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V10" i="5"/>
  <c r="CV11" i="5"/>
  <c r="CV12" i="5"/>
  <c r="CV13" i="5"/>
  <c r="CV14" i="5"/>
  <c r="CV15" i="5"/>
  <c r="CV16" i="5"/>
  <c r="CV17" i="5"/>
  <c r="CV18" i="5"/>
  <c r="CR18" i="5" s="1"/>
  <c r="O18" i="5" s="1"/>
  <c r="CV19" i="5"/>
  <c r="CV20" i="5"/>
  <c r="CV21" i="5"/>
  <c r="CV22" i="5"/>
  <c r="CV23" i="5"/>
  <c r="CV24" i="5"/>
  <c r="CV25" i="5"/>
  <c r="CV26" i="5"/>
  <c r="CR26" i="5" s="1"/>
  <c r="O26" i="5" s="1"/>
  <c r="CU8" i="5"/>
  <c r="CU9" i="5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U22" i="5"/>
  <c r="CU23" i="5"/>
  <c r="CU24" i="5"/>
  <c r="CU25" i="5"/>
  <c r="CU26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S8" i="5"/>
  <c r="CS9" i="5"/>
  <c r="CR9" i="5" s="1"/>
  <c r="O9" i="5" s="1"/>
  <c r="CS10" i="5"/>
  <c r="CS11" i="5"/>
  <c r="CS12" i="5"/>
  <c r="CS13" i="5"/>
  <c r="CR13" i="5" s="1"/>
  <c r="O13" i="5" s="1"/>
  <c r="CS14" i="5"/>
  <c r="CS15" i="5"/>
  <c r="CS16" i="5"/>
  <c r="CS17" i="5"/>
  <c r="CR17" i="5" s="1"/>
  <c r="O17" i="5" s="1"/>
  <c r="CS18" i="5"/>
  <c r="CS19" i="5"/>
  <c r="CS20" i="5"/>
  <c r="CS21" i="5"/>
  <c r="CR21" i="5" s="1"/>
  <c r="O21" i="5" s="1"/>
  <c r="CS22" i="5"/>
  <c r="CS23" i="5"/>
  <c r="CS24" i="5"/>
  <c r="CS25" i="5"/>
  <c r="CR25" i="5" s="1"/>
  <c r="O25" i="5" s="1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J14" i="5" s="1"/>
  <c r="N14" i="5" s="1"/>
  <c r="CN15" i="5"/>
  <c r="CN16" i="5"/>
  <c r="CN17" i="5"/>
  <c r="CN18" i="5"/>
  <c r="CN19" i="5"/>
  <c r="CN20" i="5"/>
  <c r="CN21" i="5"/>
  <c r="CN22" i="5"/>
  <c r="CN23" i="5"/>
  <c r="CN24" i="5"/>
  <c r="CN25" i="5"/>
  <c r="CN26" i="5"/>
  <c r="CM8" i="5"/>
  <c r="CM9" i="5"/>
  <c r="CM10" i="5"/>
  <c r="CM11" i="5"/>
  <c r="CJ11" i="5" s="1"/>
  <c r="N11" i="5" s="1"/>
  <c r="CM12" i="5"/>
  <c r="CM13" i="5"/>
  <c r="CM14" i="5"/>
  <c r="CM15" i="5"/>
  <c r="CJ15" i="5" s="1"/>
  <c r="N15" i="5" s="1"/>
  <c r="CM16" i="5"/>
  <c r="CM17" i="5"/>
  <c r="CM18" i="5"/>
  <c r="CM19" i="5"/>
  <c r="CJ19" i="5" s="1"/>
  <c r="CM20" i="5"/>
  <c r="CM21" i="5"/>
  <c r="CM22" i="5"/>
  <c r="CM23" i="5"/>
  <c r="CM24" i="5"/>
  <c r="CM25" i="5"/>
  <c r="CM2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K8" i="5"/>
  <c r="CK9" i="5"/>
  <c r="CJ9" i="5" s="1"/>
  <c r="N9" i="5" s="1"/>
  <c r="CK10" i="5"/>
  <c r="CK11" i="5"/>
  <c r="CK12" i="5"/>
  <c r="CK13" i="5"/>
  <c r="CJ13" i="5" s="1"/>
  <c r="N13" i="5" s="1"/>
  <c r="CK14" i="5"/>
  <c r="CK15" i="5"/>
  <c r="CK16" i="5"/>
  <c r="CK17" i="5"/>
  <c r="CJ17" i="5" s="1"/>
  <c r="N17" i="5" s="1"/>
  <c r="CK18" i="5"/>
  <c r="CK19" i="5"/>
  <c r="CK20" i="5"/>
  <c r="CK21" i="5"/>
  <c r="CJ21" i="5" s="1"/>
  <c r="N21" i="5" s="1"/>
  <c r="CK22" i="5"/>
  <c r="CK23" i="5"/>
  <c r="CK24" i="5"/>
  <c r="CK25" i="5"/>
  <c r="CJ25" i="5" s="1"/>
  <c r="N25" i="5" s="1"/>
  <c r="CK26" i="5"/>
  <c r="CJ23" i="5"/>
  <c r="N23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D8" i="5"/>
  <c r="CD9" i="5"/>
  <c r="CB9" i="5" s="1"/>
  <c r="CD10" i="5"/>
  <c r="CD11" i="5"/>
  <c r="CD12" i="5"/>
  <c r="CD13" i="5"/>
  <c r="CB13" i="5" s="1"/>
  <c r="M13" i="5" s="1"/>
  <c r="CD14" i="5"/>
  <c r="CD15" i="5"/>
  <c r="CD16" i="5"/>
  <c r="CD17" i="5"/>
  <c r="CB17" i="5" s="1"/>
  <c r="CD18" i="5"/>
  <c r="CD19" i="5"/>
  <c r="CD20" i="5"/>
  <c r="CD21" i="5"/>
  <c r="CB21" i="5" s="1"/>
  <c r="CD22" i="5"/>
  <c r="CD23" i="5"/>
  <c r="CD24" i="5"/>
  <c r="CD25" i="5"/>
  <c r="CD26" i="5"/>
  <c r="CC8" i="5"/>
  <c r="CC9" i="5"/>
  <c r="CC10" i="5"/>
  <c r="CB10" i="5" s="1"/>
  <c r="CC11" i="5"/>
  <c r="CC12" i="5"/>
  <c r="CC13" i="5"/>
  <c r="CC14" i="5"/>
  <c r="CB14" i="5" s="1"/>
  <c r="M14" i="5" s="1"/>
  <c r="CC15" i="5"/>
  <c r="CC16" i="5"/>
  <c r="CC17" i="5"/>
  <c r="CC18" i="5"/>
  <c r="CB18" i="5" s="1"/>
  <c r="M18" i="5" s="1"/>
  <c r="CC19" i="5"/>
  <c r="CC20" i="5"/>
  <c r="CC21" i="5"/>
  <c r="CC22" i="5"/>
  <c r="CB22" i="5" s="1"/>
  <c r="M22" i="5" s="1"/>
  <c r="CC23" i="5"/>
  <c r="CC24" i="5"/>
  <c r="CC25" i="5"/>
  <c r="CC26" i="5"/>
  <c r="CB26" i="5" s="1"/>
  <c r="M26" i="5" s="1"/>
  <c r="CB15" i="5"/>
  <c r="M15" i="5" s="1"/>
  <c r="CB23" i="5"/>
  <c r="M23" i="5" s="1"/>
  <c r="CB25" i="5"/>
  <c r="M25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T9" i="5" s="1"/>
  <c r="L9" i="5" s="1"/>
  <c r="BX10" i="5"/>
  <c r="BX11" i="5"/>
  <c r="BX12" i="5"/>
  <c r="BX13" i="5"/>
  <c r="BX14" i="5"/>
  <c r="BX15" i="5"/>
  <c r="BX16" i="5"/>
  <c r="BX17" i="5"/>
  <c r="BT17" i="5" s="1"/>
  <c r="L17" i="5" s="1"/>
  <c r="BX18" i="5"/>
  <c r="BX19" i="5"/>
  <c r="BX20" i="5"/>
  <c r="BX21" i="5"/>
  <c r="BT21" i="5" s="1"/>
  <c r="L21" i="5" s="1"/>
  <c r="BX22" i="5"/>
  <c r="BX23" i="5"/>
  <c r="BX24" i="5"/>
  <c r="BX25" i="5"/>
  <c r="BT25" i="5" s="1"/>
  <c r="L25" i="5" s="1"/>
  <c r="BX26" i="5"/>
  <c r="BW8" i="5"/>
  <c r="BW9" i="5"/>
  <c r="BW10" i="5"/>
  <c r="BW11" i="5"/>
  <c r="BW12" i="5"/>
  <c r="BW13" i="5"/>
  <c r="BW14" i="5"/>
  <c r="BW15" i="5"/>
  <c r="BW16" i="5"/>
  <c r="BW17" i="5"/>
  <c r="BW18" i="5"/>
  <c r="BT18" i="5" s="1"/>
  <c r="BW19" i="5"/>
  <c r="BW20" i="5"/>
  <c r="BW21" i="5"/>
  <c r="BW22" i="5"/>
  <c r="BT22" i="5" s="1"/>
  <c r="L22" i="5" s="1"/>
  <c r="BW23" i="5"/>
  <c r="BW24" i="5"/>
  <c r="BW25" i="5"/>
  <c r="BW26" i="5"/>
  <c r="BT26" i="5" s="1"/>
  <c r="L26" i="5" s="1"/>
  <c r="BV8" i="5"/>
  <c r="BV9" i="5"/>
  <c r="BV10" i="5"/>
  <c r="BV11" i="5"/>
  <c r="BT11" i="5" s="1"/>
  <c r="L11" i="5" s="1"/>
  <c r="BV12" i="5"/>
  <c r="BV13" i="5"/>
  <c r="BV14" i="5"/>
  <c r="BV15" i="5"/>
  <c r="BT15" i="5" s="1"/>
  <c r="L15" i="5" s="1"/>
  <c r="BV16" i="5"/>
  <c r="BV17" i="5"/>
  <c r="BV18" i="5"/>
  <c r="BV19" i="5"/>
  <c r="BT19" i="5" s="1"/>
  <c r="BV20" i="5"/>
  <c r="BV21" i="5"/>
  <c r="BV22" i="5"/>
  <c r="BV23" i="5"/>
  <c r="BT23" i="5" s="1"/>
  <c r="L23" i="5" s="1"/>
  <c r="BV24" i="5"/>
  <c r="BV25" i="5"/>
  <c r="BV26" i="5"/>
  <c r="BU8" i="5"/>
  <c r="BT8" i="5" s="1"/>
  <c r="L8" i="5" s="1"/>
  <c r="BU9" i="5"/>
  <c r="BU10" i="5"/>
  <c r="BU11" i="5"/>
  <c r="BU12" i="5"/>
  <c r="BT12" i="5" s="1"/>
  <c r="L12" i="5" s="1"/>
  <c r="BU13" i="5"/>
  <c r="BU14" i="5"/>
  <c r="BU15" i="5"/>
  <c r="BU16" i="5"/>
  <c r="BT16" i="5" s="1"/>
  <c r="L16" i="5" s="1"/>
  <c r="BU17" i="5"/>
  <c r="BU18" i="5"/>
  <c r="BU19" i="5"/>
  <c r="BU20" i="5"/>
  <c r="BT20" i="5" s="1"/>
  <c r="L20" i="5" s="1"/>
  <c r="BU21" i="5"/>
  <c r="BU22" i="5"/>
  <c r="BU23" i="5"/>
  <c r="BU24" i="5"/>
  <c r="BT24" i="5" s="1"/>
  <c r="L24" i="5" s="1"/>
  <c r="BU25" i="5"/>
  <c r="BU26" i="5"/>
  <c r="BT10" i="5"/>
  <c r="L10" i="5" s="1"/>
  <c r="BT14" i="5"/>
  <c r="L14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L17" i="5" s="1"/>
  <c r="K17" i="5" s="1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L18" i="5" s="1"/>
  <c r="K18" i="5" s="1"/>
  <c r="BO19" i="5"/>
  <c r="BO20" i="5"/>
  <c r="BO21" i="5"/>
  <c r="BO22" i="5"/>
  <c r="BO23" i="5"/>
  <c r="BO24" i="5"/>
  <c r="BO25" i="5"/>
  <c r="BO26" i="5"/>
  <c r="BL26" i="5" s="1"/>
  <c r="K26" i="5" s="1"/>
  <c r="BN8" i="5"/>
  <c r="BN9" i="5"/>
  <c r="BN10" i="5"/>
  <c r="BN11" i="5"/>
  <c r="BN12" i="5"/>
  <c r="BN13" i="5"/>
  <c r="BN14" i="5"/>
  <c r="BN15" i="5"/>
  <c r="BL15" i="5" s="1"/>
  <c r="K15" i="5" s="1"/>
  <c r="BN16" i="5"/>
  <c r="BN17" i="5"/>
  <c r="BN18" i="5"/>
  <c r="BN19" i="5"/>
  <c r="BL19" i="5" s="1"/>
  <c r="BN20" i="5"/>
  <c r="BN21" i="5"/>
  <c r="BN22" i="5"/>
  <c r="BN23" i="5"/>
  <c r="BL23" i="5" s="1"/>
  <c r="K23" i="5" s="1"/>
  <c r="BN24" i="5"/>
  <c r="BN25" i="5"/>
  <c r="BN26" i="5"/>
  <c r="BM8" i="5"/>
  <c r="BL8" i="5" s="1"/>
  <c r="BM9" i="5"/>
  <c r="BM10" i="5"/>
  <c r="BM11" i="5"/>
  <c r="BM12" i="5"/>
  <c r="BL12" i="5" s="1"/>
  <c r="K12" i="5" s="1"/>
  <c r="BM13" i="5"/>
  <c r="BM14" i="5"/>
  <c r="BM15" i="5"/>
  <c r="BM16" i="5"/>
  <c r="BL16" i="5" s="1"/>
  <c r="K16" i="5" s="1"/>
  <c r="BM17" i="5"/>
  <c r="BM18" i="5"/>
  <c r="BM19" i="5"/>
  <c r="BM20" i="5"/>
  <c r="BL20" i="5" s="1"/>
  <c r="BM21" i="5"/>
  <c r="BM22" i="5"/>
  <c r="BM23" i="5"/>
  <c r="BM24" i="5"/>
  <c r="BL24" i="5" s="1"/>
  <c r="K24" i="5" s="1"/>
  <c r="BM25" i="5"/>
  <c r="BM26" i="5"/>
  <c r="BL10" i="5"/>
  <c r="K10" i="5" s="1"/>
  <c r="BL11" i="5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D14" i="5" s="1"/>
  <c r="J14" i="5" s="1"/>
  <c r="BH15" i="5"/>
  <c r="BH16" i="5"/>
  <c r="BH17" i="5"/>
  <c r="BH18" i="5"/>
  <c r="BH19" i="5"/>
  <c r="BH20" i="5"/>
  <c r="BH21" i="5"/>
  <c r="BH22" i="5"/>
  <c r="BD22" i="5" s="1"/>
  <c r="J22" i="5" s="1"/>
  <c r="BH23" i="5"/>
  <c r="BH24" i="5"/>
  <c r="BH25" i="5"/>
  <c r="BH26" i="5"/>
  <c r="BG8" i="5"/>
  <c r="BG9" i="5"/>
  <c r="BG10" i="5"/>
  <c r="BG11" i="5"/>
  <c r="BD11" i="5" s="1"/>
  <c r="J11" i="5" s="1"/>
  <c r="BG12" i="5"/>
  <c r="BG13" i="5"/>
  <c r="BG14" i="5"/>
  <c r="BG15" i="5"/>
  <c r="BD15" i="5" s="1"/>
  <c r="J15" i="5" s="1"/>
  <c r="BG16" i="5"/>
  <c r="BG17" i="5"/>
  <c r="BG18" i="5"/>
  <c r="BG19" i="5"/>
  <c r="BD19" i="5" s="1"/>
  <c r="J19" i="5" s="1"/>
  <c r="BG20" i="5"/>
  <c r="BG21" i="5"/>
  <c r="BG22" i="5"/>
  <c r="BG23" i="5"/>
  <c r="BG24" i="5"/>
  <c r="BG25" i="5"/>
  <c r="BG26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D21" i="5" s="1"/>
  <c r="BE22" i="5"/>
  <c r="BE23" i="5"/>
  <c r="BE24" i="5"/>
  <c r="BE25" i="5"/>
  <c r="BE26" i="5"/>
  <c r="BD9" i="5"/>
  <c r="J9" i="5" s="1"/>
  <c r="BD13" i="5"/>
  <c r="J13" i="5" s="1"/>
  <c r="BD17" i="5"/>
  <c r="BD18" i="5"/>
  <c r="J18" i="5" s="1"/>
  <c r="BD23" i="5"/>
  <c r="J23" i="5" s="1"/>
  <c r="BD25" i="5"/>
  <c r="J25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X8" i="5"/>
  <c r="AX9" i="5"/>
  <c r="AV9" i="5" s="1"/>
  <c r="I9" i="5" s="1"/>
  <c r="AX10" i="5"/>
  <c r="AX11" i="5"/>
  <c r="AX12" i="5"/>
  <c r="AX13" i="5"/>
  <c r="AV13" i="5" s="1"/>
  <c r="I13" i="5" s="1"/>
  <c r="AX14" i="5"/>
  <c r="AX15" i="5"/>
  <c r="AX16" i="5"/>
  <c r="AX17" i="5"/>
  <c r="AV17" i="5" s="1"/>
  <c r="AX18" i="5"/>
  <c r="AX19" i="5"/>
  <c r="AX20" i="5"/>
  <c r="AX21" i="5"/>
  <c r="AV21" i="5" s="1"/>
  <c r="I21" i="5" s="1"/>
  <c r="AX22" i="5"/>
  <c r="AX23" i="5"/>
  <c r="AX24" i="5"/>
  <c r="AX25" i="5"/>
  <c r="AV25" i="5" s="1"/>
  <c r="I25" i="5" s="1"/>
  <c r="AX26" i="5"/>
  <c r="AW8" i="5"/>
  <c r="AW9" i="5"/>
  <c r="AW10" i="5"/>
  <c r="AV10" i="5" s="1"/>
  <c r="I10" i="5" s="1"/>
  <c r="AW11" i="5"/>
  <c r="AW12" i="5"/>
  <c r="AW13" i="5"/>
  <c r="AW14" i="5"/>
  <c r="AW15" i="5"/>
  <c r="AW16" i="5"/>
  <c r="AW17" i="5"/>
  <c r="AW18" i="5"/>
  <c r="AV18" i="5" s="1"/>
  <c r="AW19" i="5"/>
  <c r="AW20" i="5"/>
  <c r="AW21" i="5"/>
  <c r="AW22" i="5"/>
  <c r="AV22" i="5" s="1"/>
  <c r="I22" i="5" s="1"/>
  <c r="AW23" i="5"/>
  <c r="AW24" i="5"/>
  <c r="AW25" i="5"/>
  <c r="AW26" i="5"/>
  <c r="AV26" i="5" s="1"/>
  <c r="I26" i="5" s="1"/>
  <c r="AV14" i="5"/>
  <c r="I14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N14" i="5" s="1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N11" i="5" s="1"/>
  <c r="H11" i="5" s="1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O8" i="5"/>
  <c r="AO9" i="5"/>
  <c r="AN9" i="5" s="1"/>
  <c r="H9" i="5" s="1"/>
  <c r="AO10" i="5"/>
  <c r="AO11" i="5"/>
  <c r="AO12" i="5"/>
  <c r="AO13" i="5"/>
  <c r="AN13" i="5" s="1"/>
  <c r="H13" i="5" s="1"/>
  <c r="AO14" i="5"/>
  <c r="AO15" i="5"/>
  <c r="AO16" i="5"/>
  <c r="AO17" i="5"/>
  <c r="AN17" i="5" s="1"/>
  <c r="H17" i="5" s="1"/>
  <c r="AO18" i="5"/>
  <c r="AO19" i="5"/>
  <c r="AO20" i="5"/>
  <c r="AO21" i="5"/>
  <c r="AO22" i="5"/>
  <c r="AO23" i="5"/>
  <c r="AO24" i="5"/>
  <c r="AO25" i="5"/>
  <c r="AO26" i="5"/>
  <c r="AN21" i="5"/>
  <c r="H21" i="5" s="1"/>
  <c r="AN25" i="5"/>
  <c r="H25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F18" i="5" s="1"/>
  <c r="G18" i="5" s="1"/>
  <c r="AI19" i="5"/>
  <c r="AI20" i="5"/>
  <c r="AI21" i="5"/>
  <c r="AI22" i="5"/>
  <c r="AF22" i="5" s="1"/>
  <c r="G22" i="5" s="1"/>
  <c r="AI23" i="5"/>
  <c r="AI24" i="5"/>
  <c r="AI25" i="5"/>
  <c r="AI26" i="5"/>
  <c r="AH8" i="5"/>
  <c r="AH9" i="5"/>
  <c r="AH10" i="5"/>
  <c r="AH11" i="5"/>
  <c r="AF11" i="5" s="1"/>
  <c r="G11" i="5" s="1"/>
  <c r="AH12" i="5"/>
  <c r="AH13" i="5"/>
  <c r="AH14" i="5"/>
  <c r="AH15" i="5"/>
  <c r="AF15" i="5" s="1"/>
  <c r="G15" i="5" s="1"/>
  <c r="AH16" i="5"/>
  <c r="AH17" i="5"/>
  <c r="AH18" i="5"/>
  <c r="AH19" i="5"/>
  <c r="AF19" i="5" s="1"/>
  <c r="G19" i="5" s="1"/>
  <c r="AH20" i="5"/>
  <c r="AH21" i="5"/>
  <c r="AH22" i="5"/>
  <c r="AH23" i="5"/>
  <c r="AF23" i="5" s="1"/>
  <c r="AH24" i="5"/>
  <c r="AH25" i="5"/>
  <c r="AH26" i="5"/>
  <c r="AG8" i="5"/>
  <c r="AF8" i="5" s="1"/>
  <c r="G8" i="5" s="1"/>
  <c r="AG9" i="5"/>
  <c r="AG10" i="5"/>
  <c r="AG11" i="5"/>
  <c r="AG12" i="5"/>
  <c r="AF12" i="5" s="1"/>
  <c r="G12" i="5" s="1"/>
  <c r="AG13" i="5"/>
  <c r="AG14" i="5"/>
  <c r="AG15" i="5"/>
  <c r="AG16" i="5"/>
  <c r="AF16" i="5" s="1"/>
  <c r="G16" i="5" s="1"/>
  <c r="AG17" i="5"/>
  <c r="AG18" i="5"/>
  <c r="AG19" i="5"/>
  <c r="AG20" i="5"/>
  <c r="AF20" i="5" s="1"/>
  <c r="G20" i="5" s="1"/>
  <c r="AG21" i="5"/>
  <c r="AG22" i="5"/>
  <c r="AG23" i="5"/>
  <c r="AG24" i="5"/>
  <c r="AF24" i="5" s="1"/>
  <c r="G24" i="5" s="1"/>
  <c r="AG25" i="5"/>
  <c r="AG26" i="5"/>
  <c r="AF13" i="5"/>
  <c r="G13" i="5" s="1"/>
  <c r="AF21" i="5"/>
  <c r="G21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X23" i="5" s="1"/>
  <c r="E23" i="5" s="1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Y8" i="5"/>
  <c r="Y9" i="5"/>
  <c r="Y10" i="5"/>
  <c r="X10" i="5" s="1"/>
  <c r="Y11" i="5"/>
  <c r="Y12" i="5"/>
  <c r="Y13" i="5"/>
  <c r="Y14" i="5"/>
  <c r="X14" i="5" s="1"/>
  <c r="Y15" i="5"/>
  <c r="Y16" i="5"/>
  <c r="Y17" i="5"/>
  <c r="Y18" i="5"/>
  <c r="X18" i="5" s="1"/>
  <c r="E18" i="5" s="1"/>
  <c r="Y19" i="5"/>
  <c r="Y20" i="5"/>
  <c r="Y21" i="5"/>
  <c r="Y22" i="5"/>
  <c r="Y23" i="5"/>
  <c r="Y24" i="5"/>
  <c r="Y25" i="5"/>
  <c r="Y26" i="5"/>
  <c r="X26" i="5" s="1"/>
  <c r="X9" i="5"/>
  <c r="E9" i="5" s="1"/>
  <c r="X13" i="5"/>
  <c r="E13" i="5" s="1"/>
  <c r="X17" i="5"/>
  <c r="X19" i="5"/>
  <c r="X22" i="5"/>
  <c r="E22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P25" i="5" s="1"/>
  <c r="T26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R8" i="5"/>
  <c r="R9" i="5"/>
  <c r="R10" i="5"/>
  <c r="R11" i="5"/>
  <c r="P11" i="5" s="1"/>
  <c r="R12" i="5"/>
  <c r="R13" i="5"/>
  <c r="R14" i="5"/>
  <c r="R15" i="5"/>
  <c r="P15" i="5" s="1"/>
  <c r="R16" i="5"/>
  <c r="R17" i="5"/>
  <c r="R18" i="5"/>
  <c r="R19" i="5"/>
  <c r="P19" i="5" s="1"/>
  <c r="R20" i="5"/>
  <c r="R21" i="5"/>
  <c r="R22" i="5"/>
  <c r="R23" i="5"/>
  <c r="P23" i="5" s="1"/>
  <c r="R24" i="5"/>
  <c r="R25" i="5"/>
  <c r="R26" i="5"/>
  <c r="Q8" i="5"/>
  <c r="P8" i="5" s="1"/>
  <c r="Q9" i="5"/>
  <c r="Q10" i="5"/>
  <c r="Q11" i="5"/>
  <c r="Q12" i="5"/>
  <c r="P12" i="5" s="1"/>
  <c r="Q13" i="5"/>
  <c r="Q14" i="5"/>
  <c r="P14" i="5" s="1"/>
  <c r="Q15" i="5"/>
  <c r="Q16" i="5"/>
  <c r="P16" i="5" s="1"/>
  <c r="Q17" i="5"/>
  <c r="Q18" i="5"/>
  <c r="Q19" i="5"/>
  <c r="Q20" i="5"/>
  <c r="P20" i="5" s="1"/>
  <c r="Q21" i="5"/>
  <c r="Q22" i="5"/>
  <c r="Q23" i="5"/>
  <c r="Q24" i="5"/>
  <c r="P24" i="5" s="1"/>
  <c r="Q25" i="5"/>
  <c r="Q26" i="5"/>
  <c r="P9" i="5"/>
  <c r="P10" i="5"/>
  <c r="P18" i="5"/>
  <c r="P21" i="5"/>
  <c r="N19" i="5"/>
  <c r="M9" i="5"/>
  <c r="M10" i="5"/>
  <c r="M17" i="5"/>
  <c r="M21" i="5"/>
  <c r="L18" i="5"/>
  <c r="L19" i="5"/>
  <c r="K8" i="5"/>
  <c r="K11" i="5"/>
  <c r="K19" i="5"/>
  <c r="K20" i="5"/>
  <c r="J17" i="5"/>
  <c r="J21" i="5"/>
  <c r="I17" i="5"/>
  <c r="I18" i="5"/>
  <c r="H14" i="5"/>
  <c r="G23" i="5"/>
  <c r="E10" i="5"/>
  <c r="E14" i="5"/>
  <c r="E17" i="5"/>
  <c r="E19" i="5"/>
  <c r="E26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D20" i="9" s="1"/>
  <c r="AT20" i="4" s="1"/>
  <c r="CJ21" i="9"/>
  <c r="CJ22" i="9"/>
  <c r="CJ23" i="9"/>
  <c r="CJ24" i="9"/>
  <c r="D24" i="9" s="1"/>
  <c r="AT24" i="4" s="1"/>
  <c r="CJ25" i="9"/>
  <c r="CJ26" i="9"/>
  <c r="BO8" i="9"/>
  <c r="BO9" i="9"/>
  <c r="BO10" i="9"/>
  <c r="BO11" i="9"/>
  <c r="BO12" i="9"/>
  <c r="D12" i="9" s="1"/>
  <c r="AT12" i="4" s="1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AT8" i="9"/>
  <c r="AT9" i="9"/>
  <c r="AT10" i="9"/>
  <c r="D10" i="9" s="1"/>
  <c r="AT10" i="4" s="1"/>
  <c r="AT11" i="9"/>
  <c r="AT12" i="9"/>
  <c r="AT13" i="9"/>
  <c r="AT14" i="9"/>
  <c r="D14" i="9" s="1"/>
  <c r="AT14" i="4" s="1"/>
  <c r="D14" i="4" s="1"/>
  <c r="AT15" i="9"/>
  <c r="AT16" i="9"/>
  <c r="AT17" i="9"/>
  <c r="AT18" i="9"/>
  <c r="AT19" i="9"/>
  <c r="AT20" i="9"/>
  <c r="AT21" i="9"/>
  <c r="AT22" i="9"/>
  <c r="AT23" i="9"/>
  <c r="AT24" i="9"/>
  <c r="AT25" i="9"/>
  <c r="AT26" i="9"/>
  <c r="Y8" i="9"/>
  <c r="Y9" i="9"/>
  <c r="Y10" i="9"/>
  <c r="Y11" i="9"/>
  <c r="D11" i="9" s="1"/>
  <c r="Y12" i="9"/>
  <c r="Y13" i="9"/>
  <c r="Y14" i="9"/>
  <c r="Y15" i="9"/>
  <c r="D15" i="9" s="1"/>
  <c r="AT15" i="4" s="1"/>
  <c r="D15" i="4" s="1"/>
  <c r="Y16" i="9"/>
  <c r="Y17" i="9"/>
  <c r="Y18" i="9"/>
  <c r="Y19" i="9"/>
  <c r="D19" i="9" s="1"/>
  <c r="AT19" i="4" s="1"/>
  <c r="Y20" i="9"/>
  <c r="Y21" i="9"/>
  <c r="Y22" i="9"/>
  <c r="Y23" i="9"/>
  <c r="D23" i="9" s="1"/>
  <c r="AT23" i="4" s="1"/>
  <c r="D23" i="4" s="1"/>
  <c r="Y24" i="9"/>
  <c r="Y25" i="9"/>
  <c r="Y26" i="9"/>
  <c r="D26" i="9" s="1"/>
  <c r="AT26" i="4" s="1"/>
  <c r="D26" i="4" s="1"/>
  <c r="X8" i="9"/>
  <c r="BN8" i="4" s="1"/>
  <c r="X8" i="4" s="1"/>
  <c r="X9" i="9"/>
  <c r="X10" i="9"/>
  <c r="X11" i="9"/>
  <c r="BN11" i="4" s="1"/>
  <c r="X12" i="9"/>
  <c r="X13" i="9"/>
  <c r="X14" i="9"/>
  <c r="X15" i="9"/>
  <c r="BN15" i="4" s="1"/>
  <c r="X16" i="9"/>
  <c r="BN16" i="4" s="1"/>
  <c r="X16" i="4" s="1"/>
  <c r="X17" i="9"/>
  <c r="X18" i="9"/>
  <c r="X19" i="9"/>
  <c r="BN19" i="4" s="1"/>
  <c r="X20" i="9"/>
  <c r="BN20" i="4" s="1"/>
  <c r="X20" i="4" s="1"/>
  <c r="X21" i="9"/>
  <c r="X22" i="9"/>
  <c r="X23" i="9"/>
  <c r="BN23" i="4" s="1"/>
  <c r="X23" i="4" s="1"/>
  <c r="X24" i="9"/>
  <c r="X25" i="9"/>
  <c r="X26" i="9"/>
  <c r="W8" i="9"/>
  <c r="BM8" i="4" s="1"/>
  <c r="W9" i="9"/>
  <c r="BM9" i="4" s="1"/>
  <c r="W9" i="4" s="1"/>
  <c r="W10" i="9"/>
  <c r="W11" i="9"/>
  <c r="W12" i="9"/>
  <c r="BM12" i="4" s="1"/>
  <c r="W13" i="9"/>
  <c r="BM13" i="4" s="1"/>
  <c r="W13" i="4" s="1"/>
  <c r="W14" i="9"/>
  <c r="W15" i="9"/>
  <c r="W16" i="9"/>
  <c r="BM16" i="4" s="1"/>
  <c r="W17" i="9"/>
  <c r="BM17" i="4" s="1"/>
  <c r="W17" i="4" s="1"/>
  <c r="W18" i="9"/>
  <c r="W19" i="9"/>
  <c r="W20" i="9"/>
  <c r="BM20" i="4" s="1"/>
  <c r="W20" i="4" s="1"/>
  <c r="W21" i="9"/>
  <c r="BM21" i="4" s="1"/>
  <c r="W21" i="4" s="1"/>
  <c r="W22" i="9"/>
  <c r="W23" i="9"/>
  <c r="W24" i="9"/>
  <c r="BM24" i="4" s="1"/>
  <c r="W25" i="9"/>
  <c r="BM25" i="4" s="1"/>
  <c r="W25" i="4" s="1"/>
  <c r="W26" i="9"/>
  <c r="V8" i="9"/>
  <c r="V9" i="9"/>
  <c r="BL9" i="4" s="1"/>
  <c r="V10" i="9"/>
  <c r="BL10" i="4" s="1"/>
  <c r="V10" i="4" s="1"/>
  <c r="V11" i="9"/>
  <c r="V12" i="9"/>
  <c r="V13" i="9"/>
  <c r="BL13" i="4" s="1"/>
  <c r="V14" i="9"/>
  <c r="BL14" i="4" s="1"/>
  <c r="V14" i="4" s="1"/>
  <c r="V15" i="9"/>
  <c r="V16" i="9"/>
  <c r="V17" i="9"/>
  <c r="BL17" i="4" s="1"/>
  <c r="V17" i="4" s="1"/>
  <c r="V18" i="9"/>
  <c r="BL18" i="4" s="1"/>
  <c r="V18" i="4" s="1"/>
  <c r="V19" i="9"/>
  <c r="V20" i="9"/>
  <c r="V21" i="9"/>
  <c r="BL21" i="4" s="1"/>
  <c r="V22" i="9"/>
  <c r="BL22" i="4" s="1"/>
  <c r="V22" i="4" s="1"/>
  <c r="V23" i="9"/>
  <c r="V24" i="9"/>
  <c r="V25" i="9"/>
  <c r="BL25" i="4" s="1"/>
  <c r="V26" i="9"/>
  <c r="BL26" i="4" s="1"/>
  <c r="V26" i="4" s="1"/>
  <c r="U8" i="9"/>
  <c r="U9" i="9"/>
  <c r="U10" i="9"/>
  <c r="BK10" i="4" s="1"/>
  <c r="U11" i="9"/>
  <c r="BK11" i="4" s="1"/>
  <c r="U11" i="4" s="1"/>
  <c r="U12" i="9"/>
  <c r="U13" i="9"/>
  <c r="U14" i="9"/>
  <c r="BK14" i="4" s="1"/>
  <c r="U14" i="4" s="1"/>
  <c r="U15" i="9"/>
  <c r="BK15" i="4" s="1"/>
  <c r="U15" i="4" s="1"/>
  <c r="U16" i="9"/>
  <c r="U17" i="9"/>
  <c r="U18" i="9"/>
  <c r="BK18" i="4" s="1"/>
  <c r="U19" i="9"/>
  <c r="BK19" i="4" s="1"/>
  <c r="U19" i="4" s="1"/>
  <c r="U20" i="9"/>
  <c r="U21" i="9"/>
  <c r="U22" i="9"/>
  <c r="BK22" i="4" s="1"/>
  <c r="U23" i="9"/>
  <c r="U24" i="9"/>
  <c r="U25" i="9"/>
  <c r="U26" i="9"/>
  <c r="BK26" i="4" s="1"/>
  <c r="T8" i="9"/>
  <c r="BJ8" i="4" s="1"/>
  <c r="T8" i="4" s="1"/>
  <c r="T9" i="9"/>
  <c r="T10" i="9"/>
  <c r="T11" i="9"/>
  <c r="BJ11" i="4" s="1"/>
  <c r="T11" i="4" s="1"/>
  <c r="T12" i="9"/>
  <c r="BJ12" i="4" s="1"/>
  <c r="T12" i="4" s="1"/>
  <c r="T13" i="9"/>
  <c r="T14" i="9"/>
  <c r="T15" i="9"/>
  <c r="BJ15" i="4" s="1"/>
  <c r="T16" i="9"/>
  <c r="T17" i="9"/>
  <c r="T18" i="9"/>
  <c r="T19" i="9"/>
  <c r="BJ19" i="4" s="1"/>
  <c r="T20" i="9"/>
  <c r="BJ20" i="4" s="1"/>
  <c r="T20" i="4" s="1"/>
  <c r="T21" i="9"/>
  <c r="T22" i="9"/>
  <c r="T23" i="9"/>
  <c r="BJ23" i="4" s="1"/>
  <c r="T24" i="9"/>
  <c r="BJ24" i="4" s="1"/>
  <c r="T24" i="4" s="1"/>
  <c r="T25" i="9"/>
  <c r="T26" i="9"/>
  <c r="S8" i="9"/>
  <c r="BI8" i="4" s="1"/>
  <c r="S8" i="4" s="1"/>
  <c r="S9" i="9"/>
  <c r="BI9" i="4" s="1"/>
  <c r="S9" i="4" s="1"/>
  <c r="S10" i="9"/>
  <c r="S11" i="9"/>
  <c r="S12" i="9"/>
  <c r="BI12" i="4" s="1"/>
  <c r="S13" i="9"/>
  <c r="BI13" i="4" s="1"/>
  <c r="S13" i="4" s="1"/>
  <c r="S14" i="9"/>
  <c r="S15" i="9"/>
  <c r="S16" i="9"/>
  <c r="BI16" i="4" s="1"/>
  <c r="S17" i="9"/>
  <c r="BI17" i="4" s="1"/>
  <c r="S17" i="4" s="1"/>
  <c r="S18" i="9"/>
  <c r="S19" i="9"/>
  <c r="S20" i="9"/>
  <c r="BI20" i="4" s="1"/>
  <c r="S21" i="9"/>
  <c r="BI21" i="4" s="1"/>
  <c r="S21" i="4" s="1"/>
  <c r="S22" i="9"/>
  <c r="S23" i="9"/>
  <c r="S24" i="9"/>
  <c r="BI24" i="4" s="1"/>
  <c r="S24" i="4" s="1"/>
  <c r="S25" i="9"/>
  <c r="BI25" i="4" s="1"/>
  <c r="S25" i="4" s="1"/>
  <c r="S26" i="9"/>
  <c r="R8" i="9"/>
  <c r="R9" i="9"/>
  <c r="BH9" i="4" s="1"/>
  <c r="R10" i="9"/>
  <c r="BH10" i="4" s="1"/>
  <c r="R10" i="4" s="1"/>
  <c r="R11" i="9"/>
  <c r="R12" i="9"/>
  <c r="R13" i="9"/>
  <c r="BH13" i="4" s="1"/>
  <c r="R14" i="9"/>
  <c r="R15" i="9"/>
  <c r="R16" i="9"/>
  <c r="R17" i="9"/>
  <c r="BH17" i="4" s="1"/>
  <c r="R18" i="9"/>
  <c r="BH18" i="4" s="1"/>
  <c r="R18" i="4" s="1"/>
  <c r="R19" i="9"/>
  <c r="R20" i="9"/>
  <c r="R21" i="9"/>
  <c r="BH21" i="4" s="1"/>
  <c r="R21" i="4" s="1"/>
  <c r="R22" i="9"/>
  <c r="BH22" i="4" s="1"/>
  <c r="R22" i="4" s="1"/>
  <c r="R23" i="9"/>
  <c r="R24" i="9"/>
  <c r="R25" i="9"/>
  <c r="BH25" i="4" s="1"/>
  <c r="R26" i="9"/>
  <c r="BH26" i="4" s="1"/>
  <c r="R26" i="4" s="1"/>
  <c r="Q8" i="9"/>
  <c r="Q9" i="9"/>
  <c r="Q10" i="9"/>
  <c r="BG10" i="4" s="1"/>
  <c r="Q11" i="9"/>
  <c r="BG11" i="4" s="1"/>
  <c r="Q11" i="4" s="1"/>
  <c r="Q12" i="9"/>
  <c r="Q13" i="9"/>
  <c r="Q14" i="9"/>
  <c r="BG14" i="4" s="1"/>
  <c r="Q15" i="9"/>
  <c r="BG15" i="4" s="1"/>
  <c r="Q15" i="4" s="1"/>
  <c r="Q16" i="9"/>
  <c r="Q17" i="9"/>
  <c r="Q18" i="9"/>
  <c r="BG18" i="4" s="1"/>
  <c r="Q18" i="4" s="1"/>
  <c r="Q19" i="9"/>
  <c r="Q20" i="9"/>
  <c r="Q21" i="9"/>
  <c r="Q22" i="9"/>
  <c r="BG22" i="4" s="1"/>
  <c r="Q23" i="9"/>
  <c r="BG23" i="4" s="1"/>
  <c r="Q23" i="4" s="1"/>
  <c r="Q24" i="9"/>
  <c r="Q25" i="9"/>
  <c r="Q26" i="9"/>
  <c r="BG26" i="4" s="1"/>
  <c r="P8" i="9"/>
  <c r="BF8" i="4" s="1"/>
  <c r="P8" i="4" s="1"/>
  <c r="P9" i="9"/>
  <c r="P10" i="9"/>
  <c r="P11" i="9"/>
  <c r="BF11" i="4" s="1"/>
  <c r="P12" i="9"/>
  <c r="BF12" i="4" s="1"/>
  <c r="P12" i="4" s="1"/>
  <c r="P13" i="9"/>
  <c r="P14" i="9"/>
  <c r="P15" i="9"/>
  <c r="BF15" i="4" s="1"/>
  <c r="P15" i="4" s="1"/>
  <c r="P16" i="9"/>
  <c r="BF16" i="4" s="1"/>
  <c r="P16" i="4" s="1"/>
  <c r="P17" i="9"/>
  <c r="P18" i="9"/>
  <c r="P19" i="9"/>
  <c r="BF19" i="4" s="1"/>
  <c r="P20" i="9"/>
  <c r="BF20" i="4" s="1"/>
  <c r="P20" i="4" s="1"/>
  <c r="P21" i="9"/>
  <c r="P22" i="9"/>
  <c r="P23" i="9"/>
  <c r="BF23" i="4" s="1"/>
  <c r="P24" i="9"/>
  <c r="BF24" i="4" s="1"/>
  <c r="P24" i="4" s="1"/>
  <c r="P25" i="9"/>
  <c r="P26" i="9"/>
  <c r="O8" i="9"/>
  <c r="BE8" i="4" s="1"/>
  <c r="O9" i="9"/>
  <c r="BE9" i="4" s="1"/>
  <c r="O9" i="4" s="1"/>
  <c r="O10" i="9"/>
  <c r="O11" i="9"/>
  <c r="O12" i="9"/>
  <c r="BE12" i="4" s="1"/>
  <c r="O12" i="4" s="1"/>
  <c r="O13" i="9"/>
  <c r="BE13" i="4" s="1"/>
  <c r="O13" i="4" s="1"/>
  <c r="O14" i="9"/>
  <c r="O15" i="9"/>
  <c r="O16" i="9"/>
  <c r="BE16" i="4" s="1"/>
  <c r="O17" i="9"/>
  <c r="BE17" i="4" s="1"/>
  <c r="O17" i="4" s="1"/>
  <c r="O18" i="9"/>
  <c r="O19" i="9"/>
  <c r="O20" i="9"/>
  <c r="BE20" i="4" s="1"/>
  <c r="O21" i="9"/>
  <c r="BE21" i="4" s="1"/>
  <c r="O21" i="4" s="1"/>
  <c r="O22" i="9"/>
  <c r="O23" i="9"/>
  <c r="O24" i="9"/>
  <c r="BE24" i="4" s="1"/>
  <c r="O25" i="9"/>
  <c r="BE25" i="4" s="1"/>
  <c r="O25" i="4" s="1"/>
  <c r="O26" i="9"/>
  <c r="N8" i="9"/>
  <c r="N9" i="9"/>
  <c r="BD9" i="4" s="1"/>
  <c r="N9" i="4" s="1"/>
  <c r="N10" i="9"/>
  <c r="BD10" i="4" s="1"/>
  <c r="N10" i="4" s="1"/>
  <c r="N11" i="9"/>
  <c r="N12" i="9"/>
  <c r="N13" i="9"/>
  <c r="BD13" i="4" s="1"/>
  <c r="N14" i="9"/>
  <c r="BD14" i="4" s="1"/>
  <c r="N14" i="4" s="1"/>
  <c r="N15" i="9"/>
  <c r="N16" i="9"/>
  <c r="N17" i="9"/>
  <c r="BD17" i="4" s="1"/>
  <c r="N18" i="9"/>
  <c r="BD18" i="4" s="1"/>
  <c r="N18" i="4" s="1"/>
  <c r="N19" i="9"/>
  <c r="N20" i="9"/>
  <c r="N21" i="9"/>
  <c r="BD21" i="4" s="1"/>
  <c r="N22" i="9"/>
  <c r="BD22" i="4" s="1"/>
  <c r="N22" i="4" s="1"/>
  <c r="N23" i="9"/>
  <c r="N24" i="9"/>
  <c r="N25" i="9"/>
  <c r="BD25" i="4" s="1"/>
  <c r="N25" i="4" s="1"/>
  <c r="N26" i="9"/>
  <c r="BD26" i="4" s="1"/>
  <c r="N26" i="4" s="1"/>
  <c r="M8" i="9"/>
  <c r="M9" i="9"/>
  <c r="M10" i="9"/>
  <c r="BC10" i="4" s="1"/>
  <c r="M11" i="9"/>
  <c r="BC11" i="4" s="1"/>
  <c r="M11" i="4" s="1"/>
  <c r="M12" i="9"/>
  <c r="M13" i="9"/>
  <c r="M14" i="9"/>
  <c r="BC14" i="4" s="1"/>
  <c r="M15" i="9"/>
  <c r="BC15" i="4" s="1"/>
  <c r="M15" i="4" s="1"/>
  <c r="M16" i="9"/>
  <c r="M17" i="9"/>
  <c r="M18" i="9"/>
  <c r="BC18" i="4" s="1"/>
  <c r="M19" i="9"/>
  <c r="BC19" i="4" s="1"/>
  <c r="M19" i="4" s="1"/>
  <c r="M20" i="9"/>
  <c r="M21" i="9"/>
  <c r="M22" i="9"/>
  <c r="BC22" i="4" s="1"/>
  <c r="M22" i="4" s="1"/>
  <c r="M23" i="9"/>
  <c r="M24" i="9"/>
  <c r="M25" i="9"/>
  <c r="M26" i="9"/>
  <c r="BC26" i="4" s="1"/>
  <c r="L8" i="9"/>
  <c r="BB8" i="4" s="1"/>
  <c r="L8" i="4" s="1"/>
  <c r="L9" i="9"/>
  <c r="L10" i="9"/>
  <c r="L11" i="9"/>
  <c r="BB11" i="4" s="1"/>
  <c r="L12" i="9"/>
  <c r="BB12" i="4" s="1"/>
  <c r="L12" i="4" s="1"/>
  <c r="L13" i="9"/>
  <c r="L14" i="9"/>
  <c r="L15" i="9"/>
  <c r="BB15" i="4" s="1"/>
  <c r="L16" i="9"/>
  <c r="BB16" i="4" s="1"/>
  <c r="L16" i="4" s="1"/>
  <c r="L17" i="9"/>
  <c r="L18" i="9"/>
  <c r="L19" i="9"/>
  <c r="BB19" i="4" s="1"/>
  <c r="L19" i="4" s="1"/>
  <c r="L20" i="9"/>
  <c r="BB20" i="4" s="1"/>
  <c r="L20" i="4" s="1"/>
  <c r="L21" i="9"/>
  <c r="L22" i="9"/>
  <c r="L23" i="9"/>
  <c r="BB23" i="4" s="1"/>
  <c r="L24" i="9"/>
  <c r="BB24" i="4" s="1"/>
  <c r="L24" i="4" s="1"/>
  <c r="L25" i="9"/>
  <c r="L26" i="9"/>
  <c r="K8" i="9"/>
  <c r="K9" i="9"/>
  <c r="BA9" i="4" s="1"/>
  <c r="K9" i="4" s="1"/>
  <c r="K10" i="9"/>
  <c r="K11" i="9"/>
  <c r="K12" i="9"/>
  <c r="K13" i="9"/>
  <c r="BA13" i="4" s="1"/>
  <c r="K13" i="4" s="1"/>
  <c r="K14" i="9"/>
  <c r="K15" i="9"/>
  <c r="K16" i="9"/>
  <c r="K17" i="9"/>
  <c r="BA17" i="4" s="1"/>
  <c r="K17" i="4" s="1"/>
  <c r="K18" i="9"/>
  <c r="K19" i="9"/>
  <c r="K20" i="9"/>
  <c r="K21" i="9"/>
  <c r="BA21" i="4" s="1"/>
  <c r="K21" i="4" s="1"/>
  <c r="K22" i="9"/>
  <c r="K23" i="9"/>
  <c r="K24" i="9"/>
  <c r="K25" i="9"/>
  <c r="BA25" i="4" s="1"/>
  <c r="K25" i="4" s="1"/>
  <c r="K26" i="9"/>
  <c r="J8" i="9"/>
  <c r="J9" i="9"/>
  <c r="J10" i="9"/>
  <c r="AZ10" i="4" s="1"/>
  <c r="J10" i="4" s="1"/>
  <c r="J11" i="9"/>
  <c r="J12" i="9"/>
  <c r="J13" i="9"/>
  <c r="J14" i="9"/>
  <c r="AZ14" i="4" s="1"/>
  <c r="J14" i="4" s="1"/>
  <c r="J15" i="9"/>
  <c r="J16" i="9"/>
  <c r="J17" i="9"/>
  <c r="J18" i="9"/>
  <c r="AZ18" i="4" s="1"/>
  <c r="J18" i="4" s="1"/>
  <c r="J19" i="9"/>
  <c r="J20" i="9"/>
  <c r="J21" i="9"/>
  <c r="J22" i="9"/>
  <c r="AZ22" i="4" s="1"/>
  <c r="J22" i="4" s="1"/>
  <c r="J23" i="9"/>
  <c r="J24" i="9"/>
  <c r="J25" i="9"/>
  <c r="J26" i="9"/>
  <c r="AZ26" i="4" s="1"/>
  <c r="J26" i="4" s="1"/>
  <c r="I8" i="9"/>
  <c r="I9" i="9"/>
  <c r="I10" i="9"/>
  <c r="I11" i="9"/>
  <c r="AY11" i="4" s="1"/>
  <c r="I11" i="4" s="1"/>
  <c r="I12" i="9"/>
  <c r="I13" i="9"/>
  <c r="I14" i="9"/>
  <c r="I15" i="9"/>
  <c r="AY15" i="4" s="1"/>
  <c r="I15" i="4" s="1"/>
  <c r="I16" i="9"/>
  <c r="I17" i="9"/>
  <c r="I18" i="9"/>
  <c r="I19" i="9"/>
  <c r="AY19" i="4" s="1"/>
  <c r="I19" i="4" s="1"/>
  <c r="I20" i="9"/>
  <c r="I21" i="9"/>
  <c r="I22" i="9"/>
  <c r="I23" i="9"/>
  <c r="AY23" i="4" s="1"/>
  <c r="I23" i="4" s="1"/>
  <c r="I24" i="9"/>
  <c r="I25" i="9"/>
  <c r="I26" i="9"/>
  <c r="H8" i="9"/>
  <c r="AX8" i="4" s="1"/>
  <c r="H8" i="4" s="1"/>
  <c r="H9" i="9"/>
  <c r="H10" i="9"/>
  <c r="H11" i="9"/>
  <c r="H12" i="9"/>
  <c r="AX12" i="4" s="1"/>
  <c r="H12" i="4" s="1"/>
  <c r="H13" i="9"/>
  <c r="H14" i="9"/>
  <c r="H15" i="9"/>
  <c r="H16" i="9"/>
  <c r="AX16" i="4" s="1"/>
  <c r="H16" i="4" s="1"/>
  <c r="H17" i="9"/>
  <c r="H18" i="9"/>
  <c r="H19" i="9"/>
  <c r="H20" i="9"/>
  <c r="AX20" i="4" s="1"/>
  <c r="H20" i="4" s="1"/>
  <c r="H21" i="9"/>
  <c r="H22" i="9"/>
  <c r="H23" i="9"/>
  <c r="H24" i="9"/>
  <c r="AX24" i="4" s="1"/>
  <c r="H24" i="4" s="1"/>
  <c r="H25" i="9"/>
  <c r="H26" i="9"/>
  <c r="G8" i="9"/>
  <c r="G9" i="9"/>
  <c r="AW9" i="4" s="1"/>
  <c r="G9" i="4" s="1"/>
  <c r="G10" i="9"/>
  <c r="G11" i="9"/>
  <c r="G12" i="9"/>
  <c r="G13" i="9"/>
  <c r="AW13" i="4" s="1"/>
  <c r="G13" i="4" s="1"/>
  <c r="G14" i="9"/>
  <c r="G15" i="9"/>
  <c r="G16" i="9"/>
  <c r="G17" i="9"/>
  <c r="AW17" i="4" s="1"/>
  <c r="G17" i="4" s="1"/>
  <c r="G18" i="9"/>
  <c r="G19" i="9"/>
  <c r="G20" i="9"/>
  <c r="G21" i="9"/>
  <c r="AW21" i="4" s="1"/>
  <c r="G21" i="4" s="1"/>
  <c r="G22" i="9"/>
  <c r="G23" i="9"/>
  <c r="G24" i="9"/>
  <c r="G25" i="9"/>
  <c r="AW25" i="4" s="1"/>
  <c r="G25" i="4" s="1"/>
  <c r="G26" i="9"/>
  <c r="F8" i="9"/>
  <c r="F9" i="9"/>
  <c r="F10" i="9"/>
  <c r="AV10" i="4" s="1"/>
  <c r="F10" i="4" s="1"/>
  <c r="F11" i="9"/>
  <c r="F12" i="9"/>
  <c r="F13" i="9"/>
  <c r="F14" i="9"/>
  <c r="AV14" i="4" s="1"/>
  <c r="F14" i="4" s="1"/>
  <c r="F15" i="9"/>
  <c r="F16" i="9"/>
  <c r="F17" i="9"/>
  <c r="F18" i="9"/>
  <c r="AV18" i="4" s="1"/>
  <c r="F18" i="4" s="1"/>
  <c r="F19" i="9"/>
  <c r="F20" i="9"/>
  <c r="F21" i="9"/>
  <c r="F22" i="9"/>
  <c r="AV22" i="4" s="1"/>
  <c r="F22" i="4" s="1"/>
  <c r="F23" i="9"/>
  <c r="F24" i="9"/>
  <c r="F25" i="9"/>
  <c r="F26" i="9"/>
  <c r="AV26" i="4" s="1"/>
  <c r="F26" i="4" s="1"/>
  <c r="E8" i="9"/>
  <c r="E9" i="9"/>
  <c r="E10" i="9"/>
  <c r="E11" i="9"/>
  <c r="AU11" i="4" s="1"/>
  <c r="E11" i="4" s="1"/>
  <c r="E12" i="9"/>
  <c r="E13" i="9"/>
  <c r="E14" i="9"/>
  <c r="E15" i="9"/>
  <c r="AU15" i="4" s="1"/>
  <c r="E15" i="4" s="1"/>
  <c r="E16" i="9"/>
  <c r="E17" i="9"/>
  <c r="E18" i="9"/>
  <c r="E19" i="9"/>
  <c r="AU19" i="4" s="1"/>
  <c r="E19" i="4" s="1"/>
  <c r="E20" i="9"/>
  <c r="E21" i="9"/>
  <c r="E22" i="9"/>
  <c r="E23" i="9"/>
  <c r="AU23" i="4" s="1"/>
  <c r="E23" i="4" s="1"/>
  <c r="E24" i="9"/>
  <c r="E25" i="9"/>
  <c r="E26" i="9"/>
  <c r="D8" i="9"/>
  <c r="AT8" i="4" s="1"/>
  <c r="D18" i="9"/>
  <c r="AT18" i="4" s="1"/>
  <c r="D18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N9" i="4"/>
  <c r="BN10" i="4"/>
  <c r="BN12" i="4"/>
  <c r="X12" i="4" s="1"/>
  <c r="BN13" i="4"/>
  <c r="BN14" i="4"/>
  <c r="BN17" i="4"/>
  <c r="BN18" i="4"/>
  <c r="BN21" i="4"/>
  <c r="BN22" i="4"/>
  <c r="BN24" i="4"/>
  <c r="X24" i="4" s="1"/>
  <c r="BN25" i="4"/>
  <c r="BN26" i="4"/>
  <c r="BM10" i="4"/>
  <c r="W10" i="4" s="1"/>
  <c r="BM11" i="4"/>
  <c r="BM14" i="4"/>
  <c r="BM15" i="4"/>
  <c r="W15" i="4" s="1"/>
  <c r="BM18" i="4"/>
  <c r="BM19" i="4"/>
  <c r="BM22" i="4"/>
  <c r="BM23" i="4"/>
  <c r="BM26" i="4"/>
  <c r="W26" i="4" s="1"/>
  <c r="BL8" i="4"/>
  <c r="BL11" i="4"/>
  <c r="BL12" i="4"/>
  <c r="V12" i="4" s="1"/>
  <c r="BL15" i="4"/>
  <c r="BL16" i="4"/>
  <c r="BL19" i="4"/>
  <c r="BL20" i="4"/>
  <c r="BL23" i="4"/>
  <c r="V23" i="4" s="1"/>
  <c r="BL24" i="4"/>
  <c r="BK8" i="4"/>
  <c r="BK9" i="4"/>
  <c r="U9" i="4" s="1"/>
  <c r="BK12" i="4"/>
  <c r="BK13" i="4"/>
  <c r="BK16" i="4"/>
  <c r="BK17" i="4"/>
  <c r="U17" i="4" s="1"/>
  <c r="BK20" i="4"/>
  <c r="BK21" i="4"/>
  <c r="BK23" i="4"/>
  <c r="U23" i="4" s="1"/>
  <c r="BK24" i="4"/>
  <c r="BK25" i="4"/>
  <c r="BJ9" i="4"/>
  <c r="BJ10" i="4"/>
  <c r="T10" i="4" s="1"/>
  <c r="BJ13" i="4"/>
  <c r="BJ14" i="4"/>
  <c r="BJ16" i="4"/>
  <c r="T16" i="4" s="1"/>
  <c r="BJ17" i="4"/>
  <c r="T17" i="4" s="1"/>
  <c r="BJ18" i="4"/>
  <c r="BJ21" i="4"/>
  <c r="BJ22" i="4"/>
  <c r="T22" i="4" s="1"/>
  <c r="BJ25" i="4"/>
  <c r="BJ26" i="4"/>
  <c r="BI10" i="4"/>
  <c r="BI11" i="4"/>
  <c r="BI14" i="4"/>
  <c r="S14" i="4" s="1"/>
  <c r="BI15" i="4"/>
  <c r="BI18" i="4"/>
  <c r="BI19" i="4"/>
  <c r="S19" i="4" s="1"/>
  <c r="BI22" i="4"/>
  <c r="BI23" i="4"/>
  <c r="BI26" i="4"/>
  <c r="BH8" i="4"/>
  <c r="BH11" i="4"/>
  <c r="R11" i="4" s="1"/>
  <c r="BH12" i="4"/>
  <c r="BH14" i="4"/>
  <c r="R14" i="4" s="1"/>
  <c r="BH15" i="4"/>
  <c r="BH16" i="4"/>
  <c r="R16" i="4" s="1"/>
  <c r="BH19" i="4"/>
  <c r="BH20" i="4"/>
  <c r="BH23" i="4"/>
  <c r="BH24" i="4"/>
  <c r="BG8" i="4"/>
  <c r="BG9" i="4"/>
  <c r="BG12" i="4"/>
  <c r="BG13" i="4"/>
  <c r="BG16" i="4"/>
  <c r="BG17" i="4"/>
  <c r="BG19" i="4"/>
  <c r="Q19" i="4" s="1"/>
  <c r="BG20" i="4"/>
  <c r="BG21" i="4"/>
  <c r="BG24" i="4"/>
  <c r="Q24" i="4" s="1"/>
  <c r="BG25" i="4"/>
  <c r="BF9" i="4"/>
  <c r="BF10" i="4"/>
  <c r="P10" i="4" s="1"/>
  <c r="BF13" i="4"/>
  <c r="BF14" i="4"/>
  <c r="BF17" i="4"/>
  <c r="BF18" i="4"/>
  <c r="BF21" i="4"/>
  <c r="P21" i="4" s="1"/>
  <c r="BF22" i="4"/>
  <c r="BF25" i="4"/>
  <c r="BF26" i="4"/>
  <c r="P26" i="4" s="1"/>
  <c r="BE10" i="4"/>
  <c r="BE11" i="4"/>
  <c r="BE14" i="4"/>
  <c r="BE15" i="4"/>
  <c r="O15" i="4" s="1"/>
  <c r="BE18" i="4"/>
  <c r="O18" i="4" s="1"/>
  <c r="BE19" i="4"/>
  <c r="BE22" i="4"/>
  <c r="BE23" i="4"/>
  <c r="O23" i="4" s="1"/>
  <c r="BE26" i="4"/>
  <c r="BD8" i="4"/>
  <c r="BD11" i="4"/>
  <c r="BD12" i="4"/>
  <c r="N12" i="4" s="1"/>
  <c r="BD15" i="4"/>
  <c r="BD16" i="4"/>
  <c r="BD19" i="4"/>
  <c r="BD20" i="4"/>
  <c r="BD23" i="4"/>
  <c r="BD24" i="4"/>
  <c r="N24" i="4" s="1"/>
  <c r="BC8" i="4"/>
  <c r="BC9" i="4"/>
  <c r="BC12" i="4"/>
  <c r="M12" i="4" s="1"/>
  <c r="BC13" i="4"/>
  <c r="BC16" i="4"/>
  <c r="M16" i="4" s="1"/>
  <c r="BC17" i="4"/>
  <c r="M17" i="4" s="1"/>
  <c r="BC20" i="4"/>
  <c r="BC21" i="4"/>
  <c r="BC23" i="4"/>
  <c r="M23" i="4" s="1"/>
  <c r="BC24" i="4"/>
  <c r="BC25" i="4"/>
  <c r="BB9" i="4"/>
  <c r="L9" i="4" s="1"/>
  <c r="BB10" i="4"/>
  <c r="BB13" i="4"/>
  <c r="BB14" i="4"/>
  <c r="L14" i="4" s="1"/>
  <c r="BB17" i="4"/>
  <c r="BB18" i="4"/>
  <c r="BB21" i="4"/>
  <c r="BB22" i="4"/>
  <c r="BB25" i="4"/>
  <c r="L25" i="4" s="1"/>
  <c r="BB26" i="4"/>
  <c r="BA8" i="4"/>
  <c r="BA10" i="4"/>
  <c r="BA11" i="4"/>
  <c r="BA12" i="4"/>
  <c r="K12" i="4" s="1"/>
  <c r="BA14" i="4"/>
  <c r="BA15" i="4"/>
  <c r="BA16" i="4"/>
  <c r="K16" i="4" s="1"/>
  <c r="BA18" i="4"/>
  <c r="BA19" i="4"/>
  <c r="BA20" i="4"/>
  <c r="BA22" i="4"/>
  <c r="K22" i="4" s="1"/>
  <c r="BA23" i="4"/>
  <c r="BA24" i="4"/>
  <c r="K24" i="4" s="1"/>
  <c r="BA26" i="4"/>
  <c r="AZ8" i="4"/>
  <c r="AZ9" i="4"/>
  <c r="J9" i="4" s="1"/>
  <c r="AZ11" i="4"/>
  <c r="AZ12" i="4"/>
  <c r="AZ13" i="4"/>
  <c r="J13" i="4" s="1"/>
  <c r="AZ15" i="4"/>
  <c r="AZ16" i="4"/>
  <c r="AZ17" i="4"/>
  <c r="AZ19" i="4"/>
  <c r="J19" i="4" s="1"/>
  <c r="AZ20" i="4"/>
  <c r="AZ21" i="4"/>
  <c r="J21" i="4" s="1"/>
  <c r="AZ23" i="4"/>
  <c r="AZ24" i="4"/>
  <c r="AZ25" i="4"/>
  <c r="J25" i="4" s="1"/>
  <c r="AY8" i="4"/>
  <c r="AY9" i="4"/>
  <c r="AY10" i="4"/>
  <c r="I10" i="4" s="1"/>
  <c r="AY12" i="4"/>
  <c r="AY13" i="4"/>
  <c r="AY14" i="4"/>
  <c r="AY16" i="4"/>
  <c r="I16" i="4" s="1"/>
  <c r="AY17" i="4"/>
  <c r="AY18" i="4"/>
  <c r="AY20" i="4"/>
  <c r="AY21" i="4"/>
  <c r="AY22" i="4"/>
  <c r="I22" i="4" s="1"/>
  <c r="AY24" i="4"/>
  <c r="AY25" i="4"/>
  <c r="AY26" i="4"/>
  <c r="I26" i="4" s="1"/>
  <c r="AX9" i="4"/>
  <c r="AX10" i="4"/>
  <c r="AX11" i="4"/>
  <c r="AX13" i="4"/>
  <c r="H13" i="4" s="1"/>
  <c r="AX14" i="4"/>
  <c r="AX15" i="4"/>
  <c r="H15" i="4" s="1"/>
  <c r="AX17" i="4"/>
  <c r="AX18" i="4"/>
  <c r="AX19" i="4"/>
  <c r="H19" i="4" s="1"/>
  <c r="AX21" i="4"/>
  <c r="AX22" i="4"/>
  <c r="AX23" i="4"/>
  <c r="H23" i="4" s="1"/>
  <c r="AX25" i="4"/>
  <c r="AX26" i="4"/>
  <c r="AW8" i="4"/>
  <c r="AW10" i="4"/>
  <c r="G10" i="4" s="1"/>
  <c r="AW11" i="4"/>
  <c r="AW12" i="4"/>
  <c r="G12" i="4" s="1"/>
  <c r="AW14" i="4"/>
  <c r="AW15" i="4"/>
  <c r="AW16" i="4"/>
  <c r="G16" i="4" s="1"/>
  <c r="AW18" i="4"/>
  <c r="AW19" i="4"/>
  <c r="AW20" i="4"/>
  <c r="G20" i="4" s="1"/>
  <c r="AW22" i="4"/>
  <c r="AW23" i="4"/>
  <c r="AW24" i="4"/>
  <c r="AW26" i="4"/>
  <c r="G26" i="4" s="1"/>
  <c r="AV8" i="4"/>
  <c r="AV9" i="4"/>
  <c r="F9" i="4" s="1"/>
  <c r="AV11" i="4"/>
  <c r="AV12" i="4"/>
  <c r="AV13" i="4"/>
  <c r="F13" i="4" s="1"/>
  <c r="AV15" i="4"/>
  <c r="AV16" i="4"/>
  <c r="AV17" i="4"/>
  <c r="F17" i="4" s="1"/>
  <c r="AV19" i="4"/>
  <c r="AV20" i="4"/>
  <c r="AV21" i="4"/>
  <c r="AV23" i="4"/>
  <c r="F23" i="4" s="1"/>
  <c r="AV24" i="4"/>
  <c r="AV25" i="4"/>
  <c r="AU8" i="4"/>
  <c r="AU9" i="4"/>
  <c r="AU10" i="4"/>
  <c r="E10" i="4" s="1"/>
  <c r="AU12" i="4"/>
  <c r="AU13" i="4"/>
  <c r="AU14" i="4"/>
  <c r="E14" i="4" s="1"/>
  <c r="AU16" i="4"/>
  <c r="AU17" i="4"/>
  <c r="AU18" i="4"/>
  <c r="AU20" i="4"/>
  <c r="E20" i="4" s="1"/>
  <c r="AU21" i="4"/>
  <c r="AU22" i="4"/>
  <c r="AU24" i="4"/>
  <c r="AU25" i="4"/>
  <c r="AU26" i="4"/>
  <c r="E26" i="4" s="1"/>
  <c r="AT11" i="4"/>
  <c r="D11" i="4" s="1"/>
  <c r="Y8" i="4"/>
  <c r="Y9" i="4"/>
  <c r="O9" i="3" s="1"/>
  <c r="D9" i="3" s="1"/>
  <c r="Y10" i="4"/>
  <c r="O10" i="3" s="1"/>
  <c r="Y11" i="4"/>
  <c r="Y12" i="4"/>
  <c r="Y13" i="4"/>
  <c r="Y14" i="4"/>
  <c r="O14" i="3" s="1"/>
  <c r="Y15" i="4"/>
  <c r="Y16" i="4"/>
  <c r="Y17" i="4"/>
  <c r="Y18" i="4"/>
  <c r="O18" i="3" s="1"/>
  <c r="Y19" i="4"/>
  <c r="Y20" i="4"/>
  <c r="Y21" i="4"/>
  <c r="Y22" i="4"/>
  <c r="O22" i="3" s="1"/>
  <c r="Y23" i="4"/>
  <c r="Y24" i="4"/>
  <c r="Y25" i="4"/>
  <c r="Y26" i="4"/>
  <c r="O26" i="3" s="1"/>
  <c r="X9" i="4"/>
  <c r="X10" i="4"/>
  <c r="X11" i="4"/>
  <c r="X13" i="4"/>
  <c r="X14" i="4"/>
  <c r="X15" i="4"/>
  <c r="X17" i="4"/>
  <c r="X18" i="4"/>
  <c r="X19" i="4"/>
  <c r="X21" i="4"/>
  <c r="X22" i="4"/>
  <c r="X25" i="4"/>
  <c r="X26" i="4"/>
  <c r="W8" i="4"/>
  <c r="W11" i="4"/>
  <c r="W12" i="4"/>
  <c r="W14" i="4"/>
  <c r="W16" i="4"/>
  <c r="W18" i="4"/>
  <c r="W19" i="4"/>
  <c r="W22" i="4"/>
  <c r="W23" i="4"/>
  <c r="W24" i="4"/>
  <c r="V8" i="4"/>
  <c r="V9" i="4"/>
  <c r="V11" i="4"/>
  <c r="V13" i="4"/>
  <c r="V15" i="4"/>
  <c r="V16" i="4"/>
  <c r="V19" i="4"/>
  <c r="V20" i="4"/>
  <c r="V21" i="4"/>
  <c r="V24" i="4"/>
  <c r="V25" i="4"/>
  <c r="U8" i="4"/>
  <c r="U10" i="4"/>
  <c r="U12" i="4"/>
  <c r="U13" i="4"/>
  <c r="U16" i="4"/>
  <c r="U18" i="4"/>
  <c r="U20" i="4"/>
  <c r="U21" i="4"/>
  <c r="U22" i="4"/>
  <c r="U24" i="4"/>
  <c r="U25" i="4"/>
  <c r="U26" i="4"/>
  <c r="T9" i="4"/>
  <c r="T13" i="4"/>
  <c r="T14" i="4"/>
  <c r="T15" i="4"/>
  <c r="T18" i="4"/>
  <c r="T19" i="4"/>
  <c r="T21" i="4"/>
  <c r="T23" i="4"/>
  <c r="T25" i="4"/>
  <c r="T26" i="4"/>
  <c r="S10" i="4"/>
  <c r="S11" i="4"/>
  <c r="S12" i="4"/>
  <c r="S15" i="4"/>
  <c r="S16" i="4"/>
  <c r="S18" i="4"/>
  <c r="S20" i="4"/>
  <c r="S22" i="4"/>
  <c r="S23" i="4"/>
  <c r="S26" i="4"/>
  <c r="R8" i="4"/>
  <c r="R9" i="4"/>
  <c r="R12" i="4"/>
  <c r="R13" i="4"/>
  <c r="R15" i="4"/>
  <c r="R17" i="4"/>
  <c r="R19" i="4"/>
  <c r="R20" i="4"/>
  <c r="R23" i="4"/>
  <c r="R24" i="4"/>
  <c r="R25" i="4"/>
  <c r="Q8" i="4"/>
  <c r="Q9" i="4"/>
  <c r="Q10" i="4"/>
  <c r="Q12" i="4"/>
  <c r="Q13" i="4"/>
  <c r="Q14" i="4"/>
  <c r="Q16" i="4"/>
  <c r="Q17" i="4"/>
  <c r="Q20" i="4"/>
  <c r="Q21" i="4"/>
  <c r="Q22" i="4"/>
  <c r="Q25" i="4"/>
  <c r="Q26" i="4"/>
  <c r="P9" i="4"/>
  <c r="P11" i="4"/>
  <c r="P13" i="4"/>
  <c r="P14" i="4"/>
  <c r="P17" i="4"/>
  <c r="P18" i="4"/>
  <c r="P19" i="4"/>
  <c r="P22" i="4"/>
  <c r="P23" i="4"/>
  <c r="P25" i="4"/>
  <c r="O8" i="4"/>
  <c r="O10" i="4"/>
  <c r="O11" i="4"/>
  <c r="O14" i="4"/>
  <c r="O16" i="4"/>
  <c r="O19" i="4"/>
  <c r="O20" i="4"/>
  <c r="O22" i="4"/>
  <c r="O24" i="4"/>
  <c r="O26" i="4"/>
  <c r="N8" i="4"/>
  <c r="N11" i="4"/>
  <c r="N13" i="4"/>
  <c r="N15" i="4"/>
  <c r="N16" i="4"/>
  <c r="N17" i="4"/>
  <c r="N19" i="4"/>
  <c r="N20" i="4"/>
  <c r="N21" i="4"/>
  <c r="N23" i="4"/>
  <c r="M8" i="4"/>
  <c r="M9" i="4"/>
  <c r="M10" i="4"/>
  <c r="M13" i="4"/>
  <c r="M14" i="4"/>
  <c r="M18" i="4"/>
  <c r="M20" i="4"/>
  <c r="M21" i="4"/>
  <c r="M24" i="4"/>
  <c r="M25" i="4"/>
  <c r="M26" i="4"/>
  <c r="L10" i="4"/>
  <c r="L11" i="4"/>
  <c r="L13" i="4"/>
  <c r="L15" i="4"/>
  <c r="L17" i="4"/>
  <c r="L18" i="4"/>
  <c r="L21" i="4"/>
  <c r="L22" i="4"/>
  <c r="L23" i="4"/>
  <c r="L26" i="4"/>
  <c r="K8" i="4"/>
  <c r="K10" i="4"/>
  <c r="K11" i="4"/>
  <c r="K14" i="4"/>
  <c r="K15" i="4"/>
  <c r="K18" i="4"/>
  <c r="K19" i="4"/>
  <c r="K20" i="4"/>
  <c r="K23" i="4"/>
  <c r="K26" i="4"/>
  <c r="J8" i="4"/>
  <c r="J11" i="4"/>
  <c r="J12" i="4"/>
  <c r="J15" i="4"/>
  <c r="J16" i="4"/>
  <c r="J17" i="4"/>
  <c r="J20" i="4"/>
  <c r="J23" i="4"/>
  <c r="J24" i="4"/>
  <c r="I8" i="4"/>
  <c r="I9" i="4"/>
  <c r="I12" i="4"/>
  <c r="I13" i="4"/>
  <c r="I14" i="4"/>
  <c r="I17" i="4"/>
  <c r="I18" i="4"/>
  <c r="I20" i="4"/>
  <c r="I21" i="4"/>
  <c r="I24" i="4"/>
  <c r="I25" i="4"/>
  <c r="H9" i="4"/>
  <c r="H10" i="4"/>
  <c r="H11" i="4"/>
  <c r="H14" i="4"/>
  <c r="H17" i="4"/>
  <c r="H18" i="4"/>
  <c r="H21" i="4"/>
  <c r="H22" i="4"/>
  <c r="H25" i="4"/>
  <c r="H26" i="4"/>
  <c r="G8" i="4"/>
  <c r="G11" i="4"/>
  <c r="G14" i="4"/>
  <c r="G15" i="4"/>
  <c r="G18" i="4"/>
  <c r="G19" i="4"/>
  <c r="G22" i="4"/>
  <c r="G23" i="4"/>
  <c r="G24" i="4"/>
  <c r="F8" i="4"/>
  <c r="F11" i="4"/>
  <c r="F12" i="4"/>
  <c r="F15" i="4"/>
  <c r="F16" i="4"/>
  <c r="F19" i="4"/>
  <c r="F20" i="4"/>
  <c r="F21" i="4"/>
  <c r="F24" i="4"/>
  <c r="F25" i="4"/>
  <c r="E8" i="4"/>
  <c r="E9" i="4"/>
  <c r="E12" i="4"/>
  <c r="E13" i="4"/>
  <c r="E16" i="4"/>
  <c r="E17" i="4"/>
  <c r="E18" i="4"/>
  <c r="E21" i="4"/>
  <c r="E22" i="4"/>
  <c r="E24" i="4"/>
  <c r="E25" i="4"/>
  <c r="D10" i="4"/>
  <c r="D19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AC9" i="3"/>
  <c r="AC10" i="3"/>
  <c r="AC11" i="3"/>
  <c r="Z11" i="3" s="1"/>
  <c r="AC12" i="3"/>
  <c r="Z12" i="3" s="1"/>
  <c r="AC13" i="3"/>
  <c r="AC14" i="3"/>
  <c r="AC15" i="3"/>
  <c r="Z15" i="3" s="1"/>
  <c r="AC16" i="3"/>
  <c r="Z16" i="3" s="1"/>
  <c r="AC17" i="3"/>
  <c r="AC18" i="3"/>
  <c r="AC19" i="3"/>
  <c r="Z19" i="3" s="1"/>
  <c r="AC20" i="3"/>
  <c r="AC21" i="3"/>
  <c r="AC22" i="3"/>
  <c r="AC23" i="3"/>
  <c r="Z23" i="3" s="1"/>
  <c r="AC24" i="3"/>
  <c r="AC25" i="3"/>
  <c r="AC26" i="3"/>
  <c r="Z8" i="3"/>
  <c r="Z9" i="3"/>
  <c r="Z10" i="3"/>
  <c r="Z13" i="3"/>
  <c r="Z14" i="3"/>
  <c r="Z17" i="3"/>
  <c r="Z18" i="3"/>
  <c r="Z20" i="3"/>
  <c r="Z21" i="3"/>
  <c r="Z22" i="3"/>
  <c r="Z24" i="3"/>
  <c r="Z25" i="3"/>
  <c r="Z26" i="3"/>
  <c r="R8" i="3"/>
  <c r="R9" i="3"/>
  <c r="P9" i="3" s="1"/>
  <c r="R10" i="3"/>
  <c r="P10" i="3" s="1"/>
  <c r="R11" i="3"/>
  <c r="R12" i="3"/>
  <c r="R13" i="3"/>
  <c r="P13" i="3" s="1"/>
  <c r="R14" i="3"/>
  <c r="P14" i="3" s="1"/>
  <c r="R15" i="3"/>
  <c r="R16" i="3"/>
  <c r="R17" i="3"/>
  <c r="P17" i="3" s="1"/>
  <c r="R18" i="3"/>
  <c r="P18" i="3" s="1"/>
  <c r="R19" i="3"/>
  <c r="R20" i="3"/>
  <c r="R21" i="3"/>
  <c r="P21" i="3" s="1"/>
  <c r="R22" i="3"/>
  <c r="P22" i="3" s="1"/>
  <c r="R23" i="3"/>
  <c r="R24" i="3"/>
  <c r="R25" i="3"/>
  <c r="P25" i="3" s="1"/>
  <c r="R26" i="3"/>
  <c r="P26" i="3" s="1"/>
  <c r="P8" i="3"/>
  <c r="P11" i="3"/>
  <c r="P12" i="3"/>
  <c r="P15" i="3"/>
  <c r="P16" i="3"/>
  <c r="P19" i="3"/>
  <c r="P20" i="3"/>
  <c r="P23" i="3"/>
  <c r="P24" i="3"/>
  <c r="O8" i="3"/>
  <c r="O11" i="3"/>
  <c r="O13" i="3"/>
  <c r="D13" i="3" s="1"/>
  <c r="O15" i="3"/>
  <c r="O19" i="3"/>
  <c r="O20" i="3"/>
  <c r="O23" i="3"/>
  <c r="O24" i="3"/>
  <c r="N8" i="3"/>
  <c r="N9" i="3"/>
  <c r="Q9" i="1" s="1"/>
  <c r="N10" i="3"/>
  <c r="Q10" i="1" s="1"/>
  <c r="N11" i="3"/>
  <c r="N12" i="3"/>
  <c r="N13" i="3"/>
  <c r="Q13" i="1" s="1"/>
  <c r="N14" i="3"/>
  <c r="Q14" i="1" s="1"/>
  <c r="N15" i="3"/>
  <c r="N16" i="3"/>
  <c r="N17" i="3"/>
  <c r="N18" i="3"/>
  <c r="N19" i="3"/>
  <c r="N20" i="3"/>
  <c r="N21" i="3"/>
  <c r="Q21" i="1" s="1"/>
  <c r="N22" i="3"/>
  <c r="Q22" i="1" s="1"/>
  <c r="N23" i="3"/>
  <c r="N24" i="3"/>
  <c r="N25" i="3"/>
  <c r="Q25" i="1" s="1"/>
  <c r="N26" i="3"/>
  <c r="Q26" i="1" s="1"/>
  <c r="F8" i="3"/>
  <c r="F9" i="3"/>
  <c r="F10" i="3"/>
  <c r="F11" i="3"/>
  <c r="D11" i="3" s="1"/>
  <c r="F12" i="3"/>
  <c r="F13" i="3"/>
  <c r="F14" i="3"/>
  <c r="F15" i="3"/>
  <c r="D15" i="3" s="1"/>
  <c r="F16" i="3"/>
  <c r="F17" i="3"/>
  <c r="F18" i="3"/>
  <c r="F19" i="3"/>
  <c r="D19" i="3" s="1"/>
  <c r="F20" i="3"/>
  <c r="F21" i="3"/>
  <c r="F22" i="3"/>
  <c r="F23" i="3"/>
  <c r="F24" i="3"/>
  <c r="F25" i="3"/>
  <c r="F2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H8" i="8"/>
  <c r="DZ8" i="8" s="1"/>
  <c r="EH9" i="8"/>
  <c r="EH10" i="8"/>
  <c r="EH11" i="8"/>
  <c r="EH12" i="8"/>
  <c r="DZ12" i="8" s="1"/>
  <c r="EH13" i="8"/>
  <c r="EH14" i="8"/>
  <c r="EH15" i="8"/>
  <c r="EH16" i="8"/>
  <c r="EH17" i="8"/>
  <c r="EH18" i="8"/>
  <c r="DZ18" i="8" s="1"/>
  <c r="EH19" i="8"/>
  <c r="EH20" i="8"/>
  <c r="EH21" i="8"/>
  <c r="EH22" i="8"/>
  <c r="EH23" i="8"/>
  <c r="EH24" i="8"/>
  <c r="DZ24" i="8" s="1"/>
  <c r="EH25" i="8"/>
  <c r="EH26" i="8"/>
  <c r="EA8" i="8"/>
  <c r="EA9" i="8"/>
  <c r="DZ9" i="8" s="1"/>
  <c r="EA10" i="8"/>
  <c r="EA11" i="8"/>
  <c r="EA12" i="8"/>
  <c r="EA13" i="8"/>
  <c r="DZ13" i="8" s="1"/>
  <c r="EA14" i="8"/>
  <c r="EA15" i="8"/>
  <c r="EA16" i="8"/>
  <c r="EA17" i="8"/>
  <c r="DZ17" i="8" s="1"/>
  <c r="EA18" i="8"/>
  <c r="EA19" i="8"/>
  <c r="EA20" i="8"/>
  <c r="EA21" i="8"/>
  <c r="DZ21" i="8" s="1"/>
  <c r="EA22" i="8"/>
  <c r="EA23" i="8"/>
  <c r="DZ23" i="8" s="1"/>
  <c r="EA24" i="8"/>
  <c r="EA25" i="8"/>
  <c r="DZ25" i="8" s="1"/>
  <c r="EA26" i="8"/>
  <c r="DZ10" i="8"/>
  <c r="DZ11" i="8"/>
  <c r="DZ14" i="8"/>
  <c r="DZ15" i="8"/>
  <c r="DZ16" i="8"/>
  <c r="DZ19" i="8"/>
  <c r="DZ20" i="8"/>
  <c r="DZ22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F8" i="8" s="1"/>
  <c r="DN9" i="8"/>
  <c r="DN10" i="8"/>
  <c r="DN11" i="8"/>
  <c r="DN12" i="8"/>
  <c r="DF12" i="8" s="1"/>
  <c r="DN13" i="8"/>
  <c r="DN14" i="8"/>
  <c r="DN15" i="8"/>
  <c r="DN16" i="8"/>
  <c r="DF16" i="8" s="1"/>
  <c r="DN17" i="8"/>
  <c r="DN18" i="8"/>
  <c r="DN19" i="8"/>
  <c r="DN20" i="8"/>
  <c r="DF20" i="8" s="1"/>
  <c r="DN21" i="8"/>
  <c r="DN22" i="8"/>
  <c r="DN23" i="8"/>
  <c r="DN24" i="8"/>
  <c r="DF24" i="8" s="1"/>
  <c r="DN25" i="8"/>
  <c r="DN26" i="8"/>
  <c r="DG8" i="8"/>
  <c r="DG9" i="8"/>
  <c r="DF9" i="8" s="1"/>
  <c r="DG10" i="8"/>
  <c r="DF10" i="8" s="1"/>
  <c r="DG11" i="8"/>
  <c r="DG12" i="8"/>
  <c r="DG13" i="8"/>
  <c r="DF13" i="8" s="1"/>
  <c r="DG14" i="8"/>
  <c r="DF14" i="8" s="1"/>
  <c r="DG15" i="8"/>
  <c r="DG16" i="8"/>
  <c r="DG17" i="8"/>
  <c r="DF17" i="8" s="1"/>
  <c r="DG18" i="8"/>
  <c r="DF18" i="8" s="1"/>
  <c r="DG19" i="8"/>
  <c r="DG20" i="8"/>
  <c r="DG21" i="8"/>
  <c r="DF21" i="8" s="1"/>
  <c r="DG22" i="8"/>
  <c r="DG23" i="8"/>
  <c r="DG24" i="8"/>
  <c r="DG25" i="8"/>
  <c r="DF25" i="8" s="1"/>
  <c r="DG26" i="8"/>
  <c r="DF26" i="8" s="1"/>
  <c r="DF11" i="8"/>
  <c r="DF15" i="8"/>
  <c r="DF19" i="8"/>
  <c r="DF22" i="8"/>
  <c r="DF23" i="8"/>
  <c r="CY8" i="8"/>
  <c r="CY9" i="8"/>
  <c r="CY10" i="8"/>
  <c r="CY11" i="8"/>
  <c r="CY12" i="8"/>
  <c r="CY13" i="8"/>
  <c r="CQ13" i="8" s="1"/>
  <c r="CY14" i="8"/>
  <c r="CY15" i="8"/>
  <c r="CY16" i="8"/>
  <c r="CY17" i="8"/>
  <c r="CY18" i="8"/>
  <c r="CY19" i="8"/>
  <c r="CQ19" i="8" s="1"/>
  <c r="CY20" i="8"/>
  <c r="CY21" i="8"/>
  <c r="CY22" i="8"/>
  <c r="CY23" i="8"/>
  <c r="CY24" i="8"/>
  <c r="CY25" i="8"/>
  <c r="CY26" i="8"/>
  <c r="CR8" i="8"/>
  <c r="CR9" i="8"/>
  <c r="CR10" i="8"/>
  <c r="CQ10" i="8" s="1"/>
  <c r="CR11" i="8"/>
  <c r="CR12" i="8"/>
  <c r="CR13" i="8"/>
  <c r="CR14" i="8"/>
  <c r="CQ14" i="8" s="1"/>
  <c r="CR15" i="8"/>
  <c r="CR16" i="8"/>
  <c r="CR17" i="8"/>
  <c r="CR18" i="8"/>
  <c r="CR19" i="8"/>
  <c r="CR20" i="8"/>
  <c r="CR21" i="8"/>
  <c r="CR22" i="8"/>
  <c r="CQ22" i="8" s="1"/>
  <c r="CR23" i="8"/>
  <c r="CR24" i="8"/>
  <c r="CR25" i="8"/>
  <c r="CR26" i="8"/>
  <c r="CQ26" i="8" s="1"/>
  <c r="CQ11" i="8"/>
  <c r="CQ15" i="8"/>
  <c r="CQ17" i="8"/>
  <c r="CQ18" i="8"/>
  <c r="CQ23" i="8"/>
  <c r="CJ8" i="8"/>
  <c r="CJ9" i="8"/>
  <c r="CJ10" i="8"/>
  <c r="CJ11" i="8"/>
  <c r="CJ12" i="8"/>
  <c r="CB12" i="8" s="1"/>
  <c r="CJ13" i="8"/>
  <c r="CJ14" i="8"/>
  <c r="CJ15" i="8"/>
  <c r="CJ16" i="8"/>
  <c r="CJ17" i="8"/>
  <c r="CJ18" i="8"/>
  <c r="CJ19" i="8"/>
  <c r="CJ20" i="8"/>
  <c r="CB20" i="8" s="1"/>
  <c r="CJ21" i="8"/>
  <c r="CJ22" i="8"/>
  <c r="CJ23" i="8"/>
  <c r="CJ24" i="8"/>
  <c r="CJ25" i="8"/>
  <c r="CJ26" i="8"/>
  <c r="CC8" i="8"/>
  <c r="CC9" i="8"/>
  <c r="CB9" i="8" s="1"/>
  <c r="CC10" i="8"/>
  <c r="CC11" i="8"/>
  <c r="CC12" i="8"/>
  <c r="CC13" i="8"/>
  <c r="CB13" i="8" s="1"/>
  <c r="CC14" i="8"/>
  <c r="CC15" i="8"/>
  <c r="CC16" i="8"/>
  <c r="CC17" i="8"/>
  <c r="CB17" i="8" s="1"/>
  <c r="CC18" i="8"/>
  <c r="CC19" i="8"/>
  <c r="CC20" i="8"/>
  <c r="CC21" i="8"/>
  <c r="CB21" i="8" s="1"/>
  <c r="CC22" i="8"/>
  <c r="CC23" i="8"/>
  <c r="CC24" i="8"/>
  <c r="CC25" i="8"/>
  <c r="CB25" i="8" s="1"/>
  <c r="CC26" i="8"/>
  <c r="CB10" i="8"/>
  <c r="CB14" i="8"/>
  <c r="CB16" i="8"/>
  <c r="CB18" i="8"/>
  <c r="CB22" i="8"/>
  <c r="CB26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M19" i="8" s="1"/>
  <c r="BU20" i="8"/>
  <c r="BU21" i="8"/>
  <c r="BU22" i="8"/>
  <c r="BU23" i="8"/>
  <c r="BU24" i="8"/>
  <c r="BU25" i="8"/>
  <c r="BU26" i="8"/>
  <c r="BN8" i="8"/>
  <c r="BM8" i="8" s="1"/>
  <c r="BN9" i="8"/>
  <c r="BN10" i="8"/>
  <c r="BN11" i="8"/>
  <c r="BN12" i="8"/>
  <c r="BM12" i="8" s="1"/>
  <c r="BN13" i="8"/>
  <c r="BN14" i="8"/>
  <c r="BN15" i="8"/>
  <c r="BN16" i="8"/>
  <c r="BN17" i="8"/>
  <c r="BN18" i="8"/>
  <c r="BN19" i="8"/>
  <c r="BN20" i="8"/>
  <c r="BM20" i="8" s="1"/>
  <c r="BN21" i="8"/>
  <c r="BN22" i="8"/>
  <c r="BN23" i="8"/>
  <c r="BM23" i="8" s="1"/>
  <c r="BN24" i="8"/>
  <c r="BM24" i="8" s="1"/>
  <c r="BN25" i="8"/>
  <c r="BN26" i="8"/>
  <c r="BM9" i="8"/>
  <c r="BM11" i="8"/>
  <c r="BM13" i="8"/>
  <c r="BM15" i="8"/>
  <c r="BM16" i="8"/>
  <c r="BM17" i="8"/>
  <c r="BM21" i="8"/>
  <c r="BM25" i="8"/>
  <c r="BF8" i="8"/>
  <c r="AX8" i="8" s="1"/>
  <c r="BF9" i="8"/>
  <c r="BF10" i="8"/>
  <c r="BF11" i="8"/>
  <c r="BF12" i="8"/>
  <c r="AX12" i="8" s="1"/>
  <c r="BF13" i="8"/>
  <c r="BF14" i="8"/>
  <c r="BF15" i="8"/>
  <c r="BF16" i="8"/>
  <c r="BF17" i="8"/>
  <c r="BF18" i="8"/>
  <c r="AX18" i="8" s="1"/>
  <c r="BF19" i="8"/>
  <c r="BF20" i="8"/>
  <c r="BF21" i="8"/>
  <c r="BF22" i="8"/>
  <c r="BF23" i="8"/>
  <c r="BF24" i="8"/>
  <c r="AX24" i="8" s="1"/>
  <c r="BF25" i="8"/>
  <c r="BF26" i="8"/>
  <c r="AY8" i="8"/>
  <c r="AY9" i="8"/>
  <c r="AX9" i="8" s="1"/>
  <c r="AY10" i="8"/>
  <c r="AY11" i="8"/>
  <c r="AY12" i="8"/>
  <c r="AY13" i="8"/>
  <c r="AX13" i="8" s="1"/>
  <c r="AY14" i="8"/>
  <c r="AY15" i="8"/>
  <c r="AY16" i="8"/>
  <c r="AY17" i="8"/>
  <c r="AX17" i="8" s="1"/>
  <c r="AY18" i="8"/>
  <c r="AY19" i="8"/>
  <c r="AY20" i="8"/>
  <c r="AY21" i="8"/>
  <c r="AX21" i="8" s="1"/>
  <c r="AY22" i="8"/>
  <c r="AY23" i="8"/>
  <c r="AX23" i="8" s="1"/>
  <c r="AY24" i="8"/>
  <c r="AY25" i="8"/>
  <c r="AX25" i="8" s="1"/>
  <c r="AY26" i="8"/>
  <c r="AX10" i="8"/>
  <c r="AX11" i="8"/>
  <c r="AX14" i="8"/>
  <c r="AX15" i="8"/>
  <c r="AX16" i="8"/>
  <c r="AX19" i="8"/>
  <c r="AX20" i="8"/>
  <c r="AX22" i="8"/>
  <c r="AX26" i="8"/>
  <c r="AQ8" i="8"/>
  <c r="AQ9" i="8"/>
  <c r="AQ10" i="8"/>
  <c r="AQ11" i="8"/>
  <c r="AQ12" i="8"/>
  <c r="AQ13" i="8"/>
  <c r="AQ14" i="8"/>
  <c r="AQ15" i="8"/>
  <c r="AI15" i="8" s="1"/>
  <c r="AQ16" i="8"/>
  <c r="AQ17" i="8"/>
  <c r="AQ18" i="8"/>
  <c r="AQ19" i="8"/>
  <c r="AI19" i="8" s="1"/>
  <c r="AQ20" i="8"/>
  <c r="AQ21" i="8"/>
  <c r="AQ22" i="8"/>
  <c r="AQ23" i="8"/>
  <c r="AI23" i="8" s="1"/>
  <c r="AQ24" i="8"/>
  <c r="AQ25" i="8"/>
  <c r="AQ26" i="8"/>
  <c r="AJ8" i="8"/>
  <c r="AI8" i="8" s="1"/>
  <c r="AJ9" i="8"/>
  <c r="AI9" i="8" s="1"/>
  <c r="AJ10" i="8"/>
  <c r="AJ11" i="8"/>
  <c r="AJ12" i="8"/>
  <c r="AI12" i="8" s="1"/>
  <c r="AJ13" i="8"/>
  <c r="AI13" i="8" s="1"/>
  <c r="AJ14" i="8"/>
  <c r="AJ15" i="8"/>
  <c r="AJ16" i="8"/>
  <c r="AI16" i="8" s="1"/>
  <c r="AJ17" i="8"/>
  <c r="AI17" i="8" s="1"/>
  <c r="AJ18" i="8"/>
  <c r="AJ19" i="8"/>
  <c r="AJ20" i="8"/>
  <c r="AI20" i="8" s="1"/>
  <c r="AJ21" i="8"/>
  <c r="AJ22" i="8"/>
  <c r="AJ23" i="8"/>
  <c r="AJ24" i="8"/>
  <c r="AI24" i="8" s="1"/>
  <c r="AJ25" i="8"/>
  <c r="AI25" i="8" s="1"/>
  <c r="AJ26" i="8"/>
  <c r="AI10" i="8"/>
  <c r="AI11" i="8"/>
  <c r="AI14" i="8"/>
  <c r="AI18" i="8"/>
  <c r="AI21" i="8"/>
  <c r="AI22" i="8"/>
  <c r="AI26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T20" i="8" s="1"/>
  <c r="AB21" i="8"/>
  <c r="AB22" i="8"/>
  <c r="T22" i="8" s="1"/>
  <c r="AB23" i="8"/>
  <c r="AB24" i="8"/>
  <c r="AB25" i="8"/>
  <c r="AB26" i="8"/>
  <c r="U8" i="8"/>
  <c r="U9" i="8"/>
  <c r="T9" i="8" s="1"/>
  <c r="U10" i="8"/>
  <c r="U11" i="8"/>
  <c r="U12" i="8"/>
  <c r="U13" i="8"/>
  <c r="T13" i="8" s="1"/>
  <c r="U14" i="8"/>
  <c r="U15" i="8"/>
  <c r="U16" i="8"/>
  <c r="U17" i="8"/>
  <c r="T17" i="8" s="1"/>
  <c r="U18" i="8"/>
  <c r="U19" i="8"/>
  <c r="U20" i="8"/>
  <c r="U21" i="8"/>
  <c r="U22" i="8"/>
  <c r="U23" i="8"/>
  <c r="U24" i="8"/>
  <c r="U25" i="8"/>
  <c r="T25" i="8" s="1"/>
  <c r="U26" i="8"/>
  <c r="T10" i="8"/>
  <c r="T14" i="8"/>
  <c r="T16" i="8"/>
  <c r="T18" i="8"/>
  <c r="T21" i="8"/>
  <c r="T26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E21" i="8" s="1"/>
  <c r="M22" i="8"/>
  <c r="M23" i="8"/>
  <c r="M24" i="8"/>
  <c r="M25" i="8"/>
  <c r="M26" i="8"/>
  <c r="F8" i="8"/>
  <c r="F9" i="8"/>
  <c r="F10" i="8"/>
  <c r="F11" i="8"/>
  <c r="E11" i="8" s="1"/>
  <c r="F12" i="8"/>
  <c r="E12" i="8" s="1"/>
  <c r="F13" i="8"/>
  <c r="F14" i="8"/>
  <c r="F15" i="8"/>
  <c r="F16" i="8"/>
  <c r="E16" i="8" s="1"/>
  <c r="F17" i="8"/>
  <c r="F18" i="8"/>
  <c r="F19" i="8"/>
  <c r="E19" i="8" s="1"/>
  <c r="F20" i="8"/>
  <c r="E20" i="8" s="1"/>
  <c r="F21" i="8"/>
  <c r="F22" i="8"/>
  <c r="F23" i="8"/>
  <c r="E23" i="8" s="1"/>
  <c r="F24" i="8"/>
  <c r="F25" i="8"/>
  <c r="F26" i="8"/>
  <c r="E8" i="8"/>
  <c r="E9" i="8"/>
  <c r="E13" i="8"/>
  <c r="E15" i="8"/>
  <c r="E17" i="8"/>
  <c r="E24" i="8"/>
  <c r="E2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A10" i="10" s="1"/>
  <c r="DE11" i="10"/>
  <c r="DE12" i="10"/>
  <c r="DE13" i="10"/>
  <c r="DE14" i="10"/>
  <c r="DA14" i="10" s="1"/>
  <c r="DE15" i="10"/>
  <c r="DE16" i="10"/>
  <c r="DE17" i="10"/>
  <c r="DE18" i="10"/>
  <c r="DE19" i="10"/>
  <c r="DE20" i="10"/>
  <c r="DE21" i="10"/>
  <c r="DE22" i="10"/>
  <c r="DA22" i="10" s="1"/>
  <c r="DE23" i="10"/>
  <c r="DE24" i="10"/>
  <c r="DE25" i="10"/>
  <c r="DE2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C10" i="10"/>
  <c r="DC11" i="10"/>
  <c r="DC12" i="10"/>
  <c r="DA12" i="10" s="1"/>
  <c r="DC13" i="10"/>
  <c r="DC14" i="10"/>
  <c r="DC15" i="10"/>
  <c r="DC16" i="10"/>
  <c r="DA16" i="10" s="1"/>
  <c r="DC17" i="10"/>
  <c r="DC18" i="10"/>
  <c r="DC19" i="10"/>
  <c r="DC20" i="10"/>
  <c r="DA20" i="10" s="1"/>
  <c r="DC21" i="10"/>
  <c r="DC22" i="10"/>
  <c r="DC23" i="10"/>
  <c r="DC24" i="10"/>
  <c r="DC25" i="10"/>
  <c r="DC26" i="10"/>
  <c r="DB8" i="10"/>
  <c r="DB9" i="10"/>
  <c r="DA9" i="10" s="1"/>
  <c r="DB10" i="10"/>
  <c r="DB11" i="10"/>
  <c r="DB12" i="10"/>
  <c r="DB13" i="10"/>
  <c r="DA13" i="10" s="1"/>
  <c r="DB14" i="10"/>
  <c r="DB15" i="10"/>
  <c r="DB16" i="10"/>
  <c r="DB17" i="10"/>
  <c r="DA17" i="10" s="1"/>
  <c r="DB18" i="10"/>
  <c r="DB19" i="10"/>
  <c r="DB20" i="10"/>
  <c r="DB21" i="10"/>
  <c r="DA21" i="10" s="1"/>
  <c r="DB22" i="10"/>
  <c r="DB23" i="10"/>
  <c r="DB24" i="10"/>
  <c r="DB25" i="10"/>
  <c r="DA25" i="10" s="1"/>
  <c r="DB26" i="10"/>
  <c r="DA26" i="10"/>
  <c r="CZ9" i="10"/>
  <c r="CS9" i="10" s="1"/>
  <c r="CZ13" i="10"/>
  <c r="CS13" i="10" s="1"/>
  <c r="CZ17" i="10"/>
  <c r="CZ25" i="10"/>
  <c r="CY10" i="10"/>
  <c r="CR10" i="10" s="1"/>
  <c r="CY14" i="10"/>
  <c r="CY16" i="10"/>
  <c r="CR16" i="10" s="1"/>
  <c r="CY22" i="10"/>
  <c r="CY26" i="10"/>
  <c r="CX11" i="10"/>
  <c r="CX13" i="10"/>
  <c r="CQ13" i="10" s="1"/>
  <c r="CX19" i="10"/>
  <c r="CQ19" i="10" s="1"/>
  <c r="CX23" i="10"/>
  <c r="CW8" i="10"/>
  <c r="CW14" i="10"/>
  <c r="CP14" i="10" s="1"/>
  <c r="CW16" i="10"/>
  <c r="CP16" i="10" s="1"/>
  <c r="CW20" i="10"/>
  <c r="CP20" i="10" s="1"/>
  <c r="CW24" i="10"/>
  <c r="CV13" i="10"/>
  <c r="CO13" i="10" s="1"/>
  <c r="CV17" i="10"/>
  <c r="CO17" i="10" s="1"/>
  <c r="CV21" i="10"/>
  <c r="CV23" i="10"/>
  <c r="CO23" i="10" s="1"/>
  <c r="CU10" i="10"/>
  <c r="CU14" i="10"/>
  <c r="CU18" i="10"/>
  <c r="CU20" i="10"/>
  <c r="CU26" i="10"/>
  <c r="CN26" i="10" s="1"/>
  <c r="CS17" i="10"/>
  <c r="CS25" i="10"/>
  <c r="CR14" i="10"/>
  <c r="CR22" i="10"/>
  <c r="CR26" i="10"/>
  <c r="CQ11" i="10"/>
  <c r="CQ23" i="10"/>
  <c r="CP8" i="10"/>
  <c r="CP15" i="10"/>
  <c r="CP24" i="10"/>
  <c r="CO21" i="10"/>
  <c r="CN10" i="10"/>
  <c r="CN14" i="10"/>
  <c r="CN1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J11" i="10"/>
  <c r="CJ12" i="10"/>
  <c r="CJ13" i="10"/>
  <c r="CJ14" i="10"/>
  <c r="CJ15" i="10"/>
  <c r="CJ16" i="10"/>
  <c r="CJ17" i="10"/>
  <c r="CJ18" i="10"/>
  <c r="CF18" i="10" s="1"/>
  <c r="CJ19" i="10"/>
  <c r="CJ20" i="10"/>
  <c r="CJ21" i="10"/>
  <c r="CJ22" i="10"/>
  <c r="CJ23" i="10"/>
  <c r="CJ24" i="10"/>
  <c r="CJ25" i="10"/>
  <c r="CJ26" i="10"/>
  <c r="CF26" i="10" s="1"/>
  <c r="CI8" i="10"/>
  <c r="CI9" i="10"/>
  <c r="CI10" i="10"/>
  <c r="CI11" i="10"/>
  <c r="CI12" i="10"/>
  <c r="CI13" i="10"/>
  <c r="CI14" i="10"/>
  <c r="CI15" i="10"/>
  <c r="CF15" i="10" s="1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F19" i="10" s="1"/>
  <c r="CH20" i="10"/>
  <c r="CF20" i="10" s="1"/>
  <c r="CH21" i="10"/>
  <c r="CH22" i="10"/>
  <c r="CH23" i="10"/>
  <c r="CF23" i="10" s="1"/>
  <c r="CH24" i="10"/>
  <c r="CF24" i="10" s="1"/>
  <c r="CH25" i="10"/>
  <c r="CH26" i="10"/>
  <c r="CG8" i="10"/>
  <c r="CG9" i="10"/>
  <c r="CF9" i="10" s="1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F11" i="10"/>
  <c r="CF13" i="10"/>
  <c r="CF17" i="10"/>
  <c r="CF21" i="10"/>
  <c r="CF22" i="10"/>
  <c r="CF25" i="10"/>
  <c r="CE10" i="10"/>
  <c r="BX10" i="10" s="1"/>
  <c r="CE18" i="10"/>
  <c r="BX18" i="10" s="1"/>
  <c r="CE26" i="10"/>
  <c r="BX26" i="10" s="1"/>
  <c r="CD15" i="10"/>
  <c r="BW15" i="10" s="1"/>
  <c r="CD23" i="10"/>
  <c r="CD24" i="10"/>
  <c r="BW24" i="10" s="1"/>
  <c r="CC12" i="10"/>
  <c r="CC16" i="10"/>
  <c r="BV16" i="10" s="1"/>
  <c r="CC20" i="10"/>
  <c r="BV20" i="10" s="1"/>
  <c r="CC21" i="10"/>
  <c r="BV21" i="10" s="1"/>
  <c r="CB9" i="10"/>
  <c r="CB13" i="10"/>
  <c r="BU13" i="10" s="1"/>
  <c r="CB18" i="10"/>
  <c r="BU18" i="10" s="1"/>
  <c r="CB21" i="10"/>
  <c r="CB25" i="10"/>
  <c r="BU25" i="10" s="1"/>
  <c r="CA10" i="10"/>
  <c r="BT10" i="10" s="1"/>
  <c r="CA14" i="10"/>
  <c r="BT14" i="10" s="1"/>
  <c r="CA22" i="10"/>
  <c r="BT22" i="10" s="1"/>
  <c r="CA26" i="10"/>
  <c r="BT26" i="10" s="1"/>
  <c r="BZ15" i="10"/>
  <c r="BS15" i="10" s="1"/>
  <c r="BZ19" i="10"/>
  <c r="BZ23" i="10"/>
  <c r="BX13" i="10"/>
  <c r="BX22" i="10"/>
  <c r="BW11" i="10"/>
  <c r="BW13" i="10"/>
  <c r="BW18" i="10"/>
  <c r="BW23" i="10"/>
  <c r="BV8" i="10"/>
  <c r="BV12" i="10"/>
  <c r="BV14" i="10"/>
  <c r="BU9" i="10"/>
  <c r="BU15" i="10"/>
  <c r="BU17" i="10"/>
  <c r="BU21" i="10"/>
  <c r="BU23" i="10"/>
  <c r="BT18" i="10"/>
  <c r="BT24" i="10"/>
  <c r="BS9" i="10"/>
  <c r="BS19" i="10"/>
  <c r="BK8" i="10"/>
  <c r="BK9" i="10"/>
  <c r="BK10" i="10"/>
  <c r="BK11" i="10"/>
  <c r="BK12" i="10"/>
  <c r="BK13" i="10"/>
  <c r="BC13" i="10" s="1"/>
  <c r="I13" i="1" s="1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C25" i="10" s="1"/>
  <c r="I25" i="1" s="1"/>
  <c r="BK26" i="10"/>
  <c r="BD8" i="10"/>
  <c r="BD9" i="10"/>
  <c r="BD10" i="10"/>
  <c r="BC10" i="10" s="1"/>
  <c r="BD11" i="10"/>
  <c r="BD12" i="10"/>
  <c r="BD13" i="10"/>
  <c r="BD14" i="10"/>
  <c r="BD15" i="10"/>
  <c r="BD16" i="10"/>
  <c r="BD17" i="10"/>
  <c r="BD18" i="10"/>
  <c r="BC18" i="10" s="1"/>
  <c r="BD19" i="10"/>
  <c r="BD20" i="10"/>
  <c r="BD21" i="10"/>
  <c r="BD22" i="10"/>
  <c r="BD23" i="10"/>
  <c r="BD24" i="10"/>
  <c r="BD25" i="10"/>
  <c r="BD26" i="10"/>
  <c r="BC26" i="10" s="1"/>
  <c r="BC9" i="10"/>
  <c r="I9" i="1" s="1"/>
  <c r="BC11" i="10"/>
  <c r="BC14" i="10"/>
  <c r="I14" i="1" s="1"/>
  <c r="BC15" i="10"/>
  <c r="BC17" i="10"/>
  <c r="I17" i="1" s="1"/>
  <c r="BC19" i="10"/>
  <c r="BC22" i="10"/>
  <c r="I22" i="1" s="1"/>
  <c r="BC23" i="10"/>
  <c r="AY8" i="10"/>
  <c r="CZ8" i="10" s="1"/>
  <c r="CS8" i="10" s="1"/>
  <c r="AY9" i="10"/>
  <c r="AY10" i="10"/>
  <c r="CZ10" i="10" s="1"/>
  <c r="CS10" i="10" s="1"/>
  <c r="AY11" i="10"/>
  <c r="CZ11" i="10" s="1"/>
  <c r="CS11" i="10" s="1"/>
  <c r="AY12" i="10"/>
  <c r="CZ12" i="10" s="1"/>
  <c r="CS12" i="10" s="1"/>
  <c r="AY13" i="10"/>
  <c r="AY14" i="10"/>
  <c r="CZ14" i="10" s="1"/>
  <c r="CS14" i="10" s="1"/>
  <c r="AY15" i="10"/>
  <c r="CZ15" i="10" s="1"/>
  <c r="CS15" i="10" s="1"/>
  <c r="AY16" i="10"/>
  <c r="CZ16" i="10" s="1"/>
  <c r="CS16" i="10" s="1"/>
  <c r="AY17" i="10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AY26" i="10"/>
  <c r="CZ26" i="10" s="1"/>
  <c r="CS26" i="10" s="1"/>
  <c r="AU8" i="10"/>
  <c r="CY8" i="10" s="1"/>
  <c r="CR8" i="10" s="1"/>
  <c r="AU9" i="10"/>
  <c r="CY9" i="10" s="1"/>
  <c r="CR9" i="10" s="1"/>
  <c r="AU10" i="10"/>
  <c r="AU11" i="10"/>
  <c r="CY11" i="10" s="1"/>
  <c r="CR11" i="10" s="1"/>
  <c r="AU12" i="10"/>
  <c r="CY12" i="10" s="1"/>
  <c r="CR12" i="10" s="1"/>
  <c r="AU13" i="10"/>
  <c r="CY13" i="10" s="1"/>
  <c r="CR13" i="10" s="1"/>
  <c r="AU14" i="10"/>
  <c r="AU15" i="10"/>
  <c r="CY15" i="10" s="1"/>
  <c r="CR15" i="10" s="1"/>
  <c r="AU16" i="10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AU23" i="10"/>
  <c r="CY23" i="10" s="1"/>
  <c r="CR23" i="10" s="1"/>
  <c r="AU24" i="10"/>
  <c r="CY24" i="10" s="1"/>
  <c r="CR24" i="10" s="1"/>
  <c r="AU25" i="10"/>
  <c r="CY25" i="10" s="1"/>
  <c r="CR25" i="10" s="1"/>
  <c r="AU26" i="10"/>
  <c r="AQ8" i="10"/>
  <c r="CX8" i="10" s="1"/>
  <c r="CQ8" i="10" s="1"/>
  <c r="AQ9" i="10"/>
  <c r="CX9" i="10" s="1"/>
  <c r="CQ9" i="10" s="1"/>
  <c r="AQ10" i="10"/>
  <c r="CX10" i="10" s="1"/>
  <c r="CQ10" i="10" s="1"/>
  <c r="AQ11" i="10"/>
  <c r="AQ12" i="10"/>
  <c r="AQ13" i="10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AQ20" i="10"/>
  <c r="CX20" i="10" s="1"/>
  <c r="CQ20" i="10" s="1"/>
  <c r="AQ21" i="10"/>
  <c r="CX21" i="10" s="1"/>
  <c r="CQ21" i="10" s="1"/>
  <c r="AQ22" i="10"/>
  <c r="CX22" i="10" s="1"/>
  <c r="CQ22" i="10" s="1"/>
  <c r="AQ23" i="10"/>
  <c r="AQ24" i="10"/>
  <c r="CX24" i="10" s="1"/>
  <c r="CQ24" i="10" s="1"/>
  <c r="AQ25" i="10"/>
  <c r="CX25" i="10" s="1"/>
  <c r="CQ25" i="10" s="1"/>
  <c r="AQ26" i="10"/>
  <c r="CX26" i="10" s="1"/>
  <c r="CQ26" i="10" s="1"/>
  <c r="AM8" i="10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AM15" i="10"/>
  <c r="CW15" i="10" s="1"/>
  <c r="AM16" i="10"/>
  <c r="AM17" i="10"/>
  <c r="CW17" i="10" s="1"/>
  <c r="CP17" i="10" s="1"/>
  <c r="AM18" i="10"/>
  <c r="CW18" i="10" s="1"/>
  <c r="CP18" i="10" s="1"/>
  <c r="AM19" i="10"/>
  <c r="CW19" i="10" s="1"/>
  <c r="CP19" i="10" s="1"/>
  <c r="AM20" i="10"/>
  <c r="AM21" i="10"/>
  <c r="CW21" i="10" s="1"/>
  <c r="CP21" i="10" s="1"/>
  <c r="AM22" i="10"/>
  <c r="CW22" i="10" s="1"/>
  <c r="CP22" i="10" s="1"/>
  <c r="AM23" i="10"/>
  <c r="CW23" i="10" s="1"/>
  <c r="CP23" i="10" s="1"/>
  <c r="AM24" i="10"/>
  <c r="AM25" i="10"/>
  <c r="CW25" i="10" s="1"/>
  <c r="CP25" i="10" s="1"/>
  <c r="AM26" i="10"/>
  <c r="CW26" i="10" s="1"/>
  <c r="CP26" i="10" s="1"/>
  <c r="AI8" i="10"/>
  <c r="CV8" i="10" s="1"/>
  <c r="CO8" i="10" s="1"/>
  <c r="AI9" i="10"/>
  <c r="CV9" i="10" s="1"/>
  <c r="CO9" i="10" s="1"/>
  <c r="AI10" i="10"/>
  <c r="AI11" i="10"/>
  <c r="CV11" i="10" s="1"/>
  <c r="CO11" i="10" s="1"/>
  <c r="AI12" i="10"/>
  <c r="CV12" i="10" s="1"/>
  <c r="CO12" i="10" s="1"/>
  <c r="AI13" i="10"/>
  <c r="AI14" i="10"/>
  <c r="AI15" i="10"/>
  <c r="CV15" i="10" s="1"/>
  <c r="CO15" i="10" s="1"/>
  <c r="AI16" i="10"/>
  <c r="CV16" i="10" s="1"/>
  <c r="CO16" i="10" s="1"/>
  <c r="AI17" i="10"/>
  <c r="AI18" i="10"/>
  <c r="AI19" i="10"/>
  <c r="CV19" i="10" s="1"/>
  <c r="CO19" i="10" s="1"/>
  <c r="AI20" i="10"/>
  <c r="AI21" i="10"/>
  <c r="AI22" i="10"/>
  <c r="CV22" i="10" s="1"/>
  <c r="CO22" i="10" s="1"/>
  <c r="AI23" i="10"/>
  <c r="AI24" i="10"/>
  <c r="CV24" i="10" s="1"/>
  <c r="CO24" i="10" s="1"/>
  <c r="AI25" i="10"/>
  <c r="CV25" i="10" s="1"/>
  <c r="CO25" i="10" s="1"/>
  <c r="AI26" i="10"/>
  <c r="AE8" i="10"/>
  <c r="CU8" i="10" s="1"/>
  <c r="AE9" i="10"/>
  <c r="AE10" i="10"/>
  <c r="AE11" i="10"/>
  <c r="AE12" i="10"/>
  <c r="CU12" i="10" s="1"/>
  <c r="CN12" i="10" s="1"/>
  <c r="AE13" i="10"/>
  <c r="CU13" i="10" s="1"/>
  <c r="AE14" i="10"/>
  <c r="AE15" i="10"/>
  <c r="AE16" i="10"/>
  <c r="CU16" i="10" s="1"/>
  <c r="CN16" i="10" s="1"/>
  <c r="AE17" i="10"/>
  <c r="CU17" i="10" s="1"/>
  <c r="AE18" i="10"/>
  <c r="AE19" i="10"/>
  <c r="AE20" i="10"/>
  <c r="AE21" i="10"/>
  <c r="CU21" i="10" s="1"/>
  <c r="AE22" i="10"/>
  <c r="CU22" i="10" s="1"/>
  <c r="AE23" i="10"/>
  <c r="AE24" i="10"/>
  <c r="CU24" i="10" s="1"/>
  <c r="AE25" i="10"/>
  <c r="AE26" i="10"/>
  <c r="AD8" i="10"/>
  <c r="AD16" i="10"/>
  <c r="AD22" i="10"/>
  <c r="Z8" i="10"/>
  <c r="CE8" i="10" s="1"/>
  <c r="BX8" i="10" s="1"/>
  <c r="Z9" i="10"/>
  <c r="CE9" i="10" s="1"/>
  <c r="BX9" i="10" s="1"/>
  <c r="Z10" i="10"/>
  <c r="Z11" i="10"/>
  <c r="CE11" i="10" s="1"/>
  <c r="BX11" i="10" s="1"/>
  <c r="Z12" i="10"/>
  <c r="CE12" i="10" s="1"/>
  <c r="BX12" i="10" s="1"/>
  <c r="Z13" i="10"/>
  <c r="CE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V12" i="10"/>
  <c r="CD12" i="10" s="1"/>
  <c r="BW12" i="10" s="1"/>
  <c r="V13" i="10"/>
  <c r="CD13" i="10" s="1"/>
  <c r="V14" i="10"/>
  <c r="CD14" i="10" s="1"/>
  <c r="BW14" i="10" s="1"/>
  <c r="V15" i="10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V24" i="10"/>
  <c r="V25" i="10"/>
  <c r="CD25" i="10" s="1"/>
  <c r="BW25" i="10" s="1"/>
  <c r="V26" i="10"/>
  <c r="CD26" i="10" s="1"/>
  <c r="BW26" i="10" s="1"/>
  <c r="R8" i="10"/>
  <c r="CC8" i="10" s="1"/>
  <c r="R9" i="10"/>
  <c r="CC9" i="10" s="1"/>
  <c r="BV9" i="10" s="1"/>
  <c r="R10" i="10"/>
  <c r="CC10" i="10" s="1"/>
  <c r="BV10" i="10" s="1"/>
  <c r="R11" i="10"/>
  <c r="R12" i="10"/>
  <c r="R13" i="10"/>
  <c r="CC13" i="10" s="1"/>
  <c r="BV13" i="10" s="1"/>
  <c r="R14" i="10"/>
  <c r="CC14" i="10" s="1"/>
  <c r="R15" i="10"/>
  <c r="CC15" i="10" s="1"/>
  <c r="BV15" i="10" s="1"/>
  <c r="R16" i="10"/>
  <c r="R17" i="10"/>
  <c r="CC17" i="10" s="1"/>
  <c r="BV17" i="10" s="1"/>
  <c r="R18" i="10"/>
  <c r="CC18" i="10" s="1"/>
  <c r="BV18" i="10" s="1"/>
  <c r="R19" i="10"/>
  <c r="CC19" i="10" s="1"/>
  <c r="BV19" i="10" s="1"/>
  <c r="R20" i="10"/>
  <c r="R21" i="10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N8" i="10"/>
  <c r="CB8" i="10" s="1"/>
  <c r="BU8" i="10" s="1"/>
  <c r="N9" i="10"/>
  <c r="N10" i="10"/>
  <c r="CB10" i="10" s="1"/>
  <c r="BU10" i="10" s="1"/>
  <c r="N11" i="10"/>
  <c r="CB11" i="10" s="1"/>
  <c r="BU11" i="10" s="1"/>
  <c r="N12" i="10"/>
  <c r="CB12" i="10" s="1"/>
  <c r="BU12" i="10" s="1"/>
  <c r="N13" i="10"/>
  <c r="N14" i="10"/>
  <c r="CB14" i="10" s="1"/>
  <c r="BU14" i="10" s="1"/>
  <c r="N15" i="10"/>
  <c r="CB15" i="10" s="1"/>
  <c r="N16" i="10"/>
  <c r="CB16" i="10" s="1"/>
  <c r="BU16" i="10" s="1"/>
  <c r="N17" i="10"/>
  <c r="CB17" i="10" s="1"/>
  <c r="N18" i="10"/>
  <c r="N19" i="10"/>
  <c r="CB19" i="10" s="1"/>
  <c r="BU19" i="10" s="1"/>
  <c r="N20" i="10"/>
  <c r="CB20" i="10" s="1"/>
  <c r="BU20" i="10" s="1"/>
  <c r="N21" i="10"/>
  <c r="N22" i="10"/>
  <c r="CB22" i="10" s="1"/>
  <c r="BU22" i="10" s="1"/>
  <c r="N23" i="10"/>
  <c r="CB23" i="10" s="1"/>
  <c r="N24" i="10"/>
  <c r="CB24" i="10" s="1"/>
  <c r="BU24" i="10" s="1"/>
  <c r="N25" i="10"/>
  <c r="N26" i="10"/>
  <c r="CB26" i="10" s="1"/>
  <c r="BU26" i="10" s="1"/>
  <c r="J8" i="10"/>
  <c r="CA8" i="10" s="1"/>
  <c r="BT8" i="10" s="1"/>
  <c r="J9" i="10"/>
  <c r="J10" i="10"/>
  <c r="J11" i="10"/>
  <c r="CA11" i="10" s="1"/>
  <c r="BT11" i="10" s="1"/>
  <c r="J12" i="10"/>
  <c r="CA12" i="10" s="1"/>
  <c r="BT12" i="10" s="1"/>
  <c r="J13" i="10"/>
  <c r="J14" i="10"/>
  <c r="J15" i="10"/>
  <c r="CA15" i="10" s="1"/>
  <c r="BT15" i="10" s="1"/>
  <c r="J16" i="10"/>
  <c r="CA16" i="10" s="1"/>
  <c r="BT16" i="10" s="1"/>
  <c r="J17" i="10"/>
  <c r="J18" i="10"/>
  <c r="CA18" i="10" s="1"/>
  <c r="J19" i="10"/>
  <c r="J20" i="10"/>
  <c r="CA20" i="10" s="1"/>
  <c r="BT20" i="10" s="1"/>
  <c r="J21" i="10"/>
  <c r="CA21" i="10" s="1"/>
  <c r="BT21" i="10" s="1"/>
  <c r="J22" i="10"/>
  <c r="J23" i="10"/>
  <c r="E23" i="10" s="1"/>
  <c r="J24" i="10"/>
  <c r="CA24" i="10" s="1"/>
  <c r="J25" i="10"/>
  <c r="J26" i="10"/>
  <c r="F8" i="10"/>
  <c r="F9" i="10"/>
  <c r="BZ9" i="10" s="1"/>
  <c r="F10" i="10"/>
  <c r="F11" i="10"/>
  <c r="BZ11" i="10" s="1"/>
  <c r="F12" i="10"/>
  <c r="BZ12" i="10" s="1"/>
  <c r="F13" i="10"/>
  <c r="BZ13" i="10" s="1"/>
  <c r="F14" i="10"/>
  <c r="F15" i="10"/>
  <c r="F16" i="10"/>
  <c r="BZ16" i="10" s="1"/>
  <c r="BS16" i="10" s="1"/>
  <c r="F17" i="10"/>
  <c r="BZ17" i="10" s="1"/>
  <c r="BS17" i="10" s="1"/>
  <c r="F18" i="10"/>
  <c r="F19" i="10"/>
  <c r="F20" i="10"/>
  <c r="BZ20" i="10" s="1"/>
  <c r="BS20" i="10" s="1"/>
  <c r="F21" i="10"/>
  <c r="BZ21" i="10" s="1"/>
  <c r="F22" i="10"/>
  <c r="F23" i="10"/>
  <c r="F24" i="10"/>
  <c r="F25" i="10"/>
  <c r="BZ25" i="10" s="1"/>
  <c r="BS25" i="10" s="1"/>
  <c r="F26" i="10"/>
  <c r="E15" i="10"/>
  <c r="E21" i="10"/>
  <c r="AP22" i="1"/>
  <c r="AP26" i="1"/>
  <c r="AO8" i="1"/>
  <c r="AO9" i="1"/>
  <c r="AO10" i="1"/>
  <c r="AP10" i="1" s="1"/>
  <c r="AO11" i="1"/>
  <c r="AP11" i="1" s="1"/>
  <c r="AO12" i="1"/>
  <c r="AO13" i="1"/>
  <c r="AO14" i="1"/>
  <c r="AO15" i="1"/>
  <c r="AP15" i="1" s="1"/>
  <c r="AO16" i="1"/>
  <c r="AO17" i="1"/>
  <c r="AO18" i="1"/>
  <c r="AO19" i="1"/>
  <c r="AP19" i="1" s="1"/>
  <c r="AO20" i="1"/>
  <c r="AO21" i="1"/>
  <c r="AO22" i="1"/>
  <c r="AO23" i="1"/>
  <c r="AO24" i="1"/>
  <c r="AO25" i="1"/>
  <c r="AO26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M8" i="1"/>
  <c r="AM9" i="1"/>
  <c r="AP9" i="1" s="1"/>
  <c r="AM10" i="1"/>
  <c r="AM11" i="1"/>
  <c r="AM12" i="1"/>
  <c r="AM13" i="1"/>
  <c r="AP13" i="1" s="1"/>
  <c r="AM14" i="1"/>
  <c r="AP14" i="1" s="1"/>
  <c r="AM15" i="1"/>
  <c r="AM16" i="1"/>
  <c r="AM17" i="1"/>
  <c r="AP17" i="1" s="1"/>
  <c r="AM18" i="1"/>
  <c r="AM19" i="1"/>
  <c r="AM20" i="1"/>
  <c r="AM21" i="1"/>
  <c r="AP21" i="1" s="1"/>
  <c r="AM22" i="1"/>
  <c r="AM23" i="1"/>
  <c r="AM24" i="1"/>
  <c r="AM25" i="1"/>
  <c r="AP25" i="1" s="1"/>
  <c r="AM26" i="1"/>
  <c r="AJ8" i="1"/>
  <c r="AJ13" i="1"/>
  <c r="AJ24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J9" i="1" s="1"/>
  <c r="AD10" i="1"/>
  <c r="AD11" i="1"/>
  <c r="AJ11" i="1" s="1"/>
  <c r="AD12" i="1"/>
  <c r="AD13" i="1"/>
  <c r="AD14" i="1"/>
  <c r="AD15" i="1"/>
  <c r="AD16" i="1"/>
  <c r="AD17" i="1"/>
  <c r="AJ17" i="1" s="1"/>
  <c r="AD18" i="1"/>
  <c r="AD19" i="1"/>
  <c r="AJ19" i="1" s="1"/>
  <c r="AD20" i="1"/>
  <c r="AD21" i="1"/>
  <c r="AJ21" i="1" s="1"/>
  <c r="AD22" i="1"/>
  <c r="AD23" i="1"/>
  <c r="AD24" i="1"/>
  <c r="AD25" i="1"/>
  <c r="AJ25" i="1" s="1"/>
  <c r="AD26" i="1"/>
  <c r="AC8" i="1"/>
  <c r="AC9" i="1"/>
  <c r="AC10" i="1"/>
  <c r="AC11" i="1"/>
  <c r="AC12" i="1"/>
  <c r="AJ12" i="1" s="1"/>
  <c r="AC13" i="1"/>
  <c r="AC14" i="1"/>
  <c r="AC15" i="1"/>
  <c r="AJ15" i="1" s="1"/>
  <c r="AC16" i="1"/>
  <c r="AJ16" i="1" s="1"/>
  <c r="AC17" i="1"/>
  <c r="AC18" i="1"/>
  <c r="AC19" i="1"/>
  <c r="AC20" i="1"/>
  <c r="AJ20" i="1" s="1"/>
  <c r="AC21" i="1"/>
  <c r="AC22" i="1"/>
  <c r="AC23" i="1"/>
  <c r="AJ23" i="1" s="1"/>
  <c r="AC24" i="1"/>
  <c r="AC25" i="1"/>
  <c r="AC26" i="1"/>
  <c r="Z9" i="1"/>
  <c r="Z10" i="1"/>
  <c r="Z11" i="1"/>
  <c r="Z14" i="1"/>
  <c r="Z15" i="1"/>
  <c r="Z18" i="1"/>
  <c r="Z19" i="1"/>
  <c r="Z22" i="1"/>
  <c r="Z23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V11" i="1"/>
  <c r="V12" i="1"/>
  <c r="V13" i="1"/>
  <c r="R13" i="1" s="1"/>
  <c r="V14" i="1"/>
  <c r="V15" i="1"/>
  <c r="V16" i="1"/>
  <c r="V17" i="1"/>
  <c r="V18" i="1"/>
  <c r="V19" i="1"/>
  <c r="V20" i="1"/>
  <c r="V21" i="1"/>
  <c r="R21" i="1" s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R18" i="1" s="1"/>
  <c r="U19" i="1"/>
  <c r="U20" i="1"/>
  <c r="U21" i="1"/>
  <c r="U22" i="1"/>
  <c r="U23" i="1"/>
  <c r="U24" i="1"/>
  <c r="U25" i="1"/>
  <c r="U26" i="1"/>
  <c r="R26" i="1" s="1"/>
  <c r="T8" i="1"/>
  <c r="T9" i="1"/>
  <c r="T10" i="1"/>
  <c r="T11" i="1"/>
  <c r="R11" i="1" s="1"/>
  <c r="T12" i="1"/>
  <c r="T13" i="1"/>
  <c r="T14" i="1"/>
  <c r="T15" i="1"/>
  <c r="T16" i="1"/>
  <c r="T17" i="1"/>
  <c r="T18" i="1"/>
  <c r="T19" i="1"/>
  <c r="R19" i="1" s="1"/>
  <c r="T20" i="1"/>
  <c r="T21" i="1"/>
  <c r="T22" i="1"/>
  <c r="T23" i="1"/>
  <c r="R23" i="1" s="1"/>
  <c r="T24" i="1"/>
  <c r="T25" i="1"/>
  <c r="T26" i="1"/>
  <c r="S8" i="1"/>
  <c r="R8" i="1" s="1"/>
  <c r="S9" i="1"/>
  <c r="S10" i="1"/>
  <c r="S11" i="1"/>
  <c r="S12" i="1"/>
  <c r="R12" i="1" s="1"/>
  <c r="S13" i="1"/>
  <c r="S14" i="1"/>
  <c r="S15" i="1"/>
  <c r="S16" i="1"/>
  <c r="R16" i="1" s="1"/>
  <c r="S17" i="1"/>
  <c r="S18" i="1"/>
  <c r="S19" i="1"/>
  <c r="S20" i="1"/>
  <c r="R20" i="1" s="1"/>
  <c r="S21" i="1"/>
  <c r="S22" i="1"/>
  <c r="S23" i="1"/>
  <c r="S24" i="1"/>
  <c r="R24" i="1" s="1"/>
  <c r="S25" i="1"/>
  <c r="S26" i="1"/>
  <c r="R10" i="1"/>
  <c r="R15" i="1"/>
  <c r="Q8" i="1"/>
  <c r="Q11" i="1"/>
  <c r="Q12" i="1"/>
  <c r="Q15" i="1"/>
  <c r="Q16" i="1"/>
  <c r="Q18" i="1"/>
  <c r="AA18" i="1" s="1"/>
  <c r="Q19" i="1"/>
  <c r="Q20" i="1"/>
  <c r="Q23" i="1"/>
  <c r="Q24" i="1"/>
  <c r="P9" i="1"/>
  <c r="P10" i="1"/>
  <c r="P11" i="1"/>
  <c r="P13" i="1"/>
  <c r="P14" i="1"/>
  <c r="P15" i="1"/>
  <c r="P17" i="1"/>
  <c r="P18" i="1"/>
  <c r="P19" i="1"/>
  <c r="P21" i="1"/>
  <c r="P22" i="1"/>
  <c r="P23" i="1"/>
  <c r="P25" i="1"/>
  <c r="P26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10" i="1"/>
  <c r="I11" i="1"/>
  <c r="I15" i="1"/>
  <c r="I18" i="1"/>
  <c r="I19" i="1"/>
  <c r="I23" i="1"/>
  <c r="I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2" i="8" l="1"/>
  <c r="R22" i="1"/>
  <c r="AA22" i="1" s="1"/>
  <c r="R14" i="1"/>
  <c r="R25" i="1"/>
  <c r="AA25" i="1" s="1"/>
  <c r="R17" i="1"/>
  <c r="R9" i="1"/>
  <c r="E26" i="10"/>
  <c r="D26" i="10" s="1"/>
  <c r="BZ26" i="10"/>
  <c r="E22" i="10"/>
  <c r="D22" i="10" s="1"/>
  <c r="BZ22" i="10"/>
  <c r="E18" i="10"/>
  <c r="BZ18" i="10"/>
  <c r="E14" i="10"/>
  <c r="BZ14" i="10"/>
  <c r="E10" i="10"/>
  <c r="BZ10" i="10"/>
  <c r="CA25" i="10"/>
  <c r="E25" i="10"/>
  <c r="D25" i="10" s="1"/>
  <c r="CA17" i="10"/>
  <c r="E17" i="10"/>
  <c r="D17" i="10" s="1"/>
  <c r="CA13" i="10"/>
  <c r="BT13" i="10" s="1"/>
  <c r="E13" i="10"/>
  <c r="D13" i="10" s="1"/>
  <c r="CA9" i="10"/>
  <c r="E9" i="10"/>
  <c r="D9" i="10" s="1"/>
  <c r="CC11" i="10"/>
  <c r="BV11" i="10" s="1"/>
  <c r="E11" i="10"/>
  <c r="D11" i="10" s="1"/>
  <c r="AD23" i="10"/>
  <c r="H23" i="1" s="1"/>
  <c r="K23" i="1" s="1"/>
  <c r="L23" i="1" s="1"/>
  <c r="CU23" i="10"/>
  <c r="AD19" i="10"/>
  <c r="H19" i="1" s="1"/>
  <c r="K19" i="1" s="1"/>
  <c r="L19" i="1" s="1"/>
  <c r="CU19" i="10"/>
  <c r="AD15" i="10"/>
  <c r="H15" i="1" s="1"/>
  <c r="K15" i="1" s="1"/>
  <c r="L15" i="1" s="1"/>
  <c r="CU15" i="10"/>
  <c r="CU11" i="10"/>
  <c r="AD11" i="10"/>
  <c r="CV26" i="10"/>
  <c r="CO26" i="10" s="1"/>
  <c r="AD26" i="10"/>
  <c r="CV18" i="10"/>
  <c r="CO18" i="10" s="1"/>
  <c r="AD18" i="10"/>
  <c r="H18" i="1" s="1"/>
  <c r="K18" i="1" s="1"/>
  <c r="CV14" i="10"/>
  <c r="CO14" i="10" s="1"/>
  <c r="AD14" i="10"/>
  <c r="H14" i="1" s="1"/>
  <c r="K14" i="1" s="1"/>
  <c r="CV10" i="10"/>
  <c r="CO10" i="10" s="1"/>
  <c r="AD10" i="10"/>
  <c r="H10" i="1" s="1"/>
  <c r="K10" i="1" s="1"/>
  <c r="CX12" i="10"/>
  <c r="CQ12" i="10" s="1"/>
  <c r="AD12" i="10"/>
  <c r="D24" i="3"/>
  <c r="P24" i="1"/>
  <c r="D20" i="3"/>
  <c r="P20" i="1"/>
  <c r="D16" i="3"/>
  <c r="P16" i="1"/>
  <c r="D12" i="3"/>
  <c r="P12" i="1"/>
  <c r="D8" i="3"/>
  <c r="P8" i="1"/>
  <c r="AA26" i="1"/>
  <c r="AA14" i="1"/>
  <c r="AA10" i="1"/>
  <c r="AA9" i="1"/>
  <c r="BS23" i="10"/>
  <c r="O25" i="3"/>
  <c r="D25" i="3" s="1"/>
  <c r="O21" i="3"/>
  <c r="D21" i="3" s="1"/>
  <c r="D21" i="4"/>
  <c r="Z21" i="1"/>
  <c r="AA21" i="1" s="1"/>
  <c r="O17" i="3"/>
  <c r="Z17" i="1"/>
  <c r="Z13" i="1"/>
  <c r="AA13" i="1" s="1"/>
  <c r="AB18" i="1"/>
  <c r="AK18" i="1"/>
  <c r="AL18" i="1"/>
  <c r="BS12" i="10"/>
  <c r="BY12" i="10"/>
  <c r="D23" i="10"/>
  <c r="H22" i="1"/>
  <c r="K22" i="1" s="1"/>
  <c r="L22" i="1"/>
  <c r="L18" i="1"/>
  <c r="L14" i="1"/>
  <c r="L10" i="1"/>
  <c r="AP24" i="1"/>
  <c r="AP20" i="1"/>
  <c r="AP16" i="1"/>
  <c r="AP12" i="1"/>
  <c r="AP8" i="1"/>
  <c r="AP23" i="1"/>
  <c r="E20" i="10"/>
  <c r="E12" i="10"/>
  <c r="D12" i="10" s="1"/>
  <c r="BY21" i="10"/>
  <c r="BR21" i="10" s="1"/>
  <c r="M21" i="1" s="1"/>
  <c r="BY13" i="10"/>
  <c r="BR13" i="10" s="1"/>
  <c r="M13" i="1" s="1"/>
  <c r="BS13" i="10"/>
  <c r="AD21" i="10"/>
  <c r="H21" i="1" s="1"/>
  <c r="K21" i="1" s="1"/>
  <c r="L21" i="1" s="1"/>
  <c r="AD13" i="10"/>
  <c r="CT22" i="10"/>
  <c r="CM22" i="10" s="1"/>
  <c r="N22" i="1" s="1"/>
  <c r="CN22" i="10"/>
  <c r="BY16" i="10"/>
  <c r="BR16" i="10" s="1"/>
  <c r="M16" i="1" s="1"/>
  <c r="CA23" i="10"/>
  <c r="BT23" i="10" s="1"/>
  <c r="CN20" i="10"/>
  <c r="D23" i="3"/>
  <c r="D17" i="3"/>
  <c r="AA23" i="1"/>
  <c r="AA19" i="1"/>
  <c r="AA15" i="1"/>
  <c r="AA11" i="1"/>
  <c r="AJ26" i="1"/>
  <c r="AJ22" i="1"/>
  <c r="AJ18" i="1"/>
  <c r="AJ14" i="1"/>
  <c r="AJ10" i="1"/>
  <c r="BZ24" i="10"/>
  <c r="E24" i="10"/>
  <c r="BZ8" i="10"/>
  <c r="E8" i="10"/>
  <c r="CA19" i="10"/>
  <c r="BT19" i="10" s="1"/>
  <c r="E19" i="10"/>
  <c r="CU25" i="10"/>
  <c r="AD25" i="10"/>
  <c r="CT21" i="10"/>
  <c r="CM21" i="10" s="1"/>
  <c r="N21" i="1" s="1"/>
  <c r="CN21" i="10"/>
  <c r="CN17" i="10"/>
  <c r="CT17" i="10"/>
  <c r="CM17" i="10" s="1"/>
  <c r="N17" i="1" s="1"/>
  <c r="CT13" i="10"/>
  <c r="CM13" i="10" s="1"/>
  <c r="N13" i="1" s="1"/>
  <c r="CN13" i="10"/>
  <c r="CU9" i="10"/>
  <c r="AD9" i="10"/>
  <c r="CV20" i="10"/>
  <c r="CO20" i="10" s="1"/>
  <c r="AD20" i="10"/>
  <c r="BY15" i="10"/>
  <c r="BR15" i="10" s="1"/>
  <c r="M15" i="1" s="1"/>
  <c r="CT16" i="10"/>
  <c r="CM16" i="10" s="1"/>
  <c r="N16" i="1" s="1"/>
  <c r="AP18" i="1"/>
  <c r="E16" i="10"/>
  <c r="BY11" i="10"/>
  <c r="BR11" i="10" s="1"/>
  <c r="M11" i="1" s="1"/>
  <c r="AD24" i="10"/>
  <c r="H24" i="1" s="1"/>
  <c r="AD17" i="10"/>
  <c r="CN24" i="10"/>
  <c r="CT24" i="10"/>
  <c r="BS21" i="10"/>
  <c r="BS11" i="10"/>
  <c r="BY20" i="10"/>
  <c r="BR20" i="10" s="1"/>
  <c r="M20" i="1" s="1"/>
  <c r="D25" i="8"/>
  <c r="D17" i="8"/>
  <c r="F13" i="5"/>
  <c r="D13" i="5" s="1"/>
  <c r="CN8" i="10"/>
  <c r="CT8" i="10"/>
  <c r="CM8" i="10" s="1"/>
  <c r="N8" i="1" s="1"/>
  <c r="BC21" i="10"/>
  <c r="I21" i="1" s="1"/>
  <c r="CT14" i="10"/>
  <c r="CM14" i="10" s="1"/>
  <c r="N14" i="1" s="1"/>
  <c r="D11" i="8"/>
  <c r="CR11" i="5"/>
  <c r="O11" i="5" s="1"/>
  <c r="F19" i="5"/>
  <c r="D19" i="5" s="1"/>
  <c r="BC24" i="10"/>
  <c r="I24" i="1" s="1"/>
  <c r="BC20" i="10"/>
  <c r="I20" i="1" s="1"/>
  <c r="BC16" i="10"/>
  <c r="I16" i="1" s="1"/>
  <c r="BC12" i="10"/>
  <c r="I12" i="1" s="1"/>
  <c r="BC8" i="10"/>
  <c r="I8" i="1" s="1"/>
  <c r="CF14" i="10"/>
  <c r="CF10" i="10"/>
  <c r="DA24" i="10"/>
  <c r="DA8" i="10"/>
  <c r="DA18" i="10"/>
  <c r="D13" i="8"/>
  <c r="T24" i="8"/>
  <c r="D24" i="8" s="1"/>
  <c r="T12" i="8"/>
  <c r="T8" i="8"/>
  <c r="D8" i="8" s="1"/>
  <c r="CB24" i="8"/>
  <c r="CB8" i="8"/>
  <c r="CQ25" i="8"/>
  <c r="CQ21" i="8"/>
  <c r="D21" i="8" s="1"/>
  <c r="CQ9" i="8"/>
  <c r="D24" i="4"/>
  <c r="Z24" i="1"/>
  <c r="D20" i="4"/>
  <c r="Z20" i="1"/>
  <c r="O16" i="3"/>
  <c r="Z16" i="1"/>
  <c r="D12" i="4"/>
  <c r="Z12" i="1"/>
  <c r="O12" i="3"/>
  <c r="D8" i="4"/>
  <c r="Z8" i="1"/>
  <c r="AN24" i="5"/>
  <c r="H24" i="5" s="1"/>
  <c r="F24" i="5" s="1"/>
  <c r="AN20" i="5"/>
  <c r="H20" i="5" s="1"/>
  <c r="F20" i="5" s="1"/>
  <c r="AN16" i="5"/>
  <c r="H16" i="5" s="1"/>
  <c r="AN12" i="5"/>
  <c r="H12" i="5" s="1"/>
  <c r="AN8" i="5"/>
  <c r="H8" i="5" s="1"/>
  <c r="F8" i="5" s="1"/>
  <c r="AN23" i="5"/>
  <c r="H23" i="5" s="1"/>
  <c r="F23" i="5" s="1"/>
  <c r="D23" i="5" s="1"/>
  <c r="AN19" i="5"/>
  <c r="H19" i="5" s="1"/>
  <c r="AN15" i="5"/>
  <c r="H15" i="5" s="1"/>
  <c r="F15" i="5" s="1"/>
  <c r="AN26" i="5"/>
  <c r="H26" i="5" s="1"/>
  <c r="AN22" i="5"/>
  <c r="H22" i="5" s="1"/>
  <c r="F22" i="5" s="1"/>
  <c r="D22" i="5" s="1"/>
  <c r="AN18" i="5"/>
  <c r="H18" i="5" s="1"/>
  <c r="F18" i="5" s="1"/>
  <c r="AN10" i="5"/>
  <c r="H10" i="5" s="1"/>
  <c r="D9" i="8"/>
  <c r="AF26" i="5"/>
  <c r="G26" i="5" s="1"/>
  <c r="F26" i="5" s="1"/>
  <c r="D26" i="5" s="1"/>
  <c r="AV19" i="5"/>
  <c r="I19" i="5" s="1"/>
  <c r="CJ26" i="5"/>
  <c r="N26" i="5" s="1"/>
  <c r="CJ22" i="5"/>
  <c r="N22" i="5" s="1"/>
  <c r="CJ18" i="5"/>
  <c r="N18" i="5" s="1"/>
  <c r="D18" i="5" s="1"/>
  <c r="CJ10" i="5"/>
  <c r="N10" i="5" s="1"/>
  <c r="CR22" i="5"/>
  <c r="O22" i="5" s="1"/>
  <c r="CR14" i="5"/>
  <c r="O14" i="5" s="1"/>
  <c r="CR10" i="5"/>
  <c r="O10" i="5" s="1"/>
  <c r="CF16" i="10"/>
  <c r="CF12" i="10"/>
  <c r="CF8" i="10"/>
  <c r="CT18" i="10"/>
  <c r="CM18" i="10" s="1"/>
  <c r="N18" i="1" s="1"/>
  <c r="E26" i="8"/>
  <c r="E22" i="8"/>
  <c r="E18" i="8"/>
  <c r="E14" i="8"/>
  <c r="E10" i="8"/>
  <c r="T23" i="8"/>
  <c r="D23" i="8" s="1"/>
  <c r="T19" i="8"/>
  <c r="D19" i="8" s="1"/>
  <c r="T15" i="8"/>
  <c r="D15" i="8" s="1"/>
  <c r="T11" i="8"/>
  <c r="CQ24" i="8"/>
  <c r="CQ20" i="8"/>
  <c r="D20" i="8" s="1"/>
  <c r="CQ16" i="8"/>
  <c r="D16" i="8" s="1"/>
  <c r="CQ12" i="8"/>
  <c r="CQ8" i="8"/>
  <c r="D22" i="9"/>
  <c r="AT22" i="4" s="1"/>
  <c r="D22" i="4" s="1"/>
  <c r="D16" i="9"/>
  <c r="AT16" i="4" s="1"/>
  <c r="D16" i="4" s="1"/>
  <c r="P26" i="5"/>
  <c r="P22" i="5"/>
  <c r="P17" i="5"/>
  <c r="P13" i="5"/>
  <c r="AF14" i="5"/>
  <c r="G14" i="5" s="1"/>
  <c r="AF10" i="5"/>
  <c r="G10" i="5" s="1"/>
  <c r="AV24" i="5"/>
  <c r="I24" i="5" s="1"/>
  <c r="AV20" i="5"/>
  <c r="I20" i="5" s="1"/>
  <c r="AV16" i="5"/>
  <c r="I16" i="5" s="1"/>
  <c r="F16" i="5" s="1"/>
  <c r="AV12" i="5"/>
  <c r="I12" i="5" s="1"/>
  <c r="F12" i="5" s="1"/>
  <c r="AV8" i="5"/>
  <c r="I8" i="5" s="1"/>
  <c r="AV23" i="5"/>
  <c r="I23" i="5" s="1"/>
  <c r="AV15" i="5"/>
  <c r="I15" i="5" s="1"/>
  <c r="AV11" i="5"/>
  <c r="I11" i="5" s="1"/>
  <c r="F11" i="5" s="1"/>
  <c r="BL14" i="5"/>
  <c r="K14" i="5" s="1"/>
  <c r="BL21" i="5"/>
  <c r="K21" i="5" s="1"/>
  <c r="F21" i="5" s="1"/>
  <c r="BL13" i="5"/>
  <c r="K13" i="5" s="1"/>
  <c r="CB24" i="5"/>
  <c r="M24" i="5" s="1"/>
  <c r="CB20" i="5"/>
  <c r="M20" i="5" s="1"/>
  <c r="CB16" i="5"/>
  <c r="M16" i="5" s="1"/>
  <c r="CB12" i="5"/>
  <c r="M12" i="5" s="1"/>
  <c r="CB8" i="5"/>
  <c r="M8" i="5" s="1"/>
  <c r="CB19" i="5"/>
  <c r="M19" i="5" s="1"/>
  <c r="CB11" i="5"/>
  <c r="M11" i="5" s="1"/>
  <c r="CR24" i="5"/>
  <c r="O24" i="5" s="1"/>
  <c r="CR20" i="5"/>
  <c r="O20" i="5" s="1"/>
  <c r="CR16" i="5"/>
  <c r="O16" i="5" s="1"/>
  <c r="CR12" i="5"/>
  <c r="O12" i="5" s="1"/>
  <c r="CR8" i="5"/>
  <c r="O8" i="5" s="1"/>
  <c r="CR23" i="5"/>
  <c r="O23" i="5" s="1"/>
  <c r="CR19" i="5"/>
  <c r="O19" i="5" s="1"/>
  <c r="Q17" i="1"/>
  <c r="AA17" i="1" s="1"/>
  <c r="DA23" i="10"/>
  <c r="DA19" i="10"/>
  <c r="DA15" i="10"/>
  <c r="DA11" i="10"/>
  <c r="BM26" i="8"/>
  <c r="BM22" i="8"/>
  <c r="BM18" i="8"/>
  <c r="BM14" i="8"/>
  <c r="BM10" i="8"/>
  <c r="CB23" i="8"/>
  <c r="CB19" i="8"/>
  <c r="CB15" i="8"/>
  <c r="CB11" i="8"/>
  <c r="D26" i="3"/>
  <c r="D22" i="3"/>
  <c r="D18" i="3"/>
  <c r="D14" i="3"/>
  <c r="D10" i="3"/>
  <c r="X25" i="5"/>
  <c r="E25" i="5" s="1"/>
  <c r="X21" i="5"/>
  <c r="E21" i="5" s="1"/>
  <c r="X15" i="5"/>
  <c r="E15" i="5" s="1"/>
  <c r="X11" i="5"/>
  <c r="E11" i="5" s="1"/>
  <c r="AF25" i="5"/>
  <c r="G25" i="5" s="1"/>
  <c r="F25" i="5" s="1"/>
  <c r="AF17" i="5"/>
  <c r="G17" i="5" s="1"/>
  <c r="F17" i="5" s="1"/>
  <c r="D17" i="5" s="1"/>
  <c r="AF9" i="5"/>
  <c r="G9" i="5" s="1"/>
  <c r="D25" i="9"/>
  <c r="AT25" i="4" s="1"/>
  <c r="D25" i="4" s="1"/>
  <c r="D21" i="9"/>
  <c r="AT21" i="4" s="1"/>
  <c r="D17" i="9"/>
  <c r="AT17" i="4" s="1"/>
  <c r="D17" i="4" s="1"/>
  <c r="D13" i="9"/>
  <c r="AT13" i="4" s="1"/>
  <c r="D13" i="4" s="1"/>
  <c r="D9" i="9"/>
  <c r="AT9" i="4" s="1"/>
  <c r="D9" i="4" s="1"/>
  <c r="BD26" i="5"/>
  <c r="J26" i="5" s="1"/>
  <c r="BD10" i="5"/>
  <c r="J10" i="5" s="1"/>
  <c r="BL25" i="5"/>
  <c r="K25" i="5" s="1"/>
  <c r="BL9" i="5"/>
  <c r="K9" i="5" s="1"/>
  <c r="BT13" i="5"/>
  <c r="L13" i="5" s="1"/>
  <c r="X24" i="5"/>
  <c r="E24" i="5" s="1"/>
  <c r="X20" i="5"/>
  <c r="E20" i="5" s="1"/>
  <c r="X16" i="5"/>
  <c r="E16" i="5" s="1"/>
  <c r="X12" i="5"/>
  <c r="E12" i="5" s="1"/>
  <c r="X8" i="5"/>
  <c r="E8" i="5" s="1"/>
  <c r="BD24" i="5"/>
  <c r="J24" i="5" s="1"/>
  <c r="BD20" i="5"/>
  <c r="J20" i="5" s="1"/>
  <c r="BD16" i="5"/>
  <c r="J16" i="5" s="1"/>
  <c r="BD12" i="5"/>
  <c r="J12" i="5" s="1"/>
  <c r="BD8" i="5"/>
  <c r="J8" i="5" s="1"/>
  <c r="CJ24" i="5"/>
  <c r="N24" i="5" s="1"/>
  <c r="CJ20" i="5"/>
  <c r="N20" i="5" s="1"/>
  <c r="CJ16" i="5"/>
  <c r="N16" i="5" s="1"/>
  <c r="CJ12" i="5"/>
  <c r="N12" i="5" s="1"/>
  <c r="CJ8" i="5"/>
  <c r="N8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T7" i="1" s="1"/>
  <c r="K7" i="3"/>
  <c r="X7" i="1" s="1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Y7" i="1"/>
  <c r="DG7" i="10"/>
  <c r="CI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AK17" i="1" l="1"/>
  <c r="AL17" i="1"/>
  <c r="AB17" i="1"/>
  <c r="AK13" i="1"/>
  <c r="AB13" i="1"/>
  <c r="AL13" i="1"/>
  <c r="AK25" i="1"/>
  <c r="AL25" i="1"/>
  <c r="AB25" i="1"/>
  <c r="AK21" i="1"/>
  <c r="AL21" i="1"/>
  <c r="AB21" i="1"/>
  <c r="D16" i="5"/>
  <c r="D11" i="5"/>
  <c r="F10" i="5"/>
  <c r="D10" i="5" s="1"/>
  <c r="D14" i="8"/>
  <c r="D16" i="10"/>
  <c r="CT9" i="10"/>
  <c r="CM9" i="10" s="1"/>
  <c r="N9" i="1" s="1"/>
  <c r="CN9" i="10"/>
  <c r="CT25" i="10"/>
  <c r="CM25" i="10" s="1"/>
  <c r="N25" i="1" s="1"/>
  <c r="CN25" i="10"/>
  <c r="BS8" i="10"/>
  <c r="BY8" i="10"/>
  <c r="BR8" i="10" s="1"/>
  <c r="M8" i="1" s="1"/>
  <c r="AB11" i="1"/>
  <c r="AL11" i="1"/>
  <c r="AK11" i="1"/>
  <c r="AB10" i="1"/>
  <c r="AL10" i="1"/>
  <c r="AK10" i="1"/>
  <c r="CN11" i="10"/>
  <c r="CT11" i="10"/>
  <c r="CM11" i="10" s="1"/>
  <c r="N11" i="1" s="1"/>
  <c r="BY14" i="10"/>
  <c r="BR14" i="10" s="1"/>
  <c r="M14" i="1" s="1"/>
  <c r="BS14" i="10"/>
  <c r="BY22" i="10"/>
  <c r="BR22" i="10" s="1"/>
  <c r="M22" i="1" s="1"/>
  <c r="BS22" i="10"/>
  <c r="AB22" i="1"/>
  <c r="AL22" i="1"/>
  <c r="AK22" i="1"/>
  <c r="D20" i="5"/>
  <c r="F9" i="5"/>
  <c r="D9" i="5" s="1"/>
  <c r="D15" i="5"/>
  <c r="F14" i="5"/>
  <c r="D14" i="5" s="1"/>
  <c r="D18" i="8"/>
  <c r="CT10" i="10"/>
  <c r="CM10" i="10" s="1"/>
  <c r="N10" i="1" s="1"/>
  <c r="H17" i="1"/>
  <c r="K17" i="1" s="1"/>
  <c r="L17" i="1" s="1"/>
  <c r="H20" i="1"/>
  <c r="K20" i="1" s="1"/>
  <c r="L20" i="1" s="1"/>
  <c r="D19" i="10"/>
  <c r="D24" i="10"/>
  <c r="AL15" i="1"/>
  <c r="AK15" i="1"/>
  <c r="AB15" i="1"/>
  <c r="BY19" i="10"/>
  <c r="BR19" i="10" s="1"/>
  <c r="M19" i="1" s="1"/>
  <c r="H13" i="1"/>
  <c r="K13" i="1" s="1"/>
  <c r="L13" i="1" s="1"/>
  <c r="D21" i="10"/>
  <c r="BY23" i="10"/>
  <c r="BR23" i="10" s="1"/>
  <c r="M23" i="1" s="1"/>
  <c r="AB14" i="1"/>
  <c r="AL14" i="1"/>
  <c r="AK14" i="1"/>
  <c r="AA12" i="1"/>
  <c r="AA20" i="1"/>
  <c r="H12" i="1"/>
  <c r="K12" i="1" s="1"/>
  <c r="L12" i="1" s="1"/>
  <c r="H26" i="1"/>
  <c r="K26" i="1" s="1"/>
  <c r="L26" i="1" s="1"/>
  <c r="CT15" i="10"/>
  <c r="CM15" i="10" s="1"/>
  <c r="N15" i="1" s="1"/>
  <c r="CN15" i="10"/>
  <c r="CN23" i="10"/>
  <c r="CT23" i="10"/>
  <c r="CM23" i="10" s="1"/>
  <c r="N23" i="1" s="1"/>
  <c r="BY25" i="10"/>
  <c r="BR25" i="10" s="1"/>
  <c r="M25" i="1" s="1"/>
  <c r="BT25" i="10"/>
  <c r="D14" i="10"/>
  <c r="H16" i="1"/>
  <c r="K16" i="1" s="1"/>
  <c r="L16" i="1" s="1"/>
  <c r="D8" i="5"/>
  <c r="D24" i="5"/>
  <c r="D21" i="5"/>
  <c r="D22" i="8"/>
  <c r="K24" i="1"/>
  <c r="L24" i="1" s="1"/>
  <c r="BS24" i="10"/>
  <c r="BY24" i="10"/>
  <c r="BR24" i="10" s="1"/>
  <c r="M24" i="1" s="1"/>
  <c r="AK19" i="1"/>
  <c r="AB19" i="1"/>
  <c r="AL19" i="1"/>
  <c r="CT20" i="10"/>
  <c r="CM20" i="10" s="1"/>
  <c r="N20" i="1" s="1"/>
  <c r="AK9" i="1"/>
  <c r="AL9" i="1"/>
  <c r="AB9" i="1"/>
  <c r="AB26" i="1"/>
  <c r="AL26" i="1"/>
  <c r="AK26" i="1"/>
  <c r="BY10" i="10"/>
  <c r="BR10" i="10" s="1"/>
  <c r="M10" i="1" s="1"/>
  <c r="BS10" i="10"/>
  <c r="BY18" i="10"/>
  <c r="BR18" i="10" s="1"/>
  <c r="M18" i="1" s="1"/>
  <c r="BS18" i="10"/>
  <c r="BY26" i="10"/>
  <c r="BR26" i="10" s="1"/>
  <c r="M26" i="1" s="1"/>
  <c r="BS26" i="10"/>
  <c r="D15" i="10"/>
  <c r="D12" i="5"/>
  <c r="D25" i="5"/>
  <c r="D10" i="8"/>
  <c r="D26" i="8"/>
  <c r="CT26" i="10"/>
  <c r="CM26" i="10" s="1"/>
  <c r="N26" i="1" s="1"/>
  <c r="CT12" i="10"/>
  <c r="CM12" i="10" s="1"/>
  <c r="N12" i="1" s="1"/>
  <c r="CM24" i="10"/>
  <c r="N24" i="1" s="1"/>
  <c r="H9" i="1"/>
  <c r="K9" i="1" s="1"/>
  <c r="L9" i="1" s="1"/>
  <c r="H25" i="1"/>
  <c r="K25" i="1" s="1"/>
  <c r="L25" i="1" s="1"/>
  <c r="D8" i="10"/>
  <c r="AK23" i="1"/>
  <c r="AB23" i="1"/>
  <c r="AL23" i="1"/>
  <c r="D20" i="10"/>
  <c r="BR12" i="10"/>
  <c r="M12" i="1" s="1"/>
  <c r="AA8" i="1"/>
  <c r="AA16" i="1"/>
  <c r="AA24" i="1"/>
  <c r="H11" i="1"/>
  <c r="K11" i="1" s="1"/>
  <c r="L11" i="1" s="1"/>
  <c r="CT19" i="10"/>
  <c r="CM19" i="10" s="1"/>
  <c r="N19" i="1" s="1"/>
  <c r="CN19" i="10"/>
  <c r="H8" i="1"/>
  <c r="K8" i="1" s="1"/>
  <c r="L8" i="1" s="1"/>
  <c r="BY9" i="10"/>
  <c r="BR9" i="10" s="1"/>
  <c r="M9" i="1" s="1"/>
  <c r="BT9" i="10"/>
  <c r="BT17" i="10"/>
  <c r="BY17" i="10"/>
  <c r="BR17" i="10" s="1"/>
  <c r="M17" i="1" s="1"/>
  <c r="D10" i="10"/>
  <c r="D18" i="10"/>
  <c r="P7" i="9"/>
  <c r="BF7" i="4" s="1"/>
  <c r="P7" i="4" s="1"/>
  <c r="M7" i="8"/>
  <c r="CC7" i="8"/>
  <c r="F7" i="10"/>
  <c r="BZ7" i="10" s="1"/>
  <c r="N7" i="10"/>
  <c r="CB7" i="10" s="1"/>
  <c r="V7" i="10"/>
  <c r="CD7" i="10" s="1"/>
  <c r="BW7" i="10" s="1"/>
  <c r="R7" i="10"/>
  <c r="CC7" i="10" s="1"/>
  <c r="BV7" i="10" s="1"/>
  <c r="BU7" i="10"/>
  <c r="W7" i="9"/>
  <c r="BM7" i="4" s="1"/>
  <c r="W7" i="4" s="1"/>
  <c r="L7" i="9"/>
  <c r="BB7" i="4" s="1"/>
  <c r="L7" i="4" s="1"/>
  <c r="G7" i="9"/>
  <c r="AW7" i="4" s="1"/>
  <c r="G7" i="4" s="1"/>
  <c r="AC7" i="3"/>
  <c r="AO7" i="1" s="1"/>
  <c r="F7" i="8"/>
  <c r="EH7" i="8"/>
  <c r="AU7" i="10"/>
  <c r="CY7" i="10" s="1"/>
  <c r="CR7" i="10" s="1"/>
  <c r="DI7" i="10"/>
  <c r="BK7" i="10"/>
  <c r="F7" i="9"/>
  <c r="AV7" i="4" s="1"/>
  <c r="F7" i="4" s="1"/>
  <c r="S7" i="9"/>
  <c r="BI7" i="4" s="1"/>
  <c r="S7" i="4" s="1"/>
  <c r="EU7" i="9"/>
  <c r="AI7" i="1" s="1"/>
  <c r="BO7" i="9"/>
  <c r="AE7" i="1" s="1"/>
  <c r="V7" i="9"/>
  <c r="BL7" i="4" s="1"/>
  <c r="V7" i="4" s="1"/>
  <c r="CF7" i="10"/>
  <c r="H7" i="9"/>
  <c r="AX7" i="4" s="1"/>
  <c r="H7" i="4" s="1"/>
  <c r="T7" i="9"/>
  <c r="BJ7" i="4" s="1"/>
  <c r="T7" i="4" s="1"/>
  <c r="BU7" i="8"/>
  <c r="EA7" i="8"/>
  <c r="AI7" i="10"/>
  <c r="CV7" i="10" s="1"/>
  <c r="CO7" i="10" s="1"/>
  <c r="AY7" i="10"/>
  <c r="CZ7" i="10" s="1"/>
  <c r="CS7" i="10" s="1"/>
  <c r="BD7" i="10"/>
  <c r="D7" i="1"/>
  <c r="N7" i="9"/>
  <c r="BD7" i="4" s="1"/>
  <c r="N7" i="4" s="1"/>
  <c r="Y7" i="4"/>
  <c r="O7" i="3" s="1"/>
  <c r="BO7" i="4"/>
  <c r="J7" i="1" s="1"/>
  <c r="CY7" i="8"/>
  <c r="Z7" i="10"/>
  <c r="CE7" i="10" s="1"/>
  <c r="BX7" i="10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53" i="13"/>
  <c r="AA137" i="13"/>
  <c r="AA232" i="13"/>
  <c r="AA103" i="13"/>
  <c r="AA228" i="13"/>
  <c r="AA118" i="13"/>
  <c r="AA188" i="13"/>
  <c r="AA226" i="13"/>
  <c r="AA47" i="13"/>
  <c r="AA51" i="13"/>
  <c r="AA78" i="13"/>
  <c r="AA213" i="13"/>
  <c r="AA212" i="13"/>
  <c r="AA172" i="13"/>
  <c r="AA223" i="13"/>
  <c r="AA2" i="13"/>
  <c r="AA139" i="13"/>
  <c r="AA238" i="13"/>
  <c r="AA222" i="13"/>
  <c r="AA105" i="13"/>
  <c r="AA147" i="13"/>
  <c r="AA5" i="13"/>
  <c r="AA113" i="13"/>
  <c r="AA160" i="13"/>
  <c r="AA93" i="13"/>
  <c r="AA161" i="13"/>
  <c r="AA108" i="13"/>
  <c r="AA141" i="13"/>
  <c r="AA164" i="13"/>
  <c r="AA246" i="13"/>
  <c r="AA227" i="13"/>
  <c r="AA115" i="13"/>
  <c r="AA28" i="13"/>
  <c r="AA216" i="13"/>
  <c r="AA170" i="13"/>
  <c r="AA55" i="13"/>
  <c r="AA102" i="13"/>
  <c r="AA100" i="13"/>
  <c r="AA87" i="13"/>
  <c r="AA8" i="13"/>
  <c r="AA183" i="13"/>
  <c r="AA85" i="13"/>
  <c r="AA221" i="13"/>
  <c r="AA189" i="13"/>
  <c r="AA45" i="13"/>
  <c r="AA17" i="13"/>
  <c r="AA208" i="13"/>
  <c r="AA9" i="13"/>
  <c r="AA241" i="13"/>
  <c r="AA81" i="13"/>
  <c r="AA240" i="13"/>
  <c r="AA61" i="13"/>
  <c r="AA169" i="13"/>
  <c r="AA229" i="13"/>
  <c r="AA168" i="13"/>
  <c r="AA68" i="13"/>
  <c r="AA107" i="13"/>
  <c r="AA37" i="13"/>
  <c r="AA143" i="13"/>
  <c r="AA127" i="13"/>
  <c r="AA90" i="13"/>
  <c r="AA214" i="13"/>
  <c r="AA96" i="13"/>
  <c r="AA31" i="13"/>
  <c r="AA97" i="13"/>
  <c r="AA26" i="13"/>
  <c r="AA74" i="13"/>
  <c r="AA111" i="13"/>
  <c r="AA79" i="13"/>
  <c r="AA249" i="13"/>
  <c r="AA59" i="13"/>
  <c r="AA83" i="13"/>
  <c r="AA155" i="13"/>
  <c r="AA39" i="13"/>
  <c r="AA250" i="13"/>
  <c r="AA136" i="13"/>
  <c r="AA244" i="13"/>
  <c r="AA22" i="13"/>
  <c r="AA215" i="13"/>
  <c r="AA135" i="13"/>
  <c r="AA24" i="13"/>
  <c r="AA72" i="13"/>
  <c r="AA132" i="13"/>
  <c r="AA63" i="13"/>
  <c r="AA6" i="13"/>
  <c r="AA202" i="13"/>
  <c r="AA124" i="13"/>
  <c r="AA148" i="13"/>
  <c r="AA175" i="13"/>
  <c r="AA82" i="13"/>
  <c r="AA15" i="13"/>
  <c r="AA50" i="13"/>
  <c r="AA138" i="13"/>
  <c r="AA177" i="13"/>
  <c r="AA64" i="13"/>
  <c r="AA192" i="13"/>
  <c r="AA200" i="13"/>
  <c r="AA92" i="13"/>
  <c r="AA220" i="13"/>
  <c r="AA21" i="13"/>
  <c r="AA58" i="13"/>
  <c r="AA128" i="13"/>
  <c r="AA46" i="13"/>
  <c r="AA73" i="13"/>
  <c r="AA181" i="13"/>
  <c r="AA171" i="13"/>
  <c r="AA133" i="13"/>
  <c r="AA158" i="13"/>
  <c r="AA205" i="13"/>
  <c r="AA38" i="13"/>
  <c r="AA84" i="13"/>
  <c r="AA12" i="13"/>
  <c r="AA234" i="13"/>
  <c r="AA99" i="13"/>
  <c r="AA195" i="13"/>
  <c r="AA126" i="13"/>
  <c r="AA140" i="13"/>
  <c r="AA231" i="13"/>
  <c r="AA18" i="13"/>
  <c r="AA86" i="13"/>
  <c r="AA42" i="13"/>
  <c r="AA54" i="13"/>
  <c r="AA198" i="13"/>
  <c r="AA52" i="13"/>
  <c r="AA125" i="13"/>
  <c r="AA153" i="13"/>
  <c r="AA48" i="13"/>
  <c r="AA29" i="13"/>
  <c r="AA32" i="13"/>
  <c r="AA65" i="13"/>
  <c r="AA178" i="13"/>
  <c r="AA239" i="13"/>
  <c r="AA80" i="13"/>
  <c r="AA206" i="13"/>
  <c r="AA91" i="13"/>
  <c r="AA186" i="13"/>
  <c r="AA101" i="13"/>
  <c r="AA185" i="13"/>
  <c r="AA13" i="13"/>
  <c r="AA151" i="13"/>
  <c r="AA16" i="13"/>
  <c r="AA154" i="13"/>
  <c r="AA173" i="13"/>
  <c r="AA60" i="13"/>
  <c r="AA88" i="13"/>
  <c r="AA33" i="13"/>
  <c r="AA237" i="13"/>
  <c r="AA180" i="13"/>
  <c r="AA77" i="13"/>
  <c r="AA116" i="13"/>
  <c r="AA27" i="13"/>
  <c r="AA117" i="13"/>
  <c r="AA7" i="13"/>
  <c r="AA225" i="13"/>
  <c r="AA40" i="13"/>
  <c r="AA20" i="13"/>
  <c r="AA34" i="13"/>
  <c r="AA201" i="13"/>
  <c r="AA131" i="13"/>
  <c r="AA11" i="13"/>
  <c r="AA243" i="13"/>
  <c r="AA210" i="13"/>
  <c r="AA67" i="13"/>
  <c r="AA217" i="13"/>
  <c r="AA49" i="13"/>
  <c r="AA144" i="13"/>
  <c r="AA44" i="13"/>
  <c r="AA193" i="13"/>
  <c r="AA211" i="13"/>
  <c r="AA89" i="13"/>
  <c r="AA165" i="13"/>
  <c r="AA145" i="13"/>
  <c r="AA199" i="13"/>
  <c r="AA187" i="13"/>
  <c r="AA19" i="13"/>
  <c r="AA197" i="13"/>
  <c r="AA182" i="13"/>
  <c r="AA190" i="13"/>
  <c r="AA30" i="13"/>
  <c r="AA75" i="13"/>
  <c r="AA14" i="13"/>
  <c r="AA71" i="13"/>
  <c r="AA166" i="13"/>
  <c r="AA194" i="13"/>
  <c r="AA76" i="13"/>
  <c r="AA219" i="13"/>
  <c r="AA236" i="13"/>
  <c r="AA57" i="13"/>
  <c r="AA95" i="13"/>
  <c r="AA242" i="13"/>
  <c r="AA119" i="13"/>
  <c r="AA62" i="13"/>
  <c r="AA156" i="13"/>
  <c r="AA36" i="13"/>
  <c r="AA120" i="13"/>
  <c r="AA159" i="13"/>
  <c r="AA224" i="13"/>
  <c r="AA248" i="13"/>
  <c r="AA230" i="13"/>
  <c r="AA112" i="13"/>
  <c r="AA35" i="13"/>
  <c r="AA122" i="13"/>
  <c r="AA41" i="13"/>
  <c r="AA106" i="13"/>
  <c r="AA150" i="13"/>
  <c r="AA114" i="13"/>
  <c r="AA162" i="13"/>
  <c r="AA176" i="13"/>
  <c r="AA245" i="13"/>
  <c r="AA184" i="13"/>
  <c r="AA203" i="13"/>
  <c r="AA129" i="13"/>
  <c r="AA247" i="13"/>
  <c r="AA104" i="13"/>
  <c r="AA209" i="13"/>
  <c r="AA149" i="13"/>
  <c r="AA98" i="13"/>
  <c r="AA179" i="13"/>
  <c r="AA56" i="13"/>
  <c r="AA157" i="13"/>
  <c r="AA69" i="13"/>
  <c r="AA66" i="13"/>
  <c r="AA94" i="13"/>
  <c r="AA23" i="13"/>
  <c r="AA204" i="13"/>
  <c r="AA196" i="13"/>
  <c r="AA25" i="13"/>
  <c r="AA207" i="13"/>
  <c r="AA174" i="13"/>
  <c r="AA130" i="13"/>
  <c r="AA163" i="13"/>
  <c r="AA121" i="13"/>
  <c r="AA235" i="13"/>
  <c r="AA70" i="13"/>
  <c r="AA218" i="13"/>
  <c r="AA10" i="13"/>
  <c r="AA109" i="13"/>
  <c r="AA233" i="13"/>
  <c r="AA110" i="13"/>
  <c r="AA152" i="13"/>
  <c r="AA146" i="13"/>
  <c r="AA191" i="13"/>
  <c r="AA123" i="13"/>
  <c r="AA167" i="13"/>
  <c r="AA134" i="13"/>
  <c r="AA142" i="13"/>
  <c r="AA43" i="13"/>
  <c r="AL8" i="1" l="1"/>
  <c r="AK8" i="1"/>
  <c r="AB8" i="1"/>
  <c r="AL24" i="1"/>
  <c r="AK24" i="1"/>
  <c r="AB24" i="1"/>
  <c r="AL20" i="1"/>
  <c r="AK20" i="1"/>
  <c r="AB20" i="1"/>
  <c r="AL16" i="1"/>
  <c r="AB16" i="1"/>
  <c r="AK16" i="1"/>
  <c r="AL12" i="1"/>
  <c r="AK12" i="1"/>
  <c r="AB12" i="1"/>
  <c r="Z7" i="1"/>
  <c r="E7" i="8"/>
  <c r="Z7" i="3"/>
  <c r="CB7" i="8"/>
  <c r="AP7" i="1"/>
  <c r="CQ7" i="8"/>
  <c r="E7" i="10"/>
  <c r="BC7" i="10"/>
  <c r="I7" i="1" s="1"/>
  <c r="AX7" i="8"/>
  <c r="BM7" i="8"/>
  <c r="AD7" i="10"/>
  <c r="H7" i="1" s="1"/>
  <c r="T7" i="8"/>
  <c r="DZ7" i="8"/>
  <c r="AJ7" i="1"/>
  <c r="AI7" i="8"/>
  <c r="DF7" i="8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I33" i="14"/>
  <c r="M15" i="14"/>
  <c r="I29" i="14"/>
  <c r="F8" i="14"/>
  <c r="M23" i="14"/>
  <c r="M33" i="14"/>
  <c r="I13" i="14"/>
  <c r="M21" i="14"/>
  <c r="C39" i="14"/>
  <c r="C10" i="14"/>
  <c r="M35" i="14"/>
  <c r="M20" i="14"/>
  <c r="M18" i="14"/>
  <c r="M8" i="14"/>
  <c r="M25" i="14"/>
  <c r="M38" i="14"/>
  <c r="M30" i="14"/>
  <c r="M36" i="14"/>
  <c r="C38" i="14"/>
  <c r="M31" i="14"/>
  <c r="M22" i="14"/>
  <c r="M7" i="14"/>
  <c r="M27" i="14"/>
  <c r="M37" i="14"/>
  <c r="C14" i="14"/>
  <c r="F5" i="14"/>
  <c r="M28" i="14"/>
  <c r="I37" i="14"/>
  <c r="M17" i="14"/>
  <c r="C16" i="14"/>
  <c r="I17" i="14"/>
  <c r="I25" i="14"/>
  <c r="F40" i="14"/>
  <c r="M12" i="14"/>
  <c r="C20" i="14"/>
  <c r="M26" i="14"/>
  <c r="M16" i="14"/>
  <c r="I21" i="14"/>
  <c r="M13" i="14"/>
  <c r="M9" i="14"/>
  <c r="M29" i="14"/>
  <c r="C24" i="14"/>
  <c r="C12" i="14"/>
  <c r="M24" i="14"/>
  <c r="C18" i="14"/>
  <c r="M32" i="14"/>
  <c r="M19" i="14"/>
  <c r="M34" i="14"/>
  <c r="M14" i="14"/>
  <c r="D7" i="10" l="1"/>
  <c r="K7" i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P11" i="14"/>
  <c r="I8" i="14"/>
  <c r="C26" i="14"/>
  <c r="F21" i="14"/>
  <c r="C40" i="14"/>
  <c r="M10" i="14"/>
  <c r="O37" i="14"/>
  <c r="C22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<sst xmlns="http://schemas.openxmlformats.org/spreadsheetml/2006/main" count="3972" uniqueCount="801">
  <si>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</si>
  <si>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</si>
  <si>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</si>
  <si>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</si>
  <si>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</si>
  <si>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</si>
  <si>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</si>
  <si>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</si>
  <si>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</si>
  <si>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</si>
  <si>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</si>
  <si>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</si>
  <si>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</si>
  <si>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</si>
  <si>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</si>
  <si>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</si>
  <si>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</si>
  <si>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</si>
  <si>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</si>
  <si>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</si>
  <si>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</si>
  <si>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</si>
  <si>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</si>
  <si>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</si>
  <si>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</si>
  <si>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</si>
  <si>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</si>
  <si>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</si>
  <si>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</si>
  <si>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</si>
  <si>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</si>
  <si>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</si>
  <si>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</si>
  <si>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</si>
  <si>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</si>
  <si>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</si>
  <si>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</si>
  <si>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</si>
  <si>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</si>
  <si>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</si>
  <si>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</si>
  <si>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</si>
  <si>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</si>
  <si>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</si>
  <si>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</si>
  <si>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</si>
  <si>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</si>
  <si>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</si>
  <si>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</si>
  <si>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</si>
  <si>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</si>
  <si>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</si>
  <si>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</si>
  <si>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</si>
  <si>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</si>
  <si>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</si>
  <si>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</si>
  <si>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</si>
  <si>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</si>
  <si>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</si>
  <si>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</si>
  <si>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</si>
  <si>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</si>
  <si>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</si>
  <si>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</si>
  <si>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</si>
  <si>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</si>
  <si>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</si>
  <si>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</si>
  <si>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</si>
  <si>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</si>
  <si>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</si>
  <si>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</si>
  <si>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</si>
  <si>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</si>
  <si>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</si>
  <si>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</si>
  <si>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</si>
  <si>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</si>
  <si>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</si>
  <si>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</si>
  <si>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</si>
  <si>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</si>
  <si>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</si>
  <si>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</si>
  <si>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</si>
  <si>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</si>
  <si>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</si>
  <si>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</si>
  <si>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</si>
  <si>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</si>
  <si>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</si>
  <si>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</si>
  <si>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</si>
  <si>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</si>
  <si>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</si>
  <si>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</si>
  <si>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</si>
  <si>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</si>
  <si>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</si>
  <si>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</si>
  <si>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</si>
  <si>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</si>
  <si>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</si>
  <si>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</si>
  <si>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</si>
  <si>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</si>
  <si>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</si>
  <si>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</si>
  <si>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</si>
  <si>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</si>
  <si>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</si>
  <si>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</si>
  <si>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</si>
  <si>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</si>
  <si>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</si>
  <si>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</si>
  <si>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</si>
  <si>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</si>
  <si>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</si>
  <si>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</si>
  <si>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</si>
  <si>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</si>
  <si>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</si>
  <si>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</si>
  <si>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</si>
  <si>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</si>
  <si>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</si>
  <si>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</si>
  <si>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</si>
  <si>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</si>
  <si>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</si>
  <si>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</si>
  <si>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</si>
  <si>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</si>
  <si>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</si>
  <si>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</si>
  <si>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</si>
  <si>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</si>
  <si>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</si>
  <si>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</si>
  <si>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</si>
  <si>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</si>
  <si>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</si>
  <si>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</si>
  <si>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</si>
  <si>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</si>
  <si>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</si>
  <si>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</si>
  <si>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</si>
  <si>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</si>
  <si>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</si>
  <si>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</si>
  <si>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</si>
  <si>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</si>
  <si>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</si>
  <si>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</si>
  <si>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</si>
  <si>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</si>
  <si>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</si>
  <si>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</si>
  <si>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</si>
  <si>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</si>
  <si>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</si>
  <si>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</si>
  <si>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</si>
  <si>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</si>
  <si>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</si>
  <si>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</si>
  <si>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</si>
  <si>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</si>
  <si>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</si>
  <si>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</si>
  <si>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</si>
  <si>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</si>
  <si>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</si>
  <si>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</si>
  <si>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</si>
  <si>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</si>
  <si>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</si>
  <si>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</si>
  <si>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</si>
  <si>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</si>
  <si>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</si>
  <si>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</si>
  <si>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</si>
  <si>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</si>
  <si>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</si>
  <si>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</si>
  <si>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</si>
  <si>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</si>
  <si>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</si>
  <si>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</si>
  <si>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</si>
  <si>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</si>
  <si>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</si>
  <si>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</si>
  <si>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</si>
  <si>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</si>
  <si>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</si>
  <si>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</si>
  <si>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</si>
  <si>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</si>
  <si>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</si>
  <si>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</si>
  <si>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</si>
  <si>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</si>
  <si>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</si>
  <si>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</si>
  <si>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</si>
  <si>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</si>
  <si>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</si>
  <si>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</si>
  <si>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</si>
  <si>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</si>
  <si>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</si>
  <si>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</si>
  <si>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</si>
  <si>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</si>
  <si>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</si>
  <si>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</si>
  <si>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</si>
  <si>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</si>
  <si>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</si>
  <si>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</si>
  <si>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</si>
  <si>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</si>
  <si>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</si>
  <si>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</si>
  <si>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</si>
  <si>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</si>
  <si>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</si>
  <si>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</si>
  <si>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</si>
  <si>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</si>
  <si>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</si>
  <si>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</si>
  <si>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</si>
  <si>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</si>
  <si>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</si>
  <si>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</si>
  <si>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</si>
  <si>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</si>
  <si>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</si>
  <si>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</si>
  <si>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</si>
  <si>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</si>
  <si>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</si>
  <si>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</si>
  <si>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</si>
  <si>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</si>
  <si>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</si>
  <si>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</si>
  <si>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</si>
  <si>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</si>
  <si>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</si>
  <si>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</si>
  <si>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</si>
  <si>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</si>
  <si>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</si>
  <si>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</si>
  <si>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</si>
  <si>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</si>
  <si>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</si>
  <si>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</si>
  <si>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</si>
  <si>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</si>
  <si>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</si>
  <si>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</si>
  <si>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</si>
  <si>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</si>
  <si>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</si>
  <si>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</si>
  <si>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</si>
  <si>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</si>
  <si>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</si>
  <si>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</si>
  <si>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</si>
  <si>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</si>
  <si>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</si>
  <si>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</si>
  <si>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</si>
  <si>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</si>
  <si>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</si>
  <si>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</si>
  <si>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</si>
  <si>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</si>
  <si>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</si>
  <si>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</si>
  <si>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</si>
  <si>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</si>
  <si>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</si>
  <si>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</si>
  <si>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</si>
  <si>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</si>
  <si>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</si>
  <si>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</si>
  <si>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</si>
  <si>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</si>
  <si>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</si>
  <si>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</si>
  <si>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</si>
  <si>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</si>
  <si>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</si>
  <si>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</si>
  <si>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</si>
  <si>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</si>
  <si>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</si>
  <si>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</si>
  <si>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</si>
  <si>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</si>
  <si>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</si>
  <si>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</si>
  <si>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</si>
  <si>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</si>
  <si>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</si>
  <si>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</si>
  <si>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</si>
  <si>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</si>
  <si>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</si>
  <si>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</si>
  <si>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</si>
  <si>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</si>
  <si>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</si>
  <si>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</si>
  <si>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</si>
  <si>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</si>
  <si>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</si>
  <si>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</si>
  <si>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</si>
  <si>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</si>
  <si>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</si>
  <si>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</si>
  <si>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</si>
  <si>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</si>
  <si>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</si>
  <si>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</si>
  <si>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</si>
  <si>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</si>
  <si>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</si>
  <si>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</si>
  <si>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</si>
  <si>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</si>
  <si>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</si>
  <si>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</si>
  <si>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</si>
  <si>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</si>
  <si>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</si>
  <si>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</si>
  <si>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</si>
  <si>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</si>
  <si>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</si>
  <si>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</si>
  <si>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</si>
  <si>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</si>
  <si>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</si>
  <si>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</si>
  <si>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</si>
  <si>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</si>
  <si>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</si>
  <si>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</si>
  <si>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</si>
  <si>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</si>
  <si>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</si>
  <si>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</si>
  <si>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</si>
  <si>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</si>
  <si>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</si>
  <si>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</si>
  <si>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</si>
  <si>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</si>
  <si>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</si>
  <si>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</si>
  <si>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</si>
  <si>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</si>
  <si>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</si>
  <si>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</si>
  <si>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</si>
  <si>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</si>
  <si>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</si>
  <si>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</si>
  <si>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</si>
  <si>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</si>
  <si>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</si>
  <si>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</si>
  <si>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</si>
  <si>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</si>
  <si>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</si>
  <si>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</si>
  <si>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</si>
  <si>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</si>
  <si>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</si>
  <si>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</si>
  <si>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</si>
  <si>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</si>
  <si>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</si>
  <si>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</si>
  <si>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</si>
  <si>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</si>
  <si>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</si>
  <si>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</si>
  <si>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</si>
  <si>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</si>
  <si>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</si>
  <si>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</si>
  <si>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</si>
  <si>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</si>
  <si>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</si>
  <si>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</si>
  <si>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</si>
  <si>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</si>
  <si>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</si>
  <si>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</si>
  <si>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</si>
  <si>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</si>
  <si>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</si>
  <si>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</si>
  <si>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</si>
  <si>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</si>
  <si>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</si>
  <si>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</si>
  <si>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</si>
  <si>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</si>
  <si>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</si>
  <si>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</si>
  <si>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</si>
  <si>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</si>
  <si>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</si>
  <si>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</si>
  <si>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</si>
  <si>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</si>
  <si>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</si>
  <si>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</si>
  <si>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</si>
  <si>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</si>
  <si>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</si>
  <si>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</si>
  <si>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</si>
  <si>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</si>
  <si>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</si>
  <si>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</si>
  <si>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</si>
  <si>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</si>
  <si>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</si>
  <si>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</si>
  <si>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</si>
  <si>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</si>
  <si>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</si>
  <si>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</si>
  <si>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</si>
  <si>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</si>
  <si>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</si>
  <si>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</si>
  <si>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</si>
  <si>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</si>
  <si>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</si>
  <si>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</si>
  <si>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</si>
  <si>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</si>
  <si>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</si>
  <si>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</si>
  <si>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</si>
  <si>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</si>
  <si>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</si>
  <si>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</si>
  <si>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</si>
  <si>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</si>
  <si>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</si>
  <si>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</si>
  <si>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</si>
  <si>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</si>
  <si>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</si>
  <si>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</si>
  <si>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</si>
  <si>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</si>
  <si>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</si>
  <si>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</si>
  <si>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</si>
  <si>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</si>
  <si>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</si>
  <si>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</si>
  <si>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</si>
  <si>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</si>
  <si>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</si>
  <si>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</si>
  <si>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</si>
  <si>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</si>
  <si>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</si>
  <si>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</si>
  <si>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</si>
  <si>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</si>
  <si>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</si>
  <si>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</si>
  <si>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</si>
  <si>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</si>
  <si>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</si>
  <si>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</si>
  <si>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</si>
  <si>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</si>
  <si>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</si>
  <si>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</si>
  <si>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</si>
  <si>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</si>
  <si>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</si>
  <si>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</si>
  <si>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</si>
  <si>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</si>
  <si>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</si>
  <si>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</si>
  <si>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</si>
  <si>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</si>
  <si>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</si>
  <si>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</si>
  <si>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</si>
  <si>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</si>
  <si>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</si>
  <si>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</si>
  <si>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</si>
  <si>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</si>
  <si>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</si>
  <si>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</si>
  <si>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</si>
  <si>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</si>
  <si>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</si>
  <si>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</si>
  <si>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</si>
  <si>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</si>
  <si>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</si>
  <si>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</si>
  <si>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</si>
  <si>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</si>
  <si>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</si>
  <si>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</si>
  <si>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</si>
  <si>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</si>
  <si>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</si>
  <si>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</si>
  <si>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</si>
  <si>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</si>
  <si>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</si>
  <si>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</si>
  <si>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</si>
  <si>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</si>
  <si>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</si>
  <si>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</si>
  <si>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</si>
  <si>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</si>
  <si>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</si>
  <si>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</si>
  <si>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</si>
  <si>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</si>
  <si>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</si>
  <si>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</si>
  <si>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</si>
  <si>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</si>
  <si>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</si>
  <si>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</si>
  <si>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</si>
  <si>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</si>
  <si>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</si>
  <si>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</si>
  <si>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</si>
  <si>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</si>
  <si>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</si>
  <si>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</si>
  <si>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</si>
  <si>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</si>
  <si>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</si>
  <si>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</si>
  <si>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</si>
  <si>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</si>
  <si>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</si>
  <si>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</si>
  <si>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</si>
  <si>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</si>
  <si>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</si>
  <si>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</si>
  <si>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</si>
  <si>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</si>
  <si>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</si>
  <si>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</si>
  <si>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</si>
  <si>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</si>
  <si>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</si>
  <si>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</si>
  <si>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</si>
  <si>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</si>
  <si>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</si>
  <si>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</si>
  <si>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</si>
  <si>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</si>
  <si>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</si>
  <si>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</si>
  <si>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</si>
  <si>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</si>
  <si>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</si>
  <si>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</si>
  <si>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</si>
  <si>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</si>
  <si>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</si>
  <si>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</si>
  <si>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</si>
  <si>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</si>
  <si>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</si>
  <si>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</si>
  <si>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</si>
  <si>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</si>
  <si>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</si>
  <si>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</si>
  <si>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</si>
  <si>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</si>
  <si>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</si>
  <si>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</si>
  <si>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</si>
  <si>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</si>
  <si>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</si>
  <si>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</si>
  <si>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</si>
  <si>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</si>
  <si>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</si>
  <si>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</si>
  <si>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</si>
  <si>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</si>
  <si>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</si>
  <si>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</si>
  <si>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</si>
  <si>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</si>
  <si>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</si>
  <si>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</si>
  <si>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</si>
  <si>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</si>
  <si>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</si>
  <si>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</si>
  <si>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</si>
  <si>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</si>
  <si>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</si>
  <si>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</si>
  <si>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</si>
  <si>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</si>
  <si>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</si>
  <si>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</si>
  <si>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</si>
  <si>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</si>
  <si>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</si>
  <si>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</si>
  <si>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</si>
  <si>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</si>
  <si>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</si>
  <si>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</si>
  <si>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</si>
  <si>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</si>
  <si>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</si>
  <si>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</si>
  <si>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</si>
  <si>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</si>
  <si>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</si>
  <si>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</si>
  <si>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</si>
  <si>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</si>
  <si>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</si>
  <si>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</si>
  <si>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</si>
  <si>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</si>
  <si>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</si>
  <si>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</si>
  <si>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</si>
  <si>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</si>
  <si>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</si>
  <si>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</si>
  <si>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</si>
  <si>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</si>
  <si>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</si>
  <si>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</si>
  <si>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</si>
  <si>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</si>
  <si>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</si>
  <si>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</si>
  <si>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</si>
  <si>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</si>
  <si>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</si>
  <si>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</si>
  <si>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</si>
  <si>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</si>
  <si>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</si>
  <si>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</si>
  <si>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</si>
  <si>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</si>
  <si>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</si>
  <si>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</si>
  <si>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</si>
  <si>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</si>
  <si>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</si>
  <si>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</si>
  <si>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</si>
  <si>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</si>
  <si>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</si>
  <si>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</si>
  <si>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</si>
  <si>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</si>
  <si>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</si>
  <si>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</si>
  <si>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</si>
  <si>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</si>
  <si>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</si>
  <si>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</si>
  <si>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</si>
  <si>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</si>
  <si>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</si>
  <si>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</si>
  <si>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</si>
  <si>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</si>
  <si>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</si>
  <si>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</si>
  <si>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</si>
  <si>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</si>
  <si>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</si>
  <si>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</si>
  <si>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</si>
  <si>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</si>
  <si>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</si>
  <si>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</si>
  <si>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</si>
  <si>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</si>
  <si>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</si>
  <si>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</si>
  <si>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</si>
  <si>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</si>
  <si>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</si>
  <si>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</si>
  <si>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</si>
  <si>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</si>
  <si>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</si>
  <si>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</si>
  <si>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</si>
  <si>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</si>
  <si>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</si>
  <si>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</si>
  <si>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</si>
  <si>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</si>
  <si>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</si>
  <si>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</si>
  <si>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</si>
  <si>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</si>
  <si>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</si>
  <si>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処理量（平成30年度実績）</t>
    <phoneticPr fontId="3"/>
  </si>
  <si>
    <t>滋賀県</t>
  </si>
  <si>
    <t>25000</t>
  </si>
  <si>
    <t>ごみ処理の概要（平成30年度実績）</t>
    <phoneticPr fontId="3"/>
  </si>
  <si>
    <t>ごみ搬入量の状況（平成30年度実績）</t>
    <phoneticPr fontId="3"/>
  </si>
  <si>
    <t>処理施設別ごみ搬入量の状況（平成30年度実績）</t>
    <phoneticPr fontId="3"/>
  </si>
  <si>
    <t>ごみ処理の状況（平成30年度実績）</t>
    <phoneticPr fontId="3"/>
  </si>
  <si>
    <t>ごみ資源化の状況（平成30年度実績）</t>
    <phoneticPr fontId="3"/>
  </si>
  <si>
    <t>中間処理後の再生利用量の状況（平成30年度実績）</t>
    <phoneticPr fontId="3"/>
  </si>
  <si>
    <t>災害廃棄物の処理処分状況（平成30年度実績）</t>
    <phoneticPr fontId="3"/>
  </si>
  <si>
    <t>合計 処理量（平成30年度実績）ごみ処理フローシート</t>
    <phoneticPr fontId="3"/>
  </si>
  <si>
    <t>合計 処理量（平成30年度実績）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</si>
  <si>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</si>
  <si>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</si>
  <si>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</si>
  <si>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25201</t>
  </si>
  <si>
    <t>大津市</t>
  </si>
  <si>
    <t/>
  </si>
  <si>
    <t>有る</t>
  </si>
  <si>
    <t>25202</t>
  </si>
  <si>
    <t>彦根市</t>
  </si>
  <si>
    <t>無い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</si>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</sst>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38" t="s">
        <v>665</v>
      </c>
      <c r="B2" s="338" t="s">
        <v>666</v>
      </c>
      <c r="C2" s="340" t="s">
        <v>667</v>
      </c>
      <c r="D2" s="323" t="s">
        <v>668</v>
      </c>
      <c r="E2" s="326"/>
      <c r="F2" s="209"/>
      <c r="G2" s="210" t="s">
        <v>669</v>
      </c>
      <c r="H2" s="323" t="s">
        <v>670</v>
      </c>
      <c r="I2" s="326"/>
      <c r="J2" s="326"/>
      <c r="K2" s="331"/>
      <c r="L2" s="335" t="s">
        <v>671</v>
      </c>
      <c r="M2" s="336"/>
      <c r="N2" s="337"/>
      <c r="O2" s="321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8" t="s">
        <v>674</v>
      </c>
      <c r="AC2" s="323" t="s">
        <v>675</v>
      </c>
      <c r="AD2" s="326"/>
      <c r="AE2" s="326"/>
      <c r="AF2" s="326"/>
      <c r="AG2" s="326"/>
      <c r="AH2" s="326"/>
      <c r="AI2" s="326"/>
      <c r="AJ2" s="327"/>
      <c r="AK2" s="328" t="s">
        <v>676</v>
      </c>
      <c r="AL2" s="328" t="s">
        <v>677</v>
      </c>
      <c r="AM2" s="323" t="s">
        <v>678</v>
      </c>
      <c r="AN2" s="324"/>
      <c r="AO2" s="324"/>
      <c r="AP2" s="325"/>
      <c r="AQ2" s="408"/>
      <c r="AR2" s="408"/>
    </row>
    <row r="3" spans="1:44" s="228" customFormat="1" ht="22.5" customHeight="1">
      <c r="A3" s="339"/>
      <c r="B3" s="339"/>
      <c r="C3" s="341"/>
      <c r="D3" s="214"/>
      <c r="E3" s="316" t="s">
        <v>679</v>
      </c>
      <c r="F3" s="321" t="s">
        <v>680</v>
      </c>
      <c r="G3" s="215"/>
      <c r="H3" s="316" t="s">
        <v>681</v>
      </c>
      <c r="I3" s="316" t="s">
        <v>682</v>
      </c>
      <c r="J3" s="321" t="s">
        <v>683</v>
      </c>
      <c r="K3" s="319" t="s">
        <v>684</v>
      </c>
      <c r="L3" s="318" t="s">
        <v>756</v>
      </c>
      <c r="M3" s="318" t="s">
        <v>757</v>
      </c>
      <c r="N3" s="318" t="s">
        <v>758</v>
      </c>
      <c r="O3" s="322"/>
      <c r="P3" s="316" t="s">
        <v>685</v>
      </c>
      <c r="Q3" s="316" t="s">
        <v>686</v>
      </c>
      <c r="R3" s="332" t="s">
        <v>687</v>
      </c>
      <c r="S3" s="333"/>
      <c r="T3" s="333"/>
      <c r="U3" s="333"/>
      <c r="V3" s="333"/>
      <c r="W3" s="333"/>
      <c r="X3" s="333"/>
      <c r="Y3" s="334"/>
      <c r="Z3" s="316" t="s">
        <v>688</v>
      </c>
      <c r="AA3" s="319" t="s">
        <v>684</v>
      </c>
      <c r="AB3" s="329"/>
      <c r="AC3" s="316" t="s">
        <v>689</v>
      </c>
      <c r="AD3" s="316" t="s">
        <v>690</v>
      </c>
      <c r="AE3" s="321" t="s">
        <v>691</v>
      </c>
      <c r="AF3" s="321" t="s">
        <v>692</v>
      </c>
      <c r="AG3" s="321" t="s">
        <v>693</v>
      </c>
      <c r="AH3" s="321" t="s">
        <v>694</v>
      </c>
      <c r="AI3" s="321" t="s">
        <v>695</v>
      </c>
      <c r="AJ3" s="319" t="s">
        <v>684</v>
      </c>
      <c r="AK3" s="329"/>
      <c r="AL3" s="329"/>
      <c r="AM3" s="316" t="s">
        <v>686</v>
      </c>
      <c r="AN3" s="316" t="s">
        <v>696</v>
      </c>
      <c r="AO3" s="316" t="s">
        <v>697</v>
      </c>
      <c r="AP3" s="319" t="s">
        <v>684</v>
      </c>
      <c r="AQ3" s="408"/>
      <c r="AR3" s="408"/>
    </row>
    <row r="4" spans="1:44" s="228" customFormat="1" ht="25.5" customHeight="1">
      <c r="A4" s="339"/>
      <c r="B4" s="339"/>
      <c r="C4" s="341"/>
      <c r="D4" s="214"/>
      <c r="E4" s="322"/>
      <c r="F4" s="317"/>
      <c r="G4" s="216"/>
      <c r="H4" s="322"/>
      <c r="I4" s="322"/>
      <c r="J4" s="322"/>
      <c r="K4" s="319"/>
      <c r="L4" s="319"/>
      <c r="M4" s="319"/>
      <c r="N4" s="319"/>
      <c r="O4" s="322"/>
      <c r="P4" s="320"/>
      <c r="Q4" s="320"/>
      <c r="R4" s="319" t="s">
        <v>684</v>
      </c>
      <c r="S4" s="316" t="s">
        <v>690</v>
      </c>
      <c r="T4" s="321" t="s">
        <v>698</v>
      </c>
      <c r="U4" s="321" t="s">
        <v>691</v>
      </c>
      <c r="V4" s="321" t="s">
        <v>692</v>
      </c>
      <c r="W4" s="321" t="s">
        <v>693</v>
      </c>
      <c r="X4" s="321" t="s">
        <v>699</v>
      </c>
      <c r="Y4" s="316" t="s">
        <v>700</v>
      </c>
      <c r="Z4" s="330"/>
      <c r="AA4" s="319"/>
      <c r="AB4" s="329"/>
      <c r="AC4" s="320"/>
      <c r="AD4" s="320"/>
      <c r="AE4" s="320"/>
      <c r="AF4" s="317"/>
      <c r="AG4" s="317"/>
      <c r="AH4" s="320"/>
      <c r="AI4" s="320"/>
      <c r="AJ4" s="319"/>
      <c r="AK4" s="329"/>
      <c r="AL4" s="329"/>
      <c r="AM4" s="320"/>
      <c r="AN4" s="320"/>
      <c r="AO4" s="320"/>
      <c r="AP4" s="319"/>
      <c r="AQ4" s="408"/>
      <c r="AR4" s="408"/>
    </row>
    <row r="5" spans="1:44" s="229" customFormat="1" ht="60" customHeight="1">
      <c r="A5" s="339"/>
      <c r="B5" s="339"/>
      <c r="C5" s="341"/>
      <c r="D5" s="217"/>
      <c r="E5" s="218"/>
      <c r="F5" s="218"/>
      <c r="G5" s="218"/>
      <c r="H5" s="218"/>
      <c r="I5" s="218"/>
      <c r="J5" s="218"/>
      <c r="K5" s="217"/>
      <c r="L5" s="319"/>
      <c r="M5" s="319"/>
      <c r="N5" s="319"/>
      <c r="O5" s="218"/>
      <c r="P5" s="218"/>
      <c r="Q5" s="218"/>
      <c r="R5" s="319"/>
      <c r="S5" s="317"/>
      <c r="T5" s="322"/>
      <c r="U5" s="322"/>
      <c r="V5" s="322"/>
      <c r="W5" s="322"/>
      <c r="X5" s="322"/>
      <c r="Y5" s="317"/>
      <c r="Z5" s="217"/>
      <c r="AA5" s="217"/>
      <c r="AB5" s="329"/>
      <c r="AC5" s="218"/>
      <c r="AD5" s="218"/>
      <c r="AE5" s="218"/>
      <c r="AF5" s="218"/>
      <c r="AG5" s="218"/>
      <c r="AH5" s="218"/>
      <c r="AI5" s="218"/>
      <c r="AJ5" s="217"/>
      <c r="AK5" s="329"/>
      <c r="AL5" s="329"/>
      <c r="AM5" s="218"/>
      <c r="AN5" s="218"/>
      <c r="AO5" s="218"/>
      <c r="AP5" s="217"/>
      <c r="AQ5" s="409"/>
      <c r="AR5" s="409"/>
    </row>
    <row r="6" spans="1:44" s="230" customFormat="1" ht="13.5" customHeight="1">
      <c r="A6" s="339"/>
      <c r="B6" s="339"/>
      <c r="C6" s="341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1422396</v>
      </c>
      <c r="E7" s="306">
        <f>SUM(E$8:E$207)</f>
        <v>1422396</v>
      </c>
      <c r="F7" s="306">
        <f>SUM(F$8:F$207)</f>
        <v>0</v>
      </c>
      <c r="G7" s="306">
        <f>SUM(G$8:G$207)</f>
        <v>28651</v>
      </c>
      <c r="H7" s="306">
        <f>SUM(ごみ搬入量内訳!E7,+ごみ搬入量内訳!AD7)</f>
        <v>377408</v>
      </c>
      <c r="I7" s="306">
        <f>ごみ搬入量内訳!BC7</f>
        <v>38378</v>
      </c>
      <c r="J7" s="306">
        <f>資源化量内訳!BO7</f>
        <v>16972</v>
      </c>
      <c r="K7" s="306">
        <f>SUM(H7:J7)</f>
        <v>432758</v>
      </c>
      <c r="L7" s="306">
        <f>IF(D7&lt;&gt;0,K7/D7/365*1000000,"-")</f>
        <v>833.55011977282243</v>
      </c>
      <c r="M7" s="306">
        <f>IF(D7&lt;&gt;0,(ごみ搬入量内訳!BR7+ごみ処理概要!J7)/ごみ処理概要!D7/365*1000000,"-")</f>
        <v>609.08610811308267</v>
      </c>
      <c r="N7" s="306">
        <f>IF(D7&lt;&gt;0,ごみ搬入量内訳!CM7/ごみ処理概要!D7/365*1000000,"-")</f>
        <v>224.4640116597397</v>
      </c>
      <c r="O7" s="306">
        <f>ごみ搬入量内訳!DH7</f>
        <v>0</v>
      </c>
      <c r="P7" s="306">
        <f>ごみ処理量内訳!E7</f>
        <v>326221</v>
      </c>
      <c r="Q7" s="306">
        <f>ごみ処理量内訳!N7</f>
        <v>2937</v>
      </c>
      <c r="R7" s="306">
        <f>SUM(S7:Y7)</f>
        <v>62174</v>
      </c>
      <c r="S7" s="306">
        <f>ごみ処理量内訳!G7</f>
        <v>28546</v>
      </c>
      <c r="T7" s="306">
        <f>ごみ処理量内訳!L7</f>
        <v>20130</v>
      </c>
      <c r="U7" s="306">
        <f>ごみ処理量内訳!H7</f>
        <v>1855</v>
      </c>
      <c r="V7" s="306">
        <f>ごみ処理量内訳!I7</f>
        <v>0</v>
      </c>
      <c r="W7" s="306">
        <f>ごみ処理量内訳!J7</f>
        <v>0</v>
      </c>
      <c r="X7" s="306">
        <f>ごみ処理量内訳!K7</f>
        <v>11322</v>
      </c>
      <c r="Y7" s="306">
        <f>ごみ処理量内訳!M7</f>
        <v>321</v>
      </c>
      <c r="Z7" s="306">
        <f>資源化量内訳!Y7</f>
        <v>21871</v>
      </c>
      <c r="AA7" s="306">
        <f>SUM(P7,Q7,R7,Z7)</f>
        <v>413203</v>
      </c>
      <c r="AB7" s="309">
        <f>IF(AA7&lt;&gt;0,(Z7+P7+R7)/AA7*100,"-")</f>
        <v>99.289211356161502</v>
      </c>
      <c r="AC7" s="306">
        <f>施設資源化量内訳!Y7</f>
        <v>5430</v>
      </c>
      <c r="AD7" s="306">
        <f>施設資源化量内訳!AT7</f>
        <v>6073</v>
      </c>
      <c r="AE7" s="306">
        <f>施設資源化量内訳!BO7</f>
        <v>1702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10065</v>
      </c>
      <c r="AI7" s="306">
        <f>施設資源化量内訳!EU7</f>
        <v>18416</v>
      </c>
      <c r="AJ7" s="306">
        <f>SUM(AC7:AI7)</f>
        <v>41686</v>
      </c>
      <c r="AK7" s="309">
        <f>IF((AA7+J7)&lt;&gt;0,(Z7+AJ7+J7)/(AA7+J7)*100,"-")</f>
        <v>18.720055791247749</v>
      </c>
      <c r="AL7" s="309">
        <f>IF((AA7+J7)&lt;&gt;0,(資源化量内訳!D7-資源化量内訳!R7-資源化量内訳!T7-資源化量内訳!V7-資源化量内訳!U7)/(AA7+J7)*100,"-")</f>
        <v>15.985122333933866</v>
      </c>
      <c r="AM7" s="306">
        <f>ごみ処理量内訳!AA7</f>
        <v>2937</v>
      </c>
      <c r="AN7" s="306">
        <f>ごみ処理量内訳!AB7</f>
        <v>36455</v>
      </c>
      <c r="AO7" s="306">
        <f>ごみ処理量内訳!AC7</f>
        <v>4295</v>
      </c>
      <c r="AP7" s="306">
        <f>SUM(AM7:AO7)</f>
        <v>43687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342847</v>
      </c>
      <c r="E8" s="292">
        <v>342847</v>
      </c>
      <c r="F8" s="292">
        <v>0</v>
      </c>
      <c r="G8" s="292">
        <v>4234</v>
      </c>
      <c r="H8" s="292">
        <f>SUM(ごみ搬入量内訳!E8,+ごみ搬入量内訳!AD8)</f>
        <v>93304</v>
      </c>
      <c r="I8" s="292">
        <f>ごみ搬入量内訳!BC8</f>
        <v>2542</v>
      </c>
      <c r="J8" s="292">
        <f>資源化量内訳!BO8</f>
        <v>7448</v>
      </c>
      <c r="K8" s="292">
        <f>SUM(H8:J8)</f>
        <v>103294</v>
      </c>
      <c r="L8" s="295">
        <f>IF(D8&lt;&gt;0,K8/D8/365*1000000,"-")</f>
        <v>825.43309486147643</v>
      </c>
      <c r="M8" s="292">
        <f>IF(D8&lt;&gt;0,(ごみ搬入量内訳!BR8+ごみ処理概要!J8)/ごみ処理概要!D8/365*1000000,"-")</f>
        <v>628.38046173477835</v>
      </c>
      <c r="N8" s="292">
        <f>IF(D8&lt;&gt;0,ごみ搬入量内訳!CM8/ごみ処理概要!D8/365*1000000,"-")</f>
        <v>197.052633126698</v>
      </c>
      <c r="O8" s="292">
        <f>ごみ搬入量内訳!DH8</f>
        <v>0</v>
      </c>
      <c r="P8" s="292">
        <f>ごみ処理量内訳!E8</f>
        <v>84551</v>
      </c>
      <c r="Q8" s="292">
        <f>ごみ処理量内訳!N8</f>
        <v>347</v>
      </c>
      <c r="R8" s="292">
        <f>SUM(S8:Y8)</f>
        <v>10306</v>
      </c>
      <c r="S8" s="292">
        <f>ごみ処理量内訳!G8</f>
        <v>4109</v>
      </c>
      <c r="T8" s="292">
        <f>ごみ処理量内訳!L8</f>
        <v>5728</v>
      </c>
      <c r="U8" s="292">
        <f>ごみ処理量内訳!H8</f>
        <v>469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2594</v>
      </c>
      <c r="AA8" s="292">
        <f>SUM(P8,Q8,R8,Z8)</f>
        <v>97798</v>
      </c>
      <c r="AB8" s="297">
        <f>IF(AA8&lt;&gt;0,(Z8+P8+R8)/AA8*100,"-")</f>
        <v>99.645187018139424</v>
      </c>
      <c r="AC8" s="292">
        <f>施設資源化量内訳!Y8</f>
        <v>0</v>
      </c>
      <c r="AD8" s="292">
        <f>施設資源化量内訳!AT8</f>
        <v>765</v>
      </c>
      <c r="AE8" s="292">
        <f>施設資源化量内訳!BO8</f>
        <v>469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5235</v>
      </c>
      <c r="AJ8" s="292">
        <f>SUM(AC8:AI8)</f>
        <v>6469</v>
      </c>
      <c r="AK8" s="297">
        <f>IF((AA8+J8)&lt;&gt;0,(Z8+AJ8+J8)/(AA8+J8)*100,"-")</f>
        <v>15.688007145164661</v>
      </c>
      <c r="AL8" s="297">
        <f>IF((AA8+J8)&lt;&gt;0,(資源化量内訳!D8-資源化量内訳!R8-資源化量内訳!T8-資源化量内訳!V8-資源化量内訳!U8)/(AA8+J8)*100,"-")</f>
        <v>15.688007145164661</v>
      </c>
      <c r="AM8" s="292">
        <f>ごみ処理量内訳!AA8</f>
        <v>347</v>
      </c>
      <c r="AN8" s="292">
        <f>ごみ処理量内訳!AB8</f>
        <v>9522</v>
      </c>
      <c r="AO8" s="292">
        <f>ごみ処理量内訳!AC8</f>
        <v>1817</v>
      </c>
      <c r="AP8" s="292">
        <f>SUM(AM8:AO8)</f>
        <v>11686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115633</v>
      </c>
      <c r="E9" s="292">
        <v>115633</v>
      </c>
      <c r="F9" s="292">
        <v>0</v>
      </c>
      <c r="G9" s="292">
        <v>2279</v>
      </c>
      <c r="H9" s="292">
        <f>SUM(ごみ搬入量内訳!E9,+ごみ搬入量内訳!AD9)</f>
        <v>29189</v>
      </c>
      <c r="I9" s="292">
        <f>ごみ搬入量内訳!BC9</f>
        <v>5019</v>
      </c>
      <c r="J9" s="292">
        <f>資源化量内訳!BO9</f>
        <v>1935</v>
      </c>
      <c r="K9" s="292">
        <f>SUM(H9:J9)</f>
        <v>36143</v>
      </c>
      <c r="L9" s="295">
        <f>IF(D9&lt;&gt;0,K9/D9/365*1000000,"-")</f>
        <v>856.34652571687309</v>
      </c>
      <c r="M9" s="292">
        <f>IF(D9&lt;&gt;0,(ごみ搬入量内訳!BR9+ごみ処理概要!J9)/ごみ処理概要!D9/365*1000000,"-")</f>
        <v>648.01144006741208</v>
      </c>
      <c r="N9" s="292">
        <f>IF(D9&lt;&gt;0,ごみ搬入量内訳!CM9/ごみ処理概要!D9/365*1000000,"-")</f>
        <v>208.33508564946086</v>
      </c>
      <c r="O9" s="292">
        <f>ごみ搬入量内訳!DH9</f>
        <v>0</v>
      </c>
      <c r="P9" s="292">
        <f>ごみ処理量内訳!E9</f>
        <v>28021</v>
      </c>
      <c r="Q9" s="292">
        <f>ごみ処理量内訳!N9</f>
        <v>0</v>
      </c>
      <c r="R9" s="292">
        <f>SUM(S9:Y9)</f>
        <v>4274</v>
      </c>
      <c r="S9" s="292">
        <f>ごみ処理量内訳!G9</f>
        <v>1977</v>
      </c>
      <c r="T9" s="292">
        <f>ごみ処理量内訳!L9</f>
        <v>2297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555</v>
      </c>
      <c r="AA9" s="292">
        <f>SUM(P9,Q9,R9,Z9)</f>
        <v>32850</v>
      </c>
      <c r="AB9" s="297">
        <f>IF(AA9&lt;&gt;0,(Z9+P9+R9)/AA9*100,"-")</f>
        <v>100</v>
      </c>
      <c r="AC9" s="292">
        <f>施設資源化量内訳!Y9</f>
        <v>705</v>
      </c>
      <c r="AD9" s="292">
        <f>施設資源化量内訳!AT9</f>
        <v>655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1939</v>
      </c>
      <c r="AJ9" s="292">
        <f>SUM(AC9:AI9)</f>
        <v>3299</v>
      </c>
      <c r="AK9" s="297">
        <f>IF((AA9+J9)&lt;&gt;0,(Z9+AJ9+J9)/(AA9+J9)*100,"-")</f>
        <v>16.642230846629293</v>
      </c>
      <c r="AL9" s="297">
        <f>IF((AA9+J9)&lt;&gt;0,(資源化量内訳!D9-資源化量内訳!R9-資源化量内訳!T9-資源化量内訳!V9-資源化量内訳!U9)/(AA9+J9)*100,"-")</f>
        <v>16.642230846629293</v>
      </c>
      <c r="AM9" s="292">
        <f>ごみ処理量内訳!AA9</f>
        <v>0</v>
      </c>
      <c r="AN9" s="292">
        <f>ごみ処理量内訳!AB9</f>
        <v>3602</v>
      </c>
      <c r="AO9" s="292">
        <f>ごみ処理量内訳!AC9</f>
        <v>60</v>
      </c>
      <c r="AP9" s="292">
        <f>SUM(AM9:AO9)</f>
        <v>3662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118659</v>
      </c>
      <c r="E10" s="292">
        <v>118659</v>
      </c>
      <c r="F10" s="292">
        <v>0</v>
      </c>
      <c r="G10" s="292">
        <v>3325</v>
      </c>
      <c r="H10" s="292">
        <f>SUM(ごみ搬入量内訳!E10,+ごみ搬入量内訳!AD10)</f>
        <v>30494</v>
      </c>
      <c r="I10" s="292">
        <f>ごみ搬入量内訳!BC10</f>
        <v>4653</v>
      </c>
      <c r="J10" s="292">
        <f>資源化量内訳!BO10</f>
        <v>0</v>
      </c>
      <c r="K10" s="292">
        <f>SUM(H10:J10)</f>
        <v>35147</v>
      </c>
      <c r="L10" s="295">
        <f>IF(D10&lt;&gt;0,K10/D10/365*1000000,"-")</f>
        <v>811.51156410328349</v>
      </c>
      <c r="M10" s="292">
        <f>IF(D10&lt;&gt;0,(ごみ搬入量内訳!BR10+ごみ処理概要!J10)/ごみ処理概要!D10/365*1000000,"-")</f>
        <v>602.09369383222804</v>
      </c>
      <c r="N10" s="292">
        <f>IF(D10&lt;&gt;0,ごみ搬入量内訳!CM10/ごみ処理概要!D10/365*1000000,"-")</f>
        <v>209.41787027105528</v>
      </c>
      <c r="O10" s="292">
        <f>ごみ搬入量内訳!DH10</f>
        <v>0</v>
      </c>
      <c r="P10" s="292">
        <f>ごみ処理量内訳!E10</f>
        <v>26797</v>
      </c>
      <c r="Q10" s="292">
        <f>ごみ処理量内訳!N10</f>
        <v>229</v>
      </c>
      <c r="R10" s="292">
        <f>SUM(S10:Y10)</f>
        <v>4873</v>
      </c>
      <c r="S10" s="292">
        <f>ごみ処理量内訳!G10</f>
        <v>3987</v>
      </c>
      <c r="T10" s="292">
        <f>ごみ処理量内訳!L10</f>
        <v>886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3248</v>
      </c>
      <c r="AA10" s="292">
        <f>SUM(P10,Q10,R10,Z10)</f>
        <v>35147</v>
      </c>
      <c r="AB10" s="297">
        <f>IF(AA10&lt;&gt;0,(Z10+P10+R10)/AA10*100,"-")</f>
        <v>99.348450792386274</v>
      </c>
      <c r="AC10" s="292">
        <f>施設資源化量内訳!Y10</f>
        <v>0</v>
      </c>
      <c r="AD10" s="292">
        <f>施設資源化量内訳!AT10</f>
        <v>699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872</v>
      </c>
      <c r="AJ10" s="292">
        <f>SUM(AC10:AI10)</f>
        <v>1571</v>
      </c>
      <c r="AK10" s="297">
        <f>IF((AA10+J10)&lt;&gt;0,(Z10+AJ10+J10)/(AA10+J10)*100,"-")</f>
        <v>13.710985290351951</v>
      </c>
      <c r="AL10" s="297">
        <f>IF((AA10+J10)&lt;&gt;0,(資源化量内訳!D10-資源化量内訳!R10-資源化量内訳!T10-資源化量内訳!V10-資源化量内訳!U10)/(AA10+J10)*100,"-")</f>
        <v>13.710985290351951</v>
      </c>
      <c r="AM10" s="292">
        <f>ごみ処理量内訳!AA10</f>
        <v>229</v>
      </c>
      <c r="AN10" s="292">
        <f>ごみ処理量内訳!AB10</f>
        <v>3417</v>
      </c>
      <c r="AO10" s="292">
        <f>ごみ処理量内訳!AC10</f>
        <v>689</v>
      </c>
      <c r="AP10" s="292">
        <f>SUM(AM10:AO10)</f>
        <v>4335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82227</v>
      </c>
      <c r="E11" s="292">
        <v>82227</v>
      </c>
      <c r="F11" s="292">
        <v>0</v>
      </c>
      <c r="G11" s="292">
        <v>1276</v>
      </c>
      <c r="H11" s="292">
        <f>SUM(ごみ搬入量内訳!E11,+ごみ搬入量内訳!AD11)</f>
        <v>22758</v>
      </c>
      <c r="I11" s="292">
        <f>ごみ搬入量内訳!BC11</f>
        <v>3705</v>
      </c>
      <c r="J11" s="292">
        <f>資源化量内訳!BO11</f>
        <v>1297</v>
      </c>
      <c r="K11" s="292">
        <f>SUM(H11:J11)</f>
        <v>27760</v>
      </c>
      <c r="L11" s="295">
        <f>IF(D11&lt;&gt;0,K11/D11/365*1000000,"-")</f>
        <v>924.93699782976319</v>
      </c>
      <c r="M11" s="292">
        <f>IF(D11&lt;&gt;0,(ごみ搬入量内訳!BR11+ごみ処理概要!J11)/ごみ処理概要!D11/365*1000000,"-")</f>
        <v>655.3191957246321</v>
      </c>
      <c r="N11" s="292">
        <f>IF(D11&lt;&gt;0,ごみ搬入量内訳!CM11/ごみ処理概要!D11/365*1000000,"-")</f>
        <v>269.61780210513126</v>
      </c>
      <c r="O11" s="292">
        <f>ごみ搬入量内訳!DH11</f>
        <v>0</v>
      </c>
      <c r="P11" s="292">
        <f>ごみ処理量内訳!E11</f>
        <v>22276</v>
      </c>
      <c r="Q11" s="292">
        <f>ごみ処理量内訳!N11</f>
        <v>781</v>
      </c>
      <c r="R11" s="292">
        <f>SUM(S11:Y11)</f>
        <v>2745</v>
      </c>
      <c r="S11" s="292">
        <f>ごみ処理量内訳!G11</f>
        <v>1911</v>
      </c>
      <c r="T11" s="292">
        <f>ごみ処理量内訳!L11</f>
        <v>834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661</v>
      </c>
      <c r="AA11" s="292">
        <f>SUM(P11,Q11,R11,Z11)</f>
        <v>26463</v>
      </c>
      <c r="AB11" s="297">
        <f>IF(AA11&lt;&gt;0,(Z11+P11+R11)/AA11*100,"-")</f>
        <v>97.048709518951</v>
      </c>
      <c r="AC11" s="292">
        <f>施設資源化量内訳!Y11</f>
        <v>0</v>
      </c>
      <c r="AD11" s="292">
        <f>施設資源化量内訳!AT11</f>
        <v>645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801</v>
      </c>
      <c r="AJ11" s="292">
        <f>SUM(AC11:AI11)</f>
        <v>1446</v>
      </c>
      <c r="AK11" s="297">
        <f>IF((AA11+J11)&lt;&gt;0,(Z11+AJ11+J11)/(AA11+J11)*100,"-")</f>
        <v>12.262247838616714</v>
      </c>
      <c r="AL11" s="297">
        <f>IF((AA11+J11)&lt;&gt;0,(資源化量内訳!D11-資源化量内訳!R11-資源化量内訳!T11-資源化量内訳!V11-資源化量内訳!U11)/(AA11+J11)*100,"-")</f>
        <v>12.262247838616714</v>
      </c>
      <c r="AM11" s="292">
        <f>ごみ処理量内訳!AA11</f>
        <v>781</v>
      </c>
      <c r="AN11" s="292">
        <f>ごみ処理量内訳!AB11</f>
        <v>3040</v>
      </c>
      <c r="AO11" s="292">
        <f>ごみ処理量内訳!AC11</f>
        <v>31</v>
      </c>
      <c r="AP11" s="292">
        <f>SUM(AM11:AO11)</f>
        <v>3852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133667</v>
      </c>
      <c r="E12" s="292">
        <v>133667</v>
      </c>
      <c r="F12" s="292">
        <v>0</v>
      </c>
      <c r="G12" s="292">
        <v>2447</v>
      </c>
      <c r="H12" s="292">
        <f>SUM(ごみ搬入量内訳!E12,+ごみ搬入量内訳!AD12)</f>
        <v>36714</v>
      </c>
      <c r="I12" s="292">
        <f>ごみ搬入量内訳!BC12</f>
        <v>1913</v>
      </c>
      <c r="J12" s="292">
        <f>資源化量内訳!BO12</f>
        <v>3401</v>
      </c>
      <c r="K12" s="292">
        <f>SUM(H12:J12)</f>
        <v>42028</v>
      </c>
      <c r="L12" s="295">
        <f>IF(D12&lt;&gt;0,K12/D12/365*1000000,"-")</f>
        <v>861.43330425199974</v>
      </c>
      <c r="M12" s="292">
        <f>IF(D12&lt;&gt;0,(ごみ搬入量内訳!BR12+ごみ処理概要!J12)/ごみ処理概要!D12/365*1000000,"-")</f>
        <v>578.06708574805248</v>
      </c>
      <c r="N12" s="292">
        <f>IF(D12&lt;&gt;0,ごみ搬入量内訳!CM12/ごみ処理概要!D12/365*1000000,"-")</f>
        <v>283.36621850394727</v>
      </c>
      <c r="O12" s="292">
        <f>ごみ搬入量内訳!DH12</f>
        <v>0</v>
      </c>
      <c r="P12" s="292">
        <f>ごみ処理量内訳!E12</f>
        <v>33456</v>
      </c>
      <c r="Q12" s="292">
        <f>ごみ処理量内訳!N12</f>
        <v>0</v>
      </c>
      <c r="R12" s="292">
        <f>SUM(S12:Y12)</f>
        <v>5174</v>
      </c>
      <c r="S12" s="292">
        <f>ごみ処理量内訳!G12</f>
        <v>1474</v>
      </c>
      <c r="T12" s="292">
        <f>ごみ処理量内訳!L12</f>
        <v>3379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321</v>
      </c>
      <c r="Z12" s="292">
        <f>資源化量内訳!Y12</f>
        <v>0</v>
      </c>
      <c r="AA12" s="292">
        <f>SUM(P12,Q12,R12,Z12)</f>
        <v>38630</v>
      </c>
      <c r="AB12" s="297">
        <f>IF(AA12&lt;&gt;0,(Z12+P12+R12)/AA12*100,"-")</f>
        <v>100</v>
      </c>
      <c r="AC12" s="292">
        <f>施設資源化量内訳!Y12</f>
        <v>0</v>
      </c>
      <c r="AD12" s="292">
        <f>施設資源化量内訳!AT12</f>
        <v>377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3166</v>
      </c>
      <c r="AJ12" s="292">
        <f>SUM(AC12:AI12)</f>
        <v>3543</v>
      </c>
      <c r="AK12" s="297">
        <f>IF((AA12+J12)&lt;&gt;0,(Z12+AJ12+J12)/(AA12+J12)*100,"-")</f>
        <v>16.521139159192025</v>
      </c>
      <c r="AL12" s="297">
        <f>IF((AA12+J12)&lt;&gt;0,(資源化量内訳!D12-資源化量内訳!R12-資源化量内訳!T12-資源化量内訳!V12-資源化量内訳!U12)/(AA12+J12)*100,"-")</f>
        <v>16.521139159192025</v>
      </c>
      <c r="AM12" s="292">
        <f>ごみ処理量内訳!AA12</f>
        <v>0</v>
      </c>
      <c r="AN12" s="292">
        <f>ごみ処理量内訳!AB12</f>
        <v>3949</v>
      </c>
      <c r="AO12" s="292">
        <f>ごみ処理量内訳!AC12</f>
        <v>341</v>
      </c>
      <c r="AP12" s="292">
        <f>SUM(AM12:AO12)</f>
        <v>4290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83053</v>
      </c>
      <c r="E13" s="292">
        <v>83053</v>
      </c>
      <c r="F13" s="292">
        <v>0</v>
      </c>
      <c r="G13" s="292">
        <v>975</v>
      </c>
      <c r="H13" s="292">
        <f>SUM(ごみ搬入量内訳!E13,+ごみ搬入量内訳!AD13)</f>
        <v>22162</v>
      </c>
      <c r="I13" s="292">
        <f>ごみ搬入量内訳!BC13</f>
        <v>1741</v>
      </c>
      <c r="J13" s="292">
        <f>資源化量内訳!BO13</f>
        <v>0</v>
      </c>
      <c r="K13" s="292">
        <f>SUM(H13:J13)</f>
        <v>23903</v>
      </c>
      <c r="L13" s="295">
        <f>IF(D13&lt;&gt;0,K13/D13/365*1000000,"-")</f>
        <v>788.50458421582255</v>
      </c>
      <c r="M13" s="292">
        <f>IF(D13&lt;&gt;0,(ごみ搬入量内訳!BR13+ごみ処理概要!J13)/ごみ処理概要!D13/365*1000000,"-")</f>
        <v>569.16948065346628</v>
      </c>
      <c r="N13" s="292">
        <f>IF(D13&lt;&gt;0,ごみ搬入量内訳!CM13/ごみ処理概要!D13/365*1000000,"-")</f>
        <v>219.33510356235635</v>
      </c>
      <c r="O13" s="292">
        <f>ごみ搬入量内訳!DH13</f>
        <v>0</v>
      </c>
      <c r="P13" s="292">
        <f>ごみ処理量内訳!E13</f>
        <v>13091</v>
      </c>
      <c r="Q13" s="292">
        <f>ごみ処理量内訳!N13</f>
        <v>0</v>
      </c>
      <c r="R13" s="292">
        <f>SUM(S13:Y13)</f>
        <v>6920</v>
      </c>
      <c r="S13" s="292">
        <f>ごみ処理量内訳!G13</f>
        <v>5237</v>
      </c>
      <c r="T13" s="292">
        <f>ごみ処理量内訳!L13</f>
        <v>1683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3989</v>
      </c>
      <c r="AA13" s="292">
        <f>SUM(P13,Q13,R13,Z13)</f>
        <v>24000</v>
      </c>
      <c r="AB13" s="297">
        <f>IF(AA13&lt;&gt;0,(Z13+P13+R13)/AA13*100,"-")</f>
        <v>100</v>
      </c>
      <c r="AC13" s="292">
        <f>施設資源化量内訳!Y13</f>
        <v>0</v>
      </c>
      <c r="AD13" s="292">
        <f>施設資源化量内訳!AT13</f>
        <v>398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1683</v>
      </c>
      <c r="AJ13" s="292">
        <f>SUM(AC13:AI13)</f>
        <v>2081</v>
      </c>
      <c r="AK13" s="297">
        <f>IF((AA13+J13)&lt;&gt;0,(Z13+AJ13+J13)/(AA13+J13)*100,"-")</f>
        <v>25.291666666666668</v>
      </c>
      <c r="AL13" s="297">
        <f>IF((AA13+J13)&lt;&gt;0,(資源化量内訳!D13-資源化量内訳!R13-資源化量内訳!T13-資源化量内訳!V13-資源化量内訳!U13)/(AA13+J13)*100,"-")</f>
        <v>25.291666666666668</v>
      </c>
      <c r="AM13" s="292">
        <f>ごみ処理量内訳!AA13</f>
        <v>0</v>
      </c>
      <c r="AN13" s="292">
        <f>ごみ処理量内訳!AB13</f>
        <v>2599</v>
      </c>
      <c r="AO13" s="292">
        <f>ごみ処理量内訳!AC13</f>
        <v>540</v>
      </c>
      <c r="AP13" s="292">
        <f>SUM(AM13:AO13)</f>
        <v>3139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69270</v>
      </c>
      <c r="E14" s="292">
        <v>69270</v>
      </c>
      <c r="F14" s="292">
        <v>0</v>
      </c>
      <c r="G14" s="292">
        <v>1413</v>
      </c>
      <c r="H14" s="292">
        <f>SUM(ごみ搬入量内訳!E14,+ごみ搬入量内訳!AD14)</f>
        <v>17940</v>
      </c>
      <c r="I14" s="292">
        <f>ごみ搬入量内訳!BC14</f>
        <v>2365</v>
      </c>
      <c r="J14" s="292">
        <f>資源化量内訳!BO14</f>
        <v>0</v>
      </c>
      <c r="K14" s="292">
        <f>SUM(H14:J14)</f>
        <v>20305</v>
      </c>
      <c r="L14" s="295">
        <f>IF(D14&lt;&gt;0,K14/D14/365*1000000,"-")</f>
        <v>803.09133804390603</v>
      </c>
      <c r="M14" s="292">
        <f>IF(D14&lt;&gt;0,(ごみ搬入量内訳!BR14+ごみ処理概要!J14)/ごみ処理概要!D14/365*1000000,"-")</f>
        <v>506.61398419130228</v>
      </c>
      <c r="N14" s="292">
        <f>IF(D14&lt;&gt;0,ごみ搬入量内訳!CM14/ごみ処理概要!D14/365*1000000,"-")</f>
        <v>296.47735385260376</v>
      </c>
      <c r="O14" s="292">
        <f>ごみ搬入量内訳!DH14</f>
        <v>0</v>
      </c>
      <c r="P14" s="292">
        <f>ごみ処理量内訳!E14</f>
        <v>14324</v>
      </c>
      <c r="Q14" s="292">
        <f>ごみ処理量内訳!N14</f>
        <v>88</v>
      </c>
      <c r="R14" s="292">
        <f>SUM(S14:Y14)</f>
        <v>2862</v>
      </c>
      <c r="S14" s="292">
        <f>ごみ処理量内訳!G14</f>
        <v>1307</v>
      </c>
      <c r="T14" s="292">
        <f>ごみ処理量内訳!L14</f>
        <v>1474</v>
      </c>
      <c r="U14" s="292">
        <f>ごみ処理量内訳!H14</f>
        <v>81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3031</v>
      </c>
      <c r="AA14" s="292">
        <f>SUM(P14,Q14,R14,Z14)</f>
        <v>20305</v>
      </c>
      <c r="AB14" s="297">
        <f>IF(AA14&lt;&gt;0,(Z14+P14+R14)/AA14*100,"-")</f>
        <v>99.566609209554301</v>
      </c>
      <c r="AC14" s="292">
        <f>施設資源化量内訳!Y14</f>
        <v>929</v>
      </c>
      <c r="AD14" s="292">
        <f>施設資源化量内訳!AT14</f>
        <v>259</v>
      </c>
      <c r="AE14" s="292">
        <f>施設資源化量内訳!BO14</f>
        <v>81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1288</v>
      </c>
      <c r="AJ14" s="292">
        <f>SUM(AC14:AI14)</f>
        <v>2557</v>
      </c>
      <c r="AK14" s="297">
        <f>IF((AA14+J14)&lt;&gt;0,(Z14+AJ14+J14)/(AA14+J14)*100,"-")</f>
        <v>27.520315193302142</v>
      </c>
      <c r="AL14" s="297">
        <f>IF((AA14+J14)&lt;&gt;0,(資源化量内訳!D14-資源化量内訳!R14-資源化量内訳!T14-資源化量内訳!V14-資源化量内訳!U14)/(AA14+J14)*100,"-")</f>
        <v>25.515882787490767</v>
      </c>
      <c r="AM14" s="292">
        <f>ごみ処理量内訳!AA14</f>
        <v>88</v>
      </c>
      <c r="AN14" s="292">
        <f>ごみ処理量内訳!AB14</f>
        <v>1066</v>
      </c>
      <c r="AO14" s="292">
        <f>ごみ処理量内訳!AC14</f>
        <v>0</v>
      </c>
      <c r="AP14" s="292">
        <f>SUM(AM14:AO14)</f>
        <v>1154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91104</v>
      </c>
      <c r="E15" s="292">
        <v>91104</v>
      </c>
      <c r="F15" s="292">
        <v>0</v>
      </c>
      <c r="G15" s="292">
        <v>3174</v>
      </c>
      <c r="H15" s="292">
        <f>SUM(ごみ搬入量内訳!E15,+ごみ搬入量内訳!AD15)</f>
        <v>24663</v>
      </c>
      <c r="I15" s="292">
        <f>ごみ搬入量内訳!BC15</f>
        <v>3985</v>
      </c>
      <c r="J15" s="292">
        <f>資源化量内訳!BO15</f>
        <v>0</v>
      </c>
      <c r="K15" s="292">
        <f>SUM(H15:J15)</f>
        <v>28648</v>
      </c>
      <c r="L15" s="295">
        <f>IF(D15&lt;&gt;0,K15/D15/365*1000000,"-")</f>
        <v>861.51729049083144</v>
      </c>
      <c r="M15" s="292">
        <f>IF(D15&lt;&gt;0,(ごみ搬入量内訳!BR15+ごみ処理概要!J15)/ごみ処理概要!D15/365*1000000,"-")</f>
        <v>575.22698731180617</v>
      </c>
      <c r="N15" s="292">
        <f>IF(D15&lt;&gt;0,ごみ搬入量内訳!CM15/ごみ処理概要!D15/365*1000000,"-")</f>
        <v>286.29030317902527</v>
      </c>
      <c r="O15" s="292">
        <f>ごみ搬入量内訳!DH15</f>
        <v>0</v>
      </c>
      <c r="P15" s="292">
        <f>ごみ処理量内訳!E15</f>
        <v>23370</v>
      </c>
      <c r="Q15" s="292">
        <f>ごみ処理量内訳!N15</f>
        <v>383</v>
      </c>
      <c r="R15" s="292">
        <f>SUM(S15:Y15)</f>
        <v>3230</v>
      </c>
      <c r="S15" s="292">
        <f>ごみ処理量内訳!G15</f>
        <v>807</v>
      </c>
      <c r="T15" s="292">
        <f>ごみ処理量内訳!L15</f>
        <v>369</v>
      </c>
      <c r="U15" s="292">
        <f>ごみ処理量内訳!H15</f>
        <v>1305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749</v>
      </c>
      <c r="Y15" s="292">
        <f>ごみ処理量内訳!M15</f>
        <v>0</v>
      </c>
      <c r="Z15" s="292">
        <f>資源化量内訳!Y15</f>
        <v>1748</v>
      </c>
      <c r="AA15" s="292">
        <f>SUM(P15,Q15,R15,Z15)</f>
        <v>28731</v>
      </c>
      <c r="AB15" s="297">
        <f>IF(AA15&lt;&gt;0,(Z15+P15+R15)/AA15*100,"-")</f>
        <v>98.666945111551982</v>
      </c>
      <c r="AC15" s="292">
        <f>施設資源化量内訳!Y15</f>
        <v>84</v>
      </c>
      <c r="AD15" s="292">
        <f>施設資源化量内訳!AT15</f>
        <v>240</v>
      </c>
      <c r="AE15" s="292">
        <f>施設資源化量内訳!BO15</f>
        <v>1152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601</v>
      </c>
      <c r="AI15" s="292">
        <f>施設資源化量内訳!EU15</f>
        <v>348</v>
      </c>
      <c r="AJ15" s="292">
        <f>SUM(AC15:AI15)</f>
        <v>2425</v>
      </c>
      <c r="AK15" s="297">
        <f>IF((AA15+J15)&lt;&gt;0,(Z15+AJ15+J15)/(AA15+J15)*100,"-")</f>
        <v>14.524381330270439</v>
      </c>
      <c r="AL15" s="297">
        <f>IF((AA15+J15)&lt;&gt;0,(資源化量内訳!D15-資源化量内訳!R15-資源化量内訳!T15-資源化量内訳!V15-資源化量内訳!U15)/(AA15+J15)*100,"-")</f>
        <v>12.697086770387386</v>
      </c>
      <c r="AM15" s="292">
        <f>ごみ処理量内訳!AA15</f>
        <v>383</v>
      </c>
      <c r="AN15" s="292">
        <f>ごみ処理量内訳!AB15</f>
        <v>2444</v>
      </c>
      <c r="AO15" s="292">
        <f>ごみ処理量内訳!AC15</f>
        <v>373</v>
      </c>
      <c r="AP15" s="292">
        <f>SUM(AM15:AO15)</f>
        <v>3200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51080</v>
      </c>
      <c r="E16" s="292">
        <v>51080</v>
      </c>
      <c r="F16" s="292">
        <v>0</v>
      </c>
      <c r="G16" s="292">
        <v>658</v>
      </c>
      <c r="H16" s="292">
        <f>SUM(ごみ搬入量内訳!E16,+ごみ搬入量内訳!AD16)</f>
        <v>11050</v>
      </c>
      <c r="I16" s="292">
        <f>ごみ搬入量内訳!BC16</f>
        <v>3975</v>
      </c>
      <c r="J16" s="292">
        <f>資源化量内訳!BO16</f>
        <v>0</v>
      </c>
      <c r="K16" s="292">
        <f>SUM(H16:J16)</f>
        <v>15025</v>
      </c>
      <c r="L16" s="295">
        <f>IF(D16&lt;&gt;0,K16/D16/365*1000000,"-")</f>
        <v>805.88064920994202</v>
      </c>
      <c r="M16" s="292">
        <f>IF(D16&lt;&gt;0,(ごみ搬入量内訳!BR16+ごみ処理概要!J16)/ごみ処理概要!D16/365*1000000,"-")</f>
        <v>633.01187500670449</v>
      </c>
      <c r="N16" s="292">
        <f>IF(D16&lt;&gt;0,ごみ搬入量内訳!CM16/ごみ処理概要!D16/365*1000000,"-")</f>
        <v>172.86877420323748</v>
      </c>
      <c r="O16" s="292">
        <f>ごみ搬入量内訳!DH16</f>
        <v>0</v>
      </c>
      <c r="P16" s="292">
        <f>ごみ処理量内訳!E16</f>
        <v>11050</v>
      </c>
      <c r="Q16" s="292">
        <f>ごみ処理量内訳!N16</f>
        <v>0</v>
      </c>
      <c r="R16" s="292">
        <f>SUM(S16:Y16)</f>
        <v>1732</v>
      </c>
      <c r="S16" s="292">
        <f>ごみ処理量内訳!G16</f>
        <v>1565</v>
      </c>
      <c r="T16" s="292">
        <f>ごみ処理量内訳!L16</f>
        <v>167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1011</v>
      </c>
      <c r="AA16" s="292">
        <f>SUM(P16,Q16,R16,Z16)</f>
        <v>13793</v>
      </c>
      <c r="AB16" s="297">
        <f>IF(AA16&lt;&gt;0,(Z16+P16+R16)/AA16*100,"-")</f>
        <v>100</v>
      </c>
      <c r="AC16" s="292">
        <f>施設資源化量内訳!Y16</f>
        <v>2</v>
      </c>
      <c r="AD16" s="292">
        <f>施設資源化量内訳!AT16</f>
        <v>225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143</v>
      </c>
      <c r="AJ16" s="292">
        <f>SUM(AC16:AI16)</f>
        <v>370</v>
      </c>
      <c r="AK16" s="297">
        <f>IF((AA16+J16)&lt;&gt;0,(Z16+AJ16+J16)/(AA16+J16)*100,"-")</f>
        <v>10.012325092438193</v>
      </c>
      <c r="AL16" s="297">
        <f>IF((AA16+J16)&lt;&gt;0,(資源化量内訳!D16-資源化量内訳!R16-資源化量内訳!T16-資源化量内訳!V16-資源化量内訳!U16)/(AA16+J16)*100,"-")</f>
        <v>10.012325092438193</v>
      </c>
      <c r="AM16" s="292">
        <f>ごみ処理量内訳!AA16</f>
        <v>0</v>
      </c>
      <c r="AN16" s="292">
        <f>ごみ処理量内訳!AB16</f>
        <v>1722</v>
      </c>
      <c r="AO16" s="292">
        <f>ごみ処理量内訳!AC16</f>
        <v>93</v>
      </c>
      <c r="AP16" s="292">
        <f>SUM(AM16:AO16)</f>
        <v>1815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54968</v>
      </c>
      <c r="E17" s="292">
        <v>54968</v>
      </c>
      <c r="F17" s="292">
        <v>0</v>
      </c>
      <c r="G17" s="292">
        <v>2848</v>
      </c>
      <c r="H17" s="292">
        <f>SUM(ごみ搬入量内訳!E17,+ごみ搬入量内訳!AD17)</f>
        <v>14787</v>
      </c>
      <c r="I17" s="292">
        <f>ごみ搬入量内訳!BC17</f>
        <v>816</v>
      </c>
      <c r="J17" s="292">
        <f>資源化量内訳!BO17</f>
        <v>574</v>
      </c>
      <c r="K17" s="292">
        <f>SUM(H17:J17)</f>
        <v>16177</v>
      </c>
      <c r="L17" s="295">
        <f>IF(D17&lt;&gt;0,K17/D17/365*1000000,"-")</f>
        <v>806.29726286576704</v>
      </c>
      <c r="M17" s="292">
        <f>IF(D17&lt;&gt;0,(ごみ搬入量内訳!BR17+ごみ処理概要!J17)/ごみ処理概要!D17/365*1000000,"-")</f>
        <v>530.62005689985506</v>
      </c>
      <c r="N17" s="292">
        <f>IF(D17&lt;&gt;0,ごみ搬入量内訳!CM17/ごみ処理概要!D17/365*1000000,"-")</f>
        <v>275.67720596591192</v>
      </c>
      <c r="O17" s="292">
        <f>ごみ搬入量内訳!DH17</f>
        <v>0</v>
      </c>
      <c r="P17" s="292">
        <f>ごみ処理量内訳!E17</f>
        <v>13798</v>
      </c>
      <c r="Q17" s="292">
        <f>ごみ処理量内訳!N17</f>
        <v>0</v>
      </c>
      <c r="R17" s="292">
        <f>SUM(S17:Y17)</f>
        <v>1291</v>
      </c>
      <c r="S17" s="292">
        <f>ごみ処理量内訳!G17</f>
        <v>522</v>
      </c>
      <c r="T17" s="292">
        <f>ごみ処理量内訳!L17</f>
        <v>769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591</v>
      </c>
      <c r="AA17" s="292">
        <f>SUM(P17,Q17,R17,Z17)</f>
        <v>15680</v>
      </c>
      <c r="AB17" s="297">
        <f>IF(AA17&lt;&gt;0,(Z17+P17+R17)/AA17*100,"-")</f>
        <v>100</v>
      </c>
      <c r="AC17" s="292">
        <f>施設資源化量内訳!Y17</f>
        <v>66</v>
      </c>
      <c r="AD17" s="292">
        <f>施設資源化量内訳!AT17</f>
        <v>113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707</v>
      </c>
      <c r="AJ17" s="292">
        <f>SUM(AC17:AI17)</f>
        <v>886</v>
      </c>
      <c r="AK17" s="297">
        <f>IF((AA17+J17)&lt;&gt;0,(Z17+AJ17+J17)/(AA17+J17)*100,"-")</f>
        <v>12.618432385874245</v>
      </c>
      <c r="AL17" s="297">
        <f>IF((AA17+J17)&lt;&gt;0,(資源化量内訳!D17-資源化量内訳!R17-資源化量内訳!T17-資源化量内訳!V17-資源化量内訳!U17)/(AA17+J17)*100,"-")</f>
        <v>12.618432385874245</v>
      </c>
      <c r="AM17" s="292">
        <f>ごみ処理量内訳!AA17</f>
        <v>0</v>
      </c>
      <c r="AN17" s="292">
        <f>ごみ処理量内訳!AB17</f>
        <v>1481</v>
      </c>
      <c r="AO17" s="292">
        <f>ごみ処理量内訳!AC17</f>
        <v>105</v>
      </c>
      <c r="AP17" s="292">
        <f>SUM(AM17:AO17)</f>
        <v>1586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49132</v>
      </c>
      <c r="E18" s="292">
        <v>49132</v>
      </c>
      <c r="F18" s="292">
        <v>0</v>
      </c>
      <c r="G18" s="292">
        <v>511</v>
      </c>
      <c r="H18" s="292">
        <f>SUM(ごみ搬入量内訳!E18,+ごみ搬入量内訳!AD18)</f>
        <v>14351</v>
      </c>
      <c r="I18" s="292">
        <f>ごみ搬入量内訳!BC18</f>
        <v>1590</v>
      </c>
      <c r="J18" s="292">
        <f>資源化量内訳!BO18</f>
        <v>0</v>
      </c>
      <c r="K18" s="292">
        <f>SUM(H18:J18)</f>
        <v>15941</v>
      </c>
      <c r="L18" s="295">
        <f>IF(D18&lt;&gt;0,K18/D18/365*1000000,"-")</f>
        <v>888.91094607872117</v>
      </c>
      <c r="M18" s="292">
        <f>IF(D18&lt;&gt;0,(ごみ搬入量内訳!BR18+ごみ処理概要!J18)/ごみ処理概要!D18/365*1000000,"-")</f>
        <v>732.16239395355421</v>
      </c>
      <c r="N18" s="292">
        <f>IF(D18&lt;&gt;0,ごみ搬入量内訳!CM18/ごみ処理概要!D18/365*1000000,"-")</f>
        <v>156.74855212516687</v>
      </c>
      <c r="O18" s="292">
        <f>ごみ搬入量内訳!DH18</f>
        <v>0</v>
      </c>
      <c r="P18" s="292">
        <f>ごみ処理量内訳!E18</f>
        <v>12777</v>
      </c>
      <c r="Q18" s="292">
        <f>ごみ処理量内訳!N18</f>
        <v>454</v>
      </c>
      <c r="R18" s="292">
        <f>SUM(S18:Y18)</f>
        <v>2327</v>
      </c>
      <c r="S18" s="292">
        <f>ごみ処理量内訳!G18</f>
        <v>1389</v>
      </c>
      <c r="T18" s="292">
        <f>ごみ処理量内訳!L18</f>
        <v>927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11</v>
      </c>
      <c r="Y18" s="292">
        <f>ごみ処理量内訳!M18</f>
        <v>0</v>
      </c>
      <c r="Z18" s="292">
        <f>資源化量内訳!Y18</f>
        <v>383</v>
      </c>
      <c r="AA18" s="292">
        <f>SUM(P18,Q18,R18,Z18)</f>
        <v>15941</v>
      </c>
      <c r="AB18" s="297">
        <f>IF(AA18&lt;&gt;0,(Z18+P18+R18)/AA18*100,"-")</f>
        <v>97.1519979925977</v>
      </c>
      <c r="AC18" s="292">
        <f>施設資源化量内訳!Y18</f>
        <v>1380</v>
      </c>
      <c r="AD18" s="292">
        <f>施設資源化量内訳!AT18</f>
        <v>336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11</v>
      </c>
      <c r="AI18" s="292">
        <f>施設資源化量内訳!EU18</f>
        <v>639</v>
      </c>
      <c r="AJ18" s="292">
        <f>SUM(AC18:AI18)</f>
        <v>2366</v>
      </c>
      <c r="AK18" s="297">
        <f>IF((AA18+J18)&lt;&gt;0,(Z18+AJ18+J18)/(AA18+J18)*100,"-")</f>
        <v>17.244840348786148</v>
      </c>
      <c r="AL18" s="297">
        <f>IF((AA18+J18)&lt;&gt;0,(資源化量内訳!D18-資源化量内訳!R18-資源化量内訳!T18-資源化量内訳!V18-資源化量内訳!U18)/(AA18+J18)*100,"-")</f>
        <v>8.5879179474311513</v>
      </c>
      <c r="AM18" s="292">
        <f>ごみ処理量内訳!AA18</f>
        <v>454</v>
      </c>
      <c r="AN18" s="292">
        <f>ごみ処理量内訳!AB18</f>
        <v>690</v>
      </c>
      <c r="AO18" s="292">
        <f>ごみ処理量内訳!AC18</f>
        <v>0</v>
      </c>
      <c r="AP18" s="292">
        <f>SUM(AM18:AO18)</f>
        <v>1144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114482</v>
      </c>
      <c r="E19" s="292">
        <v>114482</v>
      </c>
      <c r="F19" s="292">
        <v>0</v>
      </c>
      <c r="G19" s="292">
        <v>3163</v>
      </c>
      <c r="H19" s="292">
        <f>SUM(ごみ搬入量内訳!E19,+ごみ搬入量内訳!AD19)</f>
        <v>30371</v>
      </c>
      <c r="I19" s="292">
        <f>ごみ搬入量内訳!BC19</f>
        <v>3312</v>
      </c>
      <c r="J19" s="292">
        <f>資源化量内訳!BO19</f>
        <v>1296</v>
      </c>
      <c r="K19" s="292">
        <f>SUM(H19:J19)</f>
        <v>34979</v>
      </c>
      <c r="L19" s="295">
        <f>IF(D19&lt;&gt;0,K19/D19/365*1000000,"-")</f>
        <v>837.09995206520466</v>
      </c>
      <c r="M19" s="292">
        <f>IF(D19&lt;&gt;0,(ごみ搬入量内訳!BR19+ごみ処理概要!J19)/ごみ処理概要!D19/365*1000000,"-")</f>
        <v>616.95407999774079</v>
      </c>
      <c r="N19" s="292">
        <f>IF(D19&lt;&gt;0,ごみ搬入量内訳!CM19/ごみ処理概要!D19/365*1000000,"-")</f>
        <v>220.14587206746387</v>
      </c>
      <c r="O19" s="292">
        <f>ごみ搬入量内訳!DH19</f>
        <v>0</v>
      </c>
      <c r="P19" s="292">
        <f>ごみ処理量内訳!E19</f>
        <v>25606</v>
      </c>
      <c r="Q19" s="292">
        <f>ごみ処理量内訳!N19</f>
        <v>0</v>
      </c>
      <c r="R19" s="292">
        <f>SUM(S19:Y19)</f>
        <v>4413</v>
      </c>
      <c r="S19" s="292">
        <f>ごみ処理量内訳!G19</f>
        <v>1803</v>
      </c>
      <c r="T19" s="292">
        <f>ごみ処理量内訳!L19</f>
        <v>212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2398</v>
      </c>
      <c r="Y19" s="292">
        <f>ごみ処理量内訳!M19</f>
        <v>0</v>
      </c>
      <c r="Z19" s="292">
        <f>資源化量内訳!Y19</f>
        <v>1831</v>
      </c>
      <c r="AA19" s="292">
        <f>SUM(P19,Q19,R19,Z19)</f>
        <v>31850</v>
      </c>
      <c r="AB19" s="297">
        <f>IF(AA19&lt;&gt;0,(Z19+P19+R19)/AA19*100,"-")</f>
        <v>100</v>
      </c>
      <c r="AC19" s="292">
        <f>施設資源化量内訳!Y19</f>
        <v>1682</v>
      </c>
      <c r="AD19" s="292">
        <f>施設資源化量内訳!AT19</f>
        <v>443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1289</v>
      </c>
      <c r="AI19" s="292">
        <f>施設資源化量内訳!EU19</f>
        <v>199</v>
      </c>
      <c r="AJ19" s="292">
        <f>SUM(AC19:AI19)</f>
        <v>3613</v>
      </c>
      <c r="AK19" s="297">
        <f>IF((AA19+J19)&lt;&gt;0,(Z19+AJ19+J19)/(AA19+J19)*100,"-")</f>
        <v>20.334278645990466</v>
      </c>
      <c r="AL19" s="297">
        <f>IF((AA19+J19)&lt;&gt;0,(資源化量内訳!D19-資源化量内訳!R19-資源化量内訳!T19-資源化量内訳!V19-資源化量内訳!U19)/(AA19+J19)*100,"-")</f>
        <v>16.445423278827008</v>
      </c>
      <c r="AM19" s="292">
        <f>ごみ処理量内訳!AA19</f>
        <v>0</v>
      </c>
      <c r="AN19" s="292">
        <f>ごみ処理量内訳!AB19</f>
        <v>1405</v>
      </c>
      <c r="AO19" s="292">
        <f>ごみ処理量内訳!AC19</f>
        <v>0</v>
      </c>
      <c r="AP19" s="292">
        <f>SUM(AM19:AO19)</f>
        <v>1405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39353</v>
      </c>
      <c r="E20" s="292">
        <v>39353</v>
      </c>
      <c r="F20" s="292">
        <v>0</v>
      </c>
      <c r="G20" s="292">
        <v>516</v>
      </c>
      <c r="H20" s="292">
        <f>SUM(ごみ搬入量内訳!E20,+ごみ搬入量内訳!AD20)</f>
        <v>9680</v>
      </c>
      <c r="I20" s="292">
        <f>ごみ搬入量内訳!BC20</f>
        <v>1204</v>
      </c>
      <c r="J20" s="292">
        <f>資源化量内訳!BO20</f>
        <v>0</v>
      </c>
      <c r="K20" s="292">
        <f>SUM(H20:J20)</f>
        <v>10884</v>
      </c>
      <c r="L20" s="295">
        <f>IF(D20&lt;&gt;0,K20/D20/365*1000000,"-")</f>
        <v>757.73582909033064</v>
      </c>
      <c r="M20" s="292">
        <f>IF(D20&lt;&gt;0,(ごみ搬入量内訳!BR20+ごみ処理概要!J20)/ごみ処理概要!D20/365*1000000,"-")</f>
        <v>589.81421757196631</v>
      </c>
      <c r="N20" s="292">
        <f>IF(D20&lt;&gt;0,ごみ搬入量内訳!CM20/ごみ処理概要!D20/365*1000000,"-")</f>
        <v>167.92161151836433</v>
      </c>
      <c r="O20" s="292">
        <f>ごみ搬入量内訳!DH20</f>
        <v>0</v>
      </c>
      <c r="P20" s="292">
        <f>ごみ処理量内訳!E20</f>
        <v>7927</v>
      </c>
      <c r="Q20" s="292">
        <f>ごみ処理量内訳!N20</f>
        <v>129</v>
      </c>
      <c r="R20" s="292">
        <f>SUM(S20:Y20)</f>
        <v>1592</v>
      </c>
      <c r="S20" s="292">
        <f>ごみ処理量内訳!G20</f>
        <v>1254</v>
      </c>
      <c r="T20" s="292">
        <f>ごみ処理量内訳!L20</f>
        <v>338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1236</v>
      </c>
      <c r="AA20" s="292">
        <f>SUM(P20,Q20,R20,Z20)</f>
        <v>10884</v>
      </c>
      <c r="AB20" s="297">
        <f>IF(AA20&lt;&gt;0,(Z20+P20+R20)/AA20*100,"-")</f>
        <v>98.814773980154357</v>
      </c>
      <c r="AC20" s="292">
        <f>施設資源化量内訳!Y20</f>
        <v>0</v>
      </c>
      <c r="AD20" s="292">
        <f>施設資源化量内訳!AT20</f>
        <v>229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332</v>
      </c>
      <c r="AJ20" s="292">
        <f>SUM(AC20:AI20)</f>
        <v>561</v>
      </c>
      <c r="AK20" s="297">
        <f>IF((AA20+J20)&lt;&gt;0,(Z20+AJ20+J20)/(AA20+J20)*100,"-")</f>
        <v>16.510474090407939</v>
      </c>
      <c r="AL20" s="297">
        <f>IF((AA20+J20)&lt;&gt;0,(資源化量内訳!D20-資源化量内訳!R20-資源化量内訳!T20-資源化量内訳!V20-資源化量内訳!U20)/(AA20+J20)*100,"-")</f>
        <v>16.510474090407939</v>
      </c>
      <c r="AM20" s="292">
        <f>ごみ処理量内訳!AA20</f>
        <v>129</v>
      </c>
      <c r="AN20" s="292">
        <f>ごみ処理量内訳!AB20</f>
        <v>1020</v>
      </c>
      <c r="AO20" s="292">
        <f>ごみ処理量内訳!AC20</f>
        <v>246</v>
      </c>
      <c r="AP20" s="292">
        <f>SUM(AM20:AO20)</f>
        <v>1395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21528</v>
      </c>
      <c r="E21" s="292">
        <v>21528</v>
      </c>
      <c r="F21" s="292">
        <v>0</v>
      </c>
      <c r="G21" s="292">
        <v>508</v>
      </c>
      <c r="H21" s="292">
        <f>SUM(ごみ搬入量内訳!E21,+ごみ搬入量内訳!AD21)</f>
        <v>5454</v>
      </c>
      <c r="I21" s="292">
        <f>ごみ搬入量内訳!BC21</f>
        <v>666</v>
      </c>
      <c r="J21" s="292">
        <f>資源化量内訳!BO21</f>
        <v>600</v>
      </c>
      <c r="K21" s="292">
        <f>SUM(H21:J21)</f>
        <v>6720</v>
      </c>
      <c r="L21" s="295">
        <f>IF(D21&lt;&gt;0,K21/D21/365*1000000,"-")</f>
        <v>855.20990821765088</v>
      </c>
      <c r="M21" s="292">
        <f>IF(D21&lt;&gt;0,(ごみ搬入量内訳!BR21+ごみ処理概要!J21)/ごみ処理概要!D21/365*1000000,"-")</f>
        <v>658.07893383831436</v>
      </c>
      <c r="N21" s="292">
        <f>IF(D21&lt;&gt;0,ごみ搬入量内訳!CM21/ごみ処理概要!D21/365*1000000,"-")</f>
        <v>197.13097437933649</v>
      </c>
      <c r="O21" s="292">
        <f>ごみ搬入量内訳!DH21</f>
        <v>0</v>
      </c>
      <c r="P21" s="292">
        <f>ごみ処理量内訳!E21</f>
        <v>5470</v>
      </c>
      <c r="Q21" s="292">
        <f>ごみ処理量内訳!N21</f>
        <v>10</v>
      </c>
      <c r="R21" s="292">
        <f>SUM(S21:Y21)</f>
        <v>272</v>
      </c>
      <c r="S21" s="292">
        <f>ごみ処理量内訳!G21</f>
        <v>220</v>
      </c>
      <c r="T21" s="292">
        <f>ごみ処理量内訳!L21</f>
        <v>52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368</v>
      </c>
      <c r="AA21" s="292">
        <f>SUM(P21,Q21,R21,Z21)</f>
        <v>6120</v>
      </c>
      <c r="AB21" s="297">
        <f>IF(AA21&lt;&gt;0,(Z21+P21+R21)/AA21*100,"-")</f>
        <v>99.83660130718954</v>
      </c>
      <c r="AC21" s="292">
        <f>施設資源化量内訳!Y21</f>
        <v>346</v>
      </c>
      <c r="AD21" s="292">
        <f>施設資源化量内訳!AT21</f>
        <v>60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51</v>
      </c>
      <c r="AJ21" s="292">
        <f>SUM(AC21:AI21)</f>
        <v>457</v>
      </c>
      <c r="AK21" s="297">
        <f>IF((AA21+J21)&lt;&gt;0,(Z21+AJ21+J21)/(AA21+J21)*100,"-")</f>
        <v>21.205357142857142</v>
      </c>
      <c r="AL21" s="297">
        <f>IF((AA21+J21)&lt;&gt;0,(資源化量内訳!D21-資源化量内訳!R21-資源化量内訳!T21-資源化量内訳!V21-資源化量内訳!U21)/(AA21+J21)*100,"-")</f>
        <v>21.205357142857142</v>
      </c>
      <c r="AM21" s="292">
        <f>ごみ処理量内訳!AA21</f>
        <v>10</v>
      </c>
      <c r="AN21" s="292">
        <f>ごみ処理量内訳!AB21</f>
        <v>292</v>
      </c>
      <c r="AO21" s="292">
        <f>ごみ処理量内訳!AC21</f>
        <v>0</v>
      </c>
      <c r="AP21" s="292">
        <f>SUM(AM21:AO21)</f>
        <v>302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12126</v>
      </c>
      <c r="E22" s="292">
        <v>12126</v>
      </c>
      <c r="F22" s="292">
        <v>0</v>
      </c>
      <c r="G22" s="292">
        <v>180</v>
      </c>
      <c r="H22" s="292">
        <f>SUM(ごみ搬入量内訳!E22,+ごみ搬入量内訳!AD22)</f>
        <v>4265</v>
      </c>
      <c r="I22" s="292">
        <f>ごみ搬入量内訳!BC22</f>
        <v>136</v>
      </c>
      <c r="J22" s="292">
        <f>資源化量内訳!BO22</f>
        <v>37</v>
      </c>
      <c r="K22" s="292">
        <f>SUM(H22:J22)</f>
        <v>4438</v>
      </c>
      <c r="L22" s="295">
        <f>IF(D22&lt;&gt;0,K22/D22/365*1000000,"-")</f>
        <v>1002.7135172018011</v>
      </c>
      <c r="M22" s="292">
        <f>IF(D22&lt;&gt;0,(ごみ搬入量内訳!BR22+ごみ処理概要!J22)/ごみ処理概要!D22/365*1000000,"-")</f>
        <v>593.53952449056601</v>
      </c>
      <c r="N22" s="292">
        <f>IF(D22&lt;&gt;0,ごみ搬入量内訳!CM22/ごみ処理概要!D22/365*1000000,"-")</f>
        <v>409.17399271123526</v>
      </c>
      <c r="O22" s="292">
        <f>ごみ搬入量内訳!DH22</f>
        <v>0</v>
      </c>
      <c r="P22" s="292">
        <f>ごみ処理量内訳!E22</f>
        <v>3705</v>
      </c>
      <c r="Q22" s="292">
        <f>ごみ処理量内訳!N22</f>
        <v>5</v>
      </c>
      <c r="R22" s="292">
        <f>SUM(S22:Y22)</f>
        <v>161</v>
      </c>
      <c r="S22" s="292">
        <f>ごみ処理量内訳!G22</f>
        <v>127</v>
      </c>
      <c r="T22" s="292">
        <f>ごみ処理量内訳!L22</f>
        <v>34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195</v>
      </c>
      <c r="AA22" s="292">
        <f>SUM(P22,Q22,R22,Z22)</f>
        <v>4066</v>
      </c>
      <c r="AB22" s="297">
        <f>IF(AA22&lt;&gt;0,(Z22+P22+R22)/AA22*100,"-")</f>
        <v>99.877029021151003</v>
      </c>
      <c r="AC22" s="292">
        <f>施設資源化量内訳!Y22</f>
        <v>236</v>
      </c>
      <c r="AD22" s="292">
        <f>施設資源化量内訳!AT22</f>
        <v>34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32</v>
      </c>
      <c r="AJ22" s="292">
        <f>SUM(AC22:AI22)</f>
        <v>302</v>
      </c>
      <c r="AK22" s="297">
        <f>IF((AA22+J22)&lt;&gt;0,(Z22+AJ22+J22)/(AA22+J22)*100,"-")</f>
        <v>13.014867170363148</v>
      </c>
      <c r="AL22" s="297">
        <f>IF((AA22+J22)&lt;&gt;0,(資源化量内訳!D22-資源化量内訳!R22-資源化量内訳!T22-資源化量内訳!V22-資源化量内訳!U22)/(AA22+J22)*100,"-")</f>
        <v>13.014867170363148</v>
      </c>
      <c r="AM22" s="292">
        <f>ごみ処理量内訳!AA22</f>
        <v>5</v>
      </c>
      <c r="AN22" s="292">
        <f>ごみ処理量内訳!AB22</f>
        <v>199</v>
      </c>
      <c r="AO22" s="292">
        <f>ごみ処理量内訳!AC22</f>
        <v>0</v>
      </c>
      <c r="AP22" s="292">
        <f>SUM(AM22:AO22)</f>
        <v>204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21348</v>
      </c>
      <c r="E23" s="292">
        <v>21348</v>
      </c>
      <c r="F23" s="292">
        <v>0</v>
      </c>
      <c r="G23" s="292">
        <v>884</v>
      </c>
      <c r="H23" s="292">
        <f>SUM(ごみ搬入量内訳!E23,+ごみ搬入量内訳!AD23)</f>
        <v>4609</v>
      </c>
      <c r="I23" s="292">
        <f>ごみ搬入量内訳!BC23</f>
        <v>284</v>
      </c>
      <c r="J23" s="292">
        <f>資源化量内訳!BO23</f>
        <v>0</v>
      </c>
      <c r="K23" s="292">
        <f>SUM(H23:J23)</f>
        <v>4893</v>
      </c>
      <c r="L23" s="295">
        <f>IF(D23&lt;&gt;0,K23/D23/365*1000000,"-")</f>
        <v>627.95013359821962</v>
      </c>
      <c r="M23" s="292">
        <f>IF(D23&lt;&gt;0,(ごみ搬入量内訳!BR23+ごみ処理概要!J23)/ごみ処理概要!D23/365*1000000,"-")</f>
        <v>517.32413417830026</v>
      </c>
      <c r="N23" s="292">
        <f>IF(D23&lt;&gt;0,ごみ搬入量内訳!CM23/ごみ処理概要!D23/365*1000000,"-")</f>
        <v>110.62599941991935</v>
      </c>
      <c r="O23" s="292">
        <f>ごみ搬入量内訳!DH23</f>
        <v>0</v>
      </c>
      <c r="P23" s="292">
        <f>ごみ処理量内訳!E23</f>
        <v>2</v>
      </c>
      <c r="Q23" s="292">
        <f>ごみ処理量内訳!N23</f>
        <v>91</v>
      </c>
      <c r="R23" s="292">
        <f>SUM(S23:Y23)</f>
        <v>4598</v>
      </c>
      <c r="S23" s="292">
        <f>ごみ処理量内訳!G23</f>
        <v>353</v>
      </c>
      <c r="T23" s="292">
        <f>ごみ処理量内訳!L23</f>
        <v>320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3925</v>
      </c>
      <c r="Y23" s="292">
        <f>ごみ処理量内訳!M23</f>
        <v>0</v>
      </c>
      <c r="Z23" s="292">
        <f>資源化量内訳!Y23</f>
        <v>167</v>
      </c>
      <c r="AA23" s="292">
        <f>SUM(P23,Q23,R23,Z23)</f>
        <v>4858</v>
      </c>
      <c r="AB23" s="297">
        <f>IF(AA23&lt;&gt;0,(Z23+P23+R23)/AA23*100,"-")</f>
        <v>98.126801152737755</v>
      </c>
      <c r="AC23" s="292">
        <f>施設資源化量内訳!Y23</f>
        <v>0</v>
      </c>
      <c r="AD23" s="292">
        <f>施設資源化量内訳!AT23</f>
        <v>91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3925</v>
      </c>
      <c r="AI23" s="292">
        <f>施設資源化量内訳!EU23</f>
        <v>320</v>
      </c>
      <c r="AJ23" s="292">
        <f>SUM(AC23:AI23)</f>
        <v>4336</v>
      </c>
      <c r="AK23" s="297">
        <f>IF((AA23+J23)&lt;&gt;0,(Z23+AJ23+J23)/(AA23+J23)*100,"-")</f>
        <v>92.692466035405516</v>
      </c>
      <c r="AL23" s="297">
        <f>IF((AA23+J23)&lt;&gt;0,(資源化量内訳!D23-資源化量内訳!R23-資源化量内訳!T23-資源化量内訳!V23-資源化量内訳!U23)/(AA23+J23)*100,"-")</f>
        <v>11.897900370522848</v>
      </c>
      <c r="AM23" s="292">
        <f>ごみ処理量内訳!AA23</f>
        <v>91</v>
      </c>
      <c r="AN23" s="292">
        <f>ごみ処理量内訳!AB23</f>
        <v>7</v>
      </c>
      <c r="AO23" s="292">
        <f>ごみ処理量内訳!AC23</f>
        <v>0</v>
      </c>
      <c r="AP23" s="292">
        <f>SUM(AM23:AO23)</f>
        <v>98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7340</v>
      </c>
      <c r="E24" s="292">
        <v>7340</v>
      </c>
      <c r="F24" s="292">
        <v>0</v>
      </c>
      <c r="G24" s="292">
        <v>169</v>
      </c>
      <c r="H24" s="292">
        <f>SUM(ごみ搬入量内訳!E24,+ごみ搬入量内訳!AD24)</f>
        <v>1878</v>
      </c>
      <c r="I24" s="292">
        <f>ごみ搬入量内訳!BC24</f>
        <v>399</v>
      </c>
      <c r="J24" s="292">
        <f>資源化量内訳!BO24</f>
        <v>5</v>
      </c>
      <c r="K24" s="292">
        <f>SUM(H24:J24)</f>
        <v>2282</v>
      </c>
      <c r="L24" s="295">
        <f>IF(D24&lt;&gt;0,K24/D24/365*1000000,"-")</f>
        <v>851.77858235974759</v>
      </c>
      <c r="M24" s="292">
        <f>IF(D24&lt;&gt;0,(ごみ搬入量内訳!BR24+ごみ処理概要!J24)/ごみ処理概要!D24/365*1000000,"-")</f>
        <v>728.97614870665529</v>
      </c>
      <c r="N24" s="292">
        <f>IF(D24&lt;&gt;0,ごみ搬入量内訳!CM24/ごみ処理概要!D24/365*1000000,"-")</f>
        <v>122.80243365309248</v>
      </c>
      <c r="O24" s="292">
        <f>ごみ搬入量内訳!DH24</f>
        <v>0</v>
      </c>
      <c r="P24" s="292">
        <f>ごみ処理量内訳!E24</f>
        <v>0</v>
      </c>
      <c r="Q24" s="292">
        <f>ごみ処理量内訳!N24</f>
        <v>148</v>
      </c>
      <c r="R24" s="292">
        <f>SUM(S24:Y24)</f>
        <v>2129</v>
      </c>
      <c r="S24" s="292">
        <f>ごみ処理量内訳!G24</f>
        <v>504</v>
      </c>
      <c r="T24" s="292">
        <f>ごみ処理量内訳!L24</f>
        <v>211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1414</v>
      </c>
      <c r="Y24" s="292">
        <f>ごみ処理量内訳!M24</f>
        <v>0</v>
      </c>
      <c r="Z24" s="292">
        <f>資源化量内訳!Y24</f>
        <v>0</v>
      </c>
      <c r="AA24" s="292">
        <f>SUM(P24,Q24,R24,Z24)</f>
        <v>2277</v>
      </c>
      <c r="AB24" s="297">
        <f>IF(AA24&lt;&gt;0,(Z24+P24+R24)/AA24*100,"-")</f>
        <v>93.500219587176119</v>
      </c>
      <c r="AC24" s="292">
        <f>施設資源化量内訳!Y24</f>
        <v>0</v>
      </c>
      <c r="AD24" s="292">
        <f>施設資源化量内訳!AT24</f>
        <v>504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1414</v>
      </c>
      <c r="AI24" s="292">
        <f>施設資源化量内訳!EU24</f>
        <v>211</v>
      </c>
      <c r="AJ24" s="292">
        <f>SUM(AC24:AI24)</f>
        <v>2129</v>
      </c>
      <c r="AK24" s="297">
        <f>IF((AA24+J24)&lt;&gt;0,(Z24+AJ24+J24)/(AA24+J24)*100,"-")</f>
        <v>93.514460999123571</v>
      </c>
      <c r="AL24" s="297">
        <f>IF((AA24+J24)&lt;&gt;0,(資源化量内訳!D24-資源化量内訳!R24-資源化量内訳!T24-資源化量内訳!V24-資源化量内訳!U24)/(AA24+J24)*100,"-")</f>
        <v>31.551270815074496</v>
      </c>
      <c r="AM24" s="292">
        <f>ごみ処理量内訳!AA24</f>
        <v>148</v>
      </c>
      <c r="AN24" s="292">
        <f>ごみ処理量内訳!AB24</f>
        <v>0</v>
      </c>
      <c r="AO24" s="292">
        <f>ごみ処理量内訳!AC24</f>
        <v>0</v>
      </c>
      <c r="AP24" s="292">
        <f>SUM(AM24:AO24)</f>
        <v>148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7021</v>
      </c>
      <c r="E25" s="292">
        <v>7021</v>
      </c>
      <c r="F25" s="292">
        <v>0</v>
      </c>
      <c r="G25" s="292">
        <v>55</v>
      </c>
      <c r="H25" s="292">
        <f>SUM(ごみ搬入量内訳!E25,+ごみ搬入量内訳!AD25)</f>
        <v>1722</v>
      </c>
      <c r="I25" s="292">
        <f>ごみ搬入量内訳!BC25</f>
        <v>36</v>
      </c>
      <c r="J25" s="292">
        <f>資源化量内訳!BO25</f>
        <v>99</v>
      </c>
      <c r="K25" s="292">
        <f>SUM(H25:J25)</f>
        <v>1857</v>
      </c>
      <c r="L25" s="295">
        <f>IF(D25&lt;&gt;0,K25/D25/365*1000000,"-")</f>
        <v>724.63626732327475</v>
      </c>
      <c r="M25" s="292">
        <f>IF(D25&lt;&gt;0,(ごみ搬入量内訳!BR25+ごみ処理概要!J25)/ごみ処理概要!D25/365*1000000,"-")</f>
        <v>648.93382474884538</v>
      </c>
      <c r="N25" s="292">
        <f>IF(D25&lt;&gt;0,ごみ搬入量内訳!CM25/ごみ処理概要!D25/365*1000000,"-")</f>
        <v>75.702442574429369</v>
      </c>
      <c r="O25" s="292">
        <f>ごみ搬入量内訳!DH25</f>
        <v>0</v>
      </c>
      <c r="P25" s="292">
        <f>ごみ処理量内訳!E25</f>
        <v>0</v>
      </c>
      <c r="Q25" s="292">
        <f>ごみ処理量内訳!N25</f>
        <v>122</v>
      </c>
      <c r="R25" s="292">
        <f>SUM(S25:Y25)</f>
        <v>1525</v>
      </c>
      <c r="S25" s="292">
        <f>ごみ処理量内訳!G25</f>
        <v>0</v>
      </c>
      <c r="T25" s="292">
        <f>ごみ処理量内訳!L25</f>
        <v>271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1254</v>
      </c>
      <c r="Y25" s="292">
        <f>ごみ処理量内訳!M25</f>
        <v>0</v>
      </c>
      <c r="Z25" s="292">
        <f>資源化量内訳!Y25</f>
        <v>111</v>
      </c>
      <c r="AA25" s="292">
        <f>SUM(P25,Q25,R25,Z25)</f>
        <v>1758</v>
      </c>
      <c r="AB25" s="297">
        <f>IF(AA25&lt;&gt;0,(Z25+P25+R25)/AA25*100,"-")</f>
        <v>93.060295790671219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1254</v>
      </c>
      <c r="AI25" s="292">
        <f>施設資源化量内訳!EU25</f>
        <v>271</v>
      </c>
      <c r="AJ25" s="292">
        <f>SUM(AC25:AI25)</f>
        <v>1525</v>
      </c>
      <c r="AK25" s="297">
        <f>IF((AA25+J25)&lt;&gt;0,(Z25+AJ25+J25)/(AA25+J25)*100,"-")</f>
        <v>93.43026386645127</v>
      </c>
      <c r="AL25" s="297">
        <f>IF((AA25+J25)&lt;&gt;0,(資源化量内訳!D25-資源化量内訳!R25-資源化量内訳!T25-資源化量内訳!V25-資源化量内訳!U25)/(AA25+J25)*100,"-")</f>
        <v>25.901992460958535</v>
      </c>
      <c r="AM25" s="292">
        <f>ごみ処理量内訳!AA25</f>
        <v>122</v>
      </c>
      <c r="AN25" s="292">
        <f>ごみ処理量内訳!AB25</f>
        <v>0</v>
      </c>
      <c r="AO25" s="292">
        <f>ごみ処理量内訳!AC25</f>
        <v>0</v>
      </c>
      <c r="AP25" s="292">
        <f>SUM(AM25:AO25)</f>
        <v>122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7558</v>
      </c>
      <c r="E26" s="292">
        <v>7558</v>
      </c>
      <c r="F26" s="292">
        <v>0</v>
      </c>
      <c r="G26" s="292">
        <v>36</v>
      </c>
      <c r="H26" s="292">
        <f>SUM(ごみ搬入量内訳!E26,+ごみ搬入量内訳!AD26)</f>
        <v>2017</v>
      </c>
      <c r="I26" s="292">
        <f>ごみ搬入量内訳!BC26</f>
        <v>37</v>
      </c>
      <c r="J26" s="292">
        <f>資源化量内訳!BO26</f>
        <v>280</v>
      </c>
      <c r="K26" s="292">
        <f>SUM(H26:J26)</f>
        <v>2334</v>
      </c>
      <c r="L26" s="295">
        <f>IF(D26&lt;&gt;0,K26/D26/365*1000000,"-")</f>
        <v>846.05987667970442</v>
      </c>
      <c r="M26" s="292">
        <f>IF(D26&lt;&gt;0,(ごみ搬入量内訳!BR26+ごみ処理概要!J26)/ごみ処理概要!D26/365*1000000,"-")</f>
        <v>660.82568774083165</v>
      </c>
      <c r="N26" s="292">
        <f>IF(D26&lt;&gt;0,ごみ搬入量内訳!CM26/ごみ処理概要!D26/365*1000000,"-")</f>
        <v>185.23418893887271</v>
      </c>
      <c r="O26" s="292">
        <f>ごみ搬入量内訳!DH26</f>
        <v>0</v>
      </c>
      <c r="P26" s="292">
        <f>ごみ処理量内訳!E26</f>
        <v>0</v>
      </c>
      <c r="Q26" s="292">
        <f>ごみ処理量内訳!N26</f>
        <v>150</v>
      </c>
      <c r="R26" s="292">
        <f>SUM(S26:Y26)</f>
        <v>1750</v>
      </c>
      <c r="S26" s="292">
        <f>ごみ処理量内訳!G26</f>
        <v>0</v>
      </c>
      <c r="T26" s="292">
        <f>ごみ処理量内訳!L26</f>
        <v>179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1571</v>
      </c>
      <c r="Y26" s="292">
        <f>ごみ処理量内訳!M26</f>
        <v>0</v>
      </c>
      <c r="Z26" s="292">
        <f>資源化量内訳!Y26</f>
        <v>152</v>
      </c>
      <c r="AA26" s="292">
        <f>SUM(P26,Q26,R26,Z26)</f>
        <v>2052</v>
      </c>
      <c r="AB26" s="297">
        <f>IF(AA26&lt;&gt;0,(Z26+P26+R26)/AA26*100,"-")</f>
        <v>92.690058479532169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1571</v>
      </c>
      <c r="AI26" s="292">
        <f>施設資源化量内訳!EU26</f>
        <v>179</v>
      </c>
      <c r="AJ26" s="292">
        <f>SUM(AC26:AI26)</f>
        <v>1750</v>
      </c>
      <c r="AK26" s="297">
        <f>IF((AA26+J26)&lt;&gt;0,(Z26+AJ26+J26)/(AA26+J26)*100,"-")</f>
        <v>93.567753001715275</v>
      </c>
      <c r="AL26" s="297">
        <f>IF((AA26+J26)&lt;&gt;0,(資源化量内訳!D26-資源化量内訳!R26-資源化量内訳!T26-資源化量内訳!V26-資源化量内訳!U26)/(AA26+J26)*100,"-")</f>
        <v>26.200686106346481</v>
      </c>
      <c r="AM26" s="292">
        <f>ごみ処理量内訳!AA26</f>
        <v>150</v>
      </c>
      <c r="AN26" s="292">
        <f>ごみ処理量内訳!AB26</f>
        <v>0</v>
      </c>
      <c r="AO26" s="292">
        <f>ごみ処理量内訳!AC26</f>
        <v>0</v>
      </c>
      <c r="AP26" s="292">
        <f>SUM(AM26:AO26)</f>
        <v>150</v>
      </c>
      <c r="AQ26" s="412" t="s">
        <v>761</v>
      </c>
      <c r="AR26" s="413"/>
    </row>
    <row r="27" spans="1: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5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7"/>
      <c r="AC27" s="292"/>
      <c r="AD27" s="292"/>
      <c r="AE27" s="292"/>
      <c r="AF27" s="292"/>
      <c r="AG27" s="292"/>
      <c r="AH27" s="292"/>
      <c r="AI27" s="292"/>
      <c r="AJ27" s="292"/>
      <c r="AK27" s="297"/>
      <c r="AL27" s="297"/>
      <c r="AM27" s="292"/>
      <c r="AN27" s="292"/>
      <c r="AO27" s="292"/>
      <c r="AP27" s="292"/>
      <c r="AQ27" s="413"/>
      <c r="AR27" s="413"/>
    </row>
    <row r="28" spans="1: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5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7"/>
      <c r="AC28" s="292"/>
      <c r="AD28" s="292"/>
      <c r="AE28" s="292"/>
      <c r="AF28" s="292"/>
      <c r="AG28" s="292"/>
      <c r="AH28" s="292"/>
      <c r="AI28" s="292"/>
      <c r="AJ28" s="292"/>
      <c r="AK28" s="297"/>
      <c r="AL28" s="297"/>
      <c r="AM28" s="292"/>
      <c r="AN28" s="292"/>
      <c r="AO28" s="292"/>
      <c r="AP28" s="292"/>
      <c r="AQ28" s="413"/>
      <c r="AR28" s="413"/>
    </row>
    <row r="29" spans="1: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5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7"/>
      <c r="AC29" s="292"/>
      <c r="AD29" s="292"/>
      <c r="AE29" s="292"/>
      <c r="AF29" s="292"/>
      <c r="AG29" s="292"/>
      <c r="AH29" s="292"/>
      <c r="AI29" s="292"/>
      <c r="AJ29" s="292"/>
      <c r="AK29" s="297"/>
      <c r="AL29" s="297"/>
      <c r="AM29" s="292"/>
      <c r="AN29" s="292"/>
      <c r="AO29" s="292"/>
      <c r="AP29" s="292"/>
      <c r="AQ29" s="413"/>
      <c r="AR29" s="413"/>
    </row>
    <row r="30" spans="1: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5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7"/>
      <c r="AC30" s="292"/>
      <c r="AD30" s="292"/>
      <c r="AE30" s="292"/>
      <c r="AF30" s="292"/>
      <c r="AG30" s="292"/>
      <c r="AH30" s="292"/>
      <c r="AI30" s="292"/>
      <c r="AJ30" s="292"/>
      <c r="AK30" s="297"/>
      <c r="AL30" s="297"/>
      <c r="AM30" s="292"/>
      <c r="AN30" s="292"/>
      <c r="AO30" s="292"/>
      <c r="AP30" s="292"/>
      <c r="AQ30" s="413"/>
      <c r="AR30" s="413"/>
    </row>
    <row r="31" spans="1: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5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7"/>
      <c r="AC31" s="292"/>
      <c r="AD31" s="292"/>
      <c r="AE31" s="292"/>
      <c r="AF31" s="292"/>
      <c r="AG31" s="292"/>
      <c r="AH31" s="292"/>
      <c r="AI31" s="292"/>
      <c r="AJ31" s="292"/>
      <c r="AK31" s="297"/>
      <c r="AL31" s="297"/>
      <c r="AM31" s="292"/>
      <c r="AN31" s="292"/>
      <c r="AO31" s="292"/>
      <c r="AP31" s="292"/>
      <c r="AQ31" s="413"/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26">
    <sortCondition ref="A8:A26"/>
    <sortCondition ref="B8:B26"/>
    <sortCondition ref="C8:C26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&amp;Lごみ処理の概要（平成30年度実績）</oddHeader>
  </headerFooter>
  <colBreaks count="2" manualBreakCount="2">
    <brk id="15" min="1" max="25" man="1"/>
    <brk id="28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38" t="s">
        <v>11</v>
      </c>
      <c r="B2" s="338" t="s">
        <v>12</v>
      </c>
      <c r="C2" s="340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39"/>
      <c r="B3" s="339"/>
      <c r="C3" s="341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39"/>
      <c r="B4" s="339"/>
      <c r="C4" s="341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39"/>
      <c r="B5" s="339"/>
      <c r="C5" s="341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39"/>
      <c r="B6" s="339"/>
      <c r="C6" s="341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8">
        <f>SUM(E7,AD7,BC7)</f>
        <v>415786</v>
      </c>
      <c r="E7" s="308">
        <f>SUM(F7,J7,N7,R7,V7,Z7)</f>
        <v>276849</v>
      </c>
      <c r="F7" s="308">
        <f>SUM(G7:I7)</f>
        <v>593</v>
      </c>
      <c r="G7" s="308">
        <f>SUM(G$8:G$207)</f>
        <v>0</v>
      </c>
      <c r="H7" s="308">
        <f>SUM(H$8:H$207)</f>
        <v>593</v>
      </c>
      <c r="I7" s="308">
        <f>SUM(I$8:I$207)</f>
        <v>0</v>
      </c>
      <c r="J7" s="308">
        <f>SUM(K7:M7)</f>
        <v>217362</v>
      </c>
      <c r="K7" s="308">
        <f>SUM(K$8:K$207)</f>
        <v>12120</v>
      </c>
      <c r="L7" s="308">
        <f>SUM(L$8:L$207)</f>
        <v>205225</v>
      </c>
      <c r="M7" s="308">
        <f>SUM(M$8:M$207)</f>
        <v>17</v>
      </c>
      <c r="N7" s="308">
        <f>SUM(O7:Q7)</f>
        <v>13394</v>
      </c>
      <c r="O7" s="308">
        <f>SUM(O$8:O$207)</f>
        <v>694</v>
      </c>
      <c r="P7" s="308">
        <f>SUM(P$8:P$207)</f>
        <v>12700</v>
      </c>
      <c r="Q7" s="308">
        <f>SUM(Q$8:Q$207)</f>
        <v>0</v>
      </c>
      <c r="R7" s="308">
        <f>SUM(S7:U7)</f>
        <v>40704</v>
      </c>
      <c r="S7" s="308">
        <f>SUM(S$8:S$207)</f>
        <v>1322</v>
      </c>
      <c r="T7" s="308">
        <f>SUM(T$8:T$207)</f>
        <v>39382</v>
      </c>
      <c r="U7" s="308">
        <f>SUM(U$8:U$207)</f>
        <v>0</v>
      </c>
      <c r="V7" s="308">
        <f>SUM(W7:Y7)</f>
        <v>381</v>
      </c>
      <c r="W7" s="308">
        <f>SUM(W$8:W$207)</f>
        <v>172</v>
      </c>
      <c r="X7" s="308">
        <f>SUM(X$8:X$207)</f>
        <v>209</v>
      </c>
      <c r="Y7" s="308">
        <f>SUM(Y$8:Y$207)</f>
        <v>0</v>
      </c>
      <c r="Z7" s="308">
        <f>SUM(AA7:AC7)</f>
        <v>4415</v>
      </c>
      <c r="AA7" s="308">
        <f>SUM(AA$8:AA$207)</f>
        <v>670</v>
      </c>
      <c r="AB7" s="308">
        <f>SUM(AB$8:AB$207)</f>
        <v>3724</v>
      </c>
      <c r="AC7" s="308">
        <f>SUM(AC$8:AC$207)</f>
        <v>21</v>
      </c>
      <c r="AD7" s="308">
        <f>SUM(AE7,AI7,AM7,AQ7,AU7,AY7)</f>
        <v>100559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98223</v>
      </c>
      <c r="AJ7" s="308">
        <f>SUM(AJ$8:AJ$207)</f>
        <v>0</v>
      </c>
      <c r="AK7" s="308">
        <f>SUM(AK$8:AK$207)</f>
        <v>5407</v>
      </c>
      <c r="AL7" s="308">
        <f>SUM(AL$8:AL$207)</f>
        <v>92816</v>
      </c>
      <c r="AM7" s="308">
        <f>SUM(AN7:AP7)</f>
        <v>1764</v>
      </c>
      <c r="AN7" s="308">
        <f>SUM(AN$8:AN$207)</f>
        <v>0</v>
      </c>
      <c r="AO7" s="308">
        <f>SUM(AO$8:AO$207)</f>
        <v>25</v>
      </c>
      <c r="AP7" s="308">
        <f>SUM(AP$8:AP$207)</f>
        <v>1739</v>
      </c>
      <c r="AQ7" s="308">
        <f>SUM(AR7:AT7)</f>
        <v>487</v>
      </c>
      <c r="AR7" s="308">
        <f>SUM(AR$8:AR$207)</f>
        <v>0</v>
      </c>
      <c r="AS7" s="308">
        <f>SUM(AS$8:AS$207)</f>
        <v>73</v>
      </c>
      <c r="AT7" s="308">
        <f>SUM(AT$8:AT$207)</f>
        <v>414</v>
      </c>
      <c r="AU7" s="308">
        <f>SUM(AV7:AX7)</f>
        <v>3</v>
      </c>
      <c r="AV7" s="308">
        <f>SUM(AV$8:AV$207)</f>
        <v>0</v>
      </c>
      <c r="AW7" s="308">
        <f>SUM(AW$8:AW$207)</f>
        <v>0</v>
      </c>
      <c r="AX7" s="308">
        <f>SUM(AX$8:AX$207)</f>
        <v>3</v>
      </c>
      <c r="AY7" s="308">
        <f>SUM(AZ7:BB7)</f>
        <v>82</v>
      </c>
      <c r="AZ7" s="308">
        <f>SUM(AZ$8:AZ$207)</f>
        <v>0</v>
      </c>
      <c r="BA7" s="308">
        <f>SUM(BA$8:BA$207)</f>
        <v>0</v>
      </c>
      <c r="BB7" s="308">
        <f>SUM(BB$8:BB$207)</f>
        <v>82</v>
      </c>
      <c r="BC7" s="308">
        <f>SUM(BD7,BK7)</f>
        <v>38378</v>
      </c>
      <c r="BD7" s="308">
        <f>SUM(BE7:BJ7)</f>
        <v>22401</v>
      </c>
      <c r="BE7" s="308">
        <f t="shared" ref="BE7:BJ7" si="0">SUM(BE$8:BE$207)</f>
        <v>90</v>
      </c>
      <c r="BF7" s="308">
        <f t="shared" si="0"/>
        <v>7727</v>
      </c>
      <c r="BG7" s="308">
        <f t="shared" si="0"/>
        <v>3912</v>
      </c>
      <c r="BH7" s="308">
        <f t="shared" si="0"/>
        <v>1049</v>
      </c>
      <c r="BI7" s="308">
        <f t="shared" si="0"/>
        <v>2151</v>
      </c>
      <c r="BJ7" s="308">
        <f t="shared" si="0"/>
        <v>7472</v>
      </c>
      <c r="BK7" s="308">
        <f>SUM(BL7:BQ7)</f>
        <v>15977</v>
      </c>
      <c r="BL7" s="308">
        <f t="shared" ref="BL7:BQ7" si="1">SUM(BL$8:BL$207)</f>
        <v>0</v>
      </c>
      <c r="BM7" s="308">
        <f t="shared" si="1"/>
        <v>10662</v>
      </c>
      <c r="BN7" s="308">
        <f t="shared" si="1"/>
        <v>854</v>
      </c>
      <c r="BO7" s="308">
        <f t="shared" si="1"/>
        <v>1960</v>
      </c>
      <c r="BP7" s="308">
        <f t="shared" si="1"/>
        <v>1559</v>
      </c>
      <c r="BQ7" s="308">
        <f t="shared" si="1"/>
        <v>942</v>
      </c>
      <c r="BR7" s="308">
        <f t="shared" ref="BR7:BX7" si="2">SUM(BY7,CF7)</f>
        <v>299250</v>
      </c>
      <c r="BS7" s="308">
        <f t="shared" si="2"/>
        <v>683</v>
      </c>
      <c r="BT7" s="308">
        <f t="shared" si="2"/>
        <v>225089</v>
      </c>
      <c r="BU7" s="308">
        <f t="shared" si="2"/>
        <v>17306</v>
      </c>
      <c r="BV7" s="308">
        <f t="shared" si="2"/>
        <v>41753</v>
      </c>
      <c r="BW7" s="308">
        <f t="shared" si="2"/>
        <v>2532</v>
      </c>
      <c r="BX7" s="308">
        <f t="shared" si="2"/>
        <v>11887</v>
      </c>
      <c r="BY7" s="308">
        <f>SUM(BZ7:CE7)</f>
        <v>276849</v>
      </c>
      <c r="BZ7" s="308">
        <f>F7</f>
        <v>593</v>
      </c>
      <c r="CA7" s="308">
        <f>J7</f>
        <v>217362</v>
      </c>
      <c r="CB7" s="308">
        <f>N7</f>
        <v>13394</v>
      </c>
      <c r="CC7" s="308">
        <f>R7</f>
        <v>40704</v>
      </c>
      <c r="CD7" s="308">
        <f>V7</f>
        <v>381</v>
      </c>
      <c r="CE7" s="308">
        <f>Z7</f>
        <v>4415</v>
      </c>
      <c r="CF7" s="308">
        <f>SUM(CG7:CL7)</f>
        <v>22401</v>
      </c>
      <c r="CG7" s="308">
        <f t="shared" ref="CG7:CL7" si="3">BE7</f>
        <v>90</v>
      </c>
      <c r="CH7" s="308">
        <f t="shared" si="3"/>
        <v>7727</v>
      </c>
      <c r="CI7" s="308">
        <f t="shared" si="3"/>
        <v>3912</v>
      </c>
      <c r="CJ7" s="308">
        <f t="shared" si="3"/>
        <v>1049</v>
      </c>
      <c r="CK7" s="308">
        <f t="shared" si="3"/>
        <v>2151</v>
      </c>
      <c r="CL7" s="308">
        <f t="shared" si="3"/>
        <v>7472</v>
      </c>
      <c r="CM7" s="308">
        <f t="shared" ref="CM7:CS7" si="4">SUM(CT7,DA7)</f>
        <v>116536</v>
      </c>
      <c r="CN7" s="308">
        <f t="shared" si="4"/>
        <v>0</v>
      </c>
      <c r="CO7" s="308">
        <f t="shared" si="4"/>
        <v>108885</v>
      </c>
      <c r="CP7" s="308">
        <f t="shared" si="4"/>
        <v>2618</v>
      </c>
      <c r="CQ7" s="308">
        <f t="shared" si="4"/>
        <v>2447</v>
      </c>
      <c r="CR7" s="308">
        <f t="shared" si="4"/>
        <v>1562</v>
      </c>
      <c r="CS7" s="308">
        <f t="shared" si="4"/>
        <v>1024</v>
      </c>
      <c r="CT7" s="308">
        <f>SUM(CU7:CZ7)</f>
        <v>100559</v>
      </c>
      <c r="CU7" s="308">
        <f>AE7</f>
        <v>0</v>
      </c>
      <c r="CV7" s="308">
        <f>AI7</f>
        <v>98223</v>
      </c>
      <c r="CW7" s="308">
        <f>AM7</f>
        <v>1764</v>
      </c>
      <c r="CX7" s="308">
        <f>AQ7</f>
        <v>487</v>
      </c>
      <c r="CY7" s="308">
        <f>AU7</f>
        <v>3</v>
      </c>
      <c r="CZ7" s="308">
        <f>AY7</f>
        <v>82</v>
      </c>
      <c r="DA7" s="308">
        <f>SUM(DB7:DG7)</f>
        <v>15977</v>
      </c>
      <c r="DB7" s="308">
        <f t="shared" ref="DB7:DG7" si="5">BL7</f>
        <v>0</v>
      </c>
      <c r="DC7" s="308">
        <f t="shared" si="5"/>
        <v>10662</v>
      </c>
      <c r="DD7" s="308">
        <f t="shared" si="5"/>
        <v>854</v>
      </c>
      <c r="DE7" s="308">
        <f t="shared" si="5"/>
        <v>1960</v>
      </c>
      <c r="DF7" s="308">
        <f t="shared" si="5"/>
        <v>1559</v>
      </c>
      <c r="DG7" s="308">
        <f t="shared" si="5"/>
        <v>942</v>
      </c>
      <c r="DH7" s="308">
        <f>SUM(DH$8:DH$207)</f>
        <v>0</v>
      </c>
      <c r="DI7" s="308">
        <f>SUM(DJ7:DM7)</f>
        <v>38</v>
      </c>
      <c r="DJ7" s="308">
        <f>SUM(DJ$8:DJ$207)</f>
        <v>5</v>
      </c>
      <c r="DK7" s="308">
        <f>SUM(DK$8:DK$207)</f>
        <v>28</v>
      </c>
      <c r="DL7" s="308">
        <f>SUM(DL$8:DL$207)</f>
        <v>0</v>
      </c>
      <c r="DM7" s="308">
        <f>SUM(DM$8:DM$207)</f>
        <v>5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95846</v>
      </c>
      <c r="E8" s="292">
        <f>SUM(F8,J8,N8,R8,V8,Z8)</f>
        <v>70212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59321</v>
      </c>
      <c r="K8" s="292">
        <v>0</v>
      </c>
      <c r="L8" s="292">
        <v>59321</v>
      </c>
      <c r="M8" s="292">
        <v>0</v>
      </c>
      <c r="N8" s="292">
        <f>SUM(O8:Q8)</f>
        <v>2679</v>
      </c>
      <c r="O8" s="292">
        <v>0</v>
      </c>
      <c r="P8" s="292">
        <v>2679</v>
      </c>
      <c r="Q8" s="292">
        <v>0</v>
      </c>
      <c r="R8" s="292">
        <f>SUM(S8:U8)</f>
        <v>7246</v>
      </c>
      <c r="S8" s="292">
        <v>10</v>
      </c>
      <c r="T8" s="292">
        <v>7236</v>
      </c>
      <c r="U8" s="292">
        <v>0</v>
      </c>
      <c r="V8" s="292">
        <f>SUM(W8:Y8)</f>
        <v>59</v>
      </c>
      <c r="W8" s="292">
        <v>59</v>
      </c>
      <c r="X8" s="292">
        <v>0</v>
      </c>
      <c r="Y8" s="292">
        <v>0</v>
      </c>
      <c r="Z8" s="292">
        <f>SUM(AA8:AC8)</f>
        <v>907</v>
      </c>
      <c r="AA8" s="292">
        <v>0</v>
      </c>
      <c r="AB8" s="292">
        <v>907</v>
      </c>
      <c r="AC8" s="292">
        <v>0</v>
      </c>
      <c r="AD8" s="292">
        <f>SUM(AE8,AI8,AM8,AQ8,AU8,AY8)</f>
        <v>23092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22959</v>
      </c>
      <c r="AJ8" s="292">
        <v>0</v>
      </c>
      <c r="AK8" s="292">
        <v>0</v>
      </c>
      <c r="AL8" s="292">
        <v>22959</v>
      </c>
      <c r="AM8" s="292">
        <f>SUM(AN8:AP8)</f>
        <v>112</v>
      </c>
      <c r="AN8" s="292">
        <v>0</v>
      </c>
      <c r="AO8" s="292">
        <v>0</v>
      </c>
      <c r="AP8" s="292">
        <v>112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21</v>
      </c>
      <c r="AZ8" s="292">
        <v>0</v>
      </c>
      <c r="BA8" s="292">
        <v>0</v>
      </c>
      <c r="BB8" s="292">
        <v>21</v>
      </c>
      <c r="BC8" s="292">
        <f>SUM(BD8,BK8)</f>
        <v>2542</v>
      </c>
      <c r="BD8" s="292">
        <f>SUM(BE8:BJ8)</f>
        <v>975</v>
      </c>
      <c r="BE8" s="292">
        <v>0</v>
      </c>
      <c r="BF8" s="292">
        <v>55</v>
      </c>
      <c r="BG8" s="292">
        <v>235</v>
      </c>
      <c r="BH8" s="292">
        <v>0</v>
      </c>
      <c r="BI8" s="292">
        <v>0</v>
      </c>
      <c r="BJ8" s="292">
        <v>685</v>
      </c>
      <c r="BK8" s="292">
        <f>SUM(BL8:BQ8)</f>
        <v>1567</v>
      </c>
      <c r="BL8" s="292">
        <v>0</v>
      </c>
      <c r="BM8" s="292">
        <v>0</v>
      </c>
      <c r="BN8" s="292">
        <v>0</v>
      </c>
      <c r="BO8" s="292">
        <v>0</v>
      </c>
      <c r="BP8" s="292">
        <v>1486</v>
      </c>
      <c r="BQ8" s="292">
        <v>81</v>
      </c>
      <c r="BR8" s="292">
        <f>SUM(BY8,CF8)</f>
        <v>71187</v>
      </c>
      <c r="BS8" s="292">
        <f>SUM(BZ8,CG8)</f>
        <v>0</v>
      </c>
      <c r="BT8" s="292">
        <f>SUM(CA8,CH8)</f>
        <v>59376</v>
      </c>
      <c r="BU8" s="292">
        <f>SUM(CB8,CI8)</f>
        <v>2914</v>
      </c>
      <c r="BV8" s="292">
        <f>SUM(CC8,CJ8)</f>
        <v>7246</v>
      </c>
      <c r="BW8" s="292">
        <f>SUM(CD8,CK8)</f>
        <v>59</v>
      </c>
      <c r="BX8" s="292">
        <f>SUM(CE8,CL8)</f>
        <v>1592</v>
      </c>
      <c r="BY8" s="292">
        <f>SUM(BZ8:CE8)</f>
        <v>70212</v>
      </c>
      <c r="BZ8" s="292">
        <f>F8</f>
        <v>0</v>
      </c>
      <c r="CA8" s="292">
        <f>J8</f>
        <v>59321</v>
      </c>
      <c r="CB8" s="292">
        <f>N8</f>
        <v>2679</v>
      </c>
      <c r="CC8" s="292">
        <f>R8</f>
        <v>7246</v>
      </c>
      <c r="CD8" s="292">
        <f>V8</f>
        <v>59</v>
      </c>
      <c r="CE8" s="292">
        <f>Z8</f>
        <v>907</v>
      </c>
      <c r="CF8" s="292">
        <f>SUM(CG8:CL8)</f>
        <v>975</v>
      </c>
      <c r="CG8" s="292">
        <f>BE8</f>
        <v>0</v>
      </c>
      <c r="CH8" s="292">
        <f>BF8</f>
        <v>55</v>
      </c>
      <c r="CI8" s="292">
        <f>BG8</f>
        <v>235</v>
      </c>
      <c r="CJ8" s="292">
        <f>BH8</f>
        <v>0</v>
      </c>
      <c r="CK8" s="292">
        <f>BI8</f>
        <v>0</v>
      </c>
      <c r="CL8" s="292">
        <f>BJ8</f>
        <v>685</v>
      </c>
      <c r="CM8" s="292">
        <f>SUM(CT8,DA8)</f>
        <v>24659</v>
      </c>
      <c r="CN8" s="292">
        <f>SUM(CU8,DB8)</f>
        <v>0</v>
      </c>
      <c r="CO8" s="292">
        <f>SUM(CV8,DC8)</f>
        <v>22959</v>
      </c>
      <c r="CP8" s="292">
        <f>SUM(CW8,DD8)</f>
        <v>112</v>
      </c>
      <c r="CQ8" s="292">
        <f>SUM(CX8,DE8)</f>
        <v>0</v>
      </c>
      <c r="CR8" s="292">
        <f>SUM(CY8,DF8)</f>
        <v>1486</v>
      </c>
      <c r="CS8" s="292">
        <f>SUM(CZ8,DG8)</f>
        <v>102</v>
      </c>
      <c r="CT8" s="292">
        <f>SUM(CU8:CZ8)</f>
        <v>23092</v>
      </c>
      <c r="CU8" s="292">
        <f>AE8</f>
        <v>0</v>
      </c>
      <c r="CV8" s="292">
        <f>AI8</f>
        <v>22959</v>
      </c>
      <c r="CW8" s="292">
        <f>AM8</f>
        <v>112</v>
      </c>
      <c r="CX8" s="292">
        <f>AQ8</f>
        <v>0</v>
      </c>
      <c r="CY8" s="292">
        <f>AU8</f>
        <v>0</v>
      </c>
      <c r="CZ8" s="292">
        <f>AY8</f>
        <v>21</v>
      </c>
      <c r="DA8" s="292">
        <f>SUM(DB8:DG8)</f>
        <v>1567</v>
      </c>
      <c r="DB8" s="292">
        <f>BL8</f>
        <v>0</v>
      </c>
      <c r="DC8" s="292">
        <f>BM8</f>
        <v>0</v>
      </c>
      <c r="DD8" s="292">
        <f>BN8</f>
        <v>0</v>
      </c>
      <c r="DE8" s="292">
        <f>BO8</f>
        <v>0</v>
      </c>
      <c r="DF8" s="292">
        <f>BP8</f>
        <v>1486</v>
      </c>
      <c r="DG8" s="292">
        <f>BQ8</f>
        <v>81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34208</v>
      </c>
      <c r="E9" s="292">
        <f>SUM(F9,J9,N9,R9,V9,Z9)</f>
        <v>22410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18752</v>
      </c>
      <c r="K9" s="292">
        <v>10915</v>
      </c>
      <c r="L9" s="292">
        <v>7820</v>
      </c>
      <c r="M9" s="292">
        <v>17</v>
      </c>
      <c r="N9" s="292">
        <f>SUM(O9:Q9)</f>
        <v>1040</v>
      </c>
      <c r="O9" s="292">
        <v>582</v>
      </c>
      <c r="P9" s="292">
        <v>458</v>
      </c>
      <c r="Q9" s="292">
        <v>0</v>
      </c>
      <c r="R9" s="292">
        <f>SUM(S9:U9)</f>
        <v>2531</v>
      </c>
      <c r="S9" s="292">
        <v>538</v>
      </c>
      <c r="T9" s="292">
        <v>1993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87</v>
      </c>
      <c r="AA9" s="292">
        <v>62</v>
      </c>
      <c r="AB9" s="292">
        <v>4</v>
      </c>
      <c r="AC9" s="292">
        <v>21</v>
      </c>
      <c r="AD9" s="292">
        <f>SUM(AE9,AI9,AM9,AQ9,AU9,AY9)</f>
        <v>6779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6699</v>
      </c>
      <c r="AJ9" s="292">
        <v>0</v>
      </c>
      <c r="AK9" s="292">
        <v>0</v>
      </c>
      <c r="AL9" s="292">
        <v>6699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79</v>
      </c>
      <c r="AR9" s="292">
        <v>0</v>
      </c>
      <c r="AS9" s="292">
        <v>0</v>
      </c>
      <c r="AT9" s="292">
        <v>79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1</v>
      </c>
      <c r="AZ9" s="292">
        <v>0</v>
      </c>
      <c r="BA9" s="292">
        <v>0</v>
      </c>
      <c r="BB9" s="292">
        <v>1</v>
      </c>
      <c r="BC9" s="292">
        <f>SUM(BD9,BK9)</f>
        <v>5019</v>
      </c>
      <c r="BD9" s="292">
        <f>SUM(BE9:BJ9)</f>
        <v>3005</v>
      </c>
      <c r="BE9" s="292">
        <v>0</v>
      </c>
      <c r="BF9" s="292">
        <v>704</v>
      </c>
      <c r="BG9" s="292">
        <v>297</v>
      </c>
      <c r="BH9" s="292">
        <v>680</v>
      </c>
      <c r="BI9" s="292">
        <v>0</v>
      </c>
      <c r="BJ9" s="292">
        <v>1324</v>
      </c>
      <c r="BK9" s="292">
        <f>SUM(BL9:BQ9)</f>
        <v>2014</v>
      </c>
      <c r="BL9" s="292">
        <v>0</v>
      </c>
      <c r="BM9" s="292">
        <v>1221</v>
      </c>
      <c r="BN9" s="292">
        <v>9</v>
      </c>
      <c r="BO9" s="292">
        <v>639</v>
      </c>
      <c r="BP9" s="292">
        <v>0</v>
      </c>
      <c r="BQ9" s="292">
        <v>145</v>
      </c>
      <c r="BR9" s="292">
        <f>SUM(BY9,CF9)</f>
        <v>25415</v>
      </c>
      <c r="BS9" s="292">
        <f>SUM(BZ9,CG9)</f>
        <v>0</v>
      </c>
      <c r="BT9" s="292">
        <f>SUM(CA9,CH9)</f>
        <v>19456</v>
      </c>
      <c r="BU9" s="292">
        <f>SUM(CB9,CI9)</f>
        <v>1337</v>
      </c>
      <c r="BV9" s="292">
        <f>SUM(CC9,CJ9)</f>
        <v>3211</v>
      </c>
      <c r="BW9" s="292">
        <f>SUM(CD9,CK9)</f>
        <v>0</v>
      </c>
      <c r="BX9" s="292">
        <f>SUM(CE9,CL9)</f>
        <v>1411</v>
      </c>
      <c r="BY9" s="292">
        <f>SUM(BZ9:CE9)</f>
        <v>22410</v>
      </c>
      <c r="BZ9" s="292">
        <f>F9</f>
        <v>0</v>
      </c>
      <c r="CA9" s="292">
        <f>J9</f>
        <v>18752</v>
      </c>
      <c r="CB9" s="292">
        <f>N9</f>
        <v>1040</v>
      </c>
      <c r="CC9" s="292">
        <f>R9</f>
        <v>2531</v>
      </c>
      <c r="CD9" s="292">
        <f>V9</f>
        <v>0</v>
      </c>
      <c r="CE9" s="292">
        <f>Z9</f>
        <v>87</v>
      </c>
      <c r="CF9" s="292">
        <f>SUM(CG9:CL9)</f>
        <v>3005</v>
      </c>
      <c r="CG9" s="292">
        <f>BE9</f>
        <v>0</v>
      </c>
      <c r="CH9" s="292">
        <f>BF9</f>
        <v>704</v>
      </c>
      <c r="CI9" s="292">
        <f>BG9</f>
        <v>297</v>
      </c>
      <c r="CJ9" s="292">
        <f>BH9</f>
        <v>680</v>
      </c>
      <c r="CK9" s="292">
        <f>BI9</f>
        <v>0</v>
      </c>
      <c r="CL9" s="292">
        <f>BJ9</f>
        <v>1324</v>
      </c>
      <c r="CM9" s="292">
        <f>SUM(CT9,DA9)</f>
        <v>8793</v>
      </c>
      <c r="CN9" s="292">
        <f>SUM(CU9,DB9)</f>
        <v>0</v>
      </c>
      <c r="CO9" s="292">
        <f>SUM(CV9,DC9)</f>
        <v>7920</v>
      </c>
      <c r="CP9" s="292">
        <f>SUM(CW9,DD9)</f>
        <v>9</v>
      </c>
      <c r="CQ9" s="292">
        <f>SUM(CX9,DE9)</f>
        <v>718</v>
      </c>
      <c r="CR9" s="292">
        <f>SUM(CY9,DF9)</f>
        <v>0</v>
      </c>
      <c r="CS9" s="292">
        <f>SUM(CZ9,DG9)</f>
        <v>146</v>
      </c>
      <c r="CT9" s="292">
        <f>SUM(CU9:CZ9)</f>
        <v>6779</v>
      </c>
      <c r="CU9" s="292">
        <f>AE9</f>
        <v>0</v>
      </c>
      <c r="CV9" s="292">
        <f>AI9</f>
        <v>6699</v>
      </c>
      <c r="CW9" s="292">
        <f>AM9</f>
        <v>0</v>
      </c>
      <c r="CX9" s="292">
        <f>AQ9</f>
        <v>79</v>
      </c>
      <c r="CY9" s="292">
        <f>AU9</f>
        <v>0</v>
      </c>
      <c r="CZ9" s="292">
        <f>AY9</f>
        <v>1</v>
      </c>
      <c r="DA9" s="292">
        <f>SUM(DB9:DG9)</f>
        <v>2014</v>
      </c>
      <c r="DB9" s="292">
        <f>BL9</f>
        <v>0</v>
      </c>
      <c r="DC9" s="292">
        <f>BM9</f>
        <v>1221</v>
      </c>
      <c r="DD9" s="292">
        <f>BN9</f>
        <v>9</v>
      </c>
      <c r="DE9" s="292">
        <f>BO9</f>
        <v>639</v>
      </c>
      <c r="DF9" s="292">
        <f>BP9</f>
        <v>0</v>
      </c>
      <c r="DG9" s="292">
        <f>BQ9</f>
        <v>145</v>
      </c>
      <c r="DH9" s="292">
        <v>0</v>
      </c>
      <c r="DI9" s="292">
        <f>SUM(DJ9:DM9)</f>
        <v>1</v>
      </c>
      <c r="DJ9" s="292">
        <v>1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35147</v>
      </c>
      <c r="E10" s="292">
        <f>SUM(F10,J10,N10,R10,V10,Z10)</f>
        <v>22038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15953</v>
      </c>
      <c r="K10" s="292">
        <v>1150</v>
      </c>
      <c r="L10" s="292">
        <v>14803</v>
      </c>
      <c r="M10" s="292">
        <v>0</v>
      </c>
      <c r="N10" s="292">
        <f>SUM(O10:Q10)</f>
        <v>1533</v>
      </c>
      <c r="O10" s="292">
        <v>112</v>
      </c>
      <c r="P10" s="292">
        <v>1421</v>
      </c>
      <c r="Q10" s="292">
        <v>0</v>
      </c>
      <c r="R10" s="292">
        <f>SUM(S10:U10)</f>
        <v>4000</v>
      </c>
      <c r="S10" s="292">
        <v>367</v>
      </c>
      <c r="T10" s="292">
        <v>3633</v>
      </c>
      <c r="U10" s="292">
        <v>0</v>
      </c>
      <c r="V10" s="292">
        <f>SUM(W10:Y10)</f>
        <v>134</v>
      </c>
      <c r="W10" s="292">
        <v>87</v>
      </c>
      <c r="X10" s="292">
        <v>47</v>
      </c>
      <c r="Y10" s="292">
        <v>0</v>
      </c>
      <c r="Z10" s="292">
        <f>SUM(AA10:AC10)</f>
        <v>418</v>
      </c>
      <c r="AA10" s="292">
        <v>418</v>
      </c>
      <c r="AB10" s="292">
        <v>0</v>
      </c>
      <c r="AC10" s="292">
        <v>0</v>
      </c>
      <c r="AD10" s="292">
        <f>SUM(AE10,AI10,AM10,AQ10,AU10,AY10)</f>
        <v>8456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8456</v>
      </c>
      <c r="AJ10" s="292">
        <v>0</v>
      </c>
      <c r="AK10" s="292">
        <v>0</v>
      </c>
      <c r="AL10" s="292">
        <v>8456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4653</v>
      </c>
      <c r="BD10" s="292">
        <f>SUM(BE10:BJ10)</f>
        <v>4039</v>
      </c>
      <c r="BE10" s="292">
        <v>0</v>
      </c>
      <c r="BF10" s="292">
        <v>1774</v>
      </c>
      <c r="BG10" s="292">
        <v>761</v>
      </c>
      <c r="BH10" s="292">
        <v>0</v>
      </c>
      <c r="BI10" s="292">
        <v>0</v>
      </c>
      <c r="BJ10" s="292">
        <v>1504</v>
      </c>
      <c r="BK10" s="292">
        <f>SUM(BL10:BQ10)</f>
        <v>614</v>
      </c>
      <c r="BL10" s="292">
        <v>0</v>
      </c>
      <c r="BM10" s="292">
        <v>614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26077</v>
      </c>
      <c r="BS10" s="292">
        <f>SUM(BZ10,CG10)</f>
        <v>0</v>
      </c>
      <c r="BT10" s="292">
        <f>SUM(CA10,CH10)</f>
        <v>17727</v>
      </c>
      <c r="BU10" s="292">
        <f>SUM(CB10,CI10)</f>
        <v>2294</v>
      </c>
      <c r="BV10" s="292">
        <f>SUM(CC10,CJ10)</f>
        <v>4000</v>
      </c>
      <c r="BW10" s="292">
        <f>SUM(CD10,CK10)</f>
        <v>134</v>
      </c>
      <c r="BX10" s="292">
        <f>SUM(CE10,CL10)</f>
        <v>1922</v>
      </c>
      <c r="BY10" s="292">
        <f>SUM(BZ10:CE10)</f>
        <v>22038</v>
      </c>
      <c r="BZ10" s="292">
        <f>F10</f>
        <v>0</v>
      </c>
      <c r="CA10" s="292">
        <f>J10</f>
        <v>15953</v>
      </c>
      <c r="CB10" s="292">
        <f>N10</f>
        <v>1533</v>
      </c>
      <c r="CC10" s="292">
        <f>R10</f>
        <v>4000</v>
      </c>
      <c r="CD10" s="292">
        <f>V10</f>
        <v>134</v>
      </c>
      <c r="CE10" s="292">
        <f>Z10</f>
        <v>418</v>
      </c>
      <c r="CF10" s="292">
        <f>SUM(CG10:CL10)</f>
        <v>4039</v>
      </c>
      <c r="CG10" s="292">
        <f>BE10</f>
        <v>0</v>
      </c>
      <c r="CH10" s="292">
        <f>BF10</f>
        <v>1774</v>
      </c>
      <c r="CI10" s="292">
        <f>BG10</f>
        <v>761</v>
      </c>
      <c r="CJ10" s="292">
        <f>BH10</f>
        <v>0</v>
      </c>
      <c r="CK10" s="292">
        <f>BI10</f>
        <v>0</v>
      </c>
      <c r="CL10" s="292">
        <f>BJ10</f>
        <v>1504</v>
      </c>
      <c r="CM10" s="292">
        <f>SUM(CT10,DA10)</f>
        <v>9070</v>
      </c>
      <c r="CN10" s="292">
        <f>SUM(CU10,DB10)</f>
        <v>0</v>
      </c>
      <c r="CO10" s="292">
        <f>SUM(CV10,DC10)</f>
        <v>9070</v>
      </c>
      <c r="CP10" s="292">
        <f>SUM(CW10,DD10)</f>
        <v>0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8456</v>
      </c>
      <c r="CU10" s="292">
        <f>AE10</f>
        <v>0</v>
      </c>
      <c r="CV10" s="292">
        <f>AI10</f>
        <v>8456</v>
      </c>
      <c r="CW10" s="292">
        <f>AM10</f>
        <v>0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614</v>
      </c>
      <c r="DB10" s="292">
        <f>BL10</f>
        <v>0</v>
      </c>
      <c r="DC10" s="292">
        <f>BM10</f>
        <v>614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3</v>
      </c>
      <c r="DJ10" s="292">
        <v>3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26463</v>
      </c>
      <c r="E11" s="292">
        <f>SUM(F11,J11,N11,R11,V11,Z11)</f>
        <v>16442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14453</v>
      </c>
      <c r="K11" s="292">
        <v>0</v>
      </c>
      <c r="L11" s="292">
        <v>14453</v>
      </c>
      <c r="M11" s="292">
        <v>0</v>
      </c>
      <c r="N11" s="292">
        <f>SUM(O11:Q11)</f>
        <v>598</v>
      </c>
      <c r="O11" s="292">
        <v>0</v>
      </c>
      <c r="P11" s="292">
        <v>598</v>
      </c>
      <c r="Q11" s="292">
        <v>0</v>
      </c>
      <c r="R11" s="292">
        <f>SUM(S11:U11)</f>
        <v>1368</v>
      </c>
      <c r="S11" s="292">
        <v>0</v>
      </c>
      <c r="T11" s="292">
        <v>1368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23</v>
      </c>
      <c r="AA11" s="292">
        <v>0</v>
      </c>
      <c r="AB11" s="292">
        <v>23</v>
      </c>
      <c r="AC11" s="292">
        <v>0</v>
      </c>
      <c r="AD11" s="292">
        <f>SUM(AE11,AI11,AM11,AQ11,AU11,AY11)</f>
        <v>6316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6218</v>
      </c>
      <c r="AJ11" s="292">
        <v>0</v>
      </c>
      <c r="AK11" s="292">
        <v>696</v>
      </c>
      <c r="AL11" s="292">
        <v>5522</v>
      </c>
      <c r="AM11" s="292">
        <f>SUM(AN11:AP11)</f>
        <v>35</v>
      </c>
      <c r="AN11" s="292">
        <v>0</v>
      </c>
      <c r="AO11" s="292">
        <v>0</v>
      </c>
      <c r="AP11" s="292">
        <v>35</v>
      </c>
      <c r="AQ11" s="292">
        <f>SUM(AR11:AT11)</f>
        <v>3</v>
      </c>
      <c r="AR11" s="292">
        <v>0</v>
      </c>
      <c r="AS11" s="292">
        <v>0</v>
      </c>
      <c r="AT11" s="292">
        <v>3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60</v>
      </c>
      <c r="AZ11" s="292">
        <v>0</v>
      </c>
      <c r="BA11" s="292">
        <v>0</v>
      </c>
      <c r="BB11" s="292">
        <v>60</v>
      </c>
      <c r="BC11" s="292">
        <f>SUM(BD11,BK11)</f>
        <v>3705</v>
      </c>
      <c r="BD11" s="292">
        <f>SUM(BE11:BJ11)</f>
        <v>1929</v>
      </c>
      <c r="BE11" s="292">
        <v>0</v>
      </c>
      <c r="BF11" s="292">
        <v>380</v>
      </c>
      <c r="BG11" s="292">
        <v>61</v>
      </c>
      <c r="BH11" s="292">
        <v>18</v>
      </c>
      <c r="BI11" s="292">
        <v>734</v>
      </c>
      <c r="BJ11" s="292">
        <v>736</v>
      </c>
      <c r="BK11" s="292">
        <f>SUM(BL11:BQ11)</f>
        <v>1776</v>
      </c>
      <c r="BL11" s="292">
        <v>0</v>
      </c>
      <c r="BM11" s="292">
        <v>1225</v>
      </c>
      <c r="BN11" s="292">
        <v>14</v>
      </c>
      <c r="BO11" s="292">
        <v>17</v>
      </c>
      <c r="BP11" s="292">
        <v>47</v>
      </c>
      <c r="BQ11" s="292">
        <v>473</v>
      </c>
      <c r="BR11" s="292">
        <f>SUM(BY11,CF11)</f>
        <v>18371</v>
      </c>
      <c r="BS11" s="292">
        <f>SUM(BZ11,CG11)</f>
        <v>0</v>
      </c>
      <c r="BT11" s="292">
        <f>SUM(CA11,CH11)</f>
        <v>14833</v>
      </c>
      <c r="BU11" s="292">
        <f>SUM(CB11,CI11)</f>
        <v>659</v>
      </c>
      <c r="BV11" s="292">
        <f>SUM(CC11,CJ11)</f>
        <v>1386</v>
      </c>
      <c r="BW11" s="292">
        <f>SUM(CD11,CK11)</f>
        <v>734</v>
      </c>
      <c r="BX11" s="292">
        <f>SUM(CE11,CL11)</f>
        <v>759</v>
      </c>
      <c r="BY11" s="292">
        <f>SUM(BZ11:CE11)</f>
        <v>16442</v>
      </c>
      <c r="BZ11" s="292">
        <f>F11</f>
        <v>0</v>
      </c>
      <c r="CA11" s="292">
        <f>J11</f>
        <v>14453</v>
      </c>
      <c r="CB11" s="292">
        <f>N11</f>
        <v>598</v>
      </c>
      <c r="CC11" s="292">
        <f>R11</f>
        <v>1368</v>
      </c>
      <c r="CD11" s="292">
        <f>V11</f>
        <v>0</v>
      </c>
      <c r="CE11" s="292">
        <f>Z11</f>
        <v>23</v>
      </c>
      <c r="CF11" s="292">
        <f>SUM(CG11:CL11)</f>
        <v>1929</v>
      </c>
      <c r="CG11" s="292">
        <f>BE11</f>
        <v>0</v>
      </c>
      <c r="CH11" s="292">
        <f>BF11</f>
        <v>380</v>
      </c>
      <c r="CI11" s="292">
        <f>BG11</f>
        <v>61</v>
      </c>
      <c r="CJ11" s="292">
        <f>BH11</f>
        <v>18</v>
      </c>
      <c r="CK11" s="292">
        <f>BI11</f>
        <v>734</v>
      </c>
      <c r="CL11" s="292">
        <f>BJ11</f>
        <v>736</v>
      </c>
      <c r="CM11" s="292">
        <f>SUM(CT11,DA11)</f>
        <v>8092</v>
      </c>
      <c r="CN11" s="292">
        <f>SUM(CU11,DB11)</f>
        <v>0</v>
      </c>
      <c r="CO11" s="292">
        <f>SUM(CV11,DC11)</f>
        <v>7443</v>
      </c>
      <c r="CP11" s="292">
        <f>SUM(CW11,DD11)</f>
        <v>49</v>
      </c>
      <c r="CQ11" s="292">
        <f>SUM(CX11,DE11)</f>
        <v>20</v>
      </c>
      <c r="CR11" s="292">
        <f>SUM(CY11,DF11)</f>
        <v>47</v>
      </c>
      <c r="CS11" s="292">
        <f>SUM(CZ11,DG11)</f>
        <v>533</v>
      </c>
      <c r="CT11" s="292">
        <f>SUM(CU11:CZ11)</f>
        <v>6316</v>
      </c>
      <c r="CU11" s="292">
        <f>AE11</f>
        <v>0</v>
      </c>
      <c r="CV11" s="292">
        <f>AI11</f>
        <v>6218</v>
      </c>
      <c r="CW11" s="292">
        <f>AM11</f>
        <v>35</v>
      </c>
      <c r="CX11" s="292">
        <f>AQ11</f>
        <v>3</v>
      </c>
      <c r="CY11" s="292">
        <f>AU11</f>
        <v>0</v>
      </c>
      <c r="CZ11" s="292">
        <f>AY11</f>
        <v>60</v>
      </c>
      <c r="DA11" s="292">
        <f>SUM(DB11:DG11)</f>
        <v>1776</v>
      </c>
      <c r="DB11" s="292">
        <f>BL11</f>
        <v>0</v>
      </c>
      <c r="DC11" s="292">
        <f>BM11</f>
        <v>1225</v>
      </c>
      <c r="DD11" s="292">
        <f>BN11</f>
        <v>14</v>
      </c>
      <c r="DE11" s="292">
        <f>BO11</f>
        <v>17</v>
      </c>
      <c r="DF11" s="292">
        <f>BP11</f>
        <v>47</v>
      </c>
      <c r="DG11" s="292">
        <f>BQ11</f>
        <v>473</v>
      </c>
      <c r="DH11" s="292">
        <v>0</v>
      </c>
      <c r="DI11" s="292">
        <f>SUM(DJ11:DM11)</f>
        <v>1</v>
      </c>
      <c r="DJ11" s="292">
        <v>0</v>
      </c>
      <c r="DK11" s="292">
        <v>1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38627</v>
      </c>
      <c r="E12" s="292">
        <f>SUM(F12,J12,N12,R12,V12,Z12)</f>
        <v>23796</v>
      </c>
      <c r="F12" s="292">
        <f>SUM(G12:I12)</f>
        <v>593</v>
      </c>
      <c r="G12" s="292">
        <v>0</v>
      </c>
      <c r="H12" s="292">
        <v>593</v>
      </c>
      <c r="I12" s="292">
        <v>0</v>
      </c>
      <c r="J12" s="292">
        <f>SUM(K12:M12)</f>
        <v>19356</v>
      </c>
      <c r="K12" s="292">
        <v>0</v>
      </c>
      <c r="L12" s="292">
        <v>19356</v>
      </c>
      <c r="M12" s="292">
        <v>0</v>
      </c>
      <c r="N12" s="292">
        <f>SUM(O12:Q12)</f>
        <v>289</v>
      </c>
      <c r="O12" s="292">
        <v>0</v>
      </c>
      <c r="P12" s="292">
        <v>289</v>
      </c>
      <c r="Q12" s="292">
        <v>0</v>
      </c>
      <c r="R12" s="292">
        <f>SUM(S12:U12)</f>
        <v>3350</v>
      </c>
      <c r="S12" s="292">
        <v>0</v>
      </c>
      <c r="T12" s="292">
        <v>3350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208</v>
      </c>
      <c r="AA12" s="292">
        <v>0</v>
      </c>
      <c r="AB12" s="292">
        <v>208</v>
      </c>
      <c r="AC12" s="292">
        <v>0</v>
      </c>
      <c r="AD12" s="292">
        <f>SUM(AE12,AI12,AM12,AQ12,AU12,AY12)</f>
        <v>12918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12918</v>
      </c>
      <c r="AJ12" s="292">
        <v>0</v>
      </c>
      <c r="AK12" s="292">
        <v>0</v>
      </c>
      <c r="AL12" s="292">
        <v>12918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1913</v>
      </c>
      <c r="BD12" s="292">
        <f>SUM(BE12:BJ12)</f>
        <v>1006</v>
      </c>
      <c r="BE12" s="292">
        <v>90</v>
      </c>
      <c r="BF12" s="292">
        <v>279</v>
      </c>
      <c r="BG12" s="292">
        <v>32</v>
      </c>
      <c r="BH12" s="292">
        <v>26</v>
      </c>
      <c r="BI12" s="292">
        <v>0</v>
      </c>
      <c r="BJ12" s="292">
        <v>579</v>
      </c>
      <c r="BK12" s="292">
        <f>SUM(BL12:BQ12)</f>
        <v>907</v>
      </c>
      <c r="BL12" s="292">
        <v>0</v>
      </c>
      <c r="BM12" s="292">
        <v>903</v>
      </c>
      <c r="BN12" s="292">
        <v>0</v>
      </c>
      <c r="BO12" s="292">
        <v>0</v>
      </c>
      <c r="BP12" s="292">
        <v>0</v>
      </c>
      <c r="BQ12" s="292">
        <v>4</v>
      </c>
      <c r="BR12" s="292">
        <f>SUM(BY12,CF12)</f>
        <v>24802</v>
      </c>
      <c r="BS12" s="292">
        <f>SUM(BZ12,CG12)</f>
        <v>683</v>
      </c>
      <c r="BT12" s="292">
        <f>SUM(CA12,CH12)</f>
        <v>19635</v>
      </c>
      <c r="BU12" s="292">
        <f>SUM(CB12,CI12)</f>
        <v>321</v>
      </c>
      <c r="BV12" s="292">
        <f>SUM(CC12,CJ12)</f>
        <v>3376</v>
      </c>
      <c r="BW12" s="292">
        <f>SUM(CD12,CK12)</f>
        <v>0</v>
      </c>
      <c r="BX12" s="292">
        <f>SUM(CE12,CL12)</f>
        <v>787</v>
      </c>
      <c r="BY12" s="292">
        <f>SUM(BZ12:CE12)</f>
        <v>23796</v>
      </c>
      <c r="BZ12" s="292">
        <f>F12</f>
        <v>593</v>
      </c>
      <c r="CA12" s="292">
        <f>J12</f>
        <v>19356</v>
      </c>
      <c r="CB12" s="292">
        <f>N12</f>
        <v>289</v>
      </c>
      <c r="CC12" s="292">
        <f>R12</f>
        <v>3350</v>
      </c>
      <c r="CD12" s="292">
        <f>V12</f>
        <v>0</v>
      </c>
      <c r="CE12" s="292">
        <f>Z12</f>
        <v>208</v>
      </c>
      <c r="CF12" s="292">
        <f>SUM(CG12:CL12)</f>
        <v>1006</v>
      </c>
      <c r="CG12" s="292">
        <f>BE12</f>
        <v>90</v>
      </c>
      <c r="CH12" s="292">
        <f>BF12</f>
        <v>279</v>
      </c>
      <c r="CI12" s="292">
        <f>BG12</f>
        <v>32</v>
      </c>
      <c r="CJ12" s="292">
        <f>BH12</f>
        <v>26</v>
      </c>
      <c r="CK12" s="292">
        <f>BI12</f>
        <v>0</v>
      </c>
      <c r="CL12" s="292">
        <f>BJ12</f>
        <v>579</v>
      </c>
      <c r="CM12" s="292">
        <f>SUM(CT12,DA12)</f>
        <v>13825</v>
      </c>
      <c r="CN12" s="292">
        <f>SUM(CU12,DB12)</f>
        <v>0</v>
      </c>
      <c r="CO12" s="292">
        <f>SUM(CV12,DC12)</f>
        <v>13821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4</v>
      </c>
      <c r="CT12" s="292">
        <f>SUM(CU12:CZ12)</f>
        <v>12918</v>
      </c>
      <c r="CU12" s="292">
        <f>AE12</f>
        <v>0</v>
      </c>
      <c r="CV12" s="292">
        <f>AI12</f>
        <v>12918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907</v>
      </c>
      <c r="DB12" s="292">
        <f>BL12</f>
        <v>0</v>
      </c>
      <c r="DC12" s="292">
        <f>BM12</f>
        <v>903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4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23903</v>
      </c>
      <c r="E13" s="292">
        <f>SUM(F13,J13,N13,R13,V13,Z13)</f>
        <v>16396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8694</v>
      </c>
      <c r="K13" s="292">
        <v>0</v>
      </c>
      <c r="L13" s="292">
        <v>8694</v>
      </c>
      <c r="M13" s="292">
        <v>0</v>
      </c>
      <c r="N13" s="292">
        <f>SUM(O13:Q13)</f>
        <v>2295</v>
      </c>
      <c r="O13" s="292">
        <v>0</v>
      </c>
      <c r="P13" s="292">
        <v>2295</v>
      </c>
      <c r="Q13" s="292">
        <v>0</v>
      </c>
      <c r="R13" s="292">
        <f>SUM(S13:U13)</f>
        <v>5172</v>
      </c>
      <c r="S13" s="292">
        <v>0</v>
      </c>
      <c r="T13" s="292">
        <v>5172</v>
      </c>
      <c r="U13" s="292">
        <v>0</v>
      </c>
      <c r="V13" s="292">
        <f>SUM(W13:Y13)</f>
        <v>0</v>
      </c>
      <c r="W13" s="292">
        <v>0</v>
      </c>
      <c r="X13" s="292">
        <v>0</v>
      </c>
      <c r="Y13" s="292">
        <v>0</v>
      </c>
      <c r="Z13" s="292">
        <f>SUM(AA13:AC13)</f>
        <v>235</v>
      </c>
      <c r="AA13" s="292">
        <v>0</v>
      </c>
      <c r="AB13" s="292">
        <v>235</v>
      </c>
      <c r="AC13" s="292">
        <v>0</v>
      </c>
      <c r="AD13" s="292">
        <f>SUM(AE13,AI13,AM13,AQ13,AU13,AY13)</f>
        <v>5766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4283</v>
      </c>
      <c r="AJ13" s="292">
        <v>0</v>
      </c>
      <c r="AK13" s="292">
        <v>0</v>
      </c>
      <c r="AL13" s="292">
        <v>4283</v>
      </c>
      <c r="AM13" s="292">
        <f>SUM(AN13:AP13)</f>
        <v>1394</v>
      </c>
      <c r="AN13" s="292">
        <v>0</v>
      </c>
      <c r="AO13" s="292">
        <v>0</v>
      </c>
      <c r="AP13" s="292">
        <v>1394</v>
      </c>
      <c r="AQ13" s="292">
        <f>SUM(AR13:AT13)</f>
        <v>89</v>
      </c>
      <c r="AR13" s="292">
        <v>0</v>
      </c>
      <c r="AS13" s="292">
        <v>0</v>
      </c>
      <c r="AT13" s="292">
        <v>89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1741</v>
      </c>
      <c r="BD13" s="292">
        <f>SUM(BE13:BJ13)</f>
        <v>858</v>
      </c>
      <c r="BE13" s="292">
        <v>0</v>
      </c>
      <c r="BF13" s="292">
        <v>7</v>
      </c>
      <c r="BG13" s="292">
        <v>755</v>
      </c>
      <c r="BH13" s="292">
        <v>96</v>
      </c>
      <c r="BI13" s="292">
        <v>0</v>
      </c>
      <c r="BJ13" s="292">
        <v>0</v>
      </c>
      <c r="BK13" s="292">
        <f>SUM(BL13:BQ13)</f>
        <v>883</v>
      </c>
      <c r="BL13" s="292">
        <v>0</v>
      </c>
      <c r="BM13" s="292">
        <v>107</v>
      </c>
      <c r="BN13" s="292">
        <v>557</v>
      </c>
      <c r="BO13" s="292">
        <v>219</v>
      </c>
      <c r="BP13" s="292">
        <v>0</v>
      </c>
      <c r="BQ13" s="292">
        <v>0</v>
      </c>
      <c r="BR13" s="292">
        <f>SUM(BY13,CF13)</f>
        <v>17254</v>
      </c>
      <c r="BS13" s="292">
        <f>SUM(BZ13,CG13)</f>
        <v>0</v>
      </c>
      <c r="BT13" s="292">
        <f>SUM(CA13,CH13)</f>
        <v>8701</v>
      </c>
      <c r="BU13" s="292">
        <f>SUM(CB13,CI13)</f>
        <v>3050</v>
      </c>
      <c r="BV13" s="292">
        <f>SUM(CC13,CJ13)</f>
        <v>5268</v>
      </c>
      <c r="BW13" s="292">
        <f>SUM(CD13,CK13)</f>
        <v>0</v>
      </c>
      <c r="BX13" s="292">
        <f>SUM(CE13,CL13)</f>
        <v>235</v>
      </c>
      <c r="BY13" s="292">
        <f>SUM(BZ13:CE13)</f>
        <v>16396</v>
      </c>
      <c r="BZ13" s="292">
        <f>F13</f>
        <v>0</v>
      </c>
      <c r="CA13" s="292">
        <f>J13</f>
        <v>8694</v>
      </c>
      <c r="CB13" s="292">
        <f>N13</f>
        <v>2295</v>
      </c>
      <c r="CC13" s="292">
        <f>R13</f>
        <v>5172</v>
      </c>
      <c r="CD13" s="292">
        <f>V13</f>
        <v>0</v>
      </c>
      <c r="CE13" s="292">
        <f>Z13</f>
        <v>235</v>
      </c>
      <c r="CF13" s="292">
        <f>SUM(CG13:CL13)</f>
        <v>858</v>
      </c>
      <c r="CG13" s="292">
        <f>BE13</f>
        <v>0</v>
      </c>
      <c r="CH13" s="292">
        <f>BF13</f>
        <v>7</v>
      </c>
      <c r="CI13" s="292">
        <f>BG13</f>
        <v>755</v>
      </c>
      <c r="CJ13" s="292">
        <f>BH13</f>
        <v>96</v>
      </c>
      <c r="CK13" s="292">
        <f>BI13</f>
        <v>0</v>
      </c>
      <c r="CL13" s="292">
        <f>BJ13</f>
        <v>0</v>
      </c>
      <c r="CM13" s="292">
        <f>SUM(CT13,DA13)</f>
        <v>6649</v>
      </c>
      <c r="CN13" s="292">
        <f>SUM(CU13,DB13)</f>
        <v>0</v>
      </c>
      <c r="CO13" s="292">
        <f>SUM(CV13,DC13)</f>
        <v>4390</v>
      </c>
      <c r="CP13" s="292">
        <f>SUM(CW13,DD13)</f>
        <v>1951</v>
      </c>
      <c r="CQ13" s="292">
        <f>SUM(CX13,DE13)</f>
        <v>308</v>
      </c>
      <c r="CR13" s="292">
        <f>SUM(CY13,DF13)</f>
        <v>0</v>
      </c>
      <c r="CS13" s="292">
        <f>SUM(CZ13,DG13)</f>
        <v>0</v>
      </c>
      <c r="CT13" s="292">
        <f>SUM(CU13:CZ13)</f>
        <v>5766</v>
      </c>
      <c r="CU13" s="292">
        <f>AE13</f>
        <v>0</v>
      </c>
      <c r="CV13" s="292">
        <f>AI13</f>
        <v>4283</v>
      </c>
      <c r="CW13" s="292">
        <f>AM13</f>
        <v>1394</v>
      </c>
      <c r="CX13" s="292">
        <f>AQ13</f>
        <v>89</v>
      </c>
      <c r="CY13" s="292">
        <f>AU13</f>
        <v>0</v>
      </c>
      <c r="CZ13" s="292">
        <f>AY13</f>
        <v>0</v>
      </c>
      <c r="DA13" s="292">
        <f>SUM(DB13:DG13)</f>
        <v>883</v>
      </c>
      <c r="DB13" s="292">
        <f>BL13</f>
        <v>0</v>
      </c>
      <c r="DC13" s="292">
        <f>BM13</f>
        <v>107</v>
      </c>
      <c r="DD13" s="292">
        <f>BN13</f>
        <v>557</v>
      </c>
      <c r="DE13" s="292">
        <f>BO13</f>
        <v>219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3</v>
      </c>
      <c r="DJ13" s="292">
        <v>0</v>
      </c>
      <c r="DK13" s="292">
        <v>0</v>
      </c>
      <c r="DL13" s="292">
        <v>0</v>
      </c>
      <c r="DM13" s="292">
        <v>3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20305</v>
      </c>
      <c r="E14" s="292">
        <f>SUM(F14,J14,N14,R14,V14,Z14)</f>
        <v>12255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8458</v>
      </c>
      <c r="K14" s="292">
        <v>0</v>
      </c>
      <c r="L14" s="292">
        <v>8458</v>
      </c>
      <c r="M14" s="292">
        <v>0</v>
      </c>
      <c r="N14" s="292">
        <f>SUM(O14:Q14)</f>
        <v>727</v>
      </c>
      <c r="O14" s="292">
        <v>0</v>
      </c>
      <c r="P14" s="292">
        <v>727</v>
      </c>
      <c r="Q14" s="292">
        <v>0</v>
      </c>
      <c r="R14" s="292">
        <f>SUM(S14:U14)</f>
        <v>3056</v>
      </c>
      <c r="S14" s="292">
        <v>0</v>
      </c>
      <c r="T14" s="292">
        <v>3056</v>
      </c>
      <c r="U14" s="292">
        <v>0</v>
      </c>
      <c r="V14" s="292">
        <f>SUM(W14:Y14)</f>
        <v>14</v>
      </c>
      <c r="W14" s="292">
        <v>0</v>
      </c>
      <c r="X14" s="292">
        <v>14</v>
      </c>
      <c r="Y14" s="292">
        <v>0</v>
      </c>
      <c r="Z14" s="292">
        <f>SUM(AA14:AC14)</f>
        <v>0</v>
      </c>
      <c r="AA14" s="292">
        <v>0</v>
      </c>
      <c r="AB14" s="292">
        <v>0</v>
      </c>
      <c r="AC14" s="292">
        <v>0</v>
      </c>
      <c r="AD14" s="292">
        <f>SUM(AE14,AI14,AM14,AQ14,AU14,AY14)</f>
        <v>5685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5206</v>
      </c>
      <c r="AJ14" s="292">
        <v>0</v>
      </c>
      <c r="AK14" s="292">
        <v>125</v>
      </c>
      <c r="AL14" s="292">
        <v>5081</v>
      </c>
      <c r="AM14" s="292">
        <f>SUM(AN14:AP14)</f>
        <v>161</v>
      </c>
      <c r="AN14" s="292">
        <v>0</v>
      </c>
      <c r="AO14" s="292">
        <v>21</v>
      </c>
      <c r="AP14" s="292">
        <v>140</v>
      </c>
      <c r="AQ14" s="292">
        <f>SUM(AR14:AT14)</f>
        <v>316</v>
      </c>
      <c r="AR14" s="292">
        <v>0</v>
      </c>
      <c r="AS14" s="292">
        <v>73</v>
      </c>
      <c r="AT14" s="292">
        <v>243</v>
      </c>
      <c r="AU14" s="292">
        <f>SUM(AV14:AX14)</f>
        <v>2</v>
      </c>
      <c r="AV14" s="292">
        <v>0</v>
      </c>
      <c r="AW14" s="292">
        <v>0</v>
      </c>
      <c r="AX14" s="292">
        <v>2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2365</v>
      </c>
      <c r="BD14" s="292">
        <f>SUM(BE14:BJ14)</f>
        <v>554</v>
      </c>
      <c r="BE14" s="292">
        <v>0</v>
      </c>
      <c r="BF14" s="292">
        <v>110</v>
      </c>
      <c r="BG14" s="292">
        <v>306</v>
      </c>
      <c r="BH14" s="292">
        <v>50</v>
      </c>
      <c r="BI14" s="292">
        <v>88</v>
      </c>
      <c r="BJ14" s="292">
        <v>0</v>
      </c>
      <c r="BK14" s="292">
        <f>SUM(BL14:BQ14)</f>
        <v>1811</v>
      </c>
      <c r="BL14" s="292">
        <v>0</v>
      </c>
      <c r="BM14" s="292">
        <v>631</v>
      </c>
      <c r="BN14" s="292">
        <v>99</v>
      </c>
      <c r="BO14" s="292">
        <v>1081</v>
      </c>
      <c r="BP14" s="292">
        <v>0</v>
      </c>
      <c r="BQ14" s="292">
        <v>0</v>
      </c>
      <c r="BR14" s="292">
        <f>SUM(BY14,CF14)</f>
        <v>12809</v>
      </c>
      <c r="BS14" s="292">
        <f>SUM(BZ14,CG14)</f>
        <v>0</v>
      </c>
      <c r="BT14" s="292">
        <f>SUM(CA14,CH14)</f>
        <v>8568</v>
      </c>
      <c r="BU14" s="292">
        <f>SUM(CB14,CI14)</f>
        <v>1033</v>
      </c>
      <c r="BV14" s="292">
        <f>SUM(CC14,CJ14)</f>
        <v>3106</v>
      </c>
      <c r="BW14" s="292">
        <f>SUM(CD14,CK14)</f>
        <v>102</v>
      </c>
      <c r="BX14" s="292">
        <f>SUM(CE14,CL14)</f>
        <v>0</v>
      </c>
      <c r="BY14" s="292">
        <f>SUM(BZ14:CE14)</f>
        <v>12255</v>
      </c>
      <c r="BZ14" s="292">
        <f>F14</f>
        <v>0</v>
      </c>
      <c r="CA14" s="292">
        <f>J14</f>
        <v>8458</v>
      </c>
      <c r="CB14" s="292">
        <f>N14</f>
        <v>727</v>
      </c>
      <c r="CC14" s="292">
        <f>R14</f>
        <v>3056</v>
      </c>
      <c r="CD14" s="292">
        <f>V14</f>
        <v>14</v>
      </c>
      <c r="CE14" s="292">
        <f>Z14</f>
        <v>0</v>
      </c>
      <c r="CF14" s="292">
        <f>SUM(CG14:CL14)</f>
        <v>554</v>
      </c>
      <c r="CG14" s="292">
        <f>BE14</f>
        <v>0</v>
      </c>
      <c r="CH14" s="292">
        <f>BF14</f>
        <v>110</v>
      </c>
      <c r="CI14" s="292">
        <f>BG14</f>
        <v>306</v>
      </c>
      <c r="CJ14" s="292">
        <f>BH14</f>
        <v>50</v>
      </c>
      <c r="CK14" s="292">
        <f>BI14</f>
        <v>88</v>
      </c>
      <c r="CL14" s="292">
        <f>BJ14</f>
        <v>0</v>
      </c>
      <c r="CM14" s="292">
        <f>SUM(CT14,DA14)</f>
        <v>7496</v>
      </c>
      <c r="CN14" s="292">
        <f>SUM(CU14,DB14)</f>
        <v>0</v>
      </c>
      <c r="CO14" s="292">
        <f>SUM(CV14,DC14)</f>
        <v>5837</v>
      </c>
      <c r="CP14" s="292">
        <f>SUM(CW14,DD14)</f>
        <v>260</v>
      </c>
      <c r="CQ14" s="292">
        <f>SUM(CX14,DE14)</f>
        <v>1397</v>
      </c>
      <c r="CR14" s="292">
        <f>SUM(CY14,DF14)</f>
        <v>2</v>
      </c>
      <c r="CS14" s="292">
        <f>SUM(CZ14,DG14)</f>
        <v>0</v>
      </c>
      <c r="CT14" s="292">
        <f>SUM(CU14:CZ14)</f>
        <v>5685</v>
      </c>
      <c r="CU14" s="292">
        <f>AE14</f>
        <v>0</v>
      </c>
      <c r="CV14" s="292">
        <f>AI14</f>
        <v>5206</v>
      </c>
      <c r="CW14" s="292">
        <f>AM14</f>
        <v>161</v>
      </c>
      <c r="CX14" s="292">
        <f>AQ14</f>
        <v>316</v>
      </c>
      <c r="CY14" s="292">
        <f>AU14</f>
        <v>2</v>
      </c>
      <c r="CZ14" s="292">
        <f>AY14</f>
        <v>0</v>
      </c>
      <c r="DA14" s="292">
        <f>SUM(DB14:DG14)</f>
        <v>1811</v>
      </c>
      <c r="DB14" s="292">
        <f>BL14</f>
        <v>0</v>
      </c>
      <c r="DC14" s="292">
        <f>BM14</f>
        <v>631</v>
      </c>
      <c r="DD14" s="292">
        <f>BN14</f>
        <v>99</v>
      </c>
      <c r="DE14" s="292">
        <f>BO14</f>
        <v>1081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28648</v>
      </c>
      <c r="E15" s="292">
        <f>SUM(F15,J15,N15,R15,V15,Z15)</f>
        <v>17222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11944</v>
      </c>
      <c r="K15" s="292">
        <v>0</v>
      </c>
      <c r="L15" s="292">
        <v>11944</v>
      </c>
      <c r="M15" s="292">
        <v>0</v>
      </c>
      <c r="N15" s="292">
        <f>SUM(O15:Q15)</f>
        <v>667</v>
      </c>
      <c r="O15" s="292">
        <v>0</v>
      </c>
      <c r="P15" s="292">
        <v>667</v>
      </c>
      <c r="Q15" s="292">
        <v>0</v>
      </c>
      <c r="R15" s="292">
        <f>SUM(S15:U15)</f>
        <v>4123</v>
      </c>
      <c r="S15" s="292">
        <v>0</v>
      </c>
      <c r="T15" s="292">
        <v>4123</v>
      </c>
      <c r="U15" s="292">
        <v>0</v>
      </c>
      <c r="V15" s="292">
        <f>SUM(W15:Y15)</f>
        <v>4</v>
      </c>
      <c r="W15" s="292">
        <v>0</v>
      </c>
      <c r="X15" s="292">
        <v>4</v>
      </c>
      <c r="Y15" s="292">
        <v>0</v>
      </c>
      <c r="Z15" s="292">
        <f>SUM(AA15:AC15)</f>
        <v>484</v>
      </c>
      <c r="AA15" s="292">
        <v>0</v>
      </c>
      <c r="AB15" s="292">
        <v>484</v>
      </c>
      <c r="AC15" s="292">
        <v>0</v>
      </c>
      <c r="AD15" s="292">
        <f>SUM(AE15,AI15,AM15,AQ15,AU15,AY15)</f>
        <v>7441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7441</v>
      </c>
      <c r="AJ15" s="292">
        <v>0</v>
      </c>
      <c r="AK15" s="292">
        <v>0</v>
      </c>
      <c r="AL15" s="292">
        <v>7441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3985</v>
      </c>
      <c r="BD15" s="292">
        <f>SUM(BE15:BJ15)</f>
        <v>1906</v>
      </c>
      <c r="BE15" s="292">
        <v>0</v>
      </c>
      <c r="BF15" s="292">
        <v>1906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2079</v>
      </c>
      <c r="BL15" s="292">
        <v>0</v>
      </c>
      <c r="BM15" s="292">
        <v>2079</v>
      </c>
      <c r="BN15" s="292">
        <v>0</v>
      </c>
      <c r="BO15" s="292">
        <v>0</v>
      </c>
      <c r="BP15" s="292">
        <v>0</v>
      </c>
      <c r="BQ15" s="292">
        <v>0</v>
      </c>
      <c r="BR15" s="292">
        <f>SUM(BY15,CF15)</f>
        <v>19128</v>
      </c>
      <c r="BS15" s="292">
        <f>SUM(BZ15,CG15)</f>
        <v>0</v>
      </c>
      <c r="BT15" s="292">
        <f>SUM(CA15,CH15)</f>
        <v>13850</v>
      </c>
      <c r="BU15" s="292">
        <f>SUM(CB15,CI15)</f>
        <v>667</v>
      </c>
      <c r="BV15" s="292">
        <f>SUM(CC15,CJ15)</f>
        <v>4123</v>
      </c>
      <c r="BW15" s="292">
        <f>SUM(CD15,CK15)</f>
        <v>4</v>
      </c>
      <c r="BX15" s="292">
        <f>SUM(CE15,CL15)</f>
        <v>484</v>
      </c>
      <c r="BY15" s="292">
        <f>SUM(BZ15:CE15)</f>
        <v>17222</v>
      </c>
      <c r="BZ15" s="292">
        <f>F15</f>
        <v>0</v>
      </c>
      <c r="CA15" s="292">
        <f>J15</f>
        <v>11944</v>
      </c>
      <c r="CB15" s="292">
        <f>N15</f>
        <v>667</v>
      </c>
      <c r="CC15" s="292">
        <f>R15</f>
        <v>4123</v>
      </c>
      <c r="CD15" s="292">
        <f>V15</f>
        <v>4</v>
      </c>
      <c r="CE15" s="292">
        <f>Z15</f>
        <v>484</v>
      </c>
      <c r="CF15" s="292">
        <f>SUM(CG15:CL15)</f>
        <v>1906</v>
      </c>
      <c r="CG15" s="292">
        <f>BE15</f>
        <v>0</v>
      </c>
      <c r="CH15" s="292">
        <f>BF15</f>
        <v>1906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9520</v>
      </c>
      <c r="CN15" s="292">
        <f>SUM(CU15,DB15)</f>
        <v>0</v>
      </c>
      <c r="CO15" s="292">
        <f>SUM(CV15,DC15)</f>
        <v>9520</v>
      </c>
      <c r="CP15" s="292">
        <f>SUM(CW15,DD15)</f>
        <v>0</v>
      </c>
      <c r="CQ15" s="292">
        <f>SUM(CX15,DE15)</f>
        <v>0</v>
      </c>
      <c r="CR15" s="292">
        <f>SUM(CY15,DF15)</f>
        <v>0</v>
      </c>
      <c r="CS15" s="292">
        <f>SUM(CZ15,DG15)</f>
        <v>0</v>
      </c>
      <c r="CT15" s="292">
        <f>SUM(CU15:CZ15)</f>
        <v>7441</v>
      </c>
      <c r="CU15" s="292">
        <f>AE15</f>
        <v>0</v>
      </c>
      <c r="CV15" s="292">
        <f>AI15</f>
        <v>7441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2079</v>
      </c>
      <c r="DB15" s="292">
        <f>BL15</f>
        <v>0</v>
      </c>
      <c r="DC15" s="292">
        <f>BM15</f>
        <v>2079</v>
      </c>
      <c r="DD15" s="292">
        <f>BN15</f>
        <v>0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1</v>
      </c>
      <c r="DJ15" s="292">
        <v>0</v>
      </c>
      <c r="DK15" s="292">
        <v>1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15025</v>
      </c>
      <c r="E16" s="292">
        <f>SUM(F16,J16,N16,R16,V16,Z16)</f>
        <v>9072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7229</v>
      </c>
      <c r="K16" s="292">
        <v>0</v>
      </c>
      <c r="L16" s="292">
        <v>7229</v>
      </c>
      <c r="M16" s="292">
        <v>0</v>
      </c>
      <c r="N16" s="292">
        <f>SUM(O16:Q16)</f>
        <v>443</v>
      </c>
      <c r="O16" s="292">
        <v>0</v>
      </c>
      <c r="P16" s="292">
        <v>443</v>
      </c>
      <c r="Q16" s="292">
        <v>0</v>
      </c>
      <c r="R16" s="292">
        <f>SUM(S16:U16)</f>
        <v>1175</v>
      </c>
      <c r="S16" s="292">
        <v>0</v>
      </c>
      <c r="T16" s="292">
        <v>1175</v>
      </c>
      <c r="U16" s="292">
        <v>0</v>
      </c>
      <c r="V16" s="292">
        <f>SUM(W16:Y16)</f>
        <v>9</v>
      </c>
      <c r="W16" s="292">
        <v>0</v>
      </c>
      <c r="X16" s="292">
        <v>9</v>
      </c>
      <c r="Y16" s="292">
        <v>0</v>
      </c>
      <c r="Z16" s="292">
        <f>SUM(AA16:AC16)</f>
        <v>216</v>
      </c>
      <c r="AA16" s="292">
        <v>0</v>
      </c>
      <c r="AB16" s="292">
        <v>216</v>
      </c>
      <c r="AC16" s="292">
        <v>0</v>
      </c>
      <c r="AD16" s="292">
        <f>SUM(AE16,AI16,AM16,AQ16,AU16,AY16)</f>
        <v>1978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1978</v>
      </c>
      <c r="AJ16" s="292">
        <v>0</v>
      </c>
      <c r="AK16" s="292">
        <v>0</v>
      </c>
      <c r="AL16" s="292">
        <v>1978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3975</v>
      </c>
      <c r="BD16" s="292">
        <f>SUM(BE16:BJ16)</f>
        <v>2730</v>
      </c>
      <c r="BE16" s="292">
        <v>0</v>
      </c>
      <c r="BF16" s="292">
        <v>708</v>
      </c>
      <c r="BG16" s="292">
        <v>169</v>
      </c>
      <c r="BH16" s="292">
        <v>0</v>
      </c>
      <c r="BI16" s="292">
        <v>1219</v>
      </c>
      <c r="BJ16" s="292">
        <v>634</v>
      </c>
      <c r="BK16" s="292">
        <f>SUM(BL16:BQ16)</f>
        <v>1245</v>
      </c>
      <c r="BL16" s="292">
        <v>0</v>
      </c>
      <c r="BM16" s="292">
        <v>1135</v>
      </c>
      <c r="BN16" s="292">
        <v>31</v>
      </c>
      <c r="BO16" s="292">
        <v>0</v>
      </c>
      <c r="BP16" s="292">
        <v>0</v>
      </c>
      <c r="BQ16" s="292">
        <v>79</v>
      </c>
      <c r="BR16" s="292">
        <f>SUM(BY16,CF16)</f>
        <v>11802</v>
      </c>
      <c r="BS16" s="292">
        <f>SUM(BZ16,CG16)</f>
        <v>0</v>
      </c>
      <c r="BT16" s="292">
        <f>SUM(CA16,CH16)</f>
        <v>7937</v>
      </c>
      <c r="BU16" s="292">
        <f>SUM(CB16,CI16)</f>
        <v>612</v>
      </c>
      <c r="BV16" s="292">
        <f>SUM(CC16,CJ16)</f>
        <v>1175</v>
      </c>
      <c r="BW16" s="292">
        <f>SUM(CD16,CK16)</f>
        <v>1228</v>
      </c>
      <c r="BX16" s="292">
        <f>SUM(CE16,CL16)</f>
        <v>850</v>
      </c>
      <c r="BY16" s="292">
        <f>SUM(BZ16:CE16)</f>
        <v>9072</v>
      </c>
      <c r="BZ16" s="292">
        <f>F16</f>
        <v>0</v>
      </c>
      <c r="CA16" s="292">
        <f>J16</f>
        <v>7229</v>
      </c>
      <c r="CB16" s="292">
        <f>N16</f>
        <v>443</v>
      </c>
      <c r="CC16" s="292">
        <f>R16</f>
        <v>1175</v>
      </c>
      <c r="CD16" s="292">
        <f>V16</f>
        <v>9</v>
      </c>
      <c r="CE16" s="292">
        <f>Z16</f>
        <v>216</v>
      </c>
      <c r="CF16" s="292">
        <f>SUM(CG16:CL16)</f>
        <v>2730</v>
      </c>
      <c r="CG16" s="292">
        <f>BE16</f>
        <v>0</v>
      </c>
      <c r="CH16" s="292">
        <f>BF16</f>
        <v>708</v>
      </c>
      <c r="CI16" s="292">
        <f>BG16</f>
        <v>169</v>
      </c>
      <c r="CJ16" s="292">
        <f>BH16</f>
        <v>0</v>
      </c>
      <c r="CK16" s="292">
        <f>BI16</f>
        <v>1219</v>
      </c>
      <c r="CL16" s="292">
        <f>BJ16</f>
        <v>634</v>
      </c>
      <c r="CM16" s="292">
        <f>SUM(CT16,DA16)</f>
        <v>3223</v>
      </c>
      <c r="CN16" s="292">
        <f>SUM(CU16,DB16)</f>
        <v>0</v>
      </c>
      <c r="CO16" s="292">
        <f>SUM(CV16,DC16)</f>
        <v>3113</v>
      </c>
      <c r="CP16" s="292">
        <f>SUM(CW16,DD16)</f>
        <v>31</v>
      </c>
      <c r="CQ16" s="292">
        <f>SUM(CX16,DE16)</f>
        <v>0</v>
      </c>
      <c r="CR16" s="292">
        <f>SUM(CY16,DF16)</f>
        <v>0</v>
      </c>
      <c r="CS16" s="292">
        <f>SUM(CZ16,DG16)</f>
        <v>79</v>
      </c>
      <c r="CT16" s="292">
        <f>SUM(CU16:CZ16)</f>
        <v>1978</v>
      </c>
      <c r="CU16" s="292">
        <f>AE16</f>
        <v>0</v>
      </c>
      <c r="CV16" s="292">
        <f>AI16</f>
        <v>1978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1245</v>
      </c>
      <c r="DB16" s="292">
        <f>BL16</f>
        <v>0</v>
      </c>
      <c r="DC16" s="292">
        <f>BM16</f>
        <v>1135</v>
      </c>
      <c r="DD16" s="292">
        <f>BN16</f>
        <v>31</v>
      </c>
      <c r="DE16" s="292">
        <f>BO16</f>
        <v>0</v>
      </c>
      <c r="DF16" s="292">
        <f>BP16</f>
        <v>0</v>
      </c>
      <c r="DG16" s="292">
        <f>BQ16</f>
        <v>79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15603</v>
      </c>
      <c r="E17" s="292">
        <f>SUM(F17,J17,N17,R17,V17,Z17)</f>
        <v>9391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7919</v>
      </c>
      <c r="K17" s="292">
        <v>7</v>
      </c>
      <c r="L17" s="292">
        <v>7912</v>
      </c>
      <c r="M17" s="292">
        <v>0</v>
      </c>
      <c r="N17" s="292">
        <f>SUM(O17:Q17)</f>
        <v>190</v>
      </c>
      <c r="O17" s="292">
        <v>0</v>
      </c>
      <c r="P17" s="292">
        <v>190</v>
      </c>
      <c r="Q17" s="292">
        <v>0</v>
      </c>
      <c r="R17" s="292">
        <f>SUM(S17:U17)</f>
        <v>1254</v>
      </c>
      <c r="S17" s="292">
        <v>43</v>
      </c>
      <c r="T17" s="292">
        <v>1211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28</v>
      </c>
      <c r="AA17" s="292">
        <v>28</v>
      </c>
      <c r="AB17" s="292">
        <v>0</v>
      </c>
      <c r="AC17" s="292">
        <v>0</v>
      </c>
      <c r="AD17" s="292">
        <f>SUM(AE17,AI17,AM17,AQ17,AU17,AY17)</f>
        <v>5396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5396</v>
      </c>
      <c r="AJ17" s="292">
        <v>0</v>
      </c>
      <c r="AK17" s="292">
        <v>0</v>
      </c>
      <c r="AL17" s="292">
        <v>5396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816</v>
      </c>
      <c r="BD17" s="292">
        <f>SUM(BE17:BJ17)</f>
        <v>681</v>
      </c>
      <c r="BE17" s="292">
        <v>0</v>
      </c>
      <c r="BF17" s="292">
        <v>399</v>
      </c>
      <c r="BG17" s="292">
        <v>26</v>
      </c>
      <c r="BH17" s="292">
        <v>0</v>
      </c>
      <c r="BI17" s="292">
        <v>0</v>
      </c>
      <c r="BJ17" s="292">
        <v>256</v>
      </c>
      <c r="BK17" s="292">
        <f>SUM(BL17:BQ17)</f>
        <v>135</v>
      </c>
      <c r="BL17" s="292">
        <v>0</v>
      </c>
      <c r="BM17" s="292">
        <v>135</v>
      </c>
      <c r="BN17" s="292">
        <v>0</v>
      </c>
      <c r="BO17" s="292">
        <v>0</v>
      </c>
      <c r="BP17" s="292">
        <v>0</v>
      </c>
      <c r="BQ17" s="292">
        <v>0</v>
      </c>
      <c r="BR17" s="292">
        <f>SUM(BY17,CF17)</f>
        <v>10072</v>
      </c>
      <c r="BS17" s="292">
        <f>SUM(BZ17,CG17)</f>
        <v>0</v>
      </c>
      <c r="BT17" s="292">
        <f>SUM(CA17,CH17)</f>
        <v>8318</v>
      </c>
      <c r="BU17" s="292">
        <f>SUM(CB17,CI17)</f>
        <v>216</v>
      </c>
      <c r="BV17" s="292">
        <f>SUM(CC17,CJ17)</f>
        <v>1254</v>
      </c>
      <c r="BW17" s="292">
        <f>SUM(CD17,CK17)</f>
        <v>0</v>
      </c>
      <c r="BX17" s="292">
        <f>SUM(CE17,CL17)</f>
        <v>284</v>
      </c>
      <c r="BY17" s="292">
        <f>SUM(BZ17:CE17)</f>
        <v>9391</v>
      </c>
      <c r="BZ17" s="292">
        <f>F17</f>
        <v>0</v>
      </c>
      <c r="CA17" s="292">
        <f>J17</f>
        <v>7919</v>
      </c>
      <c r="CB17" s="292">
        <f>N17</f>
        <v>190</v>
      </c>
      <c r="CC17" s="292">
        <f>R17</f>
        <v>1254</v>
      </c>
      <c r="CD17" s="292">
        <f>V17</f>
        <v>0</v>
      </c>
      <c r="CE17" s="292">
        <f>Z17</f>
        <v>28</v>
      </c>
      <c r="CF17" s="292">
        <f>SUM(CG17:CL17)</f>
        <v>681</v>
      </c>
      <c r="CG17" s="292">
        <f>BE17</f>
        <v>0</v>
      </c>
      <c r="CH17" s="292">
        <f>BF17</f>
        <v>399</v>
      </c>
      <c r="CI17" s="292">
        <f>BG17</f>
        <v>26</v>
      </c>
      <c r="CJ17" s="292">
        <f>BH17</f>
        <v>0</v>
      </c>
      <c r="CK17" s="292">
        <f>BI17</f>
        <v>0</v>
      </c>
      <c r="CL17" s="292">
        <f>BJ17</f>
        <v>256</v>
      </c>
      <c r="CM17" s="292">
        <f>SUM(CT17,DA17)</f>
        <v>5531</v>
      </c>
      <c r="CN17" s="292">
        <f>SUM(CU17,DB17)</f>
        <v>0</v>
      </c>
      <c r="CO17" s="292">
        <f>SUM(CV17,DC17)</f>
        <v>5531</v>
      </c>
      <c r="CP17" s="292">
        <f>SUM(CW17,DD17)</f>
        <v>0</v>
      </c>
      <c r="CQ17" s="292">
        <f>SUM(CX17,DE17)</f>
        <v>0</v>
      </c>
      <c r="CR17" s="292">
        <f>SUM(CY17,DF17)</f>
        <v>0</v>
      </c>
      <c r="CS17" s="292">
        <f>SUM(CZ17,DG17)</f>
        <v>0</v>
      </c>
      <c r="CT17" s="292">
        <f>SUM(CU17:CZ17)</f>
        <v>5396</v>
      </c>
      <c r="CU17" s="292">
        <f>AE17</f>
        <v>0</v>
      </c>
      <c r="CV17" s="292">
        <f>AI17</f>
        <v>5396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135</v>
      </c>
      <c r="DB17" s="292">
        <f>BL17</f>
        <v>0</v>
      </c>
      <c r="DC17" s="292">
        <f>BM17</f>
        <v>135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25</v>
      </c>
      <c r="DJ17" s="292">
        <v>0</v>
      </c>
      <c r="DK17" s="292">
        <v>25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15941</v>
      </c>
      <c r="E18" s="292">
        <f>SUM(F18,J18,N18,R18,V18,Z18)</f>
        <v>11540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9966</v>
      </c>
      <c r="K18" s="292">
        <v>0</v>
      </c>
      <c r="L18" s="292">
        <v>9966</v>
      </c>
      <c r="M18" s="292">
        <v>0</v>
      </c>
      <c r="N18" s="292">
        <f>SUM(O18:Q18)</f>
        <v>554</v>
      </c>
      <c r="O18" s="292">
        <v>0</v>
      </c>
      <c r="P18" s="292">
        <v>554</v>
      </c>
      <c r="Q18" s="292">
        <v>0</v>
      </c>
      <c r="R18" s="292">
        <f>SUM(S18:U18)</f>
        <v>949</v>
      </c>
      <c r="S18" s="292">
        <v>0</v>
      </c>
      <c r="T18" s="292">
        <v>949</v>
      </c>
      <c r="U18" s="292">
        <v>0</v>
      </c>
      <c r="V18" s="292">
        <f>SUM(W18:Y18)</f>
        <v>40</v>
      </c>
      <c r="W18" s="292">
        <v>0</v>
      </c>
      <c r="X18" s="292">
        <v>40</v>
      </c>
      <c r="Y18" s="292">
        <v>0</v>
      </c>
      <c r="Z18" s="292">
        <f>SUM(AA18:AC18)</f>
        <v>31</v>
      </c>
      <c r="AA18" s="292">
        <v>0</v>
      </c>
      <c r="AB18" s="292">
        <v>31</v>
      </c>
      <c r="AC18" s="292">
        <v>0</v>
      </c>
      <c r="AD18" s="292">
        <f>SUM(AE18,AI18,AM18,AQ18,AU18,AY18)</f>
        <v>2811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2811</v>
      </c>
      <c r="AJ18" s="292">
        <v>0</v>
      </c>
      <c r="AK18" s="292">
        <v>2811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1590</v>
      </c>
      <c r="BD18" s="292">
        <f>SUM(BE18:BJ18)</f>
        <v>1590</v>
      </c>
      <c r="BE18" s="292">
        <v>0</v>
      </c>
      <c r="BF18" s="292">
        <v>0</v>
      </c>
      <c r="BG18" s="292">
        <v>187</v>
      </c>
      <c r="BH18" s="292">
        <v>45</v>
      </c>
      <c r="BI18" s="292">
        <v>0</v>
      </c>
      <c r="BJ18" s="292">
        <v>1358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13130</v>
      </c>
      <c r="BS18" s="292">
        <f>SUM(BZ18,CG18)</f>
        <v>0</v>
      </c>
      <c r="BT18" s="292">
        <f>SUM(CA18,CH18)</f>
        <v>9966</v>
      </c>
      <c r="BU18" s="292">
        <f>SUM(CB18,CI18)</f>
        <v>741</v>
      </c>
      <c r="BV18" s="292">
        <f>SUM(CC18,CJ18)</f>
        <v>994</v>
      </c>
      <c r="BW18" s="292">
        <f>SUM(CD18,CK18)</f>
        <v>40</v>
      </c>
      <c r="BX18" s="292">
        <f>SUM(CE18,CL18)</f>
        <v>1389</v>
      </c>
      <c r="BY18" s="292">
        <f>SUM(BZ18:CE18)</f>
        <v>11540</v>
      </c>
      <c r="BZ18" s="292">
        <f>F18</f>
        <v>0</v>
      </c>
      <c r="CA18" s="292">
        <f>J18</f>
        <v>9966</v>
      </c>
      <c r="CB18" s="292">
        <f>N18</f>
        <v>554</v>
      </c>
      <c r="CC18" s="292">
        <f>R18</f>
        <v>949</v>
      </c>
      <c r="CD18" s="292">
        <f>V18</f>
        <v>40</v>
      </c>
      <c r="CE18" s="292">
        <f>Z18</f>
        <v>31</v>
      </c>
      <c r="CF18" s="292">
        <f>SUM(CG18:CL18)</f>
        <v>1590</v>
      </c>
      <c r="CG18" s="292">
        <f>BE18</f>
        <v>0</v>
      </c>
      <c r="CH18" s="292">
        <f>BF18</f>
        <v>0</v>
      </c>
      <c r="CI18" s="292">
        <f>BG18</f>
        <v>187</v>
      </c>
      <c r="CJ18" s="292">
        <f>BH18</f>
        <v>45</v>
      </c>
      <c r="CK18" s="292">
        <f>BI18</f>
        <v>0</v>
      </c>
      <c r="CL18" s="292">
        <f>BJ18</f>
        <v>1358</v>
      </c>
      <c r="CM18" s="292">
        <f>SUM(CT18,DA18)</f>
        <v>2811</v>
      </c>
      <c r="CN18" s="292">
        <f>SUM(CU18,DB18)</f>
        <v>0</v>
      </c>
      <c r="CO18" s="292">
        <f>SUM(CV18,DC18)</f>
        <v>2811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2811</v>
      </c>
      <c r="CU18" s="292">
        <f>AE18</f>
        <v>0</v>
      </c>
      <c r="CV18" s="292">
        <f>AI18</f>
        <v>2811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0</v>
      </c>
      <c r="DJ18" s="292">
        <v>0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33683</v>
      </c>
      <c r="E19" s="292">
        <f>SUM(F19,J19,N19,R19,V19,Z19)</f>
        <v>22965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18347</v>
      </c>
      <c r="K19" s="292">
        <v>0</v>
      </c>
      <c r="L19" s="292">
        <v>18347</v>
      </c>
      <c r="M19" s="292">
        <v>0</v>
      </c>
      <c r="N19" s="292">
        <f>SUM(O19:Q19)</f>
        <v>1099</v>
      </c>
      <c r="O19" s="292">
        <v>0</v>
      </c>
      <c r="P19" s="292">
        <v>1099</v>
      </c>
      <c r="Q19" s="292">
        <v>0</v>
      </c>
      <c r="R19" s="292">
        <f>SUM(S19:U19)</f>
        <v>3293</v>
      </c>
      <c r="S19" s="292">
        <v>0</v>
      </c>
      <c r="T19" s="292">
        <v>3293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226</v>
      </c>
      <c r="AA19" s="292">
        <v>0</v>
      </c>
      <c r="AB19" s="292">
        <v>226</v>
      </c>
      <c r="AC19" s="292">
        <v>0</v>
      </c>
      <c r="AD19" s="292">
        <f>SUM(AE19,AI19,AM19,AQ19,AU19,AY19)</f>
        <v>7406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7361</v>
      </c>
      <c r="AJ19" s="292">
        <v>0</v>
      </c>
      <c r="AK19" s="292">
        <v>0</v>
      </c>
      <c r="AL19" s="292">
        <v>7361</v>
      </c>
      <c r="AM19" s="292">
        <f>SUM(AN19:AP19)</f>
        <v>45</v>
      </c>
      <c r="AN19" s="292">
        <v>0</v>
      </c>
      <c r="AO19" s="292">
        <v>0</v>
      </c>
      <c r="AP19" s="292">
        <v>45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3312</v>
      </c>
      <c r="BD19" s="292">
        <f>SUM(BE19:BJ19)</f>
        <v>1519</v>
      </c>
      <c r="BE19" s="292">
        <v>0</v>
      </c>
      <c r="BF19" s="292">
        <v>687</v>
      </c>
      <c r="BG19" s="292">
        <v>627</v>
      </c>
      <c r="BH19" s="292">
        <v>133</v>
      </c>
      <c r="BI19" s="292">
        <v>72</v>
      </c>
      <c r="BJ19" s="292">
        <v>0</v>
      </c>
      <c r="BK19" s="292">
        <f>SUM(BL19:BQ19)</f>
        <v>1793</v>
      </c>
      <c r="BL19" s="292">
        <v>0</v>
      </c>
      <c r="BM19" s="292">
        <v>1561</v>
      </c>
      <c r="BN19" s="292">
        <v>83</v>
      </c>
      <c r="BO19" s="292">
        <v>2</v>
      </c>
      <c r="BP19" s="292">
        <v>16</v>
      </c>
      <c r="BQ19" s="292">
        <v>131</v>
      </c>
      <c r="BR19" s="292">
        <f>SUM(BY19,CF19)</f>
        <v>24484</v>
      </c>
      <c r="BS19" s="292">
        <f>SUM(BZ19,CG19)</f>
        <v>0</v>
      </c>
      <c r="BT19" s="292">
        <f>SUM(CA19,CH19)</f>
        <v>19034</v>
      </c>
      <c r="BU19" s="292">
        <f>SUM(CB19,CI19)</f>
        <v>1726</v>
      </c>
      <c r="BV19" s="292">
        <f>SUM(CC19,CJ19)</f>
        <v>3426</v>
      </c>
      <c r="BW19" s="292">
        <f>SUM(CD19,CK19)</f>
        <v>72</v>
      </c>
      <c r="BX19" s="292">
        <f>SUM(CE19,CL19)</f>
        <v>226</v>
      </c>
      <c r="BY19" s="292">
        <f>SUM(BZ19:CE19)</f>
        <v>22965</v>
      </c>
      <c r="BZ19" s="292">
        <f>F19</f>
        <v>0</v>
      </c>
      <c r="CA19" s="292">
        <f>J19</f>
        <v>18347</v>
      </c>
      <c r="CB19" s="292">
        <f>N19</f>
        <v>1099</v>
      </c>
      <c r="CC19" s="292">
        <f>R19</f>
        <v>3293</v>
      </c>
      <c r="CD19" s="292">
        <f>V19</f>
        <v>0</v>
      </c>
      <c r="CE19" s="292">
        <f>Z19</f>
        <v>226</v>
      </c>
      <c r="CF19" s="292">
        <f>SUM(CG19:CL19)</f>
        <v>1519</v>
      </c>
      <c r="CG19" s="292">
        <f>BE19</f>
        <v>0</v>
      </c>
      <c r="CH19" s="292">
        <f>BF19</f>
        <v>687</v>
      </c>
      <c r="CI19" s="292">
        <f>BG19</f>
        <v>627</v>
      </c>
      <c r="CJ19" s="292">
        <f>BH19</f>
        <v>133</v>
      </c>
      <c r="CK19" s="292">
        <f>BI19</f>
        <v>72</v>
      </c>
      <c r="CL19" s="292">
        <f>BJ19</f>
        <v>0</v>
      </c>
      <c r="CM19" s="292">
        <f>SUM(CT19,DA19)</f>
        <v>9199</v>
      </c>
      <c r="CN19" s="292">
        <f>SUM(CU19,DB19)</f>
        <v>0</v>
      </c>
      <c r="CO19" s="292">
        <f>SUM(CV19,DC19)</f>
        <v>8922</v>
      </c>
      <c r="CP19" s="292">
        <f>SUM(CW19,DD19)</f>
        <v>128</v>
      </c>
      <c r="CQ19" s="292">
        <f>SUM(CX19,DE19)</f>
        <v>2</v>
      </c>
      <c r="CR19" s="292">
        <f>SUM(CY19,DF19)</f>
        <v>16</v>
      </c>
      <c r="CS19" s="292">
        <f>SUM(CZ19,DG19)</f>
        <v>131</v>
      </c>
      <c r="CT19" s="292">
        <f>SUM(CU19:CZ19)</f>
        <v>7406</v>
      </c>
      <c r="CU19" s="292">
        <f>AE19</f>
        <v>0</v>
      </c>
      <c r="CV19" s="292">
        <f>AI19</f>
        <v>7361</v>
      </c>
      <c r="CW19" s="292">
        <f>AM19</f>
        <v>45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1793</v>
      </c>
      <c r="DB19" s="292">
        <f>BL19</f>
        <v>0</v>
      </c>
      <c r="DC19" s="292">
        <f>BM19</f>
        <v>1561</v>
      </c>
      <c r="DD19" s="292">
        <f>BN19</f>
        <v>83</v>
      </c>
      <c r="DE19" s="292">
        <f>BO19</f>
        <v>2</v>
      </c>
      <c r="DF19" s="292">
        <f>BP19</f>
        <v>16</v>
      </c>
      <c r="DG19" s="292">
        <f>BQ19</f>
        <v>131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10884</v>
      </c>
      <c r="E20" s="292">
        <f>SUM(F20,J20,N20,R20,V20,Z20)</f>
        <v>7398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5109</v>
      </c>
      <c r="K20" s="292">
        <v>48</v>
      </c>
      <c r="L20" s="292">
        <v>5061</v>
      </c>
      <c r="M20" s="292">
        <v>0</v>
      </c>
      <c r="N20" s="292">
        <f>SUM(O20:Q20)</f>
        <v>553</v>
      </c>
      <c r="O20" s="292">
        <v>0</v>
      </c>
      <c r="P20" s="292">
        <v>553</v>
      </c>
      <c r="Q20" s="292">
        <v>0</v>
      </c>
      <c r="R20" s="292">
        <f>SUM(S20:U20)</f>
        <v>1533</v>
      </c>
      <c r="S20" s="292">
        <v>0</v>
      </c>
      <c r="T20" s="292">
        <v>1533</v>
      </c>
      <c r="U20" s="292">
        <v>0</v>
      </c>
      <c r="V20" s="292">
        <f>SUM(W20:Y20)</f>
        <v>41</v>
      </c>
      <c r="W20" s="292">
        <v>26</v>
      </c>
      <c r="X20" s="292">
        <v>15</v>
      </c>
      <c r="Y20" s="292">
        <v>0</v>
      </c>
      <c r="Z20" s="292">
        <f>SUM(AA20:AC20)</f>
        <v>162</v>
      </c>
      <c r="AA20" s="292">
        <v>162</v>
      </c>
      <c r="AB20" s="292">
        <v>0</v>
      </c>
      <c r="AC20" s="292">
        <v>0</v>
      </c>
      <c r="AD20" s="292">
        <f>SUM(AE20,AI20,AM20,AQ20,AU20,AY20)</f>
        <v>2282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2282</v>
      </c>
      <c r="AJ20" s="292">
        <v>0</v>
      </c>
      <c r="AK20" s="292">
        <v>0</v>
      </c>
      <c r="AL20" s="292">
        <v>2282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1204</v>
      </c>
      <c r="BD20" s="292">
        <f>SUM(BE20:BJ20)</f>
        <v>1074</v>
      </c>
      <c r="BE20" s="292">
        <v>0</v>
      </c>
      <c r="BF20" s="292">
        <v>406</v>
      </c>
      <c r="BG20" s="292">
        <v>290</v>
      </c>
      <c r="BH20" s="292">
        <v>0</v>
      </c>
      <c r="BI20" s="292">
        <v>0</v>
      </c>
      <c r="BJ20" s="292">
        <v>378</v>
      </c>
      <c r="BK20" s="292">
        <f>SUM(BL20:BQ20)</f>
        <v>130</v>
      </c>
      <c r="BL20" s="292">
        <v>0</v>
      </c>
      <c r="BM20" s="292">
        <v>130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8472</v>
      </c>
      <c r="BS20" s="292">
        <f>SUM(BZ20,CG20)</f>
        <v>0</v>
      </c>
      <c r="BT20" s="292">
        <f>SUM(CA20,CH20)</f>
        <v>5515</v>
      </c>
      <c r="BU20" s="292">
        <f>SUM(CB20,CI20)</f>
        <v>843</v>
      </c>
      <c r="BV20" s="292">
        <f>SUM(CC20,CJ20)</f>
        <v>1533</v>
      </c>
      <c r="BW20" s="292">
        <f>SUM(CD20,CK20)</f>
        <v>41</v>
      </c>
      <c r="BX20" s="292">
        <f>SUM(CE20,CL20)</f>
        <v>540</v>
      </c>
      <c r="BY20" s="292">
        <f>SUM(BZ20:CE20)</f>
        <v>7398</v>
      </c>
      <c r="BZ20" s="292">
        <f>F20</f>
        <v>0</v>
      </c>
      <c r="CA20" s="292">
        <f>J20</f>
        <v>5109</v>
      </c>
      <c r="CB20" s="292">
        <f>N20</f>
        <v>553</v>
      </c>
      <c r="CC20" s="292">
        <f>R20</f>
        <v>1533</v>
      </c>
      <c r="CD20" s="292">
        <f>V20</f>
        <v>41</v>
      </c>
      <c r="CE20" s="292">
        <f>Z20</f>
        <v>162</v>
      </c>
      <c r="CF20" s="292">
        <f>SUM(CG20:CL20)</f>
        <v>1074</v>
      </c>
      <c r="CG20" s="292">
        <f>BE20</f>
        <v>0</v>
      </c>
      <c r="CH20" s="292">
        <f>BF20</f>
        <v>406</v>
      </c>
      <c r="CI20" s="292">
        <f>BG20</f>
        <v>290</v>
      </c>
      <c r="CJ20" s="292">
        <f>BH20</f>
        <v>0</v>
      </c>
      <c r="CK20" s="292">
        <f>BI20</f>
        <v>0</v>
      </c>
      <c r="CL20" s="292">
        <f>BJ20</f>
        <v>378</v>
      </c>
      <c r="CM20" s="292">
        <f>SUM(CT20,DA20)</f>
        <v>2412</v>
      </c>
      <c r="CN20" s="292">
        <f>SUM(CU20,DB20)</f>
        <v>0</v>
      </c>
      <c r="CO20" s="292">
        <f>SUM(CV20,DC20)</f>
        <v>2412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2282</v>
      </c>
      <c r="CU20" s="292">
        <f>AE20</f>
        <v>0</v>
      </c>
      <c r="CV20" s="292">
        <f>AI20</f>
        <v>2282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130</v>
      </c>
      <c r="DB20" s="292">
        <f>BL20</f>
        <v>0</v>
      </c>
      <c r="DC20" s="292">
        <f>BM20</f>
        <v>130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6120</v>
      </c>
      <c r="E21" s="292">
        <f>SUM(F21,J21,N21,R21,V21,Z21)</f>
        <v>4328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3749</v>
      </c>
      <c r="K21" s="292">
        <v>0</v>
      </c>
      <c r="L21" s="292">
        <v>3749</v>
      </c>
      <c r="M21" s="292">
        <v>0</v>
      </c>
      <c r="N21" s="292">
        <f>SUM(O21:Q21)</f>
        <v>162</v>
      </c>
      <c r="O21" s="292">
        <v>0</v>
      </c>
      <c r="P21" s="292">
        <v>162</v>
      </c>
      <c r="Q21" s="292">
        <v>0</v>
      </c>
      <c r="R21" s="292">
        <f>SUM(S21:U21)</f>
        <v>417</v>
      </c>
      <c r="S21" s="292">
        <v>357</v>
      </c>
      <c r="T21" s="292">
        <v>60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1126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1112</v>
      </c>
      <c r="AJ21" s="292">
        <v>0</v>
      </c>
      <c r="AK21" s="292">
        <v>0</v>
      </c>
      <c r="AL21" s="292">
        <v>1112</v>
      </c>
      <c r="AM21" s="292">
        <f>SUM(AN21:AP21)</f>
        <v>13</v>
      </c>
      <c r="AN21" s="292">
        <v>0</v>
      </c>
      <c r="AO21" s="292">
        <v>0</v>
      </c>
      <c r="AP21" s="292">
        <v>13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1</v>
      </c>
      <c r="AV21" s="292">
        <v>0</v>
      </c>
      <c r="AW21" s="292">
        <v>0</v>
      </c>
      <c r="AX21" s="292">
        <v>1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666</v>
      </c>
      <c r="BD21" s="292">
        <f>SUM(BE21:BJ21)</f>
        <v>243</v>
      </c>
      <c r="BE21" s="292">
        <v>0</v>
      </c>
      <c r="BF21" s="292">
        <v>202</v>
      </c>
      <c r="BG21" s="292">
        <v>31</v>
      </c>
      <c r="BH21" s="292">
        <v>1</v>
      </c>
      <c r="BI21" s="292">
        <v>9</v>
      </c>
      <c r="BJ21" s="292">
        <v>0</v>
      </c>
      <c r="BK21" s="292">
        <f>SUM(BL21:BQ21)</f>
        <v>423</v>
      </c>
      <c r="BL21" s="292">
        <v>0</v>
      </c>
      <c r="BM21" s="292">
        <v>396</v>
      </c>
      <c r="BN21" s="292">
        <v>11</v>
      </c>
      <c r="BO21" s="292">
        <v>2</v>
      </c>
      <c r="BP21" s="292">
        <v>0</v>
      </c>
      <c r="BQ21" s="292">
        <v>14</v>
      </c>
      <c r="BR21" s="292">
        <f>SUM(BY21,CF21)</f>
        <v>4571</v>
      </c>
      <c r="BS21" s="292">
        <f>SUM(BZ21,CG21)</f>
        <v>0</v>
      </c>
      <c r="BT21" s="292">
        <f>SUM(CA21,CH21)</f>
        <v>3951</v>
      </c>
      <c r="BU21" s="292">
        <f>SUM(CB21,CI21)</f>
        <v>193</v>
      </c>
      <c r="BV21" s="292">
        <f>SUM(CC21,CJ21)</f>
        <v>418</v>
      </c>
      <c r="BW21" s="292">
        <f>SUM(CD21,CK21)</f>
        <v>9</v>
      </c>
      <c r="BX21" s="292">
        <f>SUM(CE21,CL21)</f>
        <v>0</v>
      </c>
      <c r="BY21" s="292">
        <f>SUM(BZ21:CE21)</f>
        <v>4328</v>
      </c>
      <c r="BZ21" s="292">
        <f>F21</f>
        <v>0</v>
      </c>
      <c r="CA21" s="292">
        <f>J21</f>
        <v>3749</v>
      </c>
      <c r="CB21" s="292">
        <f>N21</f>
        <v>162</v>
      </c>
      <c r="CC21" s="292">
        <f>R21</f>
        <v>417</v>
      </c>
      <c r="CD21" s="292">
        <f>V21</f>
        <v>0</v>
      </c>
      <c r="CE21" s="292">
        <f>Z21</f>
        <v>0</v>
      </c>
      <c r="CF21" s="292">
        <f>SUM(CG21:CL21)</f>
        <v>243</v>
      </c>
      <c r="CG21" s="292">
        <f>BE21</f>
        <v>0</v>
      </c>
      <c r="CH21" s="292">
        <f>BF21</f>
        <v>202</v>
      </c>
      <c r="CI21" s="292">
        <f>BG21</f>
        <v>31</v>
      </c>
      <c r="CJ21" s="292">
        <f>BH21</f>
        <v>1</v>
      </c>
      <c r="CK21" s="292">
        <f>BI21</f>
        <v>9</v>
      </c>
      <c r="CL21" s="292">
        <f>BJ21</f>
        <v>0</v>
      </c>
      <c r="CM21" s="292">
        <f>SUM(CT21,DA21)</f>
        <v>1549</v>
      </c>
      <c r="CN21" s="292">
        <f>SUM(CU21,DB21)</f>
        <v>0</v>
      </c>
      <c r="CO21" s="292">
        <f>SUM(CV21,DC21)</f>
        <v>1508</v>
      </c>
      <c r="CP21" s="292">
        <f>SUM(CW21,DD21)</f>
        <v>24</v>
      </c>
      <c r="CQ21" s="292">
        <f>SUM(CX21,DE21)</f>
        <v>2</v>
      </c>
      <c r="CR21" s="292">
        <f>SUM(CY21,DF21)</f>
        <v>1</v>
      </c>
      <c r="CS21" s="292">
        <f>SUM(CZ21,DG21)</f>
        <v>14</v>
      </c>
      <c r="CT21" s="292">
        <f>SUM(CU21:CZ21)</f>
        <v>1126</v>
      </c>
      <c r="CU21" s="292">
        <f>AE21</f>
        <v>0</v>
      </c>
      <c r="CV21" s="292">
        <f>AI21</f>
        <v>1112</v>
      </c>
      <c r="CW21" s="292">
        <f>AM21</f>
        <v>13</v>
      </c>
      <c r="CX21" s="292">
        <f>AQ21</f>
        <v>0</v>
      </c>
      <c r="CY21" s="292">
        <f>AU21</f>
        <v>1</v>
      </c>
      <c r="CZ21" s="292">
        <f>AY21</f>
        <v>0</v>
      </c>
      <c r="DA21" s="292">
        <f>SUM(DB21:DG21)</f>
        <v>423</v>
      </c>
      <c r="DB21" s="292">
        <f>BL21</f>
        <v>0</v>
      </c>
      <c r="DC21" s="292">
        <f>BM21</f>
        <v>396</v>
      </c>
      <c r="DD21" s="292">
        <f>BN21</f>
        <v>11</v>
      </c>
      <c r="DE21" s="292">
        <f>BO21</f>
        <v>2</v>
      </c>
      <c r="DF21" s="292">
        <f>BP21</f>
        <v>0</v>
      </c>
      <c r="DG21" s="292">
        <f>BQ21</f>
        <v>14</v>
      </c>
      <c r="DH21" s="292">
        <v>0</v>
      </c>
      <c r="DI21" s="292">
        <f>SUM(DJ21:DM21)</f>
        <v>2</v>
      </c>
      <c r="DJ21" s="292">
        <v>1</v>
      </c>
      <c r="DK21" s="292">
        <v>0</v>
      </c>
      <c r="DL21" s="292">
        <v>0</v>
      </c>
      <c r="DM21" s="292">
        <v>1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4401</v>
      </c>
      <c r="E22" s="292">
        <f>SUM(F22,J22,N22,R22,V22,Z22)</f>
        <v>2508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1836</v>
      </c>
      <c r="K22" s="292">
        <v>0</v>
      </c>
      <c r="L22" s="292">
        <v>1836</v>
      </c>
      <c r="M22" s="292">
        <v>0</v>
      </c>
      <c r="N22" s="292">
        <f>SUM(O22:Q22)</f>
        <v>101</v>
      </c>
      <c r="O22" s="292">
        <v>0</v>
      </c>
      <c r="P22" s="292">
        <v>101</v>
      </c>
      <c r="Q22" s="292">
        <v>0</v>
      </c>
      <c r="R22" s="292">
        <f>SUM(S22:U22)</f>
        <v>534</v>
      </c>
      <c r="S22" s="292">
        <v>7</v>
      </c>
      <c r="T22" s="292">
        <v>527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37</v>
      </c>
      <c r="AA22" s="292">
        <v>0</v>
      </c>
      <c r="AB22" s="292">
        <v>37</v>
      </c>
      <c r="AC22" s="292">
        <v>0</v>
      </c>
      <c r="AD22" s="292">
        <f>SUM(AE22,AI22,AM22,AQ22,AU22,AY22)</f>
        <v>1757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1753</v>
      </c>
      <c r="AJ22" s="292">
        <v>0</v>
      </c>
      <c r="AK22" s="292">
        <v>1753</v>
      </c>
      <c r="AL22" s="292">
        <v>0</v>
      </c>
      <c r="AM22" s="292">
        <f>SUM(AN22:AP22)</f>
        <v>4</v>
      </c>
      <c r="AN22" s="292">
        <v>0</v>
      </c>
      <c r="AO22" s="292">
        <v>4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136</v>
      </c>
      <c r="BD22" s="292">
        <f>SUM(BE22:BJ22)</f>
        <v>82</v>
      </c>
      <c r="BE22" s="292">
        <v>0</v>
      </c>
      <c r="BF22" s="292">
        <v>58</v>
      </c>
      <c r="BG22" s="292">
        <v>19</v>
      </c>
      <c r="BH22" s="292">
        <v>0</v>
      </c>
      <c r="BI22" s="292">
        <v>5</v>
      </c>
      <c r="BJ22" s="292">
        <v>0</v>
      </c>
      <c r="BK22" s="292">
        <f>SUM(BL22:BQ22)</f>
        <v>54</v>
      </c>
      <c r="BL22" s="292">
        <v>0</v>
      </c>
      <c r="BM22" s="292">
        <v>37</v>
      </c>
      <c r="BN22" s="292">
        <v>2</v>
      </c>
      <c r="BO22" s="292">
        <v>0</v>
      </c>
      <c r="BP22" s="292">
        <v>0</v>
      </c>
      <c r="BQ22" s="292">
        <v>15</v>
      </c>
      <c r="BR22" s="292">
        <f>SUM(BY22,CF22)</f>
        <v>2590</v>
      </c>
      <c r="BS22" s="292">
        <f>SUM(BZ22,CG22)</f>
        <v>0</v>
      </c>
      <c r="BT22" s="292">
        <f>SUM(CA22,CH22)</f>
        <v>1894</v>
      </c>
      <c r="BU22" s="292">
        <f>SUM(CB22,CI22)</f>
        <v>120</v>
      </c>
      <c r="BV22" s="292">
        <f>SUM(CC22,CJ22)</f>
        <v>534</v>
      </c>
      <c r="BW22" s="292">
        <f>SUM(CD22,CK22)</f>
        <v>5</v>
      </c>
      <c r="BX22" s="292">
        <f>SUM(CE22,CL22)</f>
        <v>37</v>
      </c>
      <c r="BY22" s="292">
        <f>SUM(BZ22:CE22)</f>
        <v>2508</v>
      </c>
      <c r="BZ22" s="292">
        <f>F22</f>
        <v>0</v>
      </c>
      <c r="CA22" s="292">
        <f>J22</f>
        <v>1836</v>
      </c>
      <c r="CB22" s="292">
        <f>N22</f>
        <v>101</v>
      </c>
      <c r="CC22" s="292">
        <f>R22</f>
        <v>534</v>
      </c>
      <c r="CD22" s="292">
        <f>V22</f>
        <v>0</v>
      </c>
      <c r="CE22" s="292">
        <f>Z22</f>
        <v>37</v>
      </c>
      <c r="CF22" s="292">
        <f>SUM(CG22:CL22)</f>
        <v>82</v>
      </c>
      <c r="CG22" s="292">
        <f>BE22</f>
        <v>0</v>
      </c>
      <c r="CH22" s="292">
        <f>BF22</f>
        <v>58</v>
      </c>
      <c r="CI22" s="292">
        <f>BG22</f>
        <v>19</v>
      </c>
      <c r="CJ22" s="292">
        <f>BH22</f>
        <v>0</v>
      </c>
      <c r="CK22" s="292">
        <f>BI22</f>
        <v>5</v>
      </c>
      <c r="CL22" s="292">
        <f>BJ22</f>
        <v>0</v>
      </c>
      <c r="CM22" s="292">
        <f>SUM(CT22,DA22)</f>
        <v>1811</v>
      </c>
      <c r="CN22" s="292">
        <f>SUM(CU22,DB22)</f>
        <v>0</v>
      </c>
      <c r="CO22" s="292">
        <f>SUM(CV22,DC22)</f>
        <v>1790</v>
      </c>
      <c r="CP22" s="292">
        <f>SUM(CW22,DD22)</f>
        <v>6</v>
      </c>
      <c r="CQ22" s="292">
        <f>SUM(CX22,DE22)</f>
        <v>0</v>
      </c>
      <c r="CR22" s="292">
        <f>SUM(CY22,DF22)</f>
        <v>0</v>
      </c>
      <c r="CS22" s="292">
        <f>SUM(CZ22,DG22)</f>
        <v>15</v>
      </c>
      <c r="CT22" s="292">
        <f>SUM(CU22:CZ22)</f>
        <v>1757</v>
      </c>
      <c r="CU22" s="292">
        <f>AE22</f>
        <v>0</v>
      </c>
      <c r="CV22" s="292">
        <f>AI22</f>
        <v>1753</v>
      </c>
      <c r="CW22" s="292">
        <f>AM22</f>
        <v>4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54</v>
      </c>
      <c r="DB22" s="292">
        <f>BL22</f>
        <v>0</v>
      </c>
      <c r="DC22" s="292">
        <f>BM22</f>
        <v>37</v>
      </c>
      <c r="DD22" s="292">
        <f>BN22</f>
        <v>2</v>
      </c>
      <c r="DE22" s="292">
        <f>BO22</f>
        <v>0</v>
      </c>
      <c r="DF22" s="292">
        <f>BP22</f>
        <v>0</v>
      </c>
      <c r="DG22" s="292">
        <f>BQ22</f>
        <v>15</v>
      </c>
      <c r="DH22" s="292">
        <v>0</v>
      </c>
      <c r="DI22" s="292">
        <f>SUM(DJ22:DM22)</f>
        <v>1</v>
      </c>
      <c r="DJ22" s="292">
        <v>0</v>
      </c>
      <c r="DK22" s="292">
        <v>0</v>
      </c>
      <c r="DL22" s="292">
        <v>0</v>
      </c>
      <c r="DM22" s="292">
        <v>1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4893</v>
      </c>
      <c r="E23" s="292">
        <f>SUM(F23,J23,N23,R23,V23,Z23)</f>
        <v>3921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3083</v>
      </c>
      <c r="K23" s="292">
        <v>0</v>
      </c>
      <c r="L23" s="292">
        <v>3083</v>
      </c>
      <c r="M23" s="292">
        <v>0</v>
      </c>
      <c r="N23" s="292">
        <f>SUM(O23:Q23)</f>
        <v>132</v>
      </c>
      <c r="O23" s="292">
        <v>0</v>
      </c>
      <c r="P23" s="292">
        <v>132</v>
      </c>
      <c r="Q23" s="292">
        <v>0</v>
      </c>
      <c r="R23" s="292">
        <f>SUM(S23:U23)</f>
        <v>227</v>
      </c>
      <c r="S23" s="292">
        <v>0</v>
      </c>
      <c r="T23" s="292">
        <v>227</v>
      </c>
      <c r="U23" s="292">
        <v>0</v>
      </c>
      <c r="V23" s="292">
        <f>SUM(W23:Y23)</f>
        <v>80</v>
      </c>
      <c r="W23" s="292">
        <v>0</v>
      </c>
      <c r="X23" s="292">
        <v>80</v>
      </c>
      <c r="Y23" s="292">
        <v>0</v>
      </c>
      <c r="Z23" s="292">
        <f>SUM(AA23:AC23)</f>
        <v>399</v>
      </c>
      <c r="AA23" s="292">
        <v>0</v>
      </c>
      <c r="AB23" s="292">
        <v>399</v>
      </c>
      <c r="AC23" s="292">
        <v>0</v>
      </c>
      <c r="AD23" s="292">
        <f>SUM(AE23,AI23,AM23,AQ23,AU23,AY23)</f>
        <v>688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688</v>
      </c>
      <c r="AJ23" s="292">
        <v>0</v>
      </c>
      <c r="AK23" s="292">
        <v>0</v>
      </c>
      <c r="AL23" s="292">
        <v>688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284</v>
      </c>
      <c r="BD23" s="292">
        <f>SUM(BE23:BJ23)</f>
        <v>110</v>
      </c>
      <c r="BE23" s="292">
        <v>0</v>
      </c>
      <c r="BF23" s="292">
        <v>24</v>
      </c>
      <c r="BG23" s="292">
        <v>44</v>
      </c>
      <c r="BH23" s="292">
        <v>0</v>
      </c>
      <c r="BI23" s="292">
        <v>24</v>
      </c>
      <c r="BJ23" s="292">
        <v>18</v>
      </c>
      <c r="BK23" s="292">
        <f>SUM(BL23:BQ23)</f>
        <v>174</v>
      </c>
      <c r="BL23" s="292">
        <v>0</v>
      </c>
      <c r="BM23" s="292">
        <v>132</v>
      </c>
      <c r="BN23" s="292">
        <v>32</v>
      </c>
      <c r="BO23" s="292">
        <v>0</v>
      </c>
      <c r="BP23" s="292">
        <v>10</v>
      </c>
      <c r="BQ23" s="292">
        <v>0</v>
      </c>
      <c r="BR23" s="292">
        <f>SUM(BY23,CF23)</f>
        <v>4031</v>
      </c>
      <c r="BS23" s="292">
        <f>SUM(BZ23,CG23)</f>
        <v>0</v>
      </c>
      <c r="BT23" s="292">
        <f>SUM(CA23,CH23)</f>
        <v>3107</v>
      </c>
      <c r="BU23" s="292">
        <f>SUM(CB23,CI23)</f>
        <v>176</v>
      </c>
      <c r="BV23" s="292">
        <f>SUM(CC23,CJ23)</f>
        <v>227</v>
      </c>
      <c r="BW23" s="292">
        <f>SUM(CD23,CK23)</f>
        <v>104</v>
      </c>
      <c r="BX23" s="292">
        <f>SUM(CE23,CL23)</f>
        <v>417</v>
      </c>
      <c r="BY23" s="292">
        <f>SUM(BZ23:CE23)</f>
        <v>3921</v>
      </c>
      <c r="BZ23" s="292">
        <f>F23</f>
        <v>0</v>
      </c>
      <c r="CA23" s="292">
        <f>J23</f>
        <v>3083</v>
      </c>
      <c r="CB23" s="292">
        <f>N23</f>
        <v>132</v>
      </c>
      <c r="CC23" s="292">
        <f>R23</f>
        <v>227</v>
      </c>
      <c r="CD23" s="292">
        <f>V23</f>
        <v>80</v>
      </c>
      <c r="CE23" s="292">
        <f>Z23</f>
        <v>399</v>
      </c>
      <c r="CF23" s="292">
        <f>SUM(CG23:CL23)</f>
        <v>110</v>
      </c>
      <c r="CG23" s="292">
        <f>BE23</f>
        <v>0</v>
      </c>
      <c r="CH23" s="292">
        <f>BF23</f>
        <v>24</v>
      </c>
      <c r="CI23" s="292">
        <f>BG23</f>
        <v>44</v>
      </c>
      <c r="CJ23" s="292">
        <f>BH23</f>
        <v>0</v>
      </c>
      <c r="CK23" s="292">
        <f>BI23</f>
        <v>24</v>
      </c>
      <c r="CL23" s="292">
        <f>BJ23</f>
        <v>18</v>
      </c>
      <c r="CM23" s="292">
        <f>SUM(CT23,DA23)</f>
        <v>862</v>
      </c>
      <c r="CN23" s="292">
        <f>SUM(CU23,DB23)</f>
        <v>0</v>
      </c>
      <c r="CO23" s="292">
        <f>SUM(CV23,DC23)</f>
        <v>820</v>
      </c>
      <c r="CP23" s="292">
        <f>SUM(CW23,DD23)</f>
        <v>32</v>
      </c>
      <c r="CQ23" s="292">
        <f>SUM(CX23,DE23)</f>
        <v>0</v>
      </c>
      <c r="CR23" s="292">
        <f>SUM(CY23,DF23)</f>
        <v>10</v>
      </c>
      <c r="CS23" s="292">
        <f>SUM(CZ23,DG23)</f>
        <v>0</v>
      </c>
      <c r="CT23" s="292">
        <f>SUM(CU23:CZ23)</f>
        <v>688</v>
      </c>
      <c r="CU23" s="292">
        <f>AE23</f>
        <v>0</v>
      </c>
      <c r="CV23" s="292">
        <f>AI23</f>
        <v>688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174</v>
      </c>
      <c r="DB23" s="292">
        <f>BL23</f>
        <v>0</v>
      </c>
      <c r="DC23" s="292">
        <f>BM23</f>
        <v>132</v>
      </c>
      <c r="DD23" s="292">
        <f>BN23</f>
        <v>32</v>
      </c>
      <c r="DE23" s="292">
        <f>BO23</f>
        <v>0</v>
      </c>
      <c r="DF23" s="292">
        <f>BP23</f>
        <v>10</v>
      </c>
      <c r="DG23" s="292">
        <f>BQ23</f>
        <v>0</v>
      </c>
      <c r="DH23" s="292">
        <v>0</v>
      </c>
      <c r="DI23" s="292">
        <f>SUM(DJ23:DM23)</f>
        <v>1</v>
      </c>
      <c r="DJ23" s="292">
        <v>0</v>
      </c>
      <c r="DK23" s="292">
        <v>1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2277</v>
      </c>
      <c r="E24" s="292">
        <f>SUM(F24,J24,N24,R24,V24,Z24)</f>
        <v>1878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1075</v>
      </c>
      <c r="K24" s="292">
        <v>0</v>
      </c>
      <c r="L24" s="292">
        <v>1075</v>
      </c>
      <c r="M24" s="292">
        <v>0</v>
      </c>
      <c r="N24" s="292">
        <f>SUM(O24:Q24)</f>
        <v>88</v>
      </c>
      <c r="O24" s="292">
        <v>0</v>
      </c>
      <c r="P24" s="292">
        <v>88</v>
      </c>
      <c r="Q24" s="292">
        <v>0</v>
      </c>
      <c r="R24" s="292">
        <f>SUM(S24:U24)</f>
        <v>211</v>
      </c>
      <c r="S24" s="292">
        <v>0</v>
      </c>
      <c r="T24" s="292">
        <v>211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504</v>
      </c>
      <c r="AA24" s="292">
        <v>0</v>
      </c>
      <c r="AB24" s="292">
        <v>504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399</v>
      </c>
      <c r="BD24" s="292">
        <f>SUM(BE24:BJ24)</f>
        <v>70</v>
      </c>
      <c r="BE24" s="292">
        <v>0</v>
      </c>
      <c r="BF24" s="292">
        <v>10</v>
      </c>
      <c r="BG24" s="292">
        <v>60</v>
      </c>
      <c r="BH24" s="292">
        <v>0</v>
      </c>
      <c r="BI24" s="292">
        <v>0</v>
      </c>
      <c r="BJ24" s="292">
        <v>0</v>
      </c>
      <c r="BK24" s="292">
        <f>SUM(BL24:BQ24)</f>
        <v>329</v>
      </c>
      <c r="BL24" s="292">
        <v>0</v>
      </c>
      <c r="BM24" s="292">
        <v>329</v>
      </c>
      <c r="BN24" s="292">
        <v>0</v>
      </c>
      <c r="BO24" s="292">
        <v>0</v>
      </c>
      <c r="BP24" s="292">
        <v>0</v>
      </c>
      <c r="BQ24" s="292">
        <v>0</v>
      </c>
      <c r="BR24" s="292">
        <f>SUM(BY24,CF24)</f>
        <v>1948</v>
      </c>
      <c r="BS24" s="292">
        <f>SUM(BZ24,CG24)</f>
        <v>0</v>
      </c>
      <c r="BT24" s="292">
        <f>SUM(CA24,CH24)</f>
        <v>1085</v>
      </c>
      <c r="BU24" s="292">
        <f>SUM(CB24,CI24)</f>
        <v>148</v>
      </c>
      <c r="BV24" s="292">
        <f>SUM(CC24,CJ24)</f>
        <v>211</v>
      </c>
      <c r="BW24" s="292">
        <f>SUM(CD24,CK24)</f>
        <v>0</v>
      </c>
      <c r="BX24" s="292">
        <f>SUM(CE24,CL24)</f>
        <v>504</v>
      </c>
      <c r="BY24" s="292">
        <f>SUM(BZ24:CE24)</f>
        <v>1878</v>
      </c>
      <c r="BZ24" s="292">
        <f>F24</f>
        <v>0</v>
      </c>
      <c r="CA24" s="292">
        <f>J24</f>
        <v>1075</v>
      </c>
      <c r="CB24" s="292">
        <f>N24</f>
        <v>88</v>
      </c>
      <c r="CC24" s="292">
        <f>R24</f>
        <v>211</v>
      </c>
      <c r="CD24" s="292">
        <f>V24</f>
        <v>0</v>
      </c>
      <c r="CE24" s="292">
        <f>Z24</f>
        <v>504</v>
      </c>
      <c r="CF24" s="292">
        <f>SUM(CG24:CL24)</f>
        <v>70</v>
      </c>
      <c r="CG24" s="292">
        <f>BE24</f>
        <v>0</v>
      </c>
      <c r="CH24" s="292">
        <f>BF24</f>
        <v>10</v>
      </c>
      <c r="CI24" s="292">
        <f>BG24</f>
        <v>60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329</v>
      </c>
      <c r="CN24" s="292">
        <f>SUM(CU24,DB24)</f>
        <v>0</v>
      </c>
      <c r="CO24" s="292">
        <f>SUM(CV24,DC24)</f>
        <v>329</v>
      </c>
      <c r="CP24" s="292">
        <f>SUM(CW24,DD24)</f>
        <v>0</v>
      </c>
      <c r="CQ24" s="292">
        <f>SUM(CX24,DE24)</f>
        <v>0</v>
      </c>
      <c r="CR24" s="292">
        <f>SUM(CY24,DF24)</f>
        <v>0</v>
      </c>
      <c r="CS24" s="292">
        <f>SUM(CZ24,DG24)</f>
        <v>0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329</v>
      </c>
      <c r="DB24" s="292">
        <f>BL24</f>
        <v>0</v>
      </c>
      <c r="DC24" s="292">
        <f>BM24</f>
        <v>329</v>
      </c>
      <c r="DD24" s="292">
        <f>BN24</f>
        <v>0</v>
      </c>
      <c r="DE24" s="292">
        <f>BO24</f>
        <v>0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1758</v>
      </c>
      <c r="E25" s="292">
        <f>SUM(F25,J25,N25,R25,V25,Z25)</f>
        <v>1551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1066</v>
      </c>
      <c r="K25" s="292">
        <v>0</v>
      </c>
      <c r="L25" s="292">
        <v>1066</v>
      </c>
      <c r="M25" s="292">
        <v>0</v>
      </c>
      <c r="N25" s="292">
        <f>SUM(O25:Q25)</f>
        <v>103</v>
      </c>
      <c r="O25" s="292">
        <v>0</v>
      </c>
      <c r="P25" s="292">
        <v>103</v>
      </c>
      <c r="Q25" s="292">
        <v>0</v>
      </c>
      <c r="R25" s="292">
        <f>SUM(S25:U25)</f>
        <v>111</v>
      </c>
      <c r="S25" s="292">
        <v>0</v>
      </c>
      <c r="T25" s="292">
        <v>111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271</v>
      </c>
      <c r="AA25" s="292">
        <v>0</v>
      </c>
      <c r="AB25" s="292">
        <v>271</v>
      </c>
      <c r="AC25" s="292">
        <v>0</v>
      </c>
      <c r="AD25" s="292">
        <f>SUM(AE25,AI25,AM25,AQ25,AU25,AY25)</f>
        <v>171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171</v>
      </c>
      <c r="AJ25" s="292">
        <v>0</v>
      </c>
      <c r="AK25" s="292">
        <v>22</v>
      </c>
      <c r="AL25" s="292">
        <v>149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36</v>
      </c>
      <c r="BD25" s="292">
        <f>SUM(BE25:BJ25)</f>
        <v>13</v>
      </c>
      <c r="BE25" s="292">
        <v>0</v>
      </c>
      <c r="BF25" s="292">
        <v>10</v>
      </c>
      <c r="BG25" s="292">
        <v>3</v>
      </c>
      <c r="BH25" s="292">
        <v>0</v>
      </c>
      <c r="BI25" s="292">
        <v>0</v>
      </c>
      <c r="BJ25" s="292">
        <v>0</v>
      </c>
      <c r="BK25" s="292">
        <f>SUM(BL25:BQ25)</f>
        <v>23</v>
      </c>
      <c r="BL25" s="292">
        <v>0</v>
      </c>
      <c r="BM25" s="292">
        <v>7</v>
      </c>
      <c r="BN25" s="292">
        <v>16</v>
      </c>
      <c r="BO25" s="292">
        <v>0</v>
      </c>
      <c r="BP25" s="292">
        <v>0</v>
      </c>
      <c r="BQ25" s="292">
        <v>0</v>
      </c>
      <c r="BR25" s="292">
        <f>SUM(BY25,CF25)</f>
        <v>1564</v>
      </c>
      <c r="BS25" s="292">
        <f>SUM(BZ25,CG25)</f>
        <v>0</v>
      </c>
      <c r="BT25" s="292">
        <f>SUM(CA25,CH25)</f>
        <v>1076</v>
      </c>
      <c r="BU25" s="292">
        <f>SUM(CB25,CI25)</f>
        <v>106</v>
      </c>
      <c r="BV25" s="292">
        <f>SUM(CC25,CJ25)</f>
        <v>111</v>
      </c>
      <c r="BW25" s="292">
        <f>SUM(CD25,CK25)</f>
        <v>0</v>
      </c>
      <c r="BX25" s="292">
        <f>SUM(CE25,CL25)</f>
        <v>271</v>
      </c>
      <c r="BY25" s="292">
        <f>SUM(BZ25:CE25)</f>
        <v>1551</v>
      </c>
      <c r="BZ25" s="292">
        <f>F25</f>
        <v>0</v>
      </c>
      <c r="CA25" s="292">
        <f>J25</f>
        <v>1066</v>
      </c>
      <c r="CB25" s="292">
        <f>N25</f>
        <v>103</v>
      </c>
      <c r="CC25" s="292">
        <f>R25</f>
        <v>111</v>
      </c>
      <c r="CD25" s="292">
        <f>V25</f>
        <v>0</v>
      </c>
      <c r="CE25" s="292">
        <f>Z25</f>
        <v>271</v>
      </c>
      <c r="CF25" s="292">
        <f>SUM(CG25:CL25)</f>
        <v>13</v>
      </c>
      <c r="CG25" s="292">
        <f>BE25</f>
        <v>0</v>
      </c>
      <c r="CH25" s="292">
        <f>BF25</f>
        <v>10</v>
      </c>
      <c r="CI25" s="292">
        <f>BG25</f>
        <v>3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194</v>
      </c>
      <c r="CN25" s="292">
        <f>SUM(CU25,DB25)</f>
        <v>0</v>
      </c>
      <c r="CO25" s="292">
        <f>SUM(CV25,DC25)</f>
        <v>178</v>
      </c>
      <c r="CP25" s="292">
        <f>SUM(CW25,DD25)</f>
        <v>16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171</v>
      </c>
      <c r="CU25" s="292">
        <f>AE25</f>
        <v>0</v>
      </c>
      <c r="CV25" s="292">
        <f>AI25</f>
        <v>171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23</v>
      </c>
      <c r="DB25" s="292">
        <f>BL25</f>
        <v>0</v>
      </c>
      <c r="DC25" s="292">
        <f>BM25</f>
        <v>7</v>
      </c>
      <c r="DD25" s="292">
        <f>BN25</f>
        <v>16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2054</v>
      </c>
      <c r="E26" s="292">
        <f>SUM(F26,J26,N26,R26,V26,Z26)</f>
        <v>1526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1052</v>
      </c>
      <c r="K26" s="292">
        <v>0</v>
      </c>
      <c r="L26" s="292">
        <v>1052</v>
      </c>
      <c r="M26" s="292">
        <v>0</v>
      </c>
      <c r="N26" s="292">
        <f>SUM(O26:Q26)</f>
        <v>141</v>
      </c>
      <c r="O26" s="292">
        <v>0</v>
      </c>
      <c r="P26" s="292">
        <v>141</v>
      </c>
      <c r="Q26" s="292">
        <v>0</v>
      </c>
      <c r="R26" s="292">
        <f>SUM(S26:U26)</f>
        <v>154</v>
      </c>
      <c r="S26" s="292">
        <v>0</v>
      </c>
      <c r="T26" s="292">
        <v>154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179</v>
      </c>
      <c r="AA26" s="292">
        <v>0</v>
      </c>
      <c r="AB26" s="292">
        <v>179</v>
      </c>
      <c r="AC26" s="292">
        <v>0</v>
      </c>
      <c r="AD26" s="292">
        <f>SUM(AE26,AI26,AM26,AQ26,AU26,AY26)</f>
        <v>491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491</v>
      </c>
      <c r="AJ26" s="292">
        <v>0</v>
      </c>
      <c r="AK26" s="292">
        <v>0</v>
      </c>
      <c r="AL26" s="292">
        <v>491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37</v>
      </c>
      <c r="BD26" s="292">
        <f>SUM(BE26:BJ26)</f>
        <v>17</v>
      </c>
      <c r="BE26" s="292">
        <v>0</v>
      </c>
      <c r="BF26" s="292">
        <v>8</v>
      </c>
      <c r="BG26" s="292">
        <v>9</v>
      </c>
      <c r="BH26" s="292">
        <v>0</v>
      </c>
      <c r="BI26" s="292">
        <v>0</v>
      </c>
      <c r="BJ26" s="292">
        <v>0</v>
      </c>
      <c r="BK26" s="292">
        <f>SUM(BL26:BQ26)</f>
        <v>20</v>
      </c>
      <c r="BL26" s="292">
        <v>0</v>
      </c>
      <c r="BM26" s="292">
        <v>20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1543</v>
      </c>
      <c r="BS26" s="292">
        <f>SUM(BZ26,CG26)</f>
        <v>0</v>
      </c>
      <c r="BT26" s="292">
        <f>SUM(CA26,CH26)</f>
        <v>1060</v>
      </c>
      <c r="BU26" s="292">
        <f>SUM(CB26,CI26)</f>
        <v>150</v>
      </c>
      <c r="BV26" s="292">
        <f>SUM(CC26,CJ26)</f>
        <v>154</v>
      </c>
      <c r="BW26" s="292">
        <f>SUM(CD26,CK26)</f>
        <v>0</v>
      </c>
      <c r="BX26" s="292">
        <f>SUM(CE26,CL26)</f>
        <v>179</v>
      </c>
      <c r="BY26" s="292">
        <f>SUM(BZ26:CE26)</f>
        <v>1526</v>
      </c>
      <c r="BZ26" s="292">
        <f>F26</f>
        <v>0</v>
      </c>
      <c r="CA26" s="292">
        <f>J26</f>
        <v>1052</v>
      </c>
      <c r="CB26" s="292">
        <f>N26</f>
        <v>141</v>
      </c>
      <c r="CC26" s="292">
        <f>R26</f>
        <v>154</v>
      </c>
      <c r="CD26" s="292">
        <f>V26</f>
        <v>0</v>
      </c>
      <c r="CE26" s="292">
        <f>Z26</f>
        <v>179</v>
      </c>
      <c r="CF26" s="292">
        <f>SUM(CG26:CL26)</f>
        <v>17</v>
      </c>
      <c r="CG26" s="292">
        <f>BE26</f>
        <v>0</v>
      </c>
      <c r="CH26" s="292">
        <f>BF26</f>
        <v>8</v>
      </c>
      <c r="CI26" s="292">
        <f>BG26</f>
        <v>9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511</v>
      </c>
      <c r="CN26" s="292">
        <f>SUM(CU26,DB26)</f>
        <v>0</v>
      </c>
      <c r="CO26" s="292">
        <f>SUM(CV26,DC26)</f>
        <v>511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491</v>
      </c>
      <c r="CU26" s="292">
        <f>AE26</f>
        <v>0</v>
      </c>
      <c r="CV26" s="292">
        <f>AI26</f>
        <v>491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20</v>
      </c>
      <c r="DB26" s="292">
        <f>BL26</f>
        <v>0</v>
      </c>
      <c r="DC26" s="292">
        <f>BM26</f>
        <v>20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</row>
    <row r="28" spans="1:117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</row>
    <row r="29" spans="1:117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</row>
    <row r="30" spans="1:117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</row>
    <row r="31" spans="1:117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26">
    <sortCondition ref="A8:A26"/>
    <sortCondition ref="B8:B26"/>
    <sortCondition ref="C8:C26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&amp;Lごみ搬入量の状況（平成30年度実績）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38" t="s">
        <v>11</v>
      </c>
      <c r="B2" s="338" t="s">
        <v>12</v>
      </c>
      <c r="C2" s="340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39"/>
      <c r="B3" s="339"/>
      <c r="C3" s="341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39"/>
      <c r="B4" s="339"/>
      <c r="C4" s="341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39"/>
      <c r="B5" s="339"/>
      <c r="C5" s="341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39"/>
      <c r="B6" s="339"/>
      <c r="C6" s="341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5">
        <f>SUM(E7,T7,AI7,AX7,BM7,CB7,CQ7,DF7,DU7,DZ7)</f>
        <v>415786</v>
      </c>
      <c r="E7" s="305">
        <f>SUM(F7,M7)</f>
        <v>324537</v>
      </c>
      <c r="F7" s="305">
        <f>SUM(G7:L7)</f>
        <v>306123</v>
      </c>
      <c r="G7" s="305">
        <f t="shared" ref="G7:L7" si="0">SUM(G$8:G$207)</f>
        <v>0</v>
      </c>
      <c r="H7" s="305">
        <f t="shared" si="0"/>
        <v>305828</v>
      </c>
      <c r="I7" s="305">
        <f t="shared" si="0"/>
        <v>0</v>
      </c>
      <c r="J7" s="305">
        <f t="shared" si="0"/>
        <v>236</v>
      </c>
      <c r="K7" s="305">
        <f t="shared" si="0"/>
        <v>0</v>
      </c>
      <c r="L7" s="305">
        <f t="shared" si="0"/>
        <v>59</v>
      </c>
      <c r="M7" s="305">
        <f>SUM(N7:S7)</f>
        <v>18414</v>
      </c>
      <c r="N7" s="305">
        <f t="shared" ref="N7:S7" si="1">SUM(N$8:N$207)</f>
        <v>0</v>
      </c>
      <c r="O7" s="305">
        <f t="shared" si="1"/>
        <v>17683</v>
      </c>
      <c r="P7" s="305">
        <f t="shared" si="1"/>
        <v>0</v>
      </c>
      <c r="Q7" s="305">
        <f t="shared" si="1"/>
        <v>646</v>
      </c>
      <c r="R7" s="305">
        <f t="shared" si="1"/>
        <v>0</v>
      </c>
      <c r="S7" s="305">
        <f t="shared" si="1"/>
        <v>85</v>
      </c>
      <c r="T7" s="305">
        <f>SUM(U7,AB7)</f>
        <v>28841</v>
      </c>
      <c r="U7" s="305">
        <f>SUM(V7:AA7)</f>
        <v>16607</v>
      </c>
      <c r="V7" s="305">
        <f t="shared" ref="V7:AA7" si="2">SUM(V$8:V$207)</f>
        <v>593</v>
      </c>
      <c r="W7" s="305">
        <f t="shared" si="2"/>
        <v>0</v>
      </c>
      <c r="X7" s="305">
        <f t="shared" si="2"/>
        <v>12027</v>
      </c>
      <c r="Y7" s="305">
        <f t="shared" si="2"/>
        <v>45</v>
      </c>
      <c r="Z7" s="305">
        <f t="shared" si="2"/>
        <v>0</v>
      </c>
      <c r="AA7" s="305">
        <f t="shared" si="2"/>
        <v>3942</v>
      </c>
      <c r="AB7" s="305">
        <f>SUM(AC7:AH7)</f>
        <v>12234</v>
      </c>
      <c r="AC7" s="305">
        <f t="shared" ref="AC7:AH7" si="3">SUM(AC$8:AC$207)</f>
        <v>90</v>
      </c>
      <c r="AD7" s="305">
        <f t="shared" si="3"/>
        <v>0</v>
      </c>
      <c r="AE7" s="305">
        <f t="shared" si="3"/>
        <v>3393</v>
      </c>
      <c r="AF7" s="305">
        <f t="shared" si="3"/>
        <v>422</v>
      </c>
      <c r="AG7" s="305">
        <f t="shared" si="3"/>
        <v>0</v>
      </c>
      <c r="AH7" s="305">
        <f t="shared" si="3"/>
        <v>8329</v>
      </c>
      <c r="AI7" s="305">
        <f>SUM(AJ7,AQ7)</f>
        <v>1855</v>
      </c>
      <c r="AJ7" s="305">
        <f>SUM(AK7:AP7)</f>
        <v>1833</v>
      </c>
      <c r="AK7" s="305">
        <f t="shared" ref="AK7:AP7" si="4">SUM(AK$8:AK$207)</f>
        <v>0</v>
      </c>
      <c r="AL7" s="305">
        <f t="shared" si="4"/>
        <v>59</v>
      </c>
      <c r="AM7" s="305">
        <f t="shared" si="4"/>
        <v>0</v>
      </c>
      <c r="AN7" s="305">
        <f t="shared" si="4"/>
        <v>1774</v>
      </c>
      <c r="AO7" s="305">
        <f t="shared" si="4"/>
        <v>0</v>
      </c>
      <c r="AP7" s="305">
        <f t="shared" si="4"/>
        <v>0</v>
      </c>
      <c r="AQ7" s="305">
        <f>SUM(AR7:AW7)</f>
        <v>22</v>
      </c>
      <c r="AR7" s="305">
        <f t="shared" ref="AR7:AW7" si="5">SUM(AR$8:AR$207)</f>
        <v>0</v>
      </c>
      <c r="AS7" s="305">
        <f t="shared" si="5"/>
        <v>22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11282</v>
      </c>
      <c r="CC7" s="305">
        <f>SUM(CD7:CI7)</f>
        <v>10533</v>
      </c>
      <c r="CD7" s="305">
        <f t="shared" ref="CD7:CI7" si="10">SUM(CD$8:CD$207)</f>
        <v>0</v>
      </c>
      <c r="CE7" s="305">
        <f t="shared" si="10"/>
        <v>9698</v>
      </c>
      <c r="CF7" s="305">
        <f t="shared" si="10"/>
        <v>115</v>
      </c>
      <c r="CG7" s="305">
        <f t="shared" si="10"/>
        <v>720</v>
      </c>
      <c r="CH7" s="305">
        <f t="shared" si="10"/>
        <v>0</v>
      </c>
      <c r="CI7" s="305">
        <f t="shared" si="10"/>
        <v>0</v>
      </c>
      <c r="CJ7" s="305">
        <f>SUM(CK7:CP7)</f>
        <v>749</v>
      </c>
      <c r="CK7" s="305">
        <f t="shared" ref="CK7:CP7" si="11">SUM(CK$8:CK$207)</f>
        <v>0</v>
      </c>
      <c r="CL7" s="305">
        <f t="shared" si="11"/>
        <v>684</v>
      </c>
      <c r="CM7" s="305">
        <f t="shared" si="11"/>
        <v>65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21082</v>
      </c>
      <c r="CR7" s="305">
        <f>SUM(CS7:CX7)</f>
        <v>19302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508</v>
      </c>
      <c r="CV7" s="305">
        <f t="shared" si="12"/>
        <v>18165</v>
      </c>
      <c r="CW7" s="305">
        <f t="shared" si="12"/>
        <v>133</v>
      </c>
      <c r="CX7" s="305">
        <f t="shared" si="12"/>
        <v>496</v>
      </c>
      <c r="CY7" s="305">
        <f>SUM(CZ7:DE7)</f>
        <v>1780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77</v>
      </c>
      <c r="DC7" s="305">
        <f t="shared" si="13"/>
        <v>208</v>
      </c>
      <c r="DD7" s="305">
        <f t="shared" si="13"/>
        <v>1495</v>
      </c>
      <c r="DE7" s="305">
        <f t="shared" si="13"/>
        <v>0</v>
      </c>
      <c r="DF7" s="305">
        <f>SUM(DG7,DN7)</f>
        <v>1667</v>
      </c>
      <c r="DG7" s="305">
        <f>SUM(DH7:DM7)</f>
        <v>1329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1329</v>
      </c>
      <c r="DK7" s="305">
        <f t="shared" si="14"/>
        <v>0</v>
      </c>
      <c r="DL7" s="305">
        <f t="shared" si="14"/>
        <v>0</v>
      </c>
      <c r="DM7" s="305">
        <f t="shared" si="14"/>
        <v>0</v>
      </c>
      <c r="DN7" s="305">
        <f>SUM(DO7:DT7)</f>
        <v>338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338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22159</v>
      </c>
      <c r="DV7" s="305">
        <f>SUM(DV$8:DV$207)</f>
        <v>20251</v>
      </c>
      <c r="DW7" s="305">
        <f>SUM(DW$8:DW$207)</f>
        <v>175</v>
      </c>
      <c r="DX7" s="305">
        <f>SUM(DX$8:DX$207)</f>
        <v>1733</v>
      </c>
      <c r="DY7" s="305">
        <f>SUM(DY$8:DY$207)</f>
        <v>0</v>
      </c>
      <c r="DZ7" s="305">
        <f>SUM(EA7,EH7)</f>
        <v>4363</v>
      </c>
      <c r="EA7" s="305">
        <f>SUM(EB7:EG7)</f>
        <v>1255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1179</v>
      </c>
      <c r="EE7" s="305">
        <f t="shared" si="16"/>
        <v>0</v>
      </c>
      <c r="EF7" s="305">
        <f t="shared" si="16"/>
        <v>76</v>
      </c>
      <c r="EG7" s="305">
        <f t="shared" si="16"/>
        <v>0</v>
      </c>
      <c r="EH7" s="305">
        <f>SUM(EI7:EN7)</f>
        <v>3108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893</v>
      </c>
      <c r="EL7" s="305">
        <f t="shared" si="17"/>
        <v>0</v>
      </c>
      <c r="EM7" s="305">
        <f t="shared" si="17"/>
        <v>2215</v>
      </c>
      <c r="EN7" s="305">
        <f t="shared" si="17"/>
        <v>0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95846</v>
      </c>
      <c r="E8" s="292">
        <f>SUM(F8,M8)</f>
        <v>82335</v>
      </c>
      <c r="F8" s="292">
        <f>SUM(G8:L8)</f>
        <v>82280</v>
      </c>
      <c r="G8" s="292">
        <v>0</v>
      </c>
      <c r="H8" s="292">
        <v>82280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55</v>
      </c>
      <c r="N8" s="292">
        <v>0</v>
      </c>
      <c r="O8" s="292">
        <v>55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4373</v>
      </c>
      <c r="U8" s="292">
        <f>SUM(V8:AA8)</f>
        <v>3607</v>
      </c>
      <c r="V8" s="292">
        <v>0</v>
      </c>
      <c r="W8" s="292">
        <v>0</v>
      </c>
      <c r="X8" s="292">
        <v>2679</v>
      </c>
      <c r="Y8" s="292">
        <v>0</v>
      </c>
      <c r="Z8" s="292">
        <v>0</v>
      </c>
      <c r="AA8" s="292">
        <v>928</v>
      </c>
      <c r="AB8" s="292">
        <f>SUM(AC8:AH8)</f>
        <v>766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766</v>
      </c>
      <c r="AI8" s="292">
        <f>SUM(AJ8,AQ8)</f>
        <v>469</v>
      </c>
      <c r="AJ8" s="292">
        <f>SUM(AK8:AP8)</f>
        <v>469</v>
      </c>
      <c r="AK8" s="292">
        <v>0</v>
      </c>
      <c r="AL8" s="292">
        <v>0</v>
      </c>
      <c r="AM8" s="292">
        <v>0</v>
      </c>
      <c r="AN8" s="292">
        <v>469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5728</v>
      </c>
      <c r="CR8" s="292">
        <f>SUM(CS8:CX8)</f>
        <v>4242</v>
      </c>
      <c r="CS8" s="292">
        <v>0</v>
      </c>
      <c r="CT8" s="292">
        <v>0</v>
      </c>
      <c r="CU8" s="292">
        <v>0</v>
      </c>
      <c r="CV8" s="292">
        <v>4183</v>
      </c>
      <c r="CW8" s="292">
        <v>59</v>
      </c>
      <c r="CX8" s="292">
        <v>0</v>
      </c>
      <c r="CY8" s="292">
        <f>SUM(CZ8:DE8)</f>
        <v>1486</v>
      </c>
      <c r="CZ8" s="292">
        <v>0</v>
      </c>
      <c r="DA8" s="292">
        <v>0</v>
      </c>
      <c r="DB8" s="292">
        <v>0</v>
      </c>
      <c r="DC8" s="292">
        <v>0</v>
      </c>
      <c r="DD8" s="292">
        <v>1486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2594</v>
      </c>
      <c r="DV8" s="292">
        <v>2594</v>
      </c>
      <c r="DW8" s="292">
        <v>0</v>
      </c>
      <c r="DX8" s="292">
        <v>0</v>
      </c>
      <c r="DY8" s="292">
        <v>0</v>
      </c>
      <c r="DZ8" s="292">
        <f>SUM(EA8,EH8)</f>
        <v>347</v>
      </c>
      <c r="EA8" s="292">
        <f>SUM(EB8:EG8)</f>
        <v>112</v>
      </c>
      <c r="EB8" s="292">
        <v>0</v>
      </c>
      <c r="EC8" s="292">
        <v>0</v>
      </c>
      <c r="ED8" s="292">
        <v>112</v>
      </c>
      <c r="EE8" s="292">
        <v>0</v>
      </c>
      <c r="EF8" s="292">
        <v>0</v>
      </c>
      <c r="EG8" s="292">
        <v>0</v>
      </c>
      <c r="EH8" s="292">
        <f>SUM(EI8:EN8)</f>
        <v>235</v>
      </c>
      <c r="EI8" s="292">
        <v>0</v>
      </c>
      <c r="EJ8" s="292">
        <v>0</v>
      </c>
      <c r="EK8" s="292">
        <v>235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34208</v>
      </c>
      <c r="E9" s="292">
        <f>SUM(F9,M9)</f>
        <v>28022</v>
      </c>
      <c r="F9" s="292">
        <f>SUM(G9:L9)</f>
        <v>25451</v>
      </c>
      <c r="G9" s="292">
        <v>0</v>
      </c>
      <c r="H9" s="292">
        <v>25451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2571</v>
      </c>
      <c r="N9" s="292">
        <v>0</v>
      </c>
      <c r="O9" s="292">
        <v>1925</v>
      </c>
      <c r="P9" s="292">
        <v>0</v>
      </c>
      <c r="Q9" s="292">
        <v>646</v>
      </c>
      <c r="R9" s="292">
        <v>0</v>
      </c>
      <c r="S9" s="292">
        <v>0</v>
      </c>
      <c r="T9" s="292">
        <f>SUM(U9,AB9)</f>
        <v>1976</v>
      </c>
      <c r="U9" s="292">
        <f>SUM(V9:AA9)</f>
        <v>88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88</v>
      </c>
      <c r="AB9" s="292">
        <f>SUM(AC9:AH9)</f>
        <v>1888</v>
      </c>
      <c r="AC9" s="292">
        <v>0</v>
      </c>
      <c r="AD9" s="292">
        <v>0</v>
      </c>
      <c r="AE9" s="292">
        <v>0</v>
      </c>
      <c r="AF9" s="292">
        <v>419</v>
      </c>
      <c r="AG9" s="292">
        <v>0</v>
      </c>
      <c r="AH9" s="292">
        <v>1469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2297</v>
      </c>
      <c r="CR9" s="292">
        <f>SUM(CS9:CX9)</f>
        <v>2230</v>
      </c>
      <c r="CS9" s="292">
        <v>0</v>
      </c>
      <c r="CT9" s="292">
        <v>0</v>
      </c>
      <c r="CU9" s="292">
        <v>0</v>
      </c>
      <c r="CV9" s="292">
        <v>2230</v>
      </c>
      <c r="CW9" s="292">
        <v>0</v>
      </c>
      <c r="CX9" s="292">
        <v>0</v>
      </c>
      <c r="CY9" s="292">
        <f>SUM(CZ9:DE9)</f>
        <v>67</v>
      </c>
      <c r="CZ9" s="292">
        <v>0</v>
      </c>
      <c r="DA9" s="292">
        <v>0</v>
      </c>
      <c r="DB9" s="292">
        <v>0</v>
      </c>
      <c r="DC9" s="292">
        <v>67</v>
      </c>
      <c r="DD9" s="292">
        <v>0</v>
      </c>
      <c r="DE9" s="292">
        <v>0</v>
      </c>
      <c r="DF9" s="292">
        <f>SUM(DG9,DN9)</f>
        <v>1346</v>
      </c>
      <c r="DG9" s="292">
        <f>SUM(DH9:DM9)</f>
        <v>1040</v>
      </c>
      <c r="DH9" s="292">
        <v>0</v>
      </c>
      <c r="DI9" s="292">
        <v>0</v>
      </c>
      <c r="DJ9" s="292">
        <v>1040</v>
      </c>
      <c r="DK9" s="292">
        <v>0</v>
      </c>
      <c r="DL9" s="292">
        <v>0</v>
      </c>
      <c r="DM9" s="292">
        <v>0</v>
      </c>
      <c r="DN9" s="292">
        <f>SUM(DO9:DT9)</f>
        <v>306</v>
      </c>
      <c r="DO9" s="292">
        <v>0</v>
      </c>
      <c r="DP9" s="292">
        <v>0</v>
      </c>
      <c r="DQ9" s="292">
        <v>306</v>
      </c>
      <c r="DR9" s="292">
        <v>0</v>
      </c>
      <c r="DS9" s="292">
        <v>0</v>
      </c>
      <c r="DT9" s="292">
        <v>0</v>
      </c>
      <c r="DU9" s="292">
        <f>SUM(DV9:DY9)</f>
        <v>567</v>
      </c>
      <c r="DV9" s="292">
        <v>380</v>
      </c>
      <c r="DW9" s="292">
        <v>0</v>
      </c>
      <c r="DX9" s="292">
        <v>187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35147</v>
      </c>
      <c r="E10" s="292">
        <f>SUM(F10,M10)</f>
        <v>26797</v>
      </c>
      <c r="F10" s="292">
        <f>SUM(G10:L10)</f>
        <v>24409</v>
      </c>
      <c r="G10" s="292">
        <v>0</v>
      </c>
      <c r="H10" s="292">
        <v>24409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2388</v>
      </c>
      <c r="N10" s="292">
        <v>0</v>
      </c>
      <c r="O10" s="292">
        <v>2388</v>
      </c>
      <c r="P10" s="292">
        <v>0</v>
      </c>
      <c r="Q10" s="292">
        <v>0</v>
      </c>
      <c r="R10" s="292">
        <v>0</v>
      </c>
      <c r="S10" s="292">
        <v>0</v>
      </c>
      <c r="T10" s="292">
        <f>SUM(U10,AB10)</f>
        <v>3987</v>
      </c>
      <c r="U10" s="292">
        <f>SUM(V10:AA10)</f>
        <v>1951</v>
      </c>
      <c r="V10" s="292">
        <v>0</v>
      </c>
      <c r="W10" s="292">
        <v>0</v>
      </c>
      <c r="X10" s="292">
        <v>1533</v>
      </c>
      <c r="Y10" s="292">
        <v>0</v>
      </c>
      <c r="Z10" s="292">
        <v>0</v>
      </c>
      <c r="AA10" s="292">
        <v>418</v>
      </c>
      <c r="AB10" s="292">
        <f>SUM(AC10:AH10)</f>
        <v>2036</v>
      </c>
      <c r="AC10" s="292">
        <v>0</v>
      </c>
      <c r="AD10" s="292">
        <v>0</v>
      </c>
      <c r="AE10" s="292">
        <v>532</v>
      </c>
      <c r="AF10" s="292">
        <v>0</v>
      </c>
      <c r="AG10" s="292">
        <v>0</v>
      </c>
      <c r="AH10" s="292">
        <v>1504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886</v>
      </c>
      <c r="CR10" s="292">
        <f>SUM(CS10:CX10)</f>
        <v>886</v>
      </c>
      <c r="CS10" s="292">
        <v>0</v>
      </c>
      <c r="CT10" s="292">
        <v>0</v>
      </c>
      <c r="CU10" s="292">
        <v>0</v>
      </c>
      <c r="CV10" s="292">
        <v>886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3248</v>
      </c>
      <c r="DV10" s="292">
        <v>3114</v>
      </c>
      <c r="DW10" s="292">
        <v>134</v>
      </c>
      <c r="DX10" s="292">
        <v>0</v>
      </c>
      <c r="DY10" s="292">
        <v>0</v>
      </c>
      <c r="DZ10" s="292">
        <f>SUM(EA10,EH10)</f>
        <v>229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229</v>
      </c>
      <c r="EI10" s="292">
        <v>0</v>
      </c>
      <c r="EJ10" s="292">
        <v>0</v>
      </c>
      <c r="EK10" s="292">
        <v>229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26463</v>
      </c>
      <c r="E11" s="292">
        <f>SUM(F11,M11)</f>
        <v>22276</v>
      </c>
      <c r="F11" s="292">
        <f>SUM(G11:L11)</f>
        <v>20671</v>
      </c>
      <c r="G11" s="292">
        <v>0</v>
      </c>
      <c r="H11" s="292">
        <v>20671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1605</v>
      </c>
      <c r="N11" s="292">
        <v>0</v>
      </c>
      <c r="O11" s="292">
        <v>1605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1911</v>
      </c>
      <c r="U11" s="292">
        <f>SUM(V11:AA11)</f>
        <v>627</v>
      </c>
      <c r="V11" s="292">
        <v>0</v>
      </c>
      <c r="W11" s="292">
        <v>0</v>
      </c>
      <c r="X11" s="292">
        <v>544</v>
      </c>
      <c r="Y11" s="292">
        <v>0</v>
      </c>
      <c r="Z11" s="292">
        <v>0</v>
      </c>
      <c r="AA11" s="292">
        <v>83</v>
      </c>
      <c r="AB11" s="292">
        <f>SUM(AC11:AH11)</f>
        <v>1284</v>
      </c>
      <c r="AC11" s="292">
        <v>0</v>
      </c>
      <c r="AD11" s="292">
        <v>0</v>
      </c>
      <c r="AE11" s="292">
        <v>75</v>
      </c>
      <c r="AF11" s="292">
        <v>0</v>
      </c>
      <c r="AG11" s="292">
        <v>0</v>
      </c>
      <c r="AH11" s="292">
        <v>1209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834</v>
      </c>
      <c r="CR11" s="292">
        <f>SUM(CS11:CX11)</f>
        <v>799</v>
      </c>
      <c r="CS11" s="292">
        <v>0</v>
      </c>
      <c r="CT11" s="292">
        <v>0</v>
      </c>
      <c r="CU11" s="292">
        <v>89</v>
      </c>
      <c r="CV11" s="292">
        <v>710</v>
      </c>
      <c r="CW11" s="292">
        <v>0</v>
      </c>
      <c r="CX11" s="292">
        <v>0</v>
      </c>
      <c r="CY11" s="292">
        <f>SUM(CZ11:DE11)</f>
        <v>35</v>
      </c>
      <c r="CZ11" s="292">
        <v>0</v>
      </c>
      <c r="DA11" s="292">
        <v>0</v>
      </c>
      <c r="DB11" s="292">
        <v>0</v>
      </c>
      <c r="DC11" s="292">
        <v>35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661</v>
      </c>
      <c r="DV11" s="292">
        <v>661</v>
      </c>
      <c r="DW11" s="292">
        <v>0</v>
      </c>
      <c r="DX11" s="292">
        <v>0</v>
      </c>
      <c r="DY11" s="292">
        <v>0</v>
      </c>
      <c r="DZ11" s="292">
        <f>SUM(EA11,EH11)</f>
        <v>781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781</v>
      </c>
      <c r="EI11" s="292">
        <v>0</v>
      </c>
      <c r="EJ11" s="292">
        <v>0</v>
      </c>
      <c r="EK11" s="292">
        <v>0</v>
      </c>
      <c r="EL11" s="292">
        <v>0</v>
      </c>
      <c r="EM11" s="292">
        <v>781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38627</v>
      </c>
      <c r="E12" s="292">
        <f>SUM(F12,M12)</f>
        <v>33456</v>
      </c>
      <c r="F12" s="292">
        <f>SUM(G12:L12)</f>
        <v>32274</v>
      </c>
      <c r="G12" s="292">
        <v>0</v>
      </c>
      <c r="H12" s="292">
        <v>32274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1182</v>
      </c>
      <c r="N12" s="292">
        <v>0</v>
      </c>
      <c r="O12" s="292">
        <v>1182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1474</v>
      </c>
      <c r="U12" s="292">
        <f>SUM(V12:AA12)</f>
        <v>801</v>
      </c>
      <c r="V12" s="292">
        <v>593</v>
      </c>
      <c r="W12" s="292">
        <v>0</v>
      </c>
      <c r="X12" s="292">
        <v>0</v>
      </c>
      <c r="Y12" s="292">
        <v>0</v>
      </c>
      <c r="Z12" s="292">
        <v>0</v>
      </c>
      <c r="AA12" s="292">
        <v>208</v>
      </c>
      <c r="AB12" s="292">
        <f>SUM(AC12:AH12)</f>
        <v>673</v>
      </c>
      <c r="AC12" s="292">
        <v>90</v>
      </c>
      <c r="AD12" s="292">
        <v>0</v>
      </c>
      <c r="AE12" s="292">
        <v>0</v>
      </c>
      <c r="AF12" s="292">
        <v>0</v>
      </c>
      <c r="AG12" s="292">
        <v>0</v>
      </c>
      <c r="AH12" s="292">
        <v>583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3376</v>
      </c>
      <c r="CR12" s="292">
        <f>SUM(CS12:CX12)</f>
        <v>3350</v>
      </c>
      <c r="CS12" s="292">
        <v>0</v>
      </c>
      <c r="CT12" s="292">
        <v>0</v>
      </c>
      <c r="CU12" s="292">
        <v>0</v>
      </c>
      <c r="CV12" s="292">
        <v>3350</v>
      </c>
      <c r="CW12" s="292">
        <v>0</v>
      </c>
      <c r="CX12" s="292">
        <v>0</v>
      </c>
      <c r="CY12" s="292">
        <f>SUM(CZ12:DE12)</f>
        <v>26</v>
      </c>
      <c r="CZ12" s="292">
        <v>0</v>
      </c>
      <c r="DA12" s="292">
        <v>0</v>
      </c>
      <c r="DB12" s="292">
        <v>0</v>
      </c>
      <c r="DC12" s="292">
        <v>26</v>
      </c>
      <c r="DD12" s="292">
        <v>0</v>
      </c>
      <c r="DE12" s="292">
        <v>0</v>
      </c>
      <c r="DF12" s="292">
        <f>SUM(DG12,DN12)</f>
        <v>321</v>
      </c>
      <c r="DG12" s="292">
        <f>SUM(DH12:DM12)</f>
        <v>289</v>
      </c>
      <c r="DH12" s="292">
        <v>0</v>
      </c>
      <c r="DI12" s="292">
        <v>0</v>
      </c>
      <c r="DJ12" s="292">
        <v>289</v>
      </c>
      <c r="DK12" s="292">
        <v>0</v>
      </c>
      <c r="DL12" s="292">
        <v>0</v>
      </c>
      <c r="DM12" s="292">
        <v>0</v>
      </c>
      <c r="DN12" s="292">
        <f>SUM(DO12:DT12)</f>
        <v>32</v>
      </c>
      <c r="DO12" s="292">
        <v>0</v>
      </c>
      <c r="DP12" s="292">
        <v>0</v>
      </c>
      <c r="DQ12" s="292">
        <v>32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0</v>
      </c>
      <c r="EA12" s="292">
        <f>SUM(EB12:EG12)</f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23903</v>
      </c>
      <c r="E13" s="292">
        <f>SUM(F13,M13)</f>
        <v>13091</v>
      </c>
      <c r="F13" s="292">
        <f>SUM(G13:L13)</f>
        <v>12977</v>
      </c>
      <c r="G13" s="292">
        <v>0</v>
      </c>
      <c r="H13" s="292">
        <v>12977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114</v>
      </c>
      <c r="N13" s="292">
        <v>0</v>
      </c>
      <c r="O13" s="292">
        <v>114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5236</v>
      </c>
      <c r="U13" s="292">
        <f>SUM(V13:AA13)</f>
        <v>3924</v>
      </c>
      <c r="V13" s="292">
        <v>0</v>
      </c>
      <c r="W13" s="292">
        <v>0</v>
      </c>
      <c r="X13" s="292">
        <v>3689</v>
      </c>
      <c r="Y13" s="292">
        <v>0</v>
      </c>
      <c r="Z13" s="292">
        <v>0</v>
      </c>
      <c r="AA13" s="292">
        <v>235</v>
      </c>
      <c r="AB13" s="292">
        <f>SUM(AC13:AH13)</f>
        <v>1312</v>
      </c>
      <c r="AC13" s="292">
        <v>0</v>
      </c>
      <c r="AD13" s="292">
        <v>0</v>
      </c>
      <c r="AE13" s="292">
        <v>1312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1682</v>
      </c>
      <c r="CR13" s="292">
        <f>SUM(CS13:CX13)</f>
        <v>1682</v>
      </c>
      <c r="CS13" s="292">
        <v>0</v>
      </c>
      <c r="CT13" s="292">
        <v>0</v>
      </c>
      <c r="CU13" s="292">
        <v>0</v>
      </c>
      <c r="CV13" s="292">
        <v>1682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3894</v>
      </c>
      <c r="DV13" s="292">
        <v>3579</v>
      </c>
      <c r="DW13" s="292">
        <v>0</v>
      </c>
      <c r="DX13" s="292">
        <v>315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20305</v>
      </c>
      <c r="E14" s="292">
        <f>SUM(F14,M14)</f>
        <v>14324</v>
      </c>
      <c r="F14" s="292">
        <f>SUM(G14:L14)</f>
        <v>13605</v>
      </c>
      <c r="G14" s="292">
        <v>0</v>
      </c>
      <c r="H14" s="292">
        <v>13605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719</v>
      </c>
      <c r="N14" s="292">
        <v>0</v>
      </c>
      <c r="O14" s="292">
        <v>719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1307</v>
      </c>
      <c r="U14" s="292">
        <f>SUM(V14:AA14)</f>
        <v>899</v>
      </c>
      <c r="V14" s="292">
        <v>0</v>
      </c>
      <c r="W14" s="292">
        <v>0</v>
      </c>
      <c r="X14" s="292">
        <v>888</v>
      </c>
      <c r="Y14" s="292">
        <v>11</v>
      </c>
      <c r="Z14" s="292">
        <v>0</v>
      </c>
      <c r="AA14" s="292">
        <v>0</v>
      </c>
      <c r="AB14" s="292">
        <f>SUM(AC14:AH14)</f>
        <v>408</v>
      </c>
      <c r="AC14" s="292">
        <v>0</v>
      </c>
      <c r="AD14" s="292">
        <v>0</v>
      </c>
      <c r="AE14" s="292">
        <v>405</v>
      </c>
      <c r="AF14" s="292">
        <v>3</v>
      </c>
      <c r="AG14" s="292">
        <v>0</v>
      </c>
      <c r="AH14" s="292">
        <v>0</v>
      </c>
      <c r="AI14" s="292">
        <f>SUM(AJ14,AQ14)</f>
        <v>81</v>
      </c>
      <c r="AJ14" s="292">
        <f>SUM(AK14:AP14)</f>
        <v>59</v>
      </c>
      <c r="AK14" s="292">
        <v>0</v>
      </c>
      <c r="AL14" s="292">
        <v>59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22</v>
      </c>
      <c r="AR14" s="292">
        <v>0</v>
      </c>
      <c r="AS14" s="292">
        <v>22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1474</v>
      </c>
      <c r="CR14" s="292">
        <f>SUM(CS14:CX14)</f>
        <v>1439</v>
      </c>
      <c r="CS14" s="292">
        <v>0</v>
      </c>
      <c r="CT14" s="292">
        <v>0</v>
      </c>
      <c r="CU14" s="292">
        <v>0</v>
      </c>
      <c r="CV14" s="292">
        <v>1423</v>
      </c>
      <c r="CW14" s="292">
        <v>16</v>
      </c>
      <c r="CX14" s="292">
        <v>0</v>
      </c>
      <c r="CY14" s="292">
        <f>SUM(CZ14:DE14)</f>
        <v>35</v>
      </c>
      <c r="CZ14" s="292">
        <v>0</v>
      </c>
      <c r="DA14" s="292">
        <v>0</v>
      </c>
      <c r="DB14" s="292">
        <v>0</v>
      </c>
      <c r="DC14" s="292">
        <v>35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3031</v>
      </c>
      <c r="DV14" s="292">
        <v>1938</v>
      </c>
      <c r="DW14" s="292">
        <v>0</v>
      </c>
      <c r="DX14" s="292">
        <v>1093</v>
      </c>
      <c r="DY14" s="292">
        <v>0</v>
      </c>
      <c r="DZ14" s="292">
        <f>SUM(EA14,EH14)</f>
        <v>88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88</v>
      </c>
      <c r="EI14" s="292">
        <v>0</v>
      </c>
      <c r="EJ14" s="292">
        <v>0</v>
      </c>
      <c r="EK14" s="292">
        <v>0</v>
      </c>
      <c r="EL14" s="292">
        <v>0</v>
      </c>
      <c r="EM14" s="292">
        <v>88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28648</v>
      </c>
      <c r="E15" s="292">
        <f>SUM(F15,M15)</f>
        <v>23370</v>
      </c>
      <c r="F15" s="292">
        <f>SUM(G15:L15)</f>
        <v>19385</v>
      </c>
      <c r="G15" s="292">
        <v>0</v>
      </c>
      <c r="H15" s="292">
        <v>19385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3985</v>
      </c>
      <c r="N15" s="292">
        <v>0</v>
      </c>
      <c r="O15" s="292">
        <v>3985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768</v>
      </c>
      <c r="U15" s="292">
        <f>SUM(V15:AA15)</f>
        <v>768</v>
      </c>
      <c r="V15" s="292">
        <v>0</v>
      </c>
      <c r="W15" s="292">
        <v>0</v>
      </c>
      <c r="X15" s="292">
        <v>284</v>
      </c>
      <c r="Y15" s="292">
        <v>0</v>
      </c>
      <c r="Z15" s="292">
        <v>0</v>
      </c>
      <c r="AA15" s="292">
        <v>484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1305</v>
      </c>
      <c r="AJ15" s="292">
        <f>SUM(AK15:AP15)</f>
        <v>1305</v>
      </c>
      <c r="AK15" s="292">
        <v>0</v>
      </c>
      <c r="AL15" s="292">
        <v>0</v>
      </c>
      <c r="AM15" s="292">
        <v>0</v>
      </c>
      <c r="AN15" s="292">
        <v>1305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709</v>
      </c>
      <c r="CC15" s="292">
        <f>SUM(CD15:CI15)</f>
        <v>709</v>
      </c>
      <c r="CD15" s="292">
        <v>0</v>
      </c>
      <c r="CE15" s="292">
        <v>0</v>
      </c>
      <c r="CF15" s="292">
        <v>0</v>
      </c>
      <c r="CG15" s="292">
        <v>709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365</v>
      </c>
      <c r="CR15" s="292">
        <f>SUM(CS15:CX15)</f>
        <v>365</v>
      </c>
      <c r="CS15" s="292">
        <v>0</v>
      </c>
      <c r="CT15" s="292">
        <v>0</v>
      </c>
      <c r="CU15" s="292">
        <v>0</v>
      </c>
      <c r="CV15" s="292">
        <v>361</v>
      </c>
      <c r="CW15" s="292">
        <v>4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1748</v>
      </c>
      <c r="DV15" s="292">
        <v>1748</v>
      </c>
      <c r="DW15" s="292">
        <v>0</v>
      </c>
      <c r="DX15" s="292">
        <v>0</v>
      </c>
      <c r="DY15" s="292">
        <v>0</v>
      </c>
      <c r="DZ15" s="292">
        <f>SUM(EA15,EH15)</f>
        <v>383</v>
      </c>
      <c r="EA15" s="292">
        <f>SUM(EB15:EG15)</f>
        <v>383</v>
      </c>
      <c r="EB15" s="292">
        <v>0</v>
      </c>
      <c r="EC15" s="292">
        <v>0</v>
      </c>
      <c r="ED15" s="292">
        <v>383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15025</v>
      </c>
      <c r="E16" s="292">
        <f>SUM(F16,M16)</f>
        <v>11050</v>
      </c>
      <c r="F16" s="292">
        <f>SUM(G16:L16)</f>
        <v>9207</v>
      </c>
      <c r="G16" s="292">
        <v>0</v>
      </c>
      <c r="H16" s="292">
        <v>9207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1843</v>
      </c>
      <c r="N16" s="292">
        <v>0</v>
      </c>
      <c r="O16" s="292">
        <v>1843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1572</v>
      </c>
      <c r="U16" s="292">
        <f>SUM(V16:AA16)</f>
        <v>659</v>
      </c>
      <c r="V16" s="292">
        <v>0</v>
      </c>
      <c r="W16" s="292">
        <v>0</v>
      </c>
      <c r="X16" s="292">
        <v>443</v>
      </c>
      <c r="Y16" s="292">
        <v>0</v>
      </c>
      <c r="Z16" s="292">
        <v>0</v>
      </c>
      <c r="AA16" s="292">
        <v>216</v>
      </c>
      <c r="AB16" s="292">
        <f>SUM(AC16:AH16)</f>
        <v>913</v>
      </c>
      <c r="AC16" s="292">
        <v>0</v>
      </c>
      <c r="AD16" s="292">
        <v>0</v>
      </c>
      <c r="AE16" s="292">
        <v>200</v>
      </c>
      <c r="AF16" s="292">
        <v>0</v>
      </c>
      <c r="AG16" s="292">
        <v>0</v>
      </c>
      <c r="AH16" s="292">
        <v>713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1175</v>
      </c>
      <c r="CR16" s="292">
        <f>SUM(CS16:CX16)</f>
        <v>1175</v>
      </c>
      <c r="CS16" s="292">
        <v>0</v>
      </c>
      <c r="CT16" s="292">
        <v>0</v>
      </c>
      <c r="CU16" s="292">
        <v>0</v>
      </c>
      <c r="CV16" s="292">
        <v>1175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1228</v>
      </c>
      <c r="EA16" s="292">
        <f>SUM(EB16:EG16)</f>
        <v>9</v>
      </c>
      <c r="EB16" s="292">
        <v>0</v>
      </c>
      <c r="EC16" s="292">
        <v>0</v>
      </c>
      <c r="ED16" s="292">
        <v>0</v>
      </c>
      <c r="EE16" s="292">
        <v>0</v>
      </c>
      <c r="EF16" s="292">
        <v>9</v>
      </c>
      <c r="EG16" s="292">
        <v>0</v>
      </c>
      <c r="EH16" s="292">
        <f>SUM(EI16:EN16)</f>
        <v>1219</v>
      </c>
      <c r="EI16" s="292">
        <v>0</v>
      </c>
      <c r="EJ16" s="292">
        <v>0</v>
      </c>
      <c r="EK16" s="292">
        <v>0</v>
      </c>
      <c r="EL16" s="292">
        <v>0</v>
      </c>
      <c r="EM16" s="292">
        <v>1219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15603</v>
      </c>
      <c r="E17" s="292">
        <f>SUM(F17,M17)</f>
        <v>13849</v>
      </c>
      <c r="F17" s="292">
        <f>SUM(G17:L17)</f>
        <v>13315</v>
      </c>
      <c r="G17" s="292">
        <v>0</v>
      </c>
      <c r="H17" s="292">
        <v>13315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534</v>
      </c>
      <c r="N17" s="292">
        <v>0</v>
      </c>
      <c r="O17" s="292">
        <v>534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499</v>
      </c>
      <c r="U17" s="292">
        <f>SUM(V17:AA17)</f>
        <v>218</v>
      </c>
      <c r="V17" s="292">
        <v>0</v>
      </c>
      <c r="W17" s="292">
        <v>0</v>
      </c>
      <c r="X17" s="292">
        <v>190</v>
      </c>
      <c r="Y17" s="292">
        <v>0</v>
      </c>
      <c r="Z17" s="292">
        <v>0</v>
      </c>
      <c r="AA17" s="292">
        <v>28</v>
      </c>
      <c r="AB17" s="292">
        <f>SUM(AC17:AH17)</f>
        <v>281</v>
      </c>
      <c r="AC17" s="292">
        <v>0</v>
      </c>
      <c r="AD17" s="292">
        <v>0</v>
      </c>
      <c r="AE17" s="292">
        <v>25</v>
      </c>
      <c r="AF17" s="292">
        <v>0</v>
      </c>
      <c r="AG17" s="292">
        <v>0</v>
      </c>
      <c r="AH17" s="292">
        <v>256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690</v>
      </c>
      <c r="CR17" s="292">
        <f>SUM(CS17:CX17)</f>
        <v>689</v>
      </c>
      <c r="CS17" s="292">
        <v>0</v>
      </c>
      <c r="CT17" s="292">
        <v>0</v>
      </c>
      <c r="CU17" s="292">
        <v>0</v>
      </c>
      <c r="CV17" s="292">
        <v>689</v>
      </c>
      <c r="CW17" s="292">
        <v>0</v>
      </c>
      <c r="CX17" s="292">
        <v>0</v>
      </c>
      <c r="CY17" s="292">
        <f>SUM(CZ17:DE17)</f>
        <v>1</v>
      </c>
      <c r="CZ17" s="292">
        <v>0</v>
      </c>
      <c r="DA17" s="292">
        <v>0</v>
      </c>
      <c r="DB17" s="292">
        <v>1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565</v>
      </c>
      <c r="DV17" s="292">
        <v>565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15941</v>
      </c>
      <c r="E18" s="292">
        <f>SUM(F18,M18)</f>
        <v>12777</v>
      </c>
      <c r="F18" s="292">
        <f>SUM(G18:L18)</f>
        <v>12777</v>
      </c>
      <c r="G18" s="292">
        <v>0</v>
      </c>
      <c r="H18" s="292">
        <v>12777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1389</v>
      </c>
      <c r="U18" s="292">
        <f>SUM(V18:AA18)</f>
        <v>31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31</v>
      </c>
      <c r="AB18" s="292">
        <f>SUM(AC18:AH18)</f>
        <v>1358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1358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11</v>
      </c>
      <c r="CC18" s="292">
        <f>SUM(CD18:CI18)</f>
        <v>11</v>
      </c>
      <c r="CD18" s="292">
        <v>0</v>
      </c>
      <c r="CE18" s="292">
        <v>0</v>
      </c>
      <c r="CF18" s="292">
        <v>0</v>
      </c>
      <c r="CG18" s="292">
        <v>11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927</v>
      </c>
      <c r="CR18" s="292">
        <f>SUM(CS18:CX18)</f>
        <v>882</v>
      </c>
      <c r="CS18" s="292">
        <v>0</v>
      </c>
      <c r="CT18" s="292">
        <v>0</v>
      </c>
      <c r="CU18" s="292">
        <v>287</v>
      </c>
      <c r="CV18" s="292">
        <v>555</v>
      </c>
      <c r="CW18" s="292">
        <v>40</v>
      </c>
      <c r="CX18" s="292">
        <v>0</v>
      </c>
      <c r="CY18" s="292">
        <f>SUM(CZ18:DE18)</f>
        <v>45</v>
      </c>
      <c r="CZ18" s="292">
        <v>0</v>
      </c>
      <c r="DA18" s="292">
        <v>0</v>
      </c>
      <c r="DB18" s="292">
        <v>0</v>
      </c>
      <c r="DC18" s="292">
        <v>45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383</v>
      </c>
      <c r="DV18" s="292">
        <v>383</v>
      </c>
      <c r="DW18" s="292">
        <v>0</v>
      </c>
      <c r="DX18" s="292">
        <v>0</v>
      </c>
      <c r="DY18" s="292">
        <v>0</v>
      </c>
      <c r="DZ18" s="292">
        <f>SUM(EA18,EH18)</f>
        <v>454</v>
      </c>
      <c r="EA18" s="292">
        <f>SUM(EB18:EG18)</f>
        <v>267</v>
      </c>
      <c r="EB18" s="292">
        <v>0</v>
      </c>
      <c r="EC18" s="292">
        <v>0</v>
      </c>
      <c r="ED18" s="292">
        <v>267</v>
      </c>
      <c r="EE18" s="292">
        <v>0</v>
      </c>
      <c r="EF18" s="292">
        <v>0</v>
      </c>
      <c r="EG18" s="292">
        <v>0</v>
      </c>
      <c r="EH18" s="292">
        <f>SUM(EI18:EN18)</f>
        <v>187</v>
      </c>
      <c r="EI18" s="292">
        <v>0</v>
      </c>
      <c r="EJ18" s="292">
        <v>0</v>
      </c>
      <c r="EK18" s="292">
        <v>187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33683</v>
      </c>
      <c r="E19" s="292">
        <f>SUM(F19,M19)</f>
        <v>25820</v>
      </c>
      <c r="F19" s="292">
        <f>SUM(G19:L19)</f>
        <v>23656</v>
      </c>
      <c r="G19" s="292">
        <v>0</v>
      </c>
      <c r="H19" s="292">
        <v>23634</v>
      </c>
      <c r="I19" s="292">
        <v>0</v>
      </c>
      <c r="J19" s="292">
        <v>0</v>
      </c>
      <c r="K19" s="292">
        <v>0</v>
      </c>
      <c r="L19" s="292">
        <v>22</v>
      </c>
      <c r="M19" s="292">
        <f>SUM(N19:S19)</f>
        <v>2164</v>
      </c>
      <c r="N19" s="292">
        <v>0</v>
      </c>
      <c r="O19" s="292">
        <v>2104</v>
      </c>
      <c r="P19" s="292">
        <v>0</v>
      </c>
      <c r="Q19" s="292">
        <v>0</v>
      </c>
      <c r="R19" s="292">
        <v>0</v>
      </c>
      <c r="S19" s="292">
        <v>60</v>
      </c>
      <c r="T19" s="292">
        <f>SUM(U19,AB19)</f>
        <v>1839</v>
      </c>
      <c r="U19" s="292">
        <f>SUM(V19:AA19)</f>
        <v>1148</v>
      </c>
      <c r="V19" s="292">
        <v>0</v>
      </c>
      <c r="W19" s="292">
        <v>0</v>
      </c>
      <c r="X19" s="292">
        <v>944</v>
      </c>
      <c r="Y19" s="292">
        <v>0</v>
      </c>
      <c r="Z19" s="292">
        <v>0</v>
      </c>
      <c r="AA19" s="292">
        <v>204</v>
      </c>
      <c r="AB19" s="292">
        <f>SUM(AC19:AH19)</f>
        <v>691</v>
      </c>
      <c r="AC19" s="292">
        <v>0</v>
      </c>
      <c r="AD19" s="292">
        <v>0</v>
      </c>
      <c r="AE19" s="292">
        <v>620</v>
      </c>
      <c r="AF19" s="292">
        <v>0</v>
      </c>
      <c r="AG19" s="292">
        <v>0</v>
      </c>
      <c r="AH19" s="292">
        <v>71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2398</v>
      </c>
      <c r="CC19" s="292">
        <f>SUM(CD19:CI19)</f>
        <v>2189</v>
      </c>
      <c r="CD19" s="292">
        <v>0</v>
      </c>
      <c r="CE19" s="292">
        <v>2074</v>
      </c>
      <c r="CF19" s="292">
        <v>115</v>
      </c>
      <c r="CG19" s="292">
        <v>0</v>
      </c>
      <c r="CH19" s="292">
        <v>0</v>
      </c>
      <c r="CI19" s="292">
        <v>0</v>
      </c>
      <c r="CJ19" s="292">
        <f>SUM(CK19:CP19)</f>
        <v>209</v>
      </c>
      <c r="CK19" s="292">
        <v>0</v>
      </c>
      <c r="CL19" s="292">
        <v>144</v>
      </c>
      <c r="CM19" s="292">
        <v>65</v>
      </c>
      <c r="CN19" s="292">
        <v>0</v>
      </c>
      <c r="CO19" s="292">
        <v>0</v>
      </c>
      <c r="CP19" s="292">
        <v>0</v>
      </c>
      <c r="CQ19" s="292">
        <f>SUM(CR19,CY19)</f>
        <v>208</v>
      </c>
      <c r="CR19" s="292">
        <f>SUM(CS19:CX19)</f>
        <v>208</v>
      </c>
      <c r="CS19" s="292">
        <v>0</v>
      </c>
      <c r="CT19" s="292">
        <v>0</v>
      </c>
      <c r="CU19" s="292">
        <v>0</v>
      </c>
      <c r="CV19" s="292">
        <v>208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3220</v>
      </c>
      <c r="DV19" s="292">
        <v>3085</v>
      </c>
      <c r="DW19" s="292">
        <v>0</v>
      </c>
      <c r="DX19" s="292">
        <v>135</v>
      </c>
      <c r="DY19" s="292">
        <v>0</v>
      </c>
      <c r="DZ19" s="292">
        <f>SUM(EA19,EH19)</f>
        <v>198</v>
      </c>
      <c r="EA19" s="292">
        <f>SUM(EB19:EG19)</f>
        <v>85</v>
      </c>
      <c r="EB19" s="292">
        <v>0</v>
      </c>
      <c r="EC19" s="292">
        <v>0</v>
      </c>
      <c r="ED19" s="292">
        <v>85</v>
      </c>
      <c r="EE19" s="292">
        <v>0</v>
      </c>
      <c r="EF19" s="292">
        <v>0</v>
      </c>
      <c r="EG19" s="292">
        <v>0</v>
      </c>
      <c r="EH19" s="292">
        <f>SUM(EI19:EN19)</f>
        <v>113</v>
      </c>
      <c r="EI19" s="292">
        <v>0</v>
      </c>
      <c r="EJ19" s="292">
        <v>0</v>
      </c>
      <c r="EK19" s="292">
        <v>25</v>
      </c>
      <c r="EL19" s="292">
        <v>0</v>
      </c>
      <c r="EM19" s="292">
        <v>88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10884</v>
      </c>
      <c r="E20" s="292">
        <f>SUM(F20,M20)</f>
        <v>7927</v>
      </c>
      <c r="F20" s="292">
        <f>SUM(G20:L20)</f>
        <v>7391</v>
      </c>
      <c r="G20" s="292">
        <v>0</v>
      </c>
      <c r="H20" s="292">
        <v>7391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536</v>
      </c>
      <c r="N20" s="292">
        <v>0</v>
      </c>
      <c r="O20" s="292">
        <v>536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1254</v>
      </c>
      <c r="U20" s="292">
        <f>SUM(V20:AA20)</f>
        <v>715</v>
      </c>
      <c r="V20" s="292">
        <v>0</v>
      </c>
      <c r="W20" s="292">
        <v>0</v>
      </c>
      <c r="X20" s="292">
        <v>553</v>
      </c>
      <c r="Y20" s="292">
        <v>0</v>
      </c>
      <c r="Z20" s="292">
        <v>0</v>
      </c>
      <c r="AA20" s="292">
        <v>162</v>
      </c>
      <c r="AB20" s="292">
        <f>SUM(AC20:AH20)</f>
        <v>539</v>
      </c>
      <c r="AC20" s="292">
        <v>0</v>
      </c>
      <c r="AD20" s="292">
        <v>0</v>
      </c>
      <c r="AE20" s="292">
        <v>161</v>
      </c>
      <c r="AF20" s="292">
        <v>0</v>
      </c>
      <c r="AG20" s="292">
        <v>0</v>
      </c>
      <c r="AH20" s="292">
        <v>378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338</v>
      </c>
      <c r="CR20" s="292">
        <f>SUM(CS20:CX20)</f>
        <v>338</v>
      </c>
      <c r="CS20" s="292">
        <v>0</v>
      </c>
      <c r="CT20" s="292">
        <v>0</v>
      </c>
      <c r="CU20" s="292">
        <v>0</v>
      </c>
      <c r="CV20" s="292">
        <v>338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1236</v>
      </c>
      <c r="DV20" s="292">
        <v>1195</v>
      </c>
      <c r="DW20" s="292">
        <v>41</v>
      </c>
      <c r="DX20" s="292">
        <v>0</v>
      </c>
      <c r="DY20" s="292">
        <v>0</v>
      </c>
      <c r="DZ20" s="292">
        <f>SUM(EA20,EH20)</f>
        <v>129</v>
      </c>
      <c r="EA20" s="292">
        <f>SUM(EB20:EG20)</f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>SUM(EI20:EN20)</f>
        <v>129</v>
      </c>
      <c r="EI20" s="292">
        <v>0</v>
      </c>
      <c r="EJ20" s="292">
        <v>0</v>
      </c>
      <c r="EK20" s="292">
        <v>129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6120</v>
      </c>
      <c r="E21" s="292">
        <f>SUM(F21,M21)</f>
        <v>5470</v>
      </c>
      <c r="F21" s="292">
        <f>SUM(G21:L21)</f>
        <v>4861</v>
      </c>
      <c r="G21" s="292">
        <v>0</v>
      </c>
      <c r="H21" s="292">
        <v>4861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609</v>
      </c>
      <c r="N21" s="292">
        <v>0</v>
      </c>
      <c r="O21" s="292">
        <v>598</v>
      </c>
      <c r="P21" s="292">
        <v>0</v>
      </c>
      <c r="Q21" s="292">
        <v>0</v>
      </c>
      <c r="R21" s="292">
        <v>0</v>
      </c>
      <c r="S21" s="292">
        <v>11</v>
      </c>
      <c r="T21" s="292">
        <f>SUM(U21,AB21)</f>
        <v>220</v>
      </c>
      <c r="U21" s="292">
        <f>SUM(V21:AA21)</f>
        <v>175</v>
      </c>
      <c r="V21" s="292">
        <v>0</v>
      </c>
      <c r="W21" s="292">
        <v>0</v>
      </c>
      <c r="X21" s="292">
        <v>175</v>
      </c>
      <c r="Y21" s="292">
        <v>0</v>
      </c>
      <c r="Z21" s="292">
        <v>0</v>
      </c>
      <c r="AA21" s="292">
        <v>0</v>
      </c>
      <c r="AB21" s="292">
        <f>SUM(AC21:AH21)</f>
        <v>45</v>
      </c>
      <c r="AC21" s="292">
        <v>0</v>
      </c>
      <c r="AD21" s="292">
        <v>0</v>
      </c>
      <c r="AE21" s="292">
        <v>42</v>
      </c>
      <c r="AF21" s="292">
        <v>0</v>
      </c>
      <c r="AG21" s="292">
        <v>0</v>
      </c>
      <c r="AH21" s="292">
        <v>3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52</v>
      </c>
      <c r="CR21" s="292">
        <f>SUM(CS21:CX21)</f>
        <v>52</v>
      </c>
      <c r="CS21" s="292">
        <v>0</v>
      </c>
      <c r="CT21" s="292">
        <v>0</v>
      </c>
      <c r="CU21" s="292">
        <v>0</v>
      </c>
      <c r="CV21" s="292">
        <v>52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368</v>
      </c>
      <c r="DV21" s="292">
        <v>365</v>
      </c>
      <c r="DW21" s="292">
        <v>0</v>
      </c>
      <c r="DX21" s="292">
        <v>3</v>
      </c>
      <c r="DY21" s="292">
        <v>0</v>
      </c>
      <c r="DZ21" s="292">
        <f>SUM(EA21,EH21)</f>
        <v>10</v>
      </c>
      <c r="EA21" s="292">
        <f>SUM(EB21:EG21)</f>
        <v>1</v>
      </c>
      <c r="EB21" s="292">
        <v>0</v>
      </c>
      <c r="EC21" s="292">
        <v>0</v>
      </c>
      <c r="ED21" s="292">
        <v>0</v>
      </c>
      <c r="EE21" s="292">
        <v>0</v>
      </c>
      <c r="EF21" s="292">
        <v>1</v>
      </c>
      <c r="EG21" s="292">
        <v>0</v>
      </c>
      <c r="EH21" s="292">
        <f>SUM(EI21:EN21)</f>
        <v>9</v>
      </c>
      <c r="EI21" s="292">
        <v>0</v>
      </c>
      <c r="EJ21" s="292">
        <v>0</v>
      </c>
      <c r="EK21" s="292">
        <v>0</v>
      </c>
      <c r="EL21" s="292">
        <v>0</v>
      </c>
      <c r="EM21" s="292">
        <v>9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4401</v>
      </c>
      <c r="E22" s="292">
        <f>SUM(F22,M22)</f>
        <v>3971</v>
      </c>
      <c r="F22" s="292">
        <f>SUM(G22:L22)</f>
        <v>3862</v>
      </c>
      <c r="G22" s="292">
        <v>0</v>
      </c>
      <c r="H22" s="292">
        <v>3589</v>
      </c>
      <c r="I22" s="292">
        <v>0</v>
      </c>
      <c r="J22" s="292">
        <v>236</v>
      </c>
      <c r="K22" s="292">
        <v>0</v>
      </c>
      <c r="L22" s="292">
        <v>37</v>
      </c>
      <c r="M22" s="292">
        <f>SUM(N22:S22)</f>
        <v>109</v>
      </c>
      <c r="N22" s="292">
        <v>0</v>
      </c>
      <c r="O22" s="292">
        <v>95</v>
      </c>
      <c r="P22" s="292">
        <v>0</v>
      </c>
      <c r="Q22" s="292">
        <v>0</v>
      </c>
      <c r="R22" s="292">
        <v>0</v>
      </c>
      <c r="S22" s="292">
        <v>14</v>
      </c>
      <c r="T22" s="292">
        <f>SUM(U22,AB22)</f>
        <v>161</v>
      </c>
      <c r="U22" s="292">
        <f>SUM(V22:AA22)</f>
        <v>139</v>
      </c>
      <c r="V22" s="292">
        <v>0</v>
      </c>
      <c r="W22" s="292">
        <v>0</v>
      </c>
      <c r="X22" s="292">
        <v>105</v>
      </c>
      <c r="Y22" s="292">
        <v>34</v>
      </c>
      <c r="Z22" s="292">
        <v>0</v>
      </c>
      <c r="AA22" s="292">
        <v>0</v>
      </c>
      <c r="AB22" s="292">
        <f>SUM(AC22:AH22)</f>
        <v>22</v>
      </c>
      <c r="AC22" s="292">
        <v>0</v>
      </c>
      <c r="AD22" s="292">
        <v>0</v>
      </c>
      <c r="AE22" s="292">
        <v>21</v>
      </c>
      <c r="AF22" s="292">
        <v>0</v>
      </c>
      <c r="AG22" s="292">
        <v>0</v>
      </c>
      <c r="AH22" s="292">
        <v>1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69</v>
      </c>
      <c r="CR22" s="292">
        <f>SUM(CS22:CX22)</f>
        <v>69</v>
      </c>
      <c r="CS22" s="292">
        <v>0</v>
      </c>
      <c r="CT22" s="292">
        <v>0</v>
      </c>
      <c r="CU22" s="292">
        <v>0</v>
      </c>
      <c r="CV22" s="292">
        <v>69</v>
      </c>
      <c r="CW22" s="292">
        <v>0</v>
      </c>
      <c r="CX22" s="292">
        <v>0</v>
      </c>
      <c r="CY22" s="292">
        <f>SUM(CZ22:DE22)</f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195</v>
      </c>
      <c r="DV22" s="292">
        <v>195</v>
      </c>
      <c r="DW22" s="292">
        <v>0</v>
      </c>
      <c r="DX22" s="292">
        <v>0</v>
      </c>
      <c r="DY22" s="292">
        <v>0</v>
      </c>
      <c r="DZ22" s="292">
        <f>SUM(EA22,EH22)</f>
        <v>5</v>
      </c>
      <c r="EA22" s="292">
        <f>SUM(EB22:EG22)</f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>SUM(EI22:EN22)</f>
        <v>5</v>
      </c>
      <c r="EI22" s="292">
        <v>0</v>
      </c>
      <c r="EJ22" s="292">
        <v>0</v>
      </c>
      <c r="EK22" s="292">
        <v>0</v>
      </c>
      <c r="EL22" s="292">
        <v>0</v>
      </c>
      <c r="EM22" s="292">
        <v>5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4893</v>
      </c>
      <c r="E23" s="292">
        <f>SUM(F23,M23)</f>
        <v>2</v>
      </c>
      <c r="F23" s="292">
        <f>SUM(G23:L23)</f>
        <v>2</v>
      </c>
      <c r="G23" s="292">
        <v>0</v>
      </c>
      <c r="H23" s="292">
        <v>2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371</v>
      </c>
      <c r="U23" s="292">
        <f>SUM(V23:AA23)</f>
        <v>353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353</v>
      </c>
      <c r="AB23" s="292">
        <f>SUM(AC23:AH23)</f>
        <v>18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18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3925</v>
      </c>
      <c r="CC23" s="292">
        <f>SUM(CD23:CI23)</f>
        <v>3769</v>
      </c>
      <c r="CD23" s="292">
        <v>0</v>
      </c>
      <c r="CE23" s="292">
        <v>3769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156</v>
      </c>
      <c r="CK23" s="292">
        <v>0</v>
      </c>
      <c r="CL23" s="292">
        <v>156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320</v>
      </c>
      <c r="CR23" s="292">
        <f>SUM(CS23:CX23)</f>
        <v>235</v>
      </c>
      <c r="CS23" s="292">
        <v>0</v>
      </c>
      <c r="CT23" s="292">
        <v>0</v>
      </c>
      <c r="CU23" s="292">
        <v>132</v>
      </c>
      <c r="CV23" s="292">
        <v>43</v>
      </c>
      <c r="CW23" s="292">
        <v>14</v>
      </c>
      <c r="CX23" s="292">
        <v>46</v>
      </c>
      <c r="CY23" s="292">
        <f>SUM(CZ23:DE23)</f>
        <v>85</v>
      </c>
      <c r="CZ23" s="292">
        <v>0</v>
      </c>
      <c r="DA23" s="292">
        <v>0</v>
      </c>
      <c r="DB23" s="292">
        <v>76</v>
      </c>
      <c r="DC23" s="292">
        <v>0</v>
      </c>
      <c r="DD23" s="292">
        <v>9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184</v>
      </c>
      <c r="DV23" s="292">
        <v>184</v>
      </c>
      <c r="DW23" s="292">
        <v>0</v>
      </c>
      <c r="DX23" s="292">
        <v>0</v>
      </c>
      <c r="DY23" s="292">
        <v>0</v>
      </c>
      <c r="DZ23" s="292">
        <f>SUM(EA23,EH23)</f>
        <v>91</v>
      </c>
      <c r="EA23" s="292">
        <f>SUM(EB23:EG23)</f>
        <v>66</v>
      </c>
      <c r="EB23" s="292">
        <v>0</v>
      </c>
      <c r="EC23" s="292">
        <v>0</v>
      </c>
      <c r="ED23" s="292">
        <v>0</v>
      </c>
      <c r="EE23" s="292">
        <v>0</v>
      </c>
      <c r="EF23" s="292">
        <v>66</v>
      </c>
      <c r="EG23" s="292">
        <v>0</v>
      </c>
      <c r="EH23" s="292">
        <f>SUM(EI23:EN23)</f>
        <v>25</v>
      </c>
      <c r="EI23" s="292">
        <v>0</v>
      </c>
      <c r="EJ23" s="292">
        <v>0</v>
      </c>
      <c r="EK23" s="292">
        <v>0</v>
      </c>
      <c r="EL23" s="292">
        <v>0</v>
      </c>
      <c r="EM23" s="292">
        <v>25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2277</v>
      </c>
      <c r="E24" s="292">
        <f>SUM(F24,M24)</f>
        <v>0</v>
      </c>
      <c r="F24" s="292">
        <f>SUM(G24:L24)</f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504</v>
      </c>
      <c r="U24" s="292">
        <f>SUM(V24:AA24)</f>
        <v>504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504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1414</v>
      </c>
      <c r="CC24" s="292">
        <f>SUM(CD24:CI24)</f>
        <v>1075</v>
      </c>
      <c r="CD24" s="292">
        <v>0</v>
      </c>
      <c r="CE24" s="292">
        <v>1075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339</v>
      </c>
      <c r="CK24" s="292">
        <v>0</v>
      </c>
      <c r="CL24" s="292">
        <v>339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211</v>
      </c>
      <c r="CR24" s="292">
        <f>SUM(CS24:CX24)</f>
        <v>211</v>
      </c>
      <c r="CS24" s="292">
        <v>0</v>
      </c>
      <c r="CT24" s="292">
        <v>0</v>
      </c>
      <c r="CU24" s="292">
        <v>0</v>
      </c>
      <c r="CV24" s="292">
        <v>211</v>
      </c>
      <c r="CW24" s="292">
        <v>0</v>
      </c>
      <c r="CX24" s="292">
        <v>0</v>
      </c>
      <c r="CY24" s="292">
        <f>SUM(CZ24:DE24)</f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0</v>
      </c>
      <c r="DV24" s="292">
        <v>0</v>
      </c>
      <c r="DW24" s="292">
        <v>0</v>
      </c>
      <c r="DX24" s="292">
        <v>0</v>
      </c>
      <c r="DY24" s="292">
        <v>0</v>
      </c>
      <c r="DZ24" s="292">
        <f>SUM(EA24,EH24)</f>
        <v>148</v>
      </c>
      <c r="EA24" s="292">
        <f>SUM(EB24:EG24)</f>
        <v>88</v>
      </c>
      <c r="EB24" s="292">
        <v>0</v>
      </c>
      <c r="EC24" s="292">
        <v>0</v>
      </c>
      <c r="ED24" s="292">
        <v>88</v>
      </c>
      <c r="EE24" s="292">
        <v>0</v>
      </c>
      <c r="EF24" s="292">
        <v>0</v>
      </c>
      <c r="EG24" s="292">
        <v>0</v>
      </c>
      <c r="EH24" s="292">
        <f>SUM(EI24:EN24)</f>
        <v>60</v>
      </c>
      <c r="EI24" s="292">
        <v>0</v>
      </c>
      <c r="EJ24" s="292">
        <v>0</v>
      </c>
      <c r="EK24" s="292">
        <v>60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1758</v>
      </c>
      <c r="E25" s="292">
        <f>SUM(F25,M25)</f>
        <v>0</v>
      </c>
      <c r="F25" s="292">
        <f>SUM(G25:L25)</f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0</v>
      </c>
      <c r="N25" s="292">
        <v>0</v>
      </c>
      <c r="O25" s="292">
        <v>0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1254</v>
      </c>
      <c r="CC25" s="292">
        <f>SUM(CD25:CI25)</f>
        <v>1237</v>
      </c>
      <c r="CD25" s="292">
        <v>0</v>
      </c>
      <c r="CE25" s="292">
        <v>1237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17</v>
      </c>
      <c r="CK25" s="292">
        <v>0</v>
      </c>
      <c r="CL25" s="292">
        <v>17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271</v>
      </c>
      <c r="CR25" s="292">
        <f>SUM(CS25:CX25)</f>
        <v>271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271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111</v>
      </c>
      <c r="DV25" s="292">
        <v>111</v>
      </c>
      <c r="DW25" s="292">
        <v>0</v>
      </c>
      <c r="DX25" s="292">
        <v>0</v>
      </c>
      <c r="DY25" s="292">
        <v>0</v>
      </c>
      <c r="DZ25" s="292">
        <f>SUM(EA25,EH25)</f>
        <v>122</v>
      </c>
      <c r="EA25" s="292">
        <f>SUM(EB25:EG25)</f>
        <v>103</v>
      </c>
      <c r="EB25" s="292">
        <v>0</v>
      </c>
      <c r="EC25" s="292">
        <v>0</v>
      </c>
      <c r="ED25" s="292">
        <v>103</v>
      </c>
      <c r="EE25" s="292">
        <v>0</v>
      </c>
      <c r="EF25" s="292">
        <v>0</v>
      </c>
      <c r="EG25" s="292">
        <v>0</v>
      </c>
      <c r="EH25" s="292">
        <f>SUM(EI25:EN25)</f>
        <v>19</v>
      </c>
      <c r="EI25" s="292">
        <v>0</v>
      </c>
      <c r="EJ25" s="292">
        <v>0</v>
      </c>
      <c r="EK25" s="292">
        <v>19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2054</v>
      </c>
      <c r="E26" s="292">
        <f>SUM(F26,M26)</f>
        <v>0</v>
      </c>
      <c r="F26" s="292">
        <f>SUM(G26:L26)</f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1571</v>
      </c>
      <c r="CC26" s="292">
        <f>SUM(CD26:CI26)</f>
        <v>1543</v>
      </c>
      <c r="CD26" s="292">
        <v>0</v>
      </c>
      <c r="CE26" s="292">
        <v>1543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28</v>
      </c>
      <c r="CK26" s="292">
        <v>0</v>
      </c>
      <c r="CL26" s="292">
        <v>28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179</v>
      </c>
      <c r="CR26" s="292">
        <f>SUM(CS26:CX26)</f>
        <v>179</v>
      </c>
      <c r="CS26" s="292">
        <v>0</v>
      </c>
      <c r="CT26" s="292">
        <v>0</v>
      </c>
      <c r="CU26" s="292">
        <v>0</v>
      </c>
      <c r="CV26" s="292">
        <v>0</v>
      </c>
      <c r="CW26" s="292">
        <v>0</v>
      </c>
      <c r="CX26" s="292">
        <v>179</v>
      </c>
      <c r="CY26" s="292">
        <f>SUM(CZ26:DE26)</f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154</v>
      </c>
      <c r="DV26" s="292">
        <v>154</v>
      </c>
      <c r="DW26" s="292">
        <v>0</v>
      </c>
      <c r="DX26" s="292">
        <v>0</v>
      </c>
      <c r="DY26" s="292">
        <v>0</v>
      </c>
      <c r="DZ26" s="292">
        <f>SUM(EA26,EH26)</f>
        <v>150</v>
      </c>
      <c r="EA26" s="292">
        <f>SUM(EB26:EG26)</f>
        <v>141</v>
      </c>
      <c r="EB26" s="292">
        <v>0</v>
      </c>
      <c r="EC26" s="292">
        <v>0</v>
      </c>
      <c r="ED26" s="292">
        <v>141</v>
      </c>
      <c r="EE26" s="292">
        <v>0</v>
      </c>
      <c r="EF26" s="292">
        <v>0</v>
      </c>
      <c r="EG26" s="292">
        <v>0</v>
      </c>
      <c r="EH26" s="292">
        <f>SUM(EI26:EN26)</f>
        <v>9</v>
      </c>
      <c r="EI26" s="292">
        <v>0</v>
      </c>
      <c r="EJ26" s="292">
        <v>0</v>
      </c>
      <c r="EK26" s="292">
        <v>9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  <c r="CZ27" s="292"/>
      <c r="DA27" s="292"/>
      <c r="DB27" s="292"/>
      <c r="DC27" s="292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2"/>
      <c r="DS27" s="292"/>
      <c r="DT27" s="292"/>
      <c r="DU27" s="292"/>
      <c r="DV27" s="292"/>
      <c r="DW27" s="292"/>
      <c r="DX27" s="292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2"/>
      <c r="EL27" s="292"/>
      <c r="EM27" s="292"/>
      <c r="EN27" s="292"/>
    </row>
    <row r="28" spans="1:144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2"/>
      <c r="DT28" s="292"/>
      <c r="DU28" s="292"/>
      <c r="DV28" s="292"/>
      <c r="DW28" s="292"/>
      <c r="DX28" s="292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2"/>
      <c r="EL28" s="292"/>
      <c r="EM28" s="292"/>
      <c r="EN28" s="292"/>
    </row>
    <row r="29" spans="1:144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2"/>
      <c r="DT29" s="292"/>
      <c r="DU29" s="292"/>
      <c r="DV29" s="292"/>
      <c r="DW29" s="292"/>
      <c r="DX29" s="292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2"/>
      <c r="EL29" s="292"/>
      <c r="EM29" s="292"/>
      <c r="EN29" s="292"/>
    </row>
    <row r="30" spans="1:144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2"/>
      <c r="DT30" s="292"/>
      <c r="DU30" s="292"/>
      <c r="DV30" s="292"/>
      <c r="DW30" s="292"/>
      <c r="DX30" s="292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2"/>
      <c r="EL30" s="292"/>
      <c r="EM30" s="292"/>
      <c r="EN30" s="292"/>
    </row>
    <row r="31" spans="1:144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  <c r="CZ31" s="292"/>
      <c r="DA31" s="292"/>
      <c r="DB31" s="292"/>
      <c r="DC31" s="292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2"/>
      <c r="DS31" s="292"/>
      <c r="DT31" s="292"/>
      <c r="DU31" s="292"/>
      <c r="DV31" s="292"/>
      <c r="DW31" s="292"/>
      <c r="DX31" s="292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2"/>
      <c r="EL31" s="292"/>
      <c r="EM31" s="292"/>
      <c r="EN31" s="292"/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&amp;L処理施設別ごみ搬入量の状況（平成30年度実績）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38" t="s">
        <v>665</v>
      </c>
      <c r="B2" s="338" t="s">
        <v>666</v>
      </c>
      <c r="C2" s="340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39"/>
      <c r="B3" s="339"/>
      <c r="C3" s="341"/>
      <c r="D3" s="343" t="s">
        <v>684</v>
      </c>
      <c r="E3" s="340" t="s">
        <v>685</v>
      </c>
      <c r="F3" s="344" t="s">
        <v>709</v>
      </c>
      <c r="G3" s="348"/>
      <c r="H3" s="348"/>
      <c r="I3" s="348"/>
      <c r="J3" s="348"/>
      <c r="K3" s="348"/>
      <c r="L3" s="348"/>
      <c r="M3" s="349"/>
      <c r="N3" s="340" t="s">
        <v>710</v>
      </c>
      <c r="O3" s="340" t="s">
        <v>711</v>
      </c>
      <c r="P3" s="343" t="s">
        <v>684</v>
      </c>
      <c r="Q3" s="340" t="s">
        <v>685</v>
      </c>
      <c r="R3" s="350" t="s">
        <v>712</v>
      </c>
      <c r="S3" s="351"/>
      <c r="T3" s="351"/>
      <c r="U3" s="351"/>
      <c r="V3" s="351"/>
      <c r="W3" s="351"/>
      <c r="X3" s="351"/>
      <c r="Y3" s="352"/>
      <c r="Z3" s="343" t="s">
        <v>684</v>
      </c>
      <c r="AA3" s="340" t="s">
        <v>686</v>
      </c>
      <c r="AB3" s="340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38" t="s">
        <v>714</v>
      </c>
      <c r="AM3" s="338" t="s">
        <v>690</v>
      </c>
      <c r="AN3" s="338" t="s">
        <v>691</v>
      </c>
      <c r="AO3" s="338" t="s">
        <v>692</v>
      </c>
      <c r="AP3" s="338" t="s">
        <v>693</v>
      </c>
      <c r="AQ3" s="338" t="s">
        <v>699</v>
      </c>
      <c r="AR3" s="338" t="s">
        <v>695</v>
      </c>
      <c r="AS3" s="338" t="s">
        <v>700</v>
      </c>
    </row>
    <row r="4" spans="1:45" s="175" customFormat="1" ht="25.5" customHeight="1">
      <c r="A4" s="339"/>
      <c r="B4" s="339"/>
      <c r="C4" s="341"/>
      <c r="D4" s="343"/>
      <c r="E4" s="341"/>
      <c r="F4" s="343" t="s">
        <v>684</v>
      </c>
      <c r="G4" s="340" t="s">
        <v>690</v>
      </c>
      <c r="H4" s="338" t="s">
        <v>691</v>
      </c>
      <c r="I4" s="338" t="s">
        <v>692</v>
      </c>
      <c r="J4" s="338" t="s">
        <v>693</v>
      </c>
      <c r="K4" s="338" t="s">
        <v>699</v>
      </c>
      <c r="L4" s="338" t="s">
        <v>695</v>
      </c>
      <c r="M4" s="340" t="s">
        <v>700</v>
      </c>
      <c r="N4" s="341"/>
      <c r="O4" s="347"/>
      <c r="P4" s="343"/>
      <c r="Q4" s="341"/>
      <c r="R4" s="339" t="s">
        <v>684</v>
      </c>
      <c r="S4" s="340" t="s">
        <v>690</v>
      </c>
      <c r="T4" s="338" t="s">
        <v>691</v>
      </c>
      <c r="U4" s="338" t="s">
        <v>692</v>
      </c>
      <c r="V4" s="338" t="s">
        <v>693</v>
      </c>
      <c r="W4" s="338" t="s">
        <v>699</v>
      </c>
      <c r="X4" s="338" t="s">
        <v>695</v>
      </c>
      <c r="Y4" s="340" t="s">
        <v>700</v>
      </c>
      <c r="Z4" s="343"/>
      <c r="AA4" s="341"/>
      <c r="AB4" s="341"/>
      <c r="AC4" s="343" t="s">
        <v>684</v>
      </c>
      <c r="AD4" s="340" t="s">
        <v>690</v>
      </c>
      <c r="AE4" s="338" t="s">
        <v>691</v>
      </c>
      <c r="AF4" s="338" t="s">
        <v>692</v>
      </c>
      <c r="AG4" s="338" t="s">
        <v>693</v>
      </c>
      <c r="AH4" s="338" t="s">
        <v>699</v>
      </c>
      <c r="AI4" s="338" t="s">
        <v>695</v>
      </c>
      <c r="AJ4" s="340" t="s">
        <v>700</v>
      </c>
      <c r="AK4" s="343"/>
      <c r="AL4" s="339"/>
      <c r="AM4" s="339"/>
      <c r="AN4" s="339"/>
      <c r="AO4" s="339"/>
      <c r="AP4" s="339"/>
      <c r="AQ4" s="339"/>
      <c r="AR4" s="339"/>
      <c r="AS4" s="339"/>
    </row>
    <row r="5" spans="1:45" s="175" customFormat="1" ht="22.5" customHeight="1">
      <c r="A5" s="339"/>
      <c r="B5" s="339"/>
      <c r="C5" s="341"/>
      <c r="D5" s="343"/>
      <c r="E5" s="341"/>
      <c r="F5" s="343"/>
      <c r="G5" s="341"/>
      <c r="H5" s="339"/>
      <c r="I5" s="339"/>
      <c r="J5" s="339"/>
      <c r="K5" s="339"/>
      <c r="L5" s="339"/>
      <c r="M5" s="341"/>
      <c r="N5" s="339"/>
      <c r="O5" s="347"/>
      <c r="P5" s="343"/>
      <c r="Q5" s="339"/>
      <c r="R5" s="341"/>
      <c r="S5" s="341"/>
      <c r="T5" s="339"/>
      <c r="U5" s="339"/>
      <c r="V5" s="339"/>
      <c r="W5" s="339"/>
      <c r="X5" s="339"/>
      <c r="Y5" s="341"/>
      <c r="Z5" s="343"/>
      <c r="AA5" s="339"/>
      <c r="AB5" s="339"/>
      <c r="AC5" s="343"/>
      <c r="AD5" s="341"/>
      <c r="AE5" s="339"/>
      <c r="AF5" s="339"/>
      <c r="AG5" s="339"/>
      <c r="AH5" s="339"/>
      <c r="AI5" s="339"/>
      <c r="AJ5" s="341"/>
      <c r="AK5" s="343"/>
      <c r="AL5" s="339"/>
      <c r="AM5" s="339"/>
      <c r="AN5" s="339"/>
      <c r="AO5" s="339"/>
      <c r="AP5" s="339"/>
      <c r="AQ5" s="339"/>
      <c r="AR5" s="339"/>
      <c r="AS5" s="339"/>
    </row>
    <row r="6" spans="1:45" s="176" customFormat="1" ht="13.5" customHeight="1">
      <c r="A6" s="339"/>
      <c r="B6" s="339"/>
      <c r="C6" s="341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5">
        <f>SUM(E7,F7,N7,O7)</f>
        <v>413203</v>
      </c>
      <c r="E7" s="305">
        <f>+Q7</f>
        <v>326221</v>
      </c>
      <c r="F7" s="305">
        <f>SUM(G7:M7)</f>
        <v>62174</v>
      </c>
      <c r="G7" s="305">
        <f t="shared" ref="G7:M7" si="0">SUM(G$8:G$207)</f>
        <v>28546</v>
      </c>
      <c r="H7" s="305">
        <f t="shared" si="0"/>
        <v>1855</v>
      </c>
      <c r="I7" s="305">
        <f t="shared" si="0"/>
        <v>0</v>
      </c>
      <c r="J7" s="305">
        <f t="shared" si="0"/>
        <v>0</v>
      </c>
      <c r="K7" s="305">
        <f t="shared" si="0"/>
        <v>11322</v>
      </c>
      <c r="L7" s="305">
        <f t="shared" si="0"/>
        <v>20130</v>
      </c>
      <c r="M7" s="305">
        <f t="shared" si="0"/>
        <v>321</v>
      </c>
      <c r="N7" s="305">
        <f>+AA7</f>
        <v>2937</v>
      </c>
      <c r="O7" s="305">
        <f>+資源化量内訳!Y7</f>
        <v>21871</v>
      </c>
      <c r="P7" s="305">
        <f>+SUM(Q7,R7)</f>
        <v>345345</v>
      </c>
      <c r="Q7" s="305">
        <f>SUM(Q$8:Q$207)</f>
        <v>326221</v>
      </c>
      <c r="R7" s="305">
        <f>+SUM(S7,T7,U7,V7,W7,X7,Y7)</f>
        <v>19124</v>
      </c>
      <c r="S7" s="305">
        <f t="shared" ref="S7:Y7" si="1">SUM(S$8:S$207)</f>
        <v>17604</v>
      </c>
      <c r="T7" s="305">
        <f t="shared" si="1"/>
        <v>153</v>
      </c>
      <c r="U7" s="305">
        <f t="shared" si="1"/>
        <v>0</v>
      </c>
      <c r="V7" s="305">
        <f t="shared" si="1"/>
        <v>0</v>
      </c>
      <c r="W7" s="305">
        <f t="shared" si="1"/>
        <v>147</v>
      </c>
      <c r="X7" s="305">
        <f t="shared" si="1"/>
        <v>1208</v>
      </c>
      <c r="Y7" s="305">
        <f t="shared" si="1"/>
        <v>12</v>
      </c>
      <c r="Z7" s="305">
        <f>SUM(AA7:AC7)</f>
        <v>43687</v>
      </c>
      <c r="AA7" s="305">
        <f>SUM(AA$8:AA$207)</f>
        <v>2937</v>
      </c>
      <c r="AB7" s="305">
        <f>SUM(AB$8:AB$207)</f>
        <v>36455</v>
      </c>
      <c r="AC7" s="305">
        <f>SUM(AD7:AJ7)</f>
        <v>4295</v>
      </c>
      <c r="AD7" s="305">
        <f t="shared" ref="AD7:AJ7" si="2">SUM(AD$8:AD$207)</f>
        <v>3595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391</v>
      </c>
      <c r="AJ7" s="305">
        <f t="shared" si="2"/>
        <v>309</v>
      </c>
      <c r="AK7" s="305">
        <f>SUM(AL7:AS7)</f>
        <v>46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46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97798</v>
      </c>
      <c r="E8" s="292">
        <f>+Q8</f>
        <v>84551</v>
      </c>
      <c r="F8" s="292">
        <f>SUM(G8:M8)</f>
        <v>10306</v>
      </c>
      <c r="G8" s="292">
        <v>4109</v>
      </c>
      <c r="H8" s="292">
        <v>469</v>
      </c>
      <c r="I8" s="292">
        <v>0</v>
      </c>
      <c r="J8" s="292">
        <v>0</v>
      </c>
      <c r="K8" s="292">
        <v>0</v>
      </c>
      <c r="L8" s="292">
        <v>5728</v>
      </c>
      <c r="M8" s="292">
        <v>0</v>
      </c>
      <c r="N8" s="292">
        <f>+AA8</f>
        <v>347</v>
      </c>
      <c r="O8" s="292">
        <f>+資源化量内訳!Y8</f>
        <v>2594</v>
      </c>
      <c r="P8" s="292">
        <f>+SUM(Q8,R8)</f>
        <v>86571</v>
      </c>
      <c r="Q8" s="292">
        <v>84551</v>
      </c>
      <c r="R8" s="292">
        <f>+SUM(S8,T8,U8,V8,W8,X8,Y8)</f>
        <v>2020</v>
      </c>
      <c r="S8" s="292">
        <v>1780</v>
      </c>
      <c r="T8" s="292">
        <v>0</v>
      </c>
      <c r="U8" s="292">
        <v>0</v>
      </c>
      <c r="V8" s="292">
        <v>0</v>
      </c>
      <c r="W8" s="292">
        <v>0</v>
      </c>
      <c r="X8" s="292">
        <v>240</v>
      </c>
      <c r="Y8" s="292">
        <v>0</v>
      </c>
      <c r="Z8" s="292">
        <f>SUM(AA8:AC8)</f>
        <v>11686</v>
      </c>
      <c r="AA8" s="292">
        <v>347</v>
      </c>
      <c r="AB8" s="292">
        <v>9522</v>
      </c>
      <c r="AC8" s="292">
        <f>SUM(AD8:AJ8)</f>
        <v>1817</v>
      </c>
      <c r="AD8" s="292">
        <v>1564</v>
      </c>
      <c r="AE8" s="292">
        <v>0</v>
      </c>
      <c r="AF8" s="292">
        <v>0</v>
      </c>
      <c r="AG8" s="292">
        <v>0</v>
      </c>
      <c r="AH8" s="292">
        <v>0</v>
      </c>
      <c r="AI8" s="292">
        <v>253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32850</v>
      </c>
      <c r="E9" s="292">
        <f>+Q9</f>
        <v>28021</v>
      </c>
      <c r="F9" s="292">
        <f>SUM(G9:M9)</f>
        <v>4274</v>
      </c>
      <c r="G9" s="292">
        <v>1977</v>
      </c>
      <c r="H9" s="292">
        <v>0</v>
      </c>
      <c r="I9" s="292">
        <v>0</v>
      </c>
      <c r="J9" s="292">
        <v>0</v>
      </c>
      <c r="K9" s="292">
        <v>0</v>
      </c>
      <c r="L9" s="292">
        <v>2297</v>
      </c>
      <c r="M9" s="292">
        <v>0</v>
      </c>
      <c r="N9" s="292">
        <f>+AA9</f>
        <v>0</v>
      </c>
      <c r="O9" s="292">
        <f>+資源化量内訳!Y9</f>
        <v>555</v>
      </c>
      <c r="P9" s="292">
        <f>+SUM(Q9,R9)</f>
        <v>29576</v>
      </c>
      <c r="Q9" s="292">
        <v>28021</v>
      </c>
      <c r="R9" s="292">
        <f>+SUM(S9,T9,U9,V9,W9,X9,Y9)</f>
        <v>1555</v>
      </c>
      <c r="S9" s="292">
        <v>1322</v>
      </c>
      <c r="T9" s="292">
        <v>0</v>
      </c>
      <c r="U9" s="292">
        <v>0</v>
      </c>
      <c r="V9" s="292">
        <v>0</v>
      </c>
      <c r="W9" s="292">
        <v>0</v>
      </c>
      <c r="X9" s="292">
        <v>233</v>
      </c>
      <c r="Y9" s="292">
        <v>0</v>
      </c>
      <c r="Z9" s="292">
        <f>SUM(AA9:AC9)</f>
        <v>3662</v>
      </c>
      <c r="AA9" s="292">
        <v>0</v>
      </c>
      <c r="AB9" s="292">
        <v>3602</v>
      </c>
      <c r="AC9" s="292">
        <f>SUM(AD9:AJ9)</f>
        <v>60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60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35147</v>
      </c>
      <c r="E10" s="292">
        <f>+Q10</f>
        <v>26797</v>
      </c>
      <c r="F10" s="292">
        <f>SUM(G10:M10)</f>
        <v>4873</v>
      </c>
      <c r="G10" s="292">
        <v>3987</v>
      </c>
      <c r="H10" s="292">
        <v>0</v>
      </c>
      <c r="I10" s="292">
        <v>0</v>
      </c>
      <c r="J10" s="292">
        <v>0</v>
      </c>
      <c r="K10" s="292">
        <v>0</v>
      </c>
      <c r="L10" s="292">
        <v>886</v>
      </c>
      <c r="M10" s="292">
        <v>0</v>
      </c>
      <c r="N10" s="292">
        <f>+AA10</f>
        <v>229</v>
      </c>
      <c r="O10" s="292">
        <f>+資源化量内訳!Y10</f>
        <v>3248</v>
      </c>
      <c r="P10" s="292">
        <f>+SUM(Q10,R10)</f>
        <v>28702</v>
      </c>
      <c r="Q10" s="292">
        <v>26797</v>
      </c>
      <c r="R10" s="292">
        <f>+SUM(S10,T10,U10,V10,W10,X10,Y10)</f>
        <v>1905</v>
      </c>
      <c r="S10" s="292">
        <v>1891</v>
      </c>
      <c r="T10" s="292">
        <v>0</v>
      </c>
      <c r="U10" s="292">
        <v>0</v>
      </c>
      <c r="V10" s="292">
        <v>0</v>
      </c>
      <c r="W10" s="292">
        <v>0</v>
      </c>
      <c r="X10" s="292">
        <v>14</v>
      </c>
      <c r="Y10" s="292">
        <v>0</v>
      </c>
      <c r="Z10" s="292">
        <f>SUM(AA10:AC10)</f>
        <v>4335</v>
      </c>
      <c r="AA10" s="292">
        <v>229</v>
      </c>
      <c r="AB10" s="292">
        <v>3417</v>
      </c>
      <c r="AC10" s="292">
        <f>SUM(AD10:AJ10)</f>
        <v>689</v>
      </c>
      <c r="AD10" s="292">
        <v>689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26463</v>
      </c>
      <c r="E11" s="292">
        <f>+Q11</f>
        <v>22276</v>
      </c>
      <c r="F11" s="292">
        <f>SUM(G11:M11)</f>
        <v>2745</v>
      </c>
      <c r="G11" s="292">
        <v>1911</v>
      </c>
      <c r="H11" s="292">
        <v>0</v>
      </c>
      <c r="I11" s="292">
        <v>0</v>
      </c>
      <c r="J11" s="292">
        <v>0</v>
      </c>
      <c r="K11" s="292">
        <v>0</v>
      </c>
      <c r="L11" s="292">
        <v>834</v>
      </c>
      <c r="M11" s="292">
        <v>0</v>
      </c>
      <c r="N11" s="292">
        <f>+AA11</f>
        <v>781</v>
      </c>
      <c r="O11" s="292">
        <f>+資源化量内訳!Y11</f>
        <v>661</v>
      </c>
      <c r="P11" s="292">
        <f>+SUM(Q11,R11)</f>
        <v>23544</v>
      </c>
      <c r="Q11" s="292">
        <v>22276</v>
      </c>
      <c r="R11" s="292">
        <f>+SUM(S11,T11,U11,V11,W11,X11,Y11)</f>
        <v>1268</v>
      </c>
      <c r="S11" s="292">
        <v>1266</v>
      </c>
      <c r="T11" s="292">
        <v>0</v>
      </c>
      <c r="U11" s="292">
        <v>0</v>
      </c>
      <c r="V11" s="292">
        <v>0</v>
      </c>
      <c r="W11" s="292">
        <v>0</v>
      </c>
      <c r="X11" s="292">
        <v>2</v>
      </c>
      <c r="Y11" s="292">
        <v>0</v>
      </c>
      <c r="Z11" s="292">
        <f>SUM(AA11:AC11)</f>
        <v>3852</v>
      </c>
      <c r="AA11" s="292">
        <v>781</v>
      </c>
      <c r="AB11" s="292">
        <v>3040</v>
      </c>
      <c r="AC11" s="292">
        <f>SUM(AD11:AJ11)</f>
        <v>31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31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38630</v>
      </c>
      <c r="E12" s="292">
        <f>+Q12</f>
        <v>33456</v>
      </c>
      <c r="F12" s="292">
        <f>SUM(G12:M12)</f>
        <v>5174</v>
      </c>
      <c r="G12" s="292">
        <v>1474</v>
      </c>
      <c r="H12" s="292">
        <v>0</v>
      </c>
      <c r="I12" s="292">
        <v>0</v>
      </c>
      <c r="J12" s="292">
        <v>0</v>
      </c>
      <c r="K12" s="292">
        <v>0</v>
      </c>
      <c r="L12" s="292">
        <v>3379</v>
      </c>
      <c r="M12" s="292">
        <v>321</v>
      </c>
      <c r="N12" s="292">
        <f>+AA12</f>
        <v>0</v>
      </c>
      <c r="O12" s="292">
        <f>+資源化量内訳!Y12</f>
        <v>0</v>
      </c>
      <c r="P12" s="292">
        <f>+SUM(Q12,R12)</f>
        <v>34582</v>
      </c>
      <c r="Q12" s="292">
        <v>33456</v>
      </c>
      <c r="R12" s="292">
        <f>+SUM(S12,T12,U12,V12,W12,X12,Y12)</f>
        <v>1126</v>
      </c>
      <c r="S12" s="292">
        <v>978</v>
      </c>
      <c r="T12" s="292">
        <v>0</v>
      </c>
      <c r="U12" s="292">
        <v>0</v>
      </c>
      <c r="V12" s="292">
        <v>0</v>
      </c>
      <c r="W12" s="292">
        <v>0</v>
      </c>
      <c r="X12" s="292">
        <v>136</v>
      </c>
      <c r="Y12" s="292">
        <v>12</v>
      </c>
      <c r="Z12" s="292">
        <f>SUM(AA12:AC12)</f>
        <v>4290</v>
      </c>
      <c r="AA12" s="292">
        <v>0</v>
      </c>
      <c r="AB12" s="292">
        <v>3949</v>
      </c>
      <c r="AC12" s="292">
        <f>SUM(AD12:AJ12)</f>
        <v>341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32</v>
      </c>
      <c r="AJ12" s="292">
        <v>309</v>
      </c>
      <c r="AK12" s="290">
        <f>SUM(AL12:AS12)</f>
        <v>46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46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24000</v>
      </c>
      <c r="E13" s="292">
        <f>+Q13</f>
        <v>13091</v>
      </c>
      <c r="F13" s="292">
        <f>SUM(G13:M13)</f>
        <v>6920</v>
      </c>
      <c r="G13" s="292">
        <v>5237</v>
      </c>
      <c r="H13" s="292">
        <v>0</v>
      </c>
      <c r="I13" s="292">
        <v>0</v>
      </c>
      <c r="J13" s="292">
        <v>0</v>
      </c>
      <c r="K13" s="292">
        <v>0</v>
      </c>
      <c r="L13" s="292">
        <v>1683</v>
      </c>
      <c r="M13" s="292">
        <v>0</v>
      </c>
      <c r="N13" s="292">
        <f>+AA13</f>
        <v>0</v>
      </c>
      <c r="O13" s="292">
        <f>+資源化量内訳!Y13</f>
        <v>3989</v>
      </c>
      <c r="P13" s="292">
        <f>+SUM(Q13,R13)</f>
        <v>17390</v>
      </c>
      <c r="Q13" s="292">
        <v>13091</v>
      </c>
      <c r="R13" s="292">
        <f>+SUM(S13,T13,U13,V13,W13,X13,Y13)</f>
        <v>4299</v>
      </c>
      <c r="S13" s="292">
        <v>4299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3139</v>
      </c>
      <c r="AA13" s="292">
        <v>0</v>
      </c>
      <c r="AB13" s="292">
        <v>2599</v>
      </c>
      <c r="AC13" s="292">
        <f>SUM(AD13:AJ13)</f>
        <v>540</v>
      </c>
      <c r="AD13" s="292">
        <v>540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20305</v>
      </c>
      <c r="E14" s="292">
        <f>+Q14</f>
        <v>14324</v>
      </c>
      <c r="F14" s="292">
        <f>SUM(G14:M14)</f>
        <v>2862</v>
      </c>
      <c r="G14" s="292">
        <v>1307</v>
      </c>
      <c r="H14" s="292">
        <v>81</v>
      </c>
      <c r="I14" s="292">
        <v>0</v>
      </c>
      <c r="J14" s="292">
        <v>0</v>
      </c>
      <c r="K14" s="292">
        <v>0</v>
      </c>
      <c r="L14" s="292">
        <v>1474</v>
      </c>
      <c r="M14" s="292">
        <v>0</v>
      </c>
      <c r="N14" s="292">
        <f>+AA14</f>
        <v>88</v>
      </c>
      <c r="O14" s="292">
        <f>+資源化量内訳!Y14</f>
        <v>3031</v>
      </c>
      <c r="P14" s="292">
        <f>+SUM(Q14,R14)</f>
        <v>15558</v>
      </c>
      <c r="Q14" s="292">
        <v>14324</v>
      </c>
      <c r="R14" s="292">
        <f>+SUM(S14,T14,U14,V14,W14,X14,Y14)</f>
        <v>1234</v>
      </c>
      <c r="S14" s="292">
        <v>1048</v>
      </c>
      <c r="T14" s="292">
        <v>0</v>
      </c>
      <c r="U14" s="292">
        <v>0</v>
      </c>
      <c r="V14" s="292">
        <v>0</v>
      </c>
      <c r="W14" s="292">
        <v>0</v>
      </c>
      <c r="X14" s="292">
        <v>186</v>
      </c>
      <c r="Y14" s="292">
        <v>0</v>
      </c>
      <c r="Z14" s="292">
        <f>SUM(AA14:AC14)</f>
        <v>1154</v>
      </c>
      <c r="AA14" s="292">
        <v>88</v>
      </c>
      <c r="AB14" s="292">
        <v>1066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28731</v>
      </c>
      <c r="E15" s="292">
        <f>+Q15</f>
        <v>23370</v>
      </c>
      <c r="F15" s="292">
        <f>SUM(G15:M15)</f>
        <v>3230</v>
      </c>
      <c r="G15" s="292">
        <v>807</v>
      </c>
      <c r="H15" s="292">
        <v>1305</v>
      </c>
      <c r="I15" s="292">
        <v>0</v>
      </c>
      <c r="J15" s="292">
        <v>0</v>
      </c>
      <c r="K15" s="292">
        <v>749</v>
      </c>
      <c r="L15" s="292">
        <v>369</v>
      </c>
      <c r="M15" s="292">
        <v>0</v>
      </c>
      <c r="N15" s="292">
        <f>+AA15</f>
        <v>383</v>
      </c>
      <c r="O15" s="292">
        <f>+資源化量内訳!Y15</f>
        <v>1748</v>
      </c>
      <c r="P15" s="292">
        <f>+SUM(Q15,R15)</f>
        <v>23884</v>
      </c>
      <c r="Q15" s="292">
        <v>23370</v>
      </c>
      <c r="R15" s="292">
        <f>+SUM(S15,T15,U15,V15,W15,X15,Y15)</f>
        <v>514</v>
      </c>
      <c r="S15" s="292">
        <v>197</v>
      </c>
      <c r="T15" s="292">
        <v>153</v>
      </c>
      <c r="U15" s="292">
        <v>0</v>
      </c>
      <c r="V15" s="292">
        <v>0</v>
      </c>
      <c r="W15" s="292">
        <v>147</v>
      </c>
      <c r="X15" s="292">
        <v>17</v>
      </c>
      <c r="Y15" s="292">
        <v>0</v>
      </c>
      <c r="Z15" s="292">
        <f>SUM(AA15:AC15)</f>
        <v>3200</v>
      </c>
      <c r="AA15" s="292">
        <v>383</v>
      </c>
      <c r="AB15" s="292">
        <v>2444</v>
      </c>
      <c r="AC15" s="292">
        <f>SUM(AD15:AJ15)</f>
        <v>373</v>
      </c>
      <c r="AD15" s="292">
        <v>369</v>
      </c>
      <c r="AE15" s="292">
        <v>0</v>
      </c>
      <c r="AF15" s="292">
        <v>0</v>
      </c>
      <c r="AG15" s="292">
        <v>0</v>
      </c>
      <c r="AH15" s="292">
        <v>0</v>
      </c>
      <c r="AI15" s="292">
        <v>4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13793</v>
      </c>
      <c r="E16" s="292">
        <f>+Q16</f>
        <v>11050</v>
      </c>
      <c r="F16" s="292">
        <f>SUM(G16:M16)</f>
        <v>1732</v>
      </c>
      <c r="G16" s="292">
        <v>1565</v>
      </c>
      <c r="H16" s="292">
        <v>0</v>
      </c>
      <c r="I16" s="292">
        <v>0</v>
      </c>
      <c r="J16" s="292">
        <v>0</v>
      </c>
      <c r="K16" s="292">
        <v>0</v>
      </c>
      <c r="L16" s="292">
        <v>167</v>
      </c>
      <c r="M16" s="292">
        <v>0</v>
      </c>
      <c r="N16" s="292">
        <f>+AA16</f>
        <v>0</v>
      </c>
      <c r="O16" s="292">
        <f>+資源化量内訳!Y16</f>
        <v>1011</v>
      </c>
      <c r="P16" s="292">
        <f>+SUM(Q16,R16)</f>
        <v>12314</v>
      </c>
      <c r="Q16" s="292">
        <v>11050</v>
      </c>
      <c r="R16" s="292">
        <f>+SUM(S16,T16,U16,V16,W16,X16,Y16)</f>
        <v>1264</v>
      </c>
      <c r="S16" s="292">
        <v>1240</v>
      </c>
      <c r="T16" s="292">
        <v>0</v>
      </c>
      <c r="U16" s="292">
        <v>0</v>
      </c>
      <c r="V16" s="292">
        <v>0</v>
      </c>
      <c r="W16" s="292">
        <v>0</v>
      </c>
      <c r="X16" s="292">
        <v>24</v>
      </c>
      <c r="Y16" s="292">
        <v>0</v>
      </c>
      <c r="Z16" s="292">
        <f>SUM(AA16:AC16)</f>
        <v>1815</v>
      </c>
      <c r="AA16" s="292">
        <v>0</v>
      </c>
      <c r="AB16" s="292">
        <v>1722</v>
      </c>
      <c r="AC16" s="292">
        <f>SUM(AD16:AJ16)</f>
        <v>93</v>
      </c>
      <c r="AD16" s="292">
        <v>93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15680</v>
      </c>
      <c r="E17" s="292">
        <f>+Q17</f>
        <v>13798</v>
      </c>
      <c r="F17" s="292">
        <f>SUM(G17:M17)</f>
        <v>1291</v>
      </c>
      <c r="G17" s="292">
        <v>522</v>
      </c>
      <c r="H17" s="292">
        <v>0</v>
      </c>
      <c r="I17" s="292">
        <v>0</v>
      </c>
      <c r="J17" s="292">
        <v>0</v>
      </c>
      <c r="K17" s="292">
        <v>0</v>
      </c>
      <c r="L17" s="292">
        <v>769</v>
      </c>
      <c r="M17" s="292">
        <v>0</v>
      </c>
      <c r="N17" s="292">
        <f>+AA17</f>
        <v>0</v>
      </c>
      <c r="O17" s="292">
        <f>+資源化量内訳!Y17</f>
        <v>591</v>
      </c>
      <c r="P17" s="292">
        <f>+SUM(Q17,R17)</f>
        <v>14164</v>
      </c>
      <c r="Q17" s="292">
        <v>13798</v>
      </c>
      <c r="R17" s="292">
        <f>+SUM(S17,T17,U17,V17,W17,X17,Y17)</f>
        <v>366</v>
      </c>
      <c r="S17" s="292">
        <v>315</v>
      </c>
      <c r="T17" s="292">
        <v>0</v>
      </c>
      <c r="U17" s="292">
        <v>0</v>
      </c>
      <c r="V17" s="292">
        <v>0</v>
      </c>
      <c r="W17" s="292">
        <v>0</v>
      </c>
      <c r="X17" s="292">
        <v>51</v>
      </c>
      <c r="Y17" s="292">
        <v>0</v>
      </c>
      <c r="Z17" s="292">
        <f>SUM(AA17:AC17)</f>
        <v>1586</v>
      </c>
      <c r="AA17" s="292">
        <v>0</v>
      </c>
      <c r="AB17" s="292">
        <v>1481</v>
      </c>
      <c r="AC17" s="292">
        <f>SUM(AD17:AJ17)</f>
        <v>105</v>
      </c>
      <c r="AD17" s="292">
        <v>94</v>
      </c>
      <c r="AE17" s="292">
        <v>0</v>
      </c>
      <c r="AF17" s="292">
        <v>0</v>
      </c>
      <c r="AG17" s="292">
        <v>0</v>
      </c>
      <c r="AH17" s="292">
        <v>0</v>
      </c>
      <c r="AI17" s="292">
        <v>11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15941</v>
      </c>
      <c r="E18" s="292">
        <f>+Q18</f>
        <v>12777</v>
      </c>
      <c r="F18" s="292">
        <f>SUM(G18:M18)</f>
        <v>2327</v>
      </c>
      <c r="G18" s="292">
        <v>1389</v>
      </c>
      <c r="H18" s="292">
        <v>0</v>
      </c>
      <c r="I18" s="292">
        <v>0</v>
      </c>
      <c r="J18" s="292">
        <v>0</v>
      </c>
      <c r="K18" s="292">
        <v>11</v>
      </c>
      <c r="L18" s="292">
        <v>927</v>
      </c>
      <c r="M18" s="292">
        <v>0</v>
      </c>
      <c r="N18" s="292">
        <f>+AA18</f>
        <v>454</v>
      </c>
      <c r="O18" s="292">
        <f>+資源化量内訳!Y18</f>
        <v>383</v>
      </c>
      <c r="P18" s="292">
        <f>+SUM(Q18,R18)</f>
        <v>14118</v>
      </c>
      <c r="Q18" s="292">
        <v>12777</v>
      </c>
      <c r="R18" s="292">
        <f>+SUM(S18,T18,U18,V18,W18,X18,Y18)</f>
        <v>1341</v>
      </c>
      <c r="S18" s="292">
        <v>1053</v>
      </c>
      <c r="T18" s="292">
        <v>0</v>
      </c>
      <c r="U18" s="292">
        <v>0</v>
      </c>
      <c r="V18" s="292">
        <v>0</v>
      </c>
      <c r="W18" s="292">
        <v>0</v>
      </c>
      <c r="X18" s="292">
        <v>288</v>
      </c>
      <c r="Y18" s="292">
        <v>0</v>
      </c>
      <c r="Z18" s="292">
        <f>SUM(AA18:AC18)</f>
        <v>1144</v>
      </c>
      <c r="AA18" s="292">
        <v>454</v>
      </c>
      <c r="AB18" s="292">
        <v>690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31850</v>
      </c>
      <c r="E19" s="292">
        <f>+Q19</f>
        <v>25606</v>
      </c>
      <c r="F19" s="292">
        <f>SUM(G19:M19)</f>
        <v>4413</v>
      </c>
      <c r="G19" s="292">
        <v>1803</v>
      </c>
      <c r="H19" s="292">
        <v>0</v>
      </c>
      <c r="I19" s="292">
        <v>0</v>
      </c>
      <c r="J19" s="292">
        <v>0</v>
      </c>
      <c r="K19" s="292">
        <v>2398</v>
      </c>
      <c r="L19" s="292">
        <v>212</v>
      </c>
      <c r="M19" s="292">
        <v>0</v>
      </c>
      <c r="N19" s="292">
        <f>+AA19</f>
        <v>0</v>
      </c>
      <c r="O19" s="292">
        <f>+資源化量内訳!Y19</f>
        <v>1831</v>
      </c>
      <c r="P19" s="292">
        <f>+SUM(Q19,R19)</f>
        <v>26813</v>
      </c>
      <c r="Q19" s="292">
        <v>25606</v>
      </c>
      <c r="R19" s="292">
        <f>+SUM(S19,T19,U19,V19,W19,X19,Y19)</f>
        <v>1207</v>
      </c>
      <c r="S19" s="292">
        <v>1198</v>
      </c>
      <c r="T19" s="292">
        <v>0</v>
      </c>
      <c r="U19" s="292">
        <v>0</v>
      </c>
      <c r="V19" s="292">
        <v>0</v>
      </c>
      <c r="W19" s="292">
        <v>0</v>
      </c>
      <c r="X19" s="292">
        <v>9</v>
      </c>
      <c r="Y19" s="292">
        <v>0</v>
      </c>
      <c r="Z19" s="292">
        <f>SUM(AA19:AC19)</f>
        <v>1405</v>
      </c>
      <c r="AA19" s="292">
        <v>0</v>
      </c>
      <c r="AB19" s="292">
        <v>1405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10884</v>
      </c>
      <c r="E20" s="292">
        <f>+Q20</f>
        <v>7927</v>
      </c>
      <c r="F20" s="292">
        <f>SUM(G20:M20)</f>
        <v>1592</v>
      </c>
      <c r="G20" s="292">
        <v>1254</v>
      </c>
      <c r="H20" s="292">
        <v>0</v>
      </c>
      <c r="I20" s="292">
        <v>0</v>
      </c>
      <c r="J20" s="292">
        <v>0</v>
      </c>
      <c r="K20" s="292">
        <v>0</v>
      </c>
      <c r="L20" s="292">
        <v>338</v>
      </c>
      <c r="M20" s="292">
        <v>0</v>
      </c>
      <c r="N20" s="292">
        <f>+AA20</f>
        <v>129</v>
      </c>
      <c r="O20" s="292">
        <f>+資源化量内訳!Y20</f>
        <v>1236</v>
      </c>
      <c r="P20" s="292">
        <f>+SUM(Q20,R20)</f>
        <v>8551</v>
      </c>
      <c r="Q20" s="292">
        <v>7927</v>
      </c>
      <c r="R20" s="292">
        <f>+SUM(S20,T20,U20,V20,W20,X20,Y20)</f>
        <v>624</v>
      </c>
      <c r="S20" s="292">
        <v>618</v>
      </c>
      <c r="T20" s="292">
        <v>0</v>
      </c>
      <c r="U20" s="292">
        <v>0</v>
      </c>
      <c r="V20" s="292">
        <v>0</v>
      </c>
      <c r="W20" s="292">
        <v>0</v>
      </c>
      <c r="X20" s="292">
        <v>6</v>
      </c>
      <c r="Y20" s="292">
        <v>0</v>
      </c>
      <c r="Z20" s="292">
        <f>SUM(AA20:AC20)</f>
        <v>1395</v>
      </c>
      <c r="AA20" s="292">
        <v>129</v>
      </c>
      <c r="AB20" s="292">
        <v>1020</v>
      </c>
      <c r="AC20" s="292">
        <f>SUM(AD20:AJ20)</f>
        <v>246</v>
      </c>
      <c r="AD20" s="292">
        <v>246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6120</v>
      </c>
      <c r="E21" s="292">
        <f>+Q21</f>
        <v>5470</v>
      </c>
      <c r="F21" s="292">
        <f>SUM(G21:M21)</f>
        <v>272</v>
      </c>
      <c r="G21" s="292">
        <v>220</v>
      </c>
      <c r="H21" s="292">
        <v>0</v>
      </c>
      <c r="I21" s="292">
        <v>0</v>
      </c>
      <c r="J21" s="292">
        <v>0</v>
      </c>
      <c r="K21" s="292">
        <v>0</v>
      </c>
      <c r="L21" s="292">
        <v>52</v>
      </c>
      <c r="M21" s="292">
        <v>0</v>
      </c>
      <c r="N21" s="292">
        <f>+AA21</f>
        <v>10</v>
      </c>
      <c r="O21" s="292">
        <f>+資源化量内訳!Y21</f>
        <v>368</v>
      </c>
      <c r="P21" s="292">
        <f>+SUM(Q21,R21)</f>
        <v>5631</v>
      </c>
      <c r="Q21" s="292">
        <v>5470</v>
      </c>
      <c r="R21" s="292">
        <f>+SUM(S21,T21,U21,V21,W21,X21,Y21)</f>
        <v>161</v>
      </c>
      <c r="S21" s="292">
        <v>160</v>
      </c>
      <c r="T21" s="292">
        <v>0</v>
      </c>
      <c r="U21" s="292">
        <v>0</v>
      </c>
      <c r="V21" s="292">
        <v>0</v>
      </c>
      <c r="W21" s="292">
        <v>0</v>
      </c>
      <c r="X21" s="292">
        <v>1</v>
      </c>
      <c r="Y21" s="292">
        <v>0</v>
      </c>
      <c r="Z21" s="292">
        <f>SUM(AA21:AC21)</f>
        <v>302</v>
      </c>
      <c r="AA21" s="292">
        <v>10</v>
      </c>
      <c r="AB21" s="292">
        <v>292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4066</v>
      </c>
      <c r="E22" s="292">
        <f>+Q22</f>
        <v>3705</v>
      </c>
      <c r="F22" s="292">
        <f>SUM(G22:M22)</f>
        <v>161</v>
      </c>
      <c r="G22" s="292">
        <v>127</v>
      </c>
      <c r="H22" s="292">
        <v>0</v>
      </c>
      <c r="I22" s="292">
        <v>0</v>
      </c>
      <c r="J22" s="292">
        <v>0</v>
      </c>
      <c r="K22" s="292">
        <v>0</v>
      </c>
      <c r="L22" s="292">
        <v>34</v>
      </c>
      <c r="M22" s="292">
        <v>0</v>
      </c>
      <c r="N22" s="292">
        <f>+AA22</f>
        <v>5</v>
      </c>
      <c r="O22" s="292">
        <f>+資源化量内訳!Y22</f>
        <v>195</v>
      </c>
      <c r="P22" s="292">
        <f>+SUM(Q22,R22)</f>
        <v>3799</v>
      </c>
      <c r="Q22" s="292">
        <v>3705</v>
      </c>
      <c r="R22" s="292">
        <f>+SUM(S22,T22,U22,V22,W22,X22,Y22)</f>
        <v>94</v>
      </c>
      <c r="S22" s="292">
        <v>93</v>
      </c>
      <c r="T22" s="292">
        <v>0</v>
      </c>
      <c r="U22" s="292">
        <v>0</v>
      </c>
      <c r="V22" s="292">
        <v>0</v>
      </c>
      <c r="W22" s="292">
        <v>0</v>
      </c>
      <c r="X22" s="292">
        <v>1</v>
      </c>
      <c r="Y22" s="292">
        <v>0</v>
      </c>
      <c r="Z22" s="292">
        <f>SUM(AA22:AC22)</f>
        <v>204</v>
      </c>
      <c r="AA22" s="292">
        <v>5</v>
      </c>
      <c r="AB22" s="292">
        <v>199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4858</v>
      </c>
      <c r="E23" s="292">
        <f>+Q23</f>
        <v>2</v>
      </c>
      <c r="F23" s="292">
        <f>SUM(G23:M23)</f>
        <v>4598</v>
      </c>
      <c r="G23" s="292">
        <v>353</v>
      </c>
      <c r="H23" s="292">
        <v>0</v>
      </c>
      <c r="I23" s="292">
        <v>0</v>
      </c>
      <c r="J23" s="292">
        <v>0</v>
      </c>
      <c r="K23" s="292">
        <v>3925</v>
      </c>
      <c r="L23" s="292">
        <v>320</v>
      </c>
      <c r="M23" s="292">
        <v>0</v>
      </c>
      <c r="N23" s="292">
        <f>+AA23</f>
        <v>91</v>
      </c>
      <c r="O23" s="292">
        <f>+資源化量内訳!Y23</f>
        <v>167</v>
      </c>
      <c r="P23" s="292">
        <f>+SUM(Q23,R23)</f>
        <v>148</v>
      </c>
      <c r="Q23" s="292">
        <v>2</v>
      </c>
      <c r="R23" s="292">
        <f>+SUM(S23,T23,U23,V23,W23,X23,Y23)</f>
        <v>146</v>
      </c>
      <c r="S23" s="292">
        <v>146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98</v>
      </c>
      <c r="AA23" s="292">
        <v>91</v>
      </c>
      <c r="AB23" s="292">
        <v>7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2277</v>
      </c>
      <c r="E24" s="292">
        <f>+Q24</f>
        <v>0</v>
      </c>
      <c r="F24" s="292">
        <f>SUM(G24:M24)</f>
        <v>2129</v>
      </c>
      <c r="G24" s="292">
        <v>504</v>
      </c>
      <c r="H24" s="292">
        <v>0</v>
      </c>
      <c r="I24" s="292">
        <v>0</v>
      </c>
      <c r="J24" s="292">
        <v>0</v>
      </c>
      <c r="K24" s="292">
        <v>1414</v>
      </c>
      <c r="L24" s="292">
        <v>211</v>
      </c>
      <c r="M24" s="292">
        <v>0</v>
      </c>
      <c r="N24" s="292">
        <f>+AA24</f>
        <v>148</v>
      </c>
      <c r="O24" s="292">
        <f>+資源化量内訳!Y24</f>
        <v>0</v>
      </c>
      <c r="P24" s="292">
        <f>+SUM(Q24,R24)</f>
        <v>0</v>
      </c>
      <c r="Q24" s="292">
        <v>0</v>
      </c>
      <c r="R24" s="292">
        <f>+SUM(S24,T24,U24,V24,W24,X24,Y24)</f>
        <v>0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>SUM(AA24:AC24)</f>
        <v>148</v>
      </c>
      <c r="AA24" s="292">
        <v>148</v>
      </c>
      <c r="AB24" s="292">
        <v>0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1758</v>
      </c>
      <c r="E25" s="292">
        <f>+Q25</f>
        <v>0</v>
      </c>
      <c r="F25" s="292">
        <f>SUM(G25:M25)</f>
        <v>1525</v>
      </c>
      <c r="G25" s="292">
        <v>0</v>
      </c>
      <c r="H25" s="292">
        <v>0</v>
      </c>
      <c r="I25" s="292">
        <v>0</v>
      </c>
      <c r="J25" s="292">
        <v>0</v>
      </c>
      <c r="K25" s="292">
        <v>1254</v>
      </c>
      <c r="L25" s="292">
        <v>271</v>
      </c>
      <c r="M25" s="292">
        <v>0</v>
      </c>
      <c r="N25" s="292">
        <f>+AA25</f>
        <v>122</v>
      </c>
      <c r="O25" s="292">
        <f>+資源化量内訳!Y25</f>
        <v>111</v>
      </c>
      <c r="P25" s="292">
        <f>+SUM(Q25,R25)</f>
        <v>0</v>
      </c>
      <c r="Q25" s="292">
        <v>0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122</v>
      </c>
      <c r="AA25" s="292">
        <v>122</v>
      </c>
      <c r="AB25" s="292">
        <v>0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2052</v>
      </c>
      <c r="E26" s="292">
        <f>+Q26</f>
        <v>0</v>
      </c>
      <c r="F26" s="292">
        <f>SUM(G26:M26)</f>
        <v>1750</v>
      </c>
      <c r="G26" s="292">
        <v>0</v>
      </c>
      <c r="H26" s="292">
        <v>0</v>
      </c>
      <c r="I26" s="292">
        <v>0</v>
      </c>
      <c r="J26" s="292">
        <v>0</v>
      </c>
      <c r="K26" s="292">
        <v>1571</v>
      </c>
      <c r="L26" s="292">
        <v>179</v>
      </c>
      <c r="M26" s="292">
        <v>0</v>
      </c>
      <c r="N26" s="292">
        <f>+AA26</f>
        <v>150</v>
      </c>
      <c r="O26" s="292">
        <f>+資源化量内訳!Y26</f>
        <v>152</v>
      </c>
      <c r="P26" s="292">
        <f>+SUM(Q26,R26)</f>
        <v>0</v>
      </c>
      <c r="Q26" s="292">
        <v>0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150</v>
      </c>
      <c r="AA26" s="292">
        <v>150</v>
      </c>
      <c r="AB26" s="292">
        <v>0</v>
      </c>
      <c r="AC26" s="292">
        <f>SUM(AD26:AJ26)</f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0"/>
      <c r="AL27" s="290"/>
      <c r="AM27" s="290"/>
      <c r="AN27" s="290"/>
      <c r="AO27" s="290"/>
      <c r="AP27" s="290"/>
      <c r="AQ27" s="290"/>
      <c r="AR27" s="290"/>
      <c r="AS27" s="290"/>
    </row>
    <row r="28" spans="1:45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0"/>
      <c r="AL28" s="290"/>
      <c r="AM28" s="290"/>
      <c r="AN28" s="290"/>
      <c r="AO28" s="290"/>
      <c r="AP28" s="290"/>
      <c r="AQ28" s="290"/>
      <c r="AR28" s="290"/>
      <c r="AS28" s="290"/>
    </row>
    <row r="29" spans="1:45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0"/>
      <c r="AL29" s="290"/>
      <c r="AM29" s="290"/>
      <c r="AN29" s="290"/>
      <c r="AO29" s="290"/>
      <c r="AP29" s="290"/>
      <c r="AQ29" s="290"/>
      <c r="AR29" s="290"/>
      <c r="AS29" s="290"/>
    </row>
    <row r="30" spans="1:45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0"/>
      <c r="AL30" s="290"/>
      <c r="AM30" s="290"/>
      <c r="AN30" s="290"/>
      <c r="AO30" s="290"/>
      <c r="AP30" s="290"/>
      <c r="AQ30" s="290"/>
      <c r="AR30" s="290"/>
      <c r="AS30" s="290"/>
    </row>
    <row r="31" spans="1:45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0"/>
      <c r="AL31" s="290"/>
      <c r="AM31" s="290"/>
      <c r="AN31" s="290"/>
      <c r="AO31" s="290"/>
      <c r="AP31" s="290"/>
      <c r="AQ31" s="290"/>
      <c r="AR31" s="290"/>
      <c r="AS31" s="290"/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26">
    <sortCondition ref="A8:A26"/>
    <sortCondition ref="B8:B26"/>
    <sortCondition ref="C8:C26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&amp;Lごみ処理の状況（平成30年度実績）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38" t="s">
        <v>665</v>
      </c>
      <c r="B2" s="338" t="s">
        <v>666</v>
      </c>
      <c r="C2" s="340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1" t="s">
        <v>719</v>
      </c>
    </row>
    <row r="3" spans="1:88" s="228" customFormat="1" ht="25.5" customHeight="1">
      <c r="A3" s="339"/>
      <c r="B3" s="339"/>
      <c r="C3" s="341"/>
      <c r="D3" s="319" t="s">
        <v>684</v>
      </c>
      <c r="E3" s="316" t="s">
        <v>720</v>
      </c>
      <c r="F3" s="316" t="s">
        <v>721</v>
      </c>
      <c r="G3" s="316" t="s">
        <v>722</v>
      </c>
      <c r="H3" s="316" t="s">
        <v>723</v>
      </c>
      <c r="I3" s="316" t="s">
        <v>724</v>
      </c>
      <c r="J3" s="321" t="s">
        <v>725</v>
      </c>
      <c r="K3" s="316" t="s">
        <v>726</v>
      </c>
      <c r="L3" s="321" t="s">
        <v>727</v>
      </c>
      <c r="M3" s="321" t="s">
        <v>728</v>
      </c>
      <c r="N3" s="316" t="s">
        <v>729</v>
      </c>
      <c r="O3" s="316" t="s">
        <v>730</v>
      </c>
      <c r="P3" s="316" t="s">
        <v>731</v>
      </c>
      <c r="Q3" s="316" t="s">
        <v>732</v>
      </c>
      <c r="R3" s="321" t="s">
        <v>733</v>
      </c>
      <c r="S3" s="316" t="s">
        <v>740</v>
      </c>
      <c r="T3" s="316" t="s">
        <v>734</v>
      </c>
      <c r="U3" s="321" t="s">
        <v>735</v>
      </c>
      <c r="V3" s="321" t="s">
        <v>736</v>
      </c>
      <c r="W3" s="321" t="s">
        <v>737</v>
      </c>
      <c r="X3" s="321" t="s">
        <v>738</v>
      </c>
      <c r="Y3" s="319" t="s">
        <v>684</v>
      </c>
      <c r="Z3" s="316" t="s">
        <v>720</v>
      </c>
      <c r="AA3" s="316" t="s">
        <v>721</v>
      </c>
      <c r="AB3" s="316" t="s">
        <v>722</v>
      </c>
      <c r="AC3" s="316" t="s">
        <v>723</v>
      </c>
      <c r="AD3" s="316" t="s">
        <v>724</v>
      </c>
      <c r="AE3" s="321" t="s">
        <v>725</v>
      </c>
      <c r="AF3" s="316" t="s">
        <v>726</v>
      </c>
      <c r="AG3" s="321" t="s">
        <v>727</v>
      </c>
      <c r="AH3" s="321" t="s">
        <v>728</v>
      </c>
      <c r="AI3" s="316" t="s">
        <v>729</v>
      </c>
      <c r="AJ3" s="316" t="s">
        <v>730</v>
      </c>
      <c r="AK3" s="316" t="s">
        <v>731</v>
      </c>
      <c r="AL3" s="316" t="s">
        <v>732</v>
      </c>
      <c r="AM3" s="321" t="s">
        <v>733</v>
      </c>
      <c r="AN3" s="316" t="s">
        <v>91</v>
      </c>
      <c r="AO3" s="316" t="s">
        <v>734</v>
      </c>
      <c r="AP3" s="321" t="s">
        <v>735</v>
      </c>
      <c r="AQ3" s="321" t="s">
        <v>736</v>
      </c>
      <c r="AR3" s="321" t="s">
        <v>737</v>
      </c>
      <c r="AS3" s="321" t="s">
        <v>738</v>
      </c>
      <c r="AT3" s="319" t="s">
        <v>684</v>
      </c>
      <c r="AU3" s="316" t="s">
        <v>720</v>
      </c>
      <c r="AV3" s="316" t="s">
        <v>721</v>
      </c>
      <c r="AW3" s="316" t="s">
        <v>722</v>
      </c>
      <c r="AX3" s="316" t="s">
        <v>723</v>
      </c>
      <c r="AY3" s="316" t="s">
        <v>724</v>
      </c>
      <c r="AZ3" s="321" t="s">
        <v>725</v>
      </c>
      <c r="BA3" s="316" t="s">
        <v>726</v>
      </c>
      <c r="BB3" s="321" t="s">
        <v>727</v>
      </c>
      <c r="BC3" s="321" t="s">
        <v>728</v>
      </c>
      <c r="BD3" s="316" t="s">
        <v>729</v>
      </c>
      <c r="BE3" s="316" t="s">
        <v>730</v>
      </c>
      <c r="BF3" s="316" t="s">
        <v>731</v>
      </c>
      <c r="BG3" s="316" t="s">
        <v>732</v>
      </c>
      <c r="BH3" s="321" t="s">
        <v>733</v>
      </c>
      <c r="BI3" s="316" t="s">
        <v>741</v>
      </c>
      <c r="BJ3" s="316" t="s">
        <v>734</v>
      </c>
      <c r="BK3" s="321" t="s">
        <v>735</v>
      </c>
      <c r="BL3" s="321" t="s">
        <v>736</v>
      </c>
      <c r="BM3" s="321" t="s">
        <v>737</v>
      </c>
      <c r="BN3" s="321" t="s">
        <v>738</v>
      </c>
      <c r="BO3" s="319" t="s">
        <v>684</v>
      </c>
      <c r="BP3" s="316" t="s">
        <v>720</v>
      </c>
      <c r="BQ3" s="316" t="s">
        <v>721</v>
      </c>
      <c r="BR3" s="316" t="s">
        <v>722</v>
      </c>
      <c r="BS3" s="316" t="s">
        <v>723</v>
      </c>
      <c r="BT3" s="316" t="s">
        <v>724</v>
      </c>
      <c r="BU3" s="321" t="s">
        <v>725</v>
      </c>
      <c r="BV3" s="316" t="s">
        <v>726</v>
      </c>
      <c r="BW3" s="321" t="s">
        <v>727</v>
      </c>
      <c r="BX3" s="321" t="s">
        <v>728</v>
      </c>
      <c r="BY3" s="316" t="s">
        <v>729</v>
      </c>
      <c r="BZ3" s="316" t="s">
        <v>730</v>
      </c>
      <c r="CA3" s="316" t="s">
        <v>731</v>
      </c>
      <c r="CB3" s="316" t="s">
        <v>732</v>
      </c>
      <c r="CC3" s="321" t="s">
        <v>733</v>
      </c>
      <c r="CD3" s="316" t="s">
        <v>741</v>
      </c>
      <c r="CE3" s="316" t="s">
        <v>734</v>
      </c>
      <c r="CF3" s="321" t="s">
        <v>735</v>
      </c>
      <c r="CG3" s="321" t="s">
        <v>736</v>
      </c>
      <c r="CH3" s="321" t="s">
        <v>737</v>
      </c>
      <c r="CI3" s="321" t="s">
        <v>738</v>
      </c>
      <c r="CJ3" s="322"/>
    </row>
    <row r="4" spans="1:88" s="228" customFormat="1" ht="25.5" customHeight="1">
      <c r="A4" s="339"/>
      <c r="B4" s="339"/>
      <c r="C4" s="341"/>
      <c r="D4" s="319"/>
      <c r="E4" s="317"/>
      <c r="F4" s="317"/>
      <c r="G4" s="317"/>
      <c r="H4" s="317"/>
      <c r="I4" s="317"/>
      <c r="J4" s="317"/>
      <c r="K4" s="317"/>
      <c r="L4" s="317"/>
      <c r="M4" s="322"/>
      <c r="N4" s="317"/>
      <c r="O4" s="317"/>
      <c r="P4" s="317"/>
      <c r="Q4" s="317"/>
      <c r="R4" s="317"/>
      <c r="S4" s="317"/>
      <c r="T4" s="317"/>
      <c r="U4" s="317"/>
      <c r="V4" s="322"/>
      <c r="W4" s="322"/>
      <c r="X4" s="322"/>
      <c r="Y4" s="319"/>
      <c r="Z4" s="317"/>
      <c r="AA4" s="317"/>
      <c r="AB4" s="317"/>
      <c r="AC4" s="317"/>
      <c r="AD4" s="317"/>
      <c r="AE4" s="317"/>
      <c r="AF4" s="317"/>
      <c r="AG4" s="317"/>
      <c r="AH4" s="322"/>
      <c r="AI4" s="317"/>
      <c r="AJ4" s="317"/>
      <c r="AK4" s="317"/>
      <c r="AL4" s="317"/>
      <c r="AM4" s="317"/>
      <c r="AN4" s="317"/>
      <c r="AO4" s="317"/>
      <c r="AP4" s="317"/>
      <c r="AQ4" s="322"/>
      <c r="AR4" s="322"/>
      <c r="AS4" s="322"/>
      <c r="AT4" s="319"/>
      <c r="AU4" s="317"/>
      <c r="AV4" s="317"/>
      <c r="AW4" s="317"/>
      <c r="AX4" s="317"/>
      <c r="AY4" s="317"/>
      <c r="AZ4" s="317"/>
      <c r="BA4" s="317"/>
      <c r="BB4" s="317"/>
      <c r="BC4" s="322"/>
      <c r="BD4" s="317"/>
      <c r="BE4" s="317"/>
      <c r="BF4" s="317"/>
      <c r="BG4" s="317"/>
      <c r="BH4" s="317"/>
      <c r="BI4" s="317"/>
      <c r="BJ4" s="317"/>
      <c r="BK4" s="317"/>
      <c r="BL4" s="322"/>
      <c r="BM4" s="322"/>
      <c r="BN4" s="322"/>
      <c r="BO4" s="319"/>
      <c r="BP4" s="317"/>
      <c r="BQ4" s="317"/>
      <c r="BR4" s="317"/>
      <c r="BS4" s="317"/>
      <c r="BT4" s="317"/>
      <c r="BU4" s="317"/>
      <c r="BV4" s="317"/>
      <c r="BW4" s="317"/>
      <c r="BX4" s="322"/>
      <c r="BY4" s="317"/>
      <c r="BZ4" s="317"/>
      <c r="CA4" s="317"/>
      <c r="CB4" s="317"/>
      <c r="CC4" s="317"/>
      <c r="CD4" s="317"/>
      <c r="CE4" s="317"/>
      <c r="CF4" s="317"/>
      <c r="CG4" s="322"/>
      <c r="CH4" s="322"/>
      <c r="CI4" s="322"/>
      <c r="CJ4" s="322"/>
    </row>
    <row r="5" spans="1:88" s="228" customFormat="1" ht="22.5" customHeight="1">
      <c r="A5" s="339"/>
      <c r="B5" s="339"/>
      <c r="C5" s="341"/>
      <c r="D5" s="319"/>
      <c r="E5" s="317"/>
      <c r="F5" s="317"/>
      <c r="G5" s="317"/>
      <c r="H5" s="317"/>
      <c r="I5" s="317"/>
      <c r="J5" s="317"/>
      <c r="K5" s="317"/>
      <c r="L5" s="317"/>
      <c r="M5" s="322"/>
      <c r="N5" s="317"/>
      <c r="O5" s="317"/>
      <c r="P5" s="317"/>
      <c r="Q5" s="317"/>
      <c r="R5" s="317"/>
      <c r="S5" s="317"/>
      <c r="T5" s="317"/>
      <c r="U5" s="317"/>
      <c r="V5" s="322"/>
      <c r="W5" s="322"/>
      <c r="X5" s="322"/>
      <c r="Y5" s="319"/>
      <c r="Z5" s="317"/>
      <c r="AA5" s="317"/>
      <c r="AB5" s="317"/>
      <c r="AC5" s="317"/>
      <c r="AD5" s="317"/>
      <c r="AE5" s="317"/>
      <c r="AF5" s="317"/>
      <c r="AG5" s="317"/>
      <c r="AH5" s="322"/>
      <c r="AI5" s="317"/>
      <c r="AJ5" s="317"/>
      <c r="AK5" s="317"/>
      <c r="AL5" s="317"/>
      <c r="AM5" s="317"/>
      <c r="AN5" s="317"/>
      <c r="AO5" s="317"/>
      <c r="AP5" s="317"/>
      <c r="AQ5" s="322"/>
      <c r="AR5" s="322"/>
      <c r="AS5" s="322"/>
      <c r="AT5" s="319"/>
      <c r="AU5" s="317"/>
      <c r="AV5" s="317"/>
      <c r="AW5" s="317"/>
      <c r="AX5" s="317"/>
      <c r="AY5" s="317"/>
      <c r="AZ5" s="317"/>
      <c r="BA5" s="317"/>
      <c r="BB5" s="317"/>
      <c r="BC5" s="322"/>
      <c r="BD5" s="317"/>
      <c r="BE5" s="317"/>
      <c r="BF5" s="317"/>
      <c r="BG5" s="317"/>
      <c r="BH5" s="317"/>
      <c r="BI5" s="317"/>
      <c r="BJ5" s="317"/>
      <c r="BK5" s="317"/>
      <c r="BL5" s="322"/>
      <c r="BM5" s="322"/>
      <c r="BN5" s="322"/>
      <c r="BO5" s="319"/>
      <c r="BP5" s="317"/>
      <c r="BQ5" s="317"/>
      <c r="BR5" s="317"/>
      <c r="BS5" s="317"/>
      <c r="BT5" s="317"/>
      <c r="BU5" s="317"/>
      <c r="BV5" s="317"/>
      <c r="BW5" s="317"/>
      <c r="BX5" s="322"/>
      <c r="BY5" s="317"/>
      <c r="BZ5" s="317"/>
      <c r="CA5" s="317"/>
      <c r="CB5" s="317"/>
      <c r="CC5" s="317"/>
      <c r="CD5" s="317"/>
      <c r="CE5" s="317"/>
      <c r="CF5" s="317"/>
      <c r="CG5" s="322"/>
      <c r="CH5" s="322"/>
      <c r="CI5" s="322"/>
      <c r="CJ5" s="322"/>
    </row>
    <row r="6" spans="1:88" s="230" customFormat="1" ht="13.5" customHeight="1">
      <c r="A6" s="339"/>
      <c r="B6" s="339"/>
      <c r="C6" s="341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2"/>
    </row>
    <row r="7" spans="1:88" s="299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6">
        <f t="shared" ref="D7:X7" si="0">SUM(Y7,AT7,BO7)</f>
        <v>80529</v>
      </c>
      <c r="E7" s="306">
        <f t="shared" si="0"/>
        <v>29619</v>
      </c>
      <c r="F7" s="306">
        <f t="shared" si="0"/>
        <v>134</v>
      </c>
      <c r="G7" s="306">
        <f t="shared" si="0"/>
        <v>1843</v>
      </c>
      <c r="H7" s="306">
        <f t="shared" si="0"/>
        <v>7794</v>
      </c>
      <c r="I7" s="306">
        <f t="shared" si="0"/>
        <v>6870</v>
      </c>
      <c r="J7" s="306">
        <f t="shared" si="0"/>
        <v>3005</v>
      </c>
      <c r="K7" s="306">
        <f t="shared" si="0"/>
        <v>104</v>
      </c>
      <c r="L7" s="306">
        <f t="shared" si="0"/>
        <v>5928</v>
      </c>
      <c r="M7" s="306">
        <f t="shared" si="0"/>
        <v>421</v>
      </c>
      <c r="N7" s="306">
        <f t="shared" si="0"/>
        <v>2071</v>
      </c>
      <c r="O7" s="306">
        <f t="shared" si="0"/>
        <v>3229</v>
      </c>
      <c r="P7" s="306">
        <f t="shared" si="0"/>
        <v>0</v>
      </c>
      <c r="Q7" s="306">
        <f t="shared" si="0"/>
        <v>2113</v>
      </c>
      <c r="R7" s="306">
        <f t="shared" si="0"/>
        <v>9978</v>
      </c>
      <c r="S7" s="306">
        <f t="shared" si="0"/>
        <v>0</v>
      </c>
      <c r="T7" s="306">
        <f t="shared" si="0"/>
        <v>1787</v>
      </c>
      <c r="U7" s="306">
        <f t="shared" si="0"/>
        <v>0</v>
      </c>
      <c r="V7" s="306">
        <f t="shared" si="0"/>
        <v>0</v>
      </c>
      <c r="W7" s="306">
        <f t="shared" si="0"/>
        <v>89</v>
      </c>
      <c r="X7" s="306">
        <f t="shared" si="0"/>
        <v>5544</v>
      </c>
      <c r="Y7" s="306">
        <f>SUM(Z7:AS7)</f>
        <v>21871</v>
      </c>
      <c r="Z7" s="306">
        <f t="shared" ref="Z7:AI7" si="1">SUM(Z$8:Z$207)</f>
        <v>13125</v>
      </c>
      <c r="AA7" s="306">
        <f t="shared" si="1"/>
        <v>103</v>
      </c>
      <c r="AB7" s="306">
        <f t="shared" si="1"/>
        <v>978</v>
      </c>
      <c r="AC7" s="306">
        <f t="shared" si="1"/>
        <v>1363</v>
      </c>
      <c r="AD7" s="306">
        <f t="shared" si="1"/>
        <v>3153</v>
      </c>
      <c r="AE7" s="306">
        <f t="shared" si="1"/>
        <v>388</v>
      </c>
      <c r="AF7" s="306">
        <f t="shared" si="1"/>
        <v>6</v>
      </c>
      <c r="AG7" s="306">
        <f t="shared" si="1"/>
        <v>0</v>
      </c>
      <c r="AH7" s="306">
        <f t="shared" si="1"/>
        <v>0</v>
      </c>
      <c r="AI7" s="306">
        <f t="shared" si="1"/>
        <v>1246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45</v>
      </c>
      <c r="AS7" s="306">
        <f>SUM(AS$8:AS$207)</f>
        <v>1464</v>
      </c>
      <c r="AT7" s="306">
        <f>施設資源化量内訳!D7</f>
        <v>41686</v>
      </c>
      <c r="AU7" s="306">
        <f>施設資源化量内訳!E7</f>
        <v>1286</v>
      </c>
      <c r="AV7" s="306">
        <f>施設資源化量内訳!F7</f>
        <v>18</v>
      </c>
      <c r="AW7" s="306">
        <f>施設資源化量内訳!G7</f>
        <v>38</v>
      </c>
      <c r="AX7" s="306">
        <f>施設資源化量内訳!H7</f>
        <v>6296</v>
      </c>
      <c r="AY7" s="306">
        <f>施設資源化量内訳!I7</f>
        <v>3714</v>
      </c>
      <c r="AZ7" s="306">
        <f>施設資源化量内訳!J7</f>
        <v>2617</v>
      </c>
      <c r="BA7" s="306">
        <f>施設資源化量内訳!K7</f>
        <v>98</v>
      </c>
      <c r="BB7" s="306">
        <f>施設資源化量内訳!L7</f>
        <v>5928</v>
      </c>
      <c r="BC7" s="306">
        <f>施設資源化量内訳!M7</f>
        <v>421</v>
      </c>
      <c r="BD7" s="306">
        <f>施設資源化量内訳!N7</f>
        <v>39</v>
      </c>
      <c r="BE7" s="306">
        <f>施設資源化量内訳!O7</f>
        <v>3229</v>
      </c>
      <c r="BF7" s="306">
        <f>施設資源化量内訳!P7</f>
        <v>0</v>
      </c>
      <c r="BG7" s="306">
        <f>施設資源化量内訳!Q7</f>
        <v>2113</v>
      </c>
      <c r="BH7" s="306">
        <f>施設資源化量内訳!R7</f>
        <v>9978</v>
      </c>
      <c r="BI7" s="306">
        <f>施設資源化量内訳!S7</f>
        <v>0</v>
      </c>
      <c r="BJ7" s="306">
        <f>施設資源化量内訳!T7</f>
        <v>1787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44</v>
      </c>
      <c r="BN7" s="306">
        <f>施設資源化量内訳!X7</f>
        <v>4080</v>
      </c>
      <c r="BO7" s="306">
        <f>SUM(BP7:CI7)</f>
        <v>16972</v>
      </c>
      <c r="BP7" s="306">
        <f t="shared" ref="BP7:BY7" si="2">SUM(BP$8:BP$207)</f>
        <v>15208</v>
      </c>
      <c r="BQ7" s="306">
        <f t="shared" si="2"/>
        <v>13</v>
      </c>
      <c r="BR7" s="306">
        <f t="shared" si="2"/>
        <v>827</v>
      </c>
      <c r="BS7" s="306">
        <f t="shared" si="2"/>
        <v>135</v>
      </c>
      <c r="BT7" s="306">
        <f t="shared" si="2"/>
        <v>3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786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0</v>
      </c>
      <c r="CJ7" s="307">
        <f>+COUNTIF(CJ$8:CJ$207,"有る")</f>
        <v>18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16511</v>
      </c>
      <c r="E8" s="292">
        <f>SUM(Z8,AU8,BP8)</f>
        <v>9650</v>
      </c>
      <c r="F8" s="292">
        <f>SUM(AA8,AV8,BQ8)</f>
        <v>10</v>
      </c>
      <c r="G8" s="292">
        <f>SUM(AB8,AW8,BR8)</f>
        <v>0</v>
      </c>
      <c r="H8" s="292">
        <f>SUM(AC8,AX8,BS8)</f>
        <v>1245</v>
      </c>
      <c r="I8" s="292">
        <f>SUM(AD8,AY8,BT8)</f>
        <v>1190</v>
      </c>
      <c r="J8" s="292">
        <f>SUM(AE8,AZ8,BU8)</f>
        <v>684</v>
      </c>
      <c r="K8" s="292">
        <f>SUM(AF8,BA8,BV8)</f>
        <v>0</v>
      </c>
      <c r="L8" s="292">
        <f>SUM(AG8,BB8,BW8)</f>
        <v>1402</v>
      </c>
      <c r="M8" s="292">
        <f>SUM(AH8,BC8,BX8)</f>
        <v>0</v>
      </c>
      <c r="N8" s="292">
        <f>SUM(AI8,BD8,BY8)</f>
        <v>316</v>
      </c>
      <c r="O8" s="292">
        <f>SUM(AJ8,BE8,BZ8)</f>
        <v>1955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59</v>
      </c>
      <c r="Y8" s="292">
        <f>SUM(Z8:AS8)</f>
        <v>2594</v>
      </c>
      <c r="Z8" s="292">
        <v>2584</v>
      </c>
      <c r="AA8" s="292">
        <v>10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800</v>
      </c>
      <c r="AK8" s="295" t="s">
        <v>800</v>
      </c>
      <c r="AL8" s="295" t="s">
        <v>800</v>
      </c>
      <c r="AM8" s="295" t="s">
        <v>800</v>
      </c>
      <c r="AN8" s="295" t="s">
        <v>800</v>
      </c>
      <c r="AO8" s="295" t="s">
        <v>800</v>
      </c>
      <c r="AP8" s="295" t="s">
        <v>800</v>
      </c>
      <c r="AQ8" s="295" t="s">
        <v>800</v>
      </c>
      <c r="AR8" s="292">
        <v>0</v>
      </c>
      <c r="AS8" s="292">
        <v>0</v>
      </c>
      <c r="AT8" s="292">
        <f>施設資源化量内訳!D8</f>
        <v>6469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1179</v>
      </c>
      <c r="AY8" s="292">
        <f>施設資源化量内訳!I8</f>
        <v>1190</v>
      </c>
      <c r="AZ8" s="292">
        <f>施設資源化量内訳!J8</f>
        <v>684</v>
      </c>
      <c r="BA8" s="292">
        <f>施設資源化量内訳!K8</f>
        <v>0</v>
      </c>
      <c r="BB8" s="292">
        <f>施設資源化量内訳!L8</f>
        <v>1402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1955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59</v>
      </c>
      <c r="BO8" s="292">
        <f>SUM(BP8:CI8)</f>
        <v>7448</v>
      </c>
      <c r="BP8" s="292">
        <v>7066</v>
      </c>
      <c r="BQ8" s="292">
        <v>0</v>
      </c>
      <c r="BR8" s="292">
        <v>0</v>
      </c>
      <c r="BS8" s="292">
        <v>66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316</v>
      </c>
      <c r="BZ8" s="295" t="s">
        <v>800</v>
      </c>
      <c r="CA8" s="295" t="s">
        <v>800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2">
        <v>0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5789</v>
      </c>
      <c r="E9" s="292">
        <f>SUM(Z9,AU9,BP9)</f>
        <v>1704</v>
      </c>
      <c r="F9" s="292">
        <f>SUM(AA9,AV9,BQ9)</f>
        <v>7</v>
      </c>
      <c r="G9" s="292">
        <f>SUM(AB9,AW9,BR9)</f>
        <v>681</v>
      </c>
      <c r="H9" s="292">
        <f>SUM(AC9,AX9,BS9)</f>
        <v>453</v>
      </c>
      <c r="I9" s="292">
        <f>SUM(AD9,AY9,BT9)</f>
        <v>788</v>
      </c>
      <c r="J9" s="292">
        <f>SUM(AE9,AZ9,BU9)</f>
        <v>251</v>
      </c>
      <c r="K9" s="292">
        <f>SUM(AF9,BA9,BV9)</f>
        <v>0</v>
      </c>
      <c r="L9" s="292">
        <f>SUM(AG9,BB9,BW9)</f>
        <v>683</v>
      </c>
      <c r="M9" s="292">
        <f>SUM(AH9,BC9,BX9)</f>
        <v>0</v>
      </c>
      <c r="N9" s="292">
        <f>SUM(AI9,BD9,BY9)</f>
        <v>69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1153</v>
      </c>
      <c r="Y9" s="292">
        <f>SUM(Z9:AS9)</f>
        <v>555</v>
      </c>
      <c r="Z9" s="292">
        <v>316</v>
      </c>
      <c r="AA9" s="292">
        <v>0</v>
      </c>
      <c r="AB9" s="292">
        <v>169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41</v>
      </c>
      <c r="AJ9" s="295" t="s">
        <v>800</v>
      </c>
      <c r="AK9" s="295" t="s">
        <v>800</v>
      </c>
      <c r="AL9" s="295" t="s">
        <v>800</v>
      </c>
      <c r="AM9" s="295" t="s">
        <v>800</v>
      </c>
      <c r="AN9" s="295" t="s">
        <v>800</v>
      </c>
      <c r="AO9" s="295" t="s">
        <v>800</v>
      </c>
      <c r="AP9" s="295" t="s">
        <v>800</v>
      </c>
      <c r="AQ9" s="295" t="s">
        <v>800</v>
      </c>
      <c r="AR9" s="292">
        <v>0</v>
      </c>
      <c r="AS9" s="292">
        <v>29</v>
      </c>
      <c r="AT9" s="292">
        <f>施設資源化量内訳!D9</f>
        <v>3299</v>
      </c>
      <c r="AU9" s="292">
        <f>施設資源化量内訳!E9</f>
        <v>0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453</v>
      </c>
      <c r="AY9" s="292">
        <f>施設資源化量内訳!I9</f>
        <v>788</v>
      </c>
      <c r="AZ9" s="292">
        <f>施設資源化量内訳!J9</f>
        <v>251</v>
      </c>
      <c r="BA9" s="292">
        <f>施設資源化量内訳!K9</f>
        <v>0</v>
      </c>
      <c r="BB9" s="292">
        <f>施設資源化量内訳!L9</f>
        <v>683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1124</v>
      </c>
      <c r="BO9" s="292">
        <f>SUM(BP9:CI9)</f>
        <v>1935</v>
      </c>
      <c r="BP9" s="292">
        <v>1388</v>
      </c>
      <c r="BQ9" s="292">
        <v>7</v>
      </c>
      <c r="BR9" s="292">
        <v>512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28</v>
      </c>
      <c r="BZ9" s="295" t="s">
        <v>800</v>
      </c>
      <c r="CA9" s="295" t="s">
        <v>800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2">
        <v>0</v>
      </c>
      <c r="CI9" s="292">
        <v>0</v>
      </c>
      <c r="CJ9" s="293" t="s">
        <v>765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4819</v>
      </c>
      <c r="E10" s="292">
        <f>SUM(Z10,AU10,BP10)</f>
        <v>1876</v>
      </c>
      <c r="F10" s="292">
        <f>SUM(AA10,AV10,BQ10)</f>
        <v>40</v>
      </c>
      <c r="G10" s="292">
        <f>SUM(AB10,AW10,BR10)</f>
        <v>31</v>
      </c>
      <c r="H10" s="292">
        <f>SUM(AC10,AX10,BS10)</f>
        <v>869</v>
      </c>
      <c r="I10" s="292">
        <f>SUM(AD10,AY10,BT10)</f>
        <v>595</v>
      </c>
      <c r="J10" s="292">
        <f>SUM(AE10,AZ10,BU10)</f>
        <v>207</v>
      </c>
      <c r="K10" s="292">
        <f>SUM(AF10,BA10,BV10)</f>
        <v>62</v>
      </c>
      <c r="L10" s="292">
        <f>SUM(AG10,BB10,BW10)</f>
        <v>810</v>
      </c>
      <c r="M10" s="292">
        <f>SUM(AH10,BC10,BX10)</f>
        <v>0</v>
      </c>
      <c r="N10" s="292">
        <f>SUM(AI10,BD10,BY10)</f>
        <v>195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134</v>
      </c>
      <c r="Y10" s="292">
        <f>SUM(Z10:AS10)</f>
        <v>3248</v>
      </c>
      <c r="Z10" s="292">
        <v>1876</v>
      </c>
      <c r="AA10" s="292">
        <v>40</v>
      </c>
      <c r="AB10" s="292">
        <v>31</v>
      </c>
      <c r="AC10" s="292">
        <v>170</v>
      </c>
      <c r="AD10" s="292">
        <v>595</v>
      </c>
      <c r="AE10" s="292">
        <v>207</v>
      </c>
      <c r="AF10" s="292">
        <v>0</v>
      </c>
      <c r="AG10" s="292">
        <v>0</v>
      </c>
      <c r="AH10" s="292">
        <v>0</v>
      </c>
      <c r="AI10" s="295">
        <v>195</v>
      </c>
      <c r="AJ10" s="295" t="s">
        <v>800</v>
      </c>
      <c r="AK10" s="295" t="s">
        <v>800</v>
      </c>
      <c r="AL10" s="295" t="s">
        <v>800</v>
      </c>
      <c r="AM10" s="295" t="s">
        <v>800</v>
      </c>
      <c r="AN10" s="295" t="s">
        <v>800</v>
      </c>
      <c r="AO10" s="295" t="s">
        <v>800</v>
      </c>
      <c r="AP10" s="295" t="s">
        <v>800</v>
      </c>
      <c r="AQ10" s="295" t="s">
        <v>800</v>
      </c>
      <c r="AR10" s="292">
        <v>0</v>
      </c>
      <c r="AS10" s="292">
        <v>134</v>
      </c>
      <c r="AT10" s="292">
        <f>施設資源化量内訳!D10</f>
        <v>1571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699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62</v>
      </c>
      <c r="BB10" s="292">
        <f>施設資源化量内訳!L10</f>
        <v>810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800</v>
      </c>
      <c r="CA10" s="295" t="s">
        <v>800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3404</v>
      </c>
      <c r="E11" s="292">
        <f>SUM(Z11,AU11,BP11)</f>
        <v>1224</v>
      </c>
      <c r="F11" s="292">
        <f>SUM(AA11,AV11,BQ11)</f>
        <v>11</v>
      </c>
      <c r="G11" s="292">
        <f>SUM(AB11,AW11,BR11)</f>
        <v>610</v>
      </c>
      <c r="H11" s="292">
        <f>SUM(AC11,AX11,BS11)</f>
        <v>395</v>
      </c>
      <c r="I11" s="292">
        <f>SUM(AD11,AY11,BT11)</f>
        <v>396</v>
      </c>
      <c r="J11" s="292">
        <f>SUM(AE11,AZ11,BU11)</f>
        <v>117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136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2</v>
      </c>
      <c r="X11" s="292">
        <f>SUM(AS11,BN11,CI11)</f>
        <v>513</v>
      </c>
      <c r="Y11" s="292">
        <f>SUM(Z11:AS11)</f>
        <v>661</v>
      </c>
      <c r="Z11" s="292">
        <v>368</v>
      </c>
      <c r="AA11" s="292">
        <v>1</v>
      </c>
      <c r="AB11" s="292">
        <v>275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15</v>
      </c>
      <c r="AJ11" s="295" t="s">
        <v>800</v>
      </c>
      <c r="AK11" s="295" t="s">
        <v>800</v>
      </c>
      <c r="AL11" s="295" t="s">
        <v>800</v>
      </c>
      <c r="AM11" s="295" t="s">
        <v>800</v>
      </c>
      <c r="AN11" s="295" t="s">
        <v>800</v>
      </c>
      <c r="AO11" s="295" t="s">
        <v>800</v>
      </c>
      <c r="AP11" s="295" t="s">
        <v>800</v>
      </c>
      <c r="AQ11" s="295" t="s">
        <v>800</v>
      </c>
      <c r="AR11" s="292">
        <v>2</v>
      </c>
      <c r="AS11" s="292">
        <v>0</v>
      </c>
      <c r="AT11" s="292">
        <f>施設資源化量内訳!D11</f>
        <v>1446</v>
      </c>
      <c r="AU11" s="292">
        <f>施設資源化量内訳!E11</f>
        <v>21</v>
      </c>
      <c r="AV11" s="292">
        <f>施設資源化量内訳!F11</f>
        <v>10</v>
      </c>
      <c r="AW11" s="292">
        <f>施設資源化量内訳!G11</f>
        <v>20</v>
      </c>
      <c r="AX11" s="292">
        <f>施設資源化量内訳!H11</f>
        <v>369</v>
      </c>
      <c r="AY11" s="292">
        <f>施設資源化量内訳!I11</f>
        <v>394</v>
      </c>
      <c r="AZ11" s="292">
        <f>施設資源化量内訳!J11</f>
        <v>117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2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513</v>
      </c>
      <c r="BO11" s="292">
        <f>SUM(BP11:CI11)</f>
        <v>1297</v>
      </c>
      <c r="BP11" s="292">
        <v>835</v>
      </c>
      <c r="BQ11" s="292">
        <v>0</v>
      </c>
      <c r="BR11" s="292">
        <v>315</v>
      </c>
      <c r="BS11" s="292">
        <v>26</v>
      </c>
      <c r="BT11" s="292">
        <v>2</v>
      </c>
      <c r="BU11" s="292">
        <v>0</v>
      </c>
      <c r="BV11" s="292">
        <v>0</v>
      </c>
      <c r="BW11" s="292">
        <v>0</v>
      </c>
      <c r="BX11" s="292">
        <v>0</v>
      </c>
      <c r="BY11" s="292">
        <v>119</v>
      </c>
      <c r="BZ11" s="295" t="s">
        <v>800</v>
      </c>
      <c r="CA11" s="295" t="s">
        <v>800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6944</v>
      </c>
      <c r="E12" s="292">
        <f>SUM(Z12,AU12,BP12)</f>
        <v>4304</v>
      </c>
      <c r="F12" s="292">
        <f>SUM(AA12,AV12,BQ12)</f>
        <v>0</v>
      </c>
      <c r="G12" s="292">
        <f>SUM(AB12,AW12,BR12)</f>
        <v>0</v>
      </c>
      <c r="H12" s="292">
        <f>SUM(AC12,AX12,BS12)</f>
        <v>610</v>
      </c>
      <c r="I12" s="292">
        <f>SUM(AD12,AY12,BT12)</f>
        <v>608</v>
      </c>
      <c r="J12" s="292">
        <f>SUM(AE12,AZ12,BU12)</f>
        <v>245</v>
      </c>
      <c r="K12" s="292">
        <f>SUM(AF12,BA12,BV12)</f>
        <v>0</v>
      </c>
      <c r="L12" s="292">
        <f>SUM(AG12,BB12,BW12)</f>
        <v>928</v>
      </c>
      <c r="M12" s="292">
        <f>SUM(AH12,BC12,BX12)</f>
        <v>0</v>
      </c>
      <c r="N12" s="292">
        <f>SUM(AI12,BD12,BY12)</f>
        <v>213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36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0</v>
      </c>
      <c r="AJ12" s="295" t="s">
        <v>800</v>
      </c>
      <c r="AK12" s="295" t="s">
        <v>800</v>
      </c>
      <c r="AL12" s="295" t="s">
        <v>800</v>
      </c>
      <c r="AM12" s="295" t="s">
        <v>800</v>
      </c>
      <c r="AN12" s="295" t="s">
        <v>800</v>
      </c>
      <c r="AO12" s="295" t="s">
        <v>800</v>
      </c>
      <c r="AP12" s="295" t="s">
        <v>800</v>
      </c>
      <c r="AQ12" s="295" t="s">
        <v>800</v>
      </c>
      <c r="AR12" s="292">
        <v>0</v>
      </c>
      <c r="AS12" s="292">
        <v>0</v>
      </c>
      <c r="AT12" s="292">
        <f>施設資源化量内訳!D12</f>
        <v>3543</v>
      </c>
      <c r="AU12" s="292">
        <f>施設資源化量内訳!E12</f>
        <v>1116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610</v>
      </c>
      <c r="AY12" s="292">
        <f>施設資源化量内訳!I12</f>
        <v>608</v>
      </c>
      <c r="AZ12" s="292">
        <f>施設資源化量内訳!J12</f>
        <v>245</v>
      </c>
      <c r="BA12" s="292">
        <f>施設資源化量内訳!K12</f>
        <v>0</v>
      </c>
      <c r="BB12" s="292">
        <f>施設資源化量内訳!L12</f>
        <v>928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36</v>
      </c>
      <c r="BO12" s="292">
        <f>SUM(BP12:CI12)</f>
        <v>3401</v>
      </c>
      <c r="BP12" s="292">
        <v>3188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213</v>
      </c>
      <c r="BZ12" s="295" t="s">
        <v>800</v>
      </c>
      <c r="CA12" s="295" t="s">
        <v>800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6070</v>
      </c>
      <c r="E13" s="292">
        <f>SUM(Z13,AU13,BP13)</f>
        <v>3030</v>
      </c>
      <c r="F13" s="292">
        <f>SUM(AA13,AV13,BQ13)</f>
        <v>21</v>
      </c>
      <c r="G13" s="292">
        <f>SUM(AB13,AW13,BR13)</f>
        <v>0</v>
      </c>
      <c r="H13" s="292">
        <f>SUM(AC13,AX13,BS13)</f>
        <v>549</v>
      </c>
      <c r="I13" s="292">
        <f>SUM(AD13,AY13,BT13)</f>
        <v>433</v>
      </c>
      <c r="J13" s="292">
        <f>SUM(AE13,AZ13,BU13)</f>
        <v>209</v>
      </c>
      <c r="K13" s="292">
        <f>SUM(AF13,BA13,BV13)</f>
        <v>0</v>
      </c>
      <c r="L13" s="292">
        <f>SUM(AG13,BB13,BW13)</f>
        <v>1079</v>
      </c>
      <c r="M13" s="292">
        <f>SUM(AH13,BC13,BX13)</f>
        <v>0</v>
      </c>
      <c r="N13" s="292">
        <f>SUM(AI13,BD13,BY13)</f>
        <v>351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10</v>
      </c>
      <c r="X13" s="292">
        <f>SUM(AS13,BN13,CI13)</f>
        <v>388</v>
      </c>
      <c r="Y13" s="292">
        <f>SUM(Z13:AS13)</f>
        <v>3989</v>
      </c>
      <c r="Z13" s="292">
        <v>3023</v>
      </c>
      <c r="AA13" s="292">
        <v>21</v>
      </c>
      <c r="AB13" s="292">
        <v>0</v>
      </c>
      <c r="AC13" s="292">
        <v>161</v>
      </c>
      <c r="AD13" s="292">
        <v>433</v>
      </c>
      <c r="AE13" s="292">
        <v>0</v>
      </c>
      <c r="AF13" s="292">
        <v>0</v>
      </c>
      <c r="AG13" s="292">
        <v>0</v>
      </c>
      <c r="AH13" s="292">
        <v>0</v>
      </c>
      <c r="AI13" s="295">
        <v>351</v>
      </c>
      <c r="AJ13" s="295" t="s">
        <v>800</v>
      </c>
      <c r="AK13" s="295" t="s">
        <v>800</v>
      </c>
      <c r="AL13" s="295" t="s">
        <v>800</v>
      </c>
      <c r="AM13" s="295" t="s">
        <v>800</v>
      </c>
      <c r="AN13" s="295" t="s">
        <v>800</v>
      </c>
      <c r="AO13" s="295" t="s">
        <v>800</v>
      </c>
      <c r="AP13" s="295" t="s">
        <v>800</v>
      </c>
      <c r="AQ13" s="295" t="s">
        <v>800</v>
      </c>
      <c r="AR13" s="292">
        <v>0</v>
      </c>
      <c r="AS13" s="292">
        <v>0</v>
      </c>
      <c r="AT13" s="292">
        <f>施設資源化量内訳!D13</f>
        <v>2081</v>
      </c>
      <c r="AU13" s="292">
        <f>施設資源化量内訳!E13</f>
        <v>7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388</v>
      </c>
      <c r="AY13" s="292">
        <f>施設資源化量内訳!I13</f>
        <v>0</v>
      </c>
      <c r="AZ13" s="292">
        <f>施設資源化量内訳!J13</f>
        <v>209</v>
      </c>
      <c r="BA13" s="292">
        <f>施設資源化量内訳!K13</f>
        <v>0</v>
      </c>
      <c r="BB13" s="292">
        <f>施設資源化量内訳!L13</f>
        <v>1079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10</v>
      </c>
      <c r="BN13" s="292">
        <f>施設資源化量内訳!X13</f>
        <v>388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800</v>
      </c>
      <c r="CA13" s="295" t="s">
        <v>800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5588</v>
      </c>
      <c r="E14" s="292">
        <f>SUM(Z14,AU14,BP14)</f>
        <v>1550</v>
      </c>
      <c r="F14" s="292">
        <f>SUM(AA14,AV14,BQ14)</f>
        <v>2</v>
      </c>
      <c r="G14" s="292">
        <f>SUM(AB14,AW14,BR14)</f>
        <v>0</v>
      </c>
      <c r="H14" s="292">
        <f>SUM(AC14,AX14,BS14)</f>
        <v>373</v>
      </c>
      <c r="I14" s="292">
        <f>SUM(AD14,AY14,BT14)</f>
        <v>326</v>
      </c>
      <c r="J14" s="292">
        <f>SUM(AE14,AZ14,BU14)</f>
        <v>135</v>
      </c>
      <c r="K14" s="292">
        <f>SUM(AF14,BA14,BV14)</f>
        <v>0</v>
      </c>
      <c r="L14" s="292">
        <f>SUM(AG14,BB14,BW14)</f>
        <v>708</v>
      </c>
      <c r="M14" s="292">
        <f>SUM(AH14,BC14,BX14)</f>
        <v>0</v>
      </c>
      <c r="N14" s="292">
        <f>SUM(AI14,BD14,BY14)</f>
        <v>260</v>
      </c>
      <c r="O14" s="292">
        <f>SUM(AJ14,BE14,BZ14)</f>
        <v>122</v>
      </c>
      <c r="P14" s="292">
        <f>SUM(AK14,BF14,CA14)</f>
        <v>0</v>
      </c>
      <c r="Q14" s="292">
        <f>SUM(AL14,BG14,CB14)</f>
        <v>27</v>
      </c>
      <c r="R14" s="292">
        <f>SUM(AM14,BH14,CC14)</f>
        <v>0</v>
      </c>
      <c r="S14" s="292">
        <f>SUM(AN14,BI14,CD14)</f>
        <v>0</v>
      </c>
      <c r="T14" s="292">
        <f>SUM(AO14,BJ14,CE14)</f>
        <v>407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1678</v>
      </c>
      <c r="Y14" s="292">
        <f>SUM(Z14:AS14)</f>
        <v>3031</v>
      </c>
      <c r="Z14" s="292">
        <v>1514</v>
      </c>
      <c r="AA14" s="292">
        <v>0</v>
      </c>
      <c r="AB14" s="292">
        <v>0</v>
      </c>
      <c r="AC14" s="292">
        <v>160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245</v>
      </c>
      <c r="AJ14" s="295" t="s">
        <v>800</v>
      </c>
      <c r="AK14" s="295" t="s">
        <v>800</v>
      </c>
      <c r="AL14" s="295" t="s">
        <v>800</v>
      </c>
      <c r="AM14" s="295" t="s">
        <v>800</v>
      </c>
      <c r="AN14" s="295" t="s">
        <v>800</v>
      </c>
      <c r="AO14" s="295" t="s">
        <v>800</v>
      </c>
      <c r="AP14" s="295" t="s">
        <v>800</v>
      </c>
      <c r="AQ14" s="295" t="s">
        <v>800</v>
      </c>
      <c r="AR14" s="292">
        <v>0</v>
      </c>
      <c r="AS14" s="292">
        <v>1112</v>
      </c>
      <c r="AT14" s="292">
        <f>施設資源化量内訳!D14</f>
        <v>2557</v>
      </c>
      <c r="AU14" s="292">
        <f>施設資源化量内訳!E14</f>
        <v>36</v>
      </c>
      <c r="AV14" s="292">
        <f>施設資源化量内訳!F14</f>
        <v>2</v>
      </c>
      <c r="AW14" s="292">
        <f>施設資源化量内訳!G14</f>
        <v>0</v>
      </c>
      <c r="AX14" s="292">
        <f>施設資源化量内訳!H14</f>
        <v>213</v>
      </c>
      <c r="AY14" s="292">
        <f>施設資源化量内訳!I14</f>
        <v>326</v>
      </c>
      <c r="AZ14" s="292">
        <f>施設資源化量内訳!J14</f>
        <v>135</v>
      </c>
      <c r="BA14" s="292">
        <f>施設資源化量内訳!K14</f>
        <v>0</v>
      </c>
      <c r="BB14" s="292">
        <f>施設資源化量内訳!L14</f>
        <v>708</v>
      </c>
      <c r="BC14" s="292">
        <f>施設資源化量内訳!M14</f>
        <v>0</v>
      </c>
      <c r="BD14" s="292">
        <f>施設資源化量内訳!N14</f>
        <v>15</v>
      </c>
      <c r="BE14" s="292">
        <f>施設資源化量内訳!O14</f>
        <v>122</v>
      </c>
      <c r="BF14" s="292">
        <f>施設資源化量内訳!P14</f>
        <v>0</v>
      </c>
      <c r="BG14" s="292">
        <f>施設資源化量内訳!Q14</f>
        <v>27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407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566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800</v>
      </c>
      <c r="CA14" s="295" t="s">
        <v>800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4173</v>
      </c>
      <c r="E15" s="292">
        <f>SUM(Z15,AU15,BP15)</f>
        <v>869</v>
      </c>
      <c r="F15" s="292">
        <f>SUM(AA15,AV15,BQ15)</f>
        <v>11</v>
      </c>
      <c r="G15" s="292">
        <f>SUM(AB15,AW15,BR15)</f>
        <v>386</v>
      </c>
      <c r="H15" s="292">
        <f>SUM(AC15,AX15,BS15)</f>
        <v>446</v>
      </c>
      <c r="I15" s="292">
        <f>SUM(AD15,AY15,BT15)</f>
        <v>503</v>
      </c>
      <c r="J15" s="292">
        <f>SUM(AE15,AZ15,BU15)</f>
        <v>159</v>
      </c>
      <c r="K15" s="292">
        <f>SUM(AF15,BA15,BV15)</f>
        <v>15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1152</v>
      </c>
      <c r="P15" s="292">
        <f>SUM(AK15,BF15,CA15)</f>
        <v>0</v>
      </c>
      <c r="Q15" s="292">
        <f>SUM(AL15,BG15,CB15)</f>
        <v>0</v>
      </c>
      <c r="R15" s="292">
        <f>SUM(AM15,BH15,CC15)</f>
        <v>525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19</v>
      </c>
      <c r="X15" s="292">
        <f>SUM(AS15,BN15,CI15)</f>
        <v>88</v>
      </c>
      <c r="Y15" s="292">
        <f>SUM(Z15:AS15)</f>
        <v>1748</v>
      </c>
      <c r="Z15" s="292">
        <v>848</v>
      </c>
      <c r="AA15" s="292">
        <v>11</v>
      </c>
      <c r="AB15" s="292">
        <v>386</v>
      </c>
      <c r="AC15" s="292">
        <v>0</v>
      </c>
      <c r="AD15" s="292">
        <v>503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800</v>
      </c>
      <c r="AK15" s="295" t="s">
        <v>800</v>
      </c>
      <c r="AL15" s="295" t="s">
        <v>800</v>
      </c>
      <c r="AM15" s="295" t="s">
        <v>800</v>
      </c>
      <c r="AN15" s="295" t="s">
        <v>800</v>
      </c>
      <c r="AO15" s="295" t="s">
        <v>800</v>
      </c>
      <c r="AP15" s="295" t="s">
        <v>800</v>
      </c>
      <c r="AQ15" s="295" t="s">
        <v>800</v>
      </c>
      <c r="AR15" s="292">
        <v>0</v>
      </c>
      <c r="AS15" s="292">
        <v>0</v>
      </c>
      <c r="AT15" s="292">
        <f>施設資源化量内訳!D15</f>
        <v>2425</v>
      </c>
      <c r="AU15" s="292">
        <f>施設資源化量内訳!E15</f>
        <v>21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446</v>
      </c>
      <c r="AY15" s="292">
        <f>施設資源化量内訳!I15</f>
        <v>0</v>
      </c>
      <c r="AZ15" s="292">
        <f>施設資源化量内訳!J15</f>
        <v>159</v>
      </c>
      <c r="BA15" s="292">
        <f>施設資源化量内訳!K15</f>
        <v>15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1152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525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19</v>
      </c>
      <c r="BN15" s="292">
        <f>施設資源化量内訳!X15</f>
        <v>88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800</v>
      </c>
      <c r="CA15" s="295" t="s">
        <v>800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1381</v>
      </c>
      <c r="E16" s="292">
        <f>SUM(Z16,AU16,BP16)</f>
        <v>499</v>
      </c>
      <c r="F16" s="292">
        <f>SUM(AA16,AV16,BQ16)</f>
        <v>0</v>
      </c>
      <c r="G16" s="292">
        <f>SUM(AB16,AW16,BR16)</f>
        <v>0</v>
      </c>
      <c r="H16" s="292">
        <f>SUM(AC16,AX16,BS16)</f>
        <v>331</v>
      </c>
      <c r="I16" s="292">
        <f>SUM(AD16,AY16,BT16)</f>
        <v>267</v>
      </c>
      <c r="J16" s="292">
        <f>SUM(AE16,AZ16,BU16)</f>
        <v>143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141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0</v>
      </c>
      <c r="Y16" s="292">
        <f>SUM(Z16:AS16)</f>
        <v>1011</v>
      </c>
      <c r="Z16" s="292">
        <v>497</v>
      </c>
      <c r="AA16" s="292">
        <v>0</v>
      </c>
      <c r="AB16" s="292">
        <v>0</v>
      </c>
      <c r="AC16" s="292">
        <v>106</v>
      </c>
      <c r="AD16" s="292">
        <v>267</v>
      </c>
      <c r="AE16" s="292">
        <v>0</v>
      </c>
      <c r="AF16" s="292">
        <v>0</v>
      </c>
      <c r="AG16" s="292">
        <v>0</v>
      </c>
      <c r="AH16" s="292">
        <v>0</v>
      </c>
      <c r="AI16" s="295">
        <v>141</v>
      </c>
      <c r="AJ16" s="295" t="s">
        <v>800</v>
      </c>
      <c r="AK16" s="295" t="s">
        <v>800</v>
      </c>
      <c r="AL16" s="295" t="s">
        <v>800</v>
      </c>
      <c r="AM16" s="295" t="s">
        <v>800</v>
      </c>
      <c r="AN16" s="295" t="s">
        <v>800</v>
      </c>
      <c r="AO16" s="295" t="s">
        <v>800</v>
      </c>
      <c r="AP16" s="295" t="s">
        <v>800</v>
      </c>
      <c r="AQ16" s="295" t="s">
        <v>800</v>
      </c>
      <c r="AR16" s="292">
        <v>0</v>
      </c>
      <c r="AS16" s="292">
        <v>0</v>
      </c>
      <c r="AT16" s="292">
        <f>施設資源化量内訳!D16</f>
        <v>370</v>
      </c>
      <c r="AU16" s="292">
        <f>施設資源化量内訳!E16</f>
        <v>2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225</v>
      </c>
      <c r="AY16" s="292">
        <f>施設資源化量内訳!I16</f>
        <v>0</v>
      </c>
      <c r="AZ16" s="292">
        <f>施設資源化量内訳!J16</f>
        <v>143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800</v>
      </c>
      <c r="CA16" s="295" t="s">
        <v>800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2051</v>
      </c>
      <c r="E17" s="292">
        <f>SUM(Z17,AU17,BP17)</f>
        <v>840</v>
      </c>
      <c r="F17" s="292">
        <f>SUM(AA17,AV17,BQ17)</f>
        <v>1</v>
      </c>
      <c r="G17" s="292">
        <f>SUM(AB17,AW17,BR17)</f>
        <v>0</v>
      </c>
      <c r="H17" s="292">
        <f>SUM(AC17,AX17,BS17)</f>
        <v>268</v>
      </c>
      <c r="I17" s="292">
        <f>SUM(AD17,AY17,BT17)</f>
        <v>282</v>
      </c>
      <c r="J17" s="292">
        <f>SUM(AE17,AZ17,BU17)</f>
        <v>163</v>
      </c>
      <c r="K17" s="292">
        <f>SUM(AF17,BA17,BV17)</f>
        <v>1</v>
      </c>
      <c r="L17" s="292">
        <f>SUM(AG17,BB17,BW17)</f>
        <v>0</v>
      </c>
      <c r="M17" s="292">
        <f>SUM(AH17,BC17,BX17)</f>
        <v>421</v>
      </c>
      <c r="N17" s="292">
        <f>SUM(AI17,BD17,BY17)</f>
        <v>57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4</v>
      </c>
      <c r="X17" s="292">
        <f>SUM(AS17,BN17,CI17)</f>
        <v>14</v>
      </c>
      <c r="Y17" s="292">
        <f>SUM(Z17:AS17)</f>
        <v>591</v>
      </c>
      <c r="Z17" s="292">
        <v>284</v>
      </c>
      <c r="AA17" s="292">
        <v>1</v>
      </c>
      <c r="AB17" s="292">
        <v>0</v>
      </c>
      <c r="AC17" s="292">
        <v>0</v>
      </c>
      <c r="AD17" s="292">
        <v>282</v>
      </c>
      <c r="AE17" s="292">
        <v>0</v>
      </c>
      <c r="AF17" s="292">
        <v>0</v>
      </c>
      <c r="AG17" s="292">
        <v>0</v>
      </c>
      <c r="AH17" s="292">
        <v>0</v>
      </c>
      <c r="AI17" s="295">
        <v>24</v>
      </c>
      <c r="AJ17" s="295" t="s">
        <v>800</v>
      </c>
      <c r="AK17" s="295" t="s">
        <v>800</v>
      </c>
      <c r="AL17" s="295" t="s">
        <v>800</v>
      </c>
      <c r="AM17" s="295" t="s">
        <v>800</v>
      </c>
      <c r="AN17" s="295" t="s">
        <v>800</v>
      </c>
      <c r="AO17" s="295" t="s">
        <v>800</v>
      </c>
      <c r="AP17" s="295" t="s">
        <v>800</v>
      </c>
      <c r="AQ17" s="295" t="s">
        <v>800</v>
      </c>
      <c r="AR17" s="292">
        <v>0</v>
      </c>
      <c r="AS17" s="292">
        <v>0</v>
      </c>
      <c r="AT17" s="292">
        <f>施設資源化量内訳!D17</f>
        <v>886</v>
      </c>
      <c r="AU17" s="292">
        <f>施設資源化量内訳!E17</f>
        <v>15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268</v>
      </c>
      <c r="AY17" s="292">
        <f>施設資源化量内訳!I17</f>
        <v>0</v>
      </c>
      <c r="AZ17" s="292">
        <f>施設資源化量内訳!J17</f>
        <v>163</v>
      </c>
      <c r="BA17" s="292">
        <f>施設資源化量内訳!K17</f>
        <v>1</v>
      </c>
      <c r="BB17" s="292">
        <f>施設資源化量内訳!L17</f>
        <v>0</v>
      </c>
      <c r="BC17" s="292">
        <f>施設資源化量内訳!M17</f>
        <v>421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4</v>
      </c>
      <c r="BN17" s="292">
        <f>施設資源化量内訳!X17</f>
        <v>14</v>
      </c>
      <c r="BO17" s="292">
        <f>SUM(BP17:CI17)</f>
        <v>574</v>
      </c>
      <c r="BP17" s="292">
        <v>541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33</v>
      </c>
      <c r="BZ17" s="295" t="s">
        <v>800</v>
      </c>
      <c r="CA17" s="295" t="s">
        <v>800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2749</v>
      </c>
      <c r="E18" s="292">
        <f>SUM(Z18,AU18,BP18)</f>
        <v>267</v>
      </c>
      <c r="F18" s="292">
        <f>SUM(AA18,AV18,BQ18)</f>
        <v>1</v>
      </c>
      <c r="G18" s="292">
        <f>SUM(AB18,AW18,BR18)</f>
        <v>123</v>
      </c>
      <c r="H18" s="292">
        <f>SUM(AC18,AX18,BS18)</f>
        <v>419</v>
      </c>
      <c r="I18" s="292">
        <f>SUM(AD18,AY18,BT18)</f>
        <v>370</v>
      </c>
      <c r="J18" s="292">
        <f>SUM(AE18,AZ18,BU18)</f>
        <v>94</v>
      </c>
      <c r="K18" s="292">
        <f>SUM(AF18,BA18,BV18)</f>
        <v>0</v>
      </c>
      <c r="L18" s="292">
        <f>SUM(AG18,BB18,BW18)</f>
        <v>1</v>
      </c>
      <c r="M18" s="292">
        <f>SUM(AH18,BC18,BX18)</f>
        <v>0</v>
      </c>
      <c r="N18" s="292">
        <f>SUM(AI18,BD18,BY18)</f>
        <v>39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1380</v>
      </c>
      <c r="U18" s="292">
        <f>SUM(AP18,BK18,CF18)</f>
        <v>0</v>
      </c>
      <c r="V18" s="292">
        <f>SUM(AQ18,BL18,CG18)</f>
        <v>0</v>
      </c>
      <c r="W18" s="292">
        <f>SUM(AR18,BM18,CH18)</f>
        <v>11</v>
      </c>
      <c r="X18" s="292">
        <f>SUM(AS18,BN18,CI18)</f>
        <v>44</v>
      </c>
      <c r="Y18" s="292">
        <f>SUM(Z18:AS18)</f>
        <v>383</v>
      </c>
      <c r="Z18" s="292">
        <v>253</v>
      </c>
      <c r="AA18" s="292">
        <v>1</v>
      </c>
      <c r="AB18" s="292">
        <v>105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24</v>
      </c>
      <c r="AJ18" s="295" t="s">
        <v>800</v>
      </c>
      <c r="AK18" s="295" t="s">
        <v>800</v>
      </c>
      <c r="AL18" s="295" t="s">
        <v>800</v>
      </c>
      <c r="AM18" s="295" t="s">
        <v>800</v>
      </c>
      <c r="AN18" s="295" t="s">
        <v>800</v>
      </c>
      <c r="AO18" s="295" t="s">
        <v>800</v>
      </c>
      <c r="AP18" s="295" t="s">
        <v>800</v>
      </c>
      <c r="AQ18" s="295" t="s">
        <v>800</v>
      </c>
      <c r="AR18" s="292">
        <v>0</v>
      </c>
      <c r="AS18" s="292">
        <v>0</v>
      </c>
      <c r="AT18" s="292">
        <f>施設資源化量内訳!D18</f>
        <v>2366</v>
      </c>
      <c r="AU18" s="292">
        <f>施設資源化量内訳!E18</f>
        <v>14</v>
      </c>
      <c r="AV18" s="292">
        <f>施設資源化量内訳!F18</f>
        <v>0</v>
      </c>
      <c r="AW18" s="292">
        <f>施設資源化量内訳!G18</f>
        <v>18</v>
      </c>
      <c r="AX18" s="292">
        <f>施設資源化量内訳!H18</f>
        <v>419</v>
      </c>
      <c r="AY18" s="292">
        <f>施設資源化量内訳!I18</f>
        <v>370</v>
      </c>
      <c r="AZ18" s="292">
        <f>施設資源化量内訳!J18</f>
        <v>94</v>
      </c>
      <c r="BA18" s="292">
        <f>施設資源化量内訳!K18</f>
        <v>0</v>
      </c>
      <c r="BB18" s="292">
        <f>施設資源化量内訳!L18</f>
        <v>1</v>
      </c>
      <c r="BC18" s="292">
        <f>施設資源化量内訳!M18</f>
        <v>0</v>
      </c>
      <c r="BD18" s="292">
        <f>施設資源化量内訳!N18</f>
        <v>15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1380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11</v>
      </c>
      <c r="BN18" s="292">
        <f>施設資源化量内訳!X18</f>
        <v>44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800</v>
      </c>
      <c r="CA18" s="295" t="s">
        <v>800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6740</v>
      </c>
      <c r="E19" s="292">
        <f>SUM(Z19,AU19,BP19)</f>
        <v>1763</v>
      </c>
      <c r="F19" s="292">
        <f>SUM(AA19,AV19,BQ19)</f>
        <v>9</v>
      </c>
      <c r="G19" s="292">
        <f>SUM(AB19,AW19,BR19)</f>
        <v>0</v>
      </c>
      <c r="H19" s="292">
        <f>SUM(AC19,AX19,BS19)</f>
        <v>1063</v>
      </c>
      <c r="I19" s="292">
        <f>SUM(AD19,AY19,BT19)</f>
        <v>565</v>
      </c>
      <c r="J19" s="292">
        <f>SUM(AE19,AZ19,BU19)</f>
        <v>212</v>
      </c>
      <c r="K19" s="292">
        <f>SUM(AF19,BA19,BV19)</f>
        <v>5</v>
      </c>
      <c r="L19" s="292">
        <f>SUM(AG19,BB19,BW19)</f>
        <v>0</v>
      </c>
      <c r="M19" s="292">
        <f>SUM(AH19,BC19,BX19)</f>
        <v>0</v>
      </c>
      <c r="N19" s="292">
        <f>SUM(AI19,BD19,BY19)</f>
        <v>128</v>
      </c>
      <c r="O19" s="292">
        <f>SUM(AJ19,BE19,BZ19)</f>
        <v>0</v>
      </c>
      <c r="P19" s="292">
        <f>SUM(AK19,BF19,CA19)</f>
        <v>0</v>
      </c>
      <c r="Q19" s="292">
        <f>SUM(AL19,BG19,CB19)</f>
        <v>1546</v>
      </c>
      <c r="R19" s="292">
        <f>SUM(AM19,BH19,CC19)</f>
        <v>1289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35</v>
      </c>
      <c r="X19" s="292">
        <f>SUM(AS19,BN19,CI19)</f>
        <v>125</v>
      </c>
      <c r="Y19" s="292">
        <f>SUM(Z19:AS19)</f>
        <v>1831</v>
      </c>
      <c r="Z19" s="292">
        <v>496</v>
      </c>
      <c r="AA19" s="292">
        <v>2</v>
      </c>
      <c r="AB19" s="292">
        <v>0</v>
      </c>
      <c r="AC19" s="292">
        <v>498</v>
      </c>
      <c r="AD19" s="292">
        <v>564</v>
      </c>
      <c r="AE19" s="292">
        <v>20</v>
      </c>
      <c r="AF19" s="292">
        <v>4</v>
      </c>
      <c r="AG19" s="292">
        <v>0</v>
      </c>
      <c r="AH19" s="292">
        <v>0</v>
      </c>
      <c r="AI19" s="295">
        <v>88</v>
      </c>
      <c r="AJ19" s="295" t="s">
        <v>800</v>
      </c>
      <c r="AK19" s="295" t="s">
        <v>800</v>
      </c>
      <c r="AL19" s="295" t="s">
        <v>800</v>
      </c>
      <c r="AM19" s="295" t="s">
        <v>800</v>
      </c>
      <c r="AN19" s="295" t="s">
        <v>800</v>
      </c>
      <c r="AO19" s="295" t="s">
        <v>800</v>
      </c>
      <c r="AP19" s="295" t="s">
        <v>800</v>
      </c>
      <c r="AQ19" s="295" t="s">
        <v>800</v>
      </c>
      <c r="AR19" s="292">
        <v>35</v>
      </c>
      <c r="AS19" s="292">
        <v>124</v>
      </c>
      <c r="AT19" s="292">
        <f>施設資源化量内訳!D19</f>
        <v>3613</v>
      </c>
      <c r="AU19" s="292">
        <f>施設資源化量内訳!E19</f>
        <v>19</v>
      </c>
      <c r="AV19" s="292">
        <f>施設資源化量内訳!F19</f>
        <v>6</v>
      </c>
      <c r="AW19" s="292">
        <f>施設資源化量内訳!G19</f>
        <v>0</v>
      </c>
      <c r="AX19" s="292">
        <f>施設資源化量内訳!H19</f>
        <v>559</v>
      </c>
      <c r="AY19" s="292">
        <f>施設資源化量内訳!I19</f>
        <v>0</v>
      </c>
      <c r="AZ19" s="292">
        <f>施設資源化量内訳!J19</f>
        <v>192</v>
      </c>
      <c r="BA19" s="292">
        <f>施設資源化量内訳!K19</f>
        <v>1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1546</v>
      </c>
      <c r="BH19" s="292">
        <f>施設資源化量内訳!R19</f>
        <v>1289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1</v>
      </c>
      <c r="BO19" s="292">
        <f>SUM(BP19:CI19)</f>
        <v>1296</v>
      </c>
      <c r="BP19" s="292">
        <v>1248</v>
      </c>
      <c r="BQ19" s="292">
        <v>1</v>
      </c>
      <c r="BR19" s="292">
        <v>0</v>
      </c>
      <c r="BS19" s="292">
        <v>6</v>
      </c>
      <c r="BT19" s="292">
        <v>1</v>
      </c>
      <c r="BU19" s="292">
        <v>0</v>
      </c>
      <c r="BV19" s="292">
        <v>0</v>
      </c>
      <c r="BW19" s="292">
        <v>0</v>
      </c>
      <c r="BX19" s="292">
        <v>0</v>
      </c>
      <c r="BY19" s="292">
        <v>40</v>
      </c>
      <c r="BZ19" s="295" t="s">
        <v>800</v>
      </c>
      <c r="CA19" s="295" t="s">
        <v>800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1797</v>
      </c>
      <c r="E20" s="292">
        <f>SUM(Z20,AU20,BP20)</f>
        <v>763</v>
      </c>
      <c r="F20" s="292">
        <f>SUM(AA20,AV20,BQ20)</f>
        <v>15</v>
      </c>
      <c r="G20" s="292">
        <f>SUM(AB20,AW20,BR20)</f>
        <v>12</v>
      </c>
      <c r="H20" s="292">
        <f>SUM(AC20,AX20,BS20)</f>
        <v>284</v>
      </c>
      <c r="I20" s="292">
        <f>SUM(AD20,AY20,BT20)</f>
        <v>191</v>
      </c>
      <c r="J20" s="292">
        <f>SUM(AE20,AZ20,BU20)</f>
        <v>77</v>
      </c>
      <c r="K20" s="292">
        <f>SUM(AF20,BA20,BV20)</f>
        <v>15</v>
      </c>
      <c r="L20" s="292">
        <f>SUM(AG20,BB20,BW20)</f>
        <v>317</v>
      </c>
      <c r="M20" s="292">
        <f>SUM(AH20,BC20,BX20)</f>
        <v>0</v>
      </c>
      <c r="N20" s="292">
        <f>SUM(AI20,BD20,BY20)</f>
        <v>82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41</v>
      </c>
      <c r="Y20" s="292">
        <f>SUM(Z20:AS20)</f>
        <v>1236</v>
      </c>
      <c r="Z20" s="292">
        <v>763</v>
      </c>
      <c r="AA20" s="292">
        <v>15</v>
      </c>
      <c r="AB20" s="292">
        <v>12</v>
      </c>
      <c r="AC20" s="292">
        <v>55</v>
      </c>
      <c r="AD20" s="292">
        <v>191</v>
      </c>
      <c r="AE20" s="292">
        <v>77</v>
      </c>
      <c r="AF20" s="292">
        <v>0</v>
      </c>
      <c r="AG20" s="292">
        <v>0</v>
      </c>
      <c r="AH20" s="292">
        <v>0</v>
      </c>
      <c r="AI20" s="295">
        <v>82</v>
      </c>
      <c r="AJ20" s="295" t="s">
        <v>800</v>
      </c>
      <c r="AK20" s="295" t="s">
        <v>800</v>
      </c>
      <c r="AL20" s="295" t="s">
        <v>800</v>
      </c>
      <c r="AM20" s="295" t="s">
        <v>800</v>
      </c>
      <c r="AN20" s="295" t="s">
        <v>800</v>
      </c>
      <c r="AO20" s="295" t="s">
        <v>800</v>
      </c>
      <c r="AP20" s="295" t="s">
        <v>800</v>
      </c>
      <c r="AQ20" s="295" t="s">
        <v>800</v>
      </c>
      <c r="AR20" s="292">
        <v>0</v>
      </c>
      <c r="AS20" s="292">
        <v>41</v>
      </c>
      <c r="AT20" s="292">
        <f>施設資源化量内訳!D20</f>
        <v>561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229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15</v>
      </c>
      <c r="BB20" s="292">
        <f>施設資源化量内訳!L20</f>
        <v>317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800</v>
      </c>
      <c r="CA20" s="295" t="s">
        <v>800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1425</v>
      </c>
      <c r="E21" s="292">
        <f>SUM(Z21,AU21,BP21)</f>
        <v>782</v>
      </c>
      <c r="F21" s="292">
        <f>SUM(AA21,AV21,BQ21)</f>
        <v>0</v>
      </c>
      <c r="G21" s="292">
        <f>SUM(AB21,AW21,BR21)</f>
        <v>0</v>
      </c>
      <c r="H21" s="292">
        <f>SUM(AC21,AX21,BS21)</f>
        <v>128</v>
      </c>
      <c r="I21" s="292">
        <f>SUM(AD21,AY21,BT21)</f>
        <v>126</v>
      </c>
      <c r="J21" s="292">
        <f>SUM(AE21,AZ21,BU21)</f>
        <v>51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321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17</v>
      </c>
      <c r="Y21" s="292">
        <f>SUM(Z21:AS21)</f>
        <v>368</v>
      </c>
      <c r="Z21" s="292">
        <v>182</v>
      </c>
      <c r="AA21" s="292">
        <v>0</v>
      </c>
      <c r="AB21" s="292">
        <v>0</v>
      </c>
      <c r="AC21" s="292">
        <v>43</v>
      </c>
      <c r="AD21" s="292">
        <v>126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800</v>
      </c>
      <c r="AK21" s="295" t="s">
        <v>800</v>
      </c>
      <c r="AL21" s="295" t="s">
        <v>800</v>
      </c>
      <c r="AM21" s="295" t="s">
        <v>800</v>
      </c>
      <c r="AN21" s="295" t="s">
        <v>800</v>
      </c>
      <c r="AO21" s="295" t="s">
        <v>800</v>
      </c>
      <c r="AP21" s="295" t="s">
        <v>800</v>
      </c>
      <c r="AQ21" s="295" t="s">
        <v>800</v>
      </c>
      <c r="AR21" s="292">
        <v>0</v>
      </c>
      <c r="AS21" s="292">
        <v>17</v>
      </c>
      <c r="AT21" s="292">
        <f>施設資源化量内訳!D21</f>
        <v>457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85</v>
      </c>
      <c r="AY21" s="292">
        <f>施設資源化量内訳!I21</f>
        <v>0</v>
      </c>
      <c r="AZ21" s="292">
        <f>施設資源化量内訳!J21</f>
        <v>51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321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600</v>
      </c>
      <c r="BP21" s="292">
        <v>600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800</v>
      </c>
      <c r="CA21" s="295" t="s">
        <v>800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534</v>
      </c>
      <c r="E22" s="292">
        <f>SUM(Z22,AU22,BP22)</f>
        <v>89</v>
      </c>
      <c r="F22" s="292">
        <f>SUM(AA22,AV22,BQ22)</f>
        <v>1</v>
      </c>
      <c r="G22" s="292">
        <f>SUM(AB22,AW22,BR22)</f>
        <v>0</v>
      </c>
      <c r="H22" s="292">
        <f>SUM(AC22,AX22,BS22)</f>
        <v>110</v>
      </c>
      <c r="I22" s="292">
        <f>SUM(AD22,AY22,BT22)</f>
        <v>60</v>
      </c>
      <c r="J22" s="292">
        <f>SUM(AE22,AZ22,BU22)</f>
        <v>32</v>
      </c>
      <c r="K22" s="292">
        <f>SUM(AF22,BA22,BV22)</f>
        <v>0</v>
      </c>
      <c r="L22" s="292">
        <f>SUM(AG22,BB22,BW22)</f>
        <v>0</v>
      </c>
      <c r="M22" s="292">
        <f>SUM(AH22,BC22,BX22)</f>
        <v>0</v>
      </c>
      <c r="N22" s="292">
        <f>SUM(AI22,BD22,BY22)</f>
        <v>13</v>
      </c>
      <c r="O22" s="292">
        <f>SUM(AJ22,BE22,BZ22)</f>
        <v>0</v>
      </c>
      <c r="P22" s="292">
        <f>SUM(AK22,BF22,CA22)</f>
        <v>0</v>
      </c>
      <c r="Q22" s="292">
        <f>SUM(AL22,BG22,CB22)</f>
        <v>219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6</v>
      </c>
      <c r="X22" s="292">
        <f>SUM(AS22,BN22,CI22)</f>
        <v>4</v>
      </c>
      <c r="Y22" s="292">
        <f>SUM(Z22:AS22)</f>
        <v>195</v>
      </c>
      <c r="Z22" s="292">
        <v>89</v>
      </c>
      <c r="AA22" s="292">
        <v>1</v>
      </c>
      <c r="AB22" s="292">
        <v>0</v>
      </c>
      <c r="AC22" s="292">
        <v>22</v>
      </c>
      <c r="AD22" s="292">
        <v>60</v>
      </c>
      <c r="AE22" s="292">
        <v>0</v>
      </c>
      <c r="AF22" s="292">
        <v>0</v>
      </c>
      <c r="AG22" s="292">
        <v>0</v>
      </c>
      <c r="AH22" s="292">
        <v>0</v>
      </c>
      <c r="AI22" s="295">
        <v>13</v>
      </c>
      <c r="AJ22" s="295" t="s">
        <v>800</v>
      </c>
      <c r="AK22" s="295" t="s">
        <v>800</v>
      </c>
      <c r="AL22" s="295" t="s">
        <v>800</v>
      </c>
      <c r="AM22" s="295" t="s">
        <v>800</v>
      </c>
      <c r="AN22" s="295" t="s">
        <v>800</v>
      </c>
      <c r="AO22" s="295" t="s">
        <v>800</v>
      </c>
      <c r="AP22" s="295" t="s">
        <v>800</v>
      </c>
      <c r="AQ22" s="295" t="s">
        <v>800</v>
      </c>
      <c r="AR22" s="292">
        <v>6</v>
      </c>
      <c r="AS22" s="292">
        <v>4</v>
      </c>
      <c r="AT22" s="292">
        <f>施設資源化量内訳!D22</f>
        <v>302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51</v>
      </c>
      <c r="AY22" s="292">
        <f>施設資源化量内訳!I22</f>
        <v>0</v>
      </c>
      <c r="AZ22" s="292">
        <f>施設資源化量内訳!J22</f>
        <v>32</v>
      </c>
      <c r="BA22" s="292">
        <f>施設資源化量内訳!K22</f>
        <v>0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219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37</v>
      </c>
      <c r="BP22" s="292">
        <v>0</v>
      </c>
      <c r="BQ22" s="292">
        <v>0</v>
      </c>
      <c r="BR22" s="292">
        <v>0</v>
      </c>
      <c r="BS22" s="292">
        <v>37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800</v>
      </c>
      <c r="CA22" s="295" t="s">
        <v>800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4503</v>
      </c>
      <c r="E23" s="292">
        <f>SUM(Z23,AU23,BP23)</f>
        <v>32</v>
      </c>
      <c r="F23" s="292">
        <f>SUM(AA23,AV23,BQ23)</f>
        <v>0</v>
      </c>
      <c r="G23" s="292">
        <f>SUM(AB23,AW23,BR23)</f>
        <v>0</v>
      </c>
      <c r="H23" s="292">
        <f>SUM(AC23,AX23,BS23)</f>
        <v>144</v>
      </c>
      <c r="I23" s="292">
        <f>SUM(AD23,AY23,BT23)</f>
        <v>70</v>
      </c>
      <c r="J23" s="292">
        <f>SUM(AE23,AZ23,BU23)</f>
        <v>43</v>
      </c>
      <c r="K23" s="292">
        <f>SUM(AF23,BA23,BV23)</f>
        <v>0</v>
      </c>
      <c r="L23" s="292">
        <f>SUM(AG23,BB23,BW23)</f>
        <v>0</v>
      </c>
      <c r="M23" s="292">
        <f>SUM(AH23,BC23,BX23)</f>
        <v>0</v>
      </c>
      <c r="N23" s="292">
        <f>SUM(AI23,BD23,BY23)</f>
        <v>12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3925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277</v>
      </c>
      <c r="Y23" s="292">
        <f>SUM(Z23:AS23)</f>
        <v>167</v>
      </c>
      <c r="Z23" s="292">
        <v>32</v>
      </c>
      <c r="AA23" s="292">
        <v>0</v>
      </c>
      <c r="AB23" s="292">
        <v>0</v>
      </c>
      <c r="AC23" s="292">
        <v>53</v>
      </c>
      <c r="AD23" s="292">
        <v>70</v>
      </c>
      <c r="AE23" s="292">
        <v>0</v>
      </c>
      <c r="AF23" s="292">
        <v>0</v>
      </c>
      <c r="AG23" s="292">
        <v>0</v>
      </c>
      <c r="AH23" s="292">
        <v>0</v>
      </c>
      <c r="AI23" s="295">
        <v>12</v>
      </c>
      <c r="AJ23" s="295" t="s">
        <v>800</v>
      </c>
      <c r="AK23" s="295" t="s">
        <v>800</v>
      </c>
      <c r="AL23" s="295" t="s">
        <v>800</v>
      </c>
      <c r="AM23" s="295" t="s">
        <v>800</v>
      </c>
      <c r="AN23" s="295" t="s">
        <v>800</v>
      </c>
      <c r="AO23" s="295" t="s">
        <v>800</v>
      </c>
      <c r="AP23" s="295" t="s">
        <v>800</v>
      </c>
      <c r="AQ23" s="295" t="s">
        <v>800</v>
      </c>
      <c r="AR23" s="292">
        <v>0</v>
      </c>
      <c r="AS23" s="292">
        <v>0</v>
      </c>
      <c r="AT23" s="292">
        <f>施設資源化量内訳!D23</f>
        <v>4336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91</v>
      </c>
      <c r="AY23" s="292">
        <f>施設資源化量内訳!I23</f>
        <v>0</v>
      </c>
      <c r="AZ23" s="292">
        <f>施設資源化量内訳!J23</f>
        <v>43</v>
      </c>
      <c r="BA23" s="292">
        <f>施設資源化量内訳!K23</f>
        <v>0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3925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277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800</v>
      </c>
      <c r="CA23" s="295" t="s">
        <v>800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2134</v>
      </c>
      <c r="E24" s="292">
        <f>SUM(Z24,AU24,BP24)</f>
        <v>35</v>
      </c>
      <c r="F24" s="292">
        <f>SUM(AA24,AV24,BQ24)</f>
        <v>5</v>
      </c>
      <c r="G24" s="292">
        <f>SUM(AB24,AW24,BR24)</f>
        <v>0</v>
      </c>
      <c r="H24" s="292">
        <f>SUM(AC24,AX24,BS24)</f>
        <v>12</v>
      </c>
      <c r="I24" s="292">
        <f>SUM(AD24,AY24,BT24)</f>
        <v>38</v>
      </c>
      <c r="J24" s="292">
        <f>SUM(AE24,AZ24,BU24)</f>
        <v>99</v>
      </c>
      <c r="K24" s="292">
        <f>SUM(AF24,BA24,BV24)</f>
        <v>4</v>
      </c>
      <c r="L24" s="292">
        <f>SUM(AG24,BB24,BW24)</f>
        <v>0</v>
      </c>
      <c r="M24" s="292">
        <f>SUM(AH24,BC24,BX24)</f>
        <v>0</v>
      </c>
      <c r="N24" s="292">
        <f>SUM(AI24,BD24,BY24)</f>
        <v>7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1414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520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800</v>
      </c>
      <c r="AK24" s="295" t="s">
        <v>800</v>
      </c>
      <c r="AL24" s="295" t="s">
        <v>800</v>
      </c>
      <c r="AM24" s="295" t="s">
        <v>800</v>
      </c>
      <c r="AN24" s="295" t="s">
        <v>800</v>
      </c>
      <c r="AO24" s="295" t="s">
        <v>800</v>
      </c>
      <c r="AP24" s="295" t="s">
        <v>800</v>
      </c>
      <c r="AQ24" s="295" t="s">
        <v>800</v>
      </c>
      <c r="AR24" s="292">
        <v>0</v>
      </c>
      <c r="AS24" s="292">
        <v>0</v>
      </c>
      <c r="AT24" s="292">
        <f>施設資源化量内訳!D24</f>
        <v>2129</v>
      </c>
      <c r="AU24" s="292">
        <f>施設資源化量内訳!E24</f>
        <v>35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12</v>
      </c>
      <c r="AY24" s="292">
        <f>施設資源化量内訳!I24</f>
        <v>38</v>
      </c>
      <c r="AZ24" s="292">
        <f>施設資源化量内訳!J24</f>
        <v>99</v>
      </c>
      <c r="BA24" s="292">
        <f>施設資源化量内訳!K24</f>
        <v>4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7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1414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520</v>
      </c>
      <c r="BO24" s="292">
        <f>SUM(BP24:CI24)</f>
        <v>5</v>
      </c>
      <c r="BP24" s="292">
        <v>0</v>
      </c>
      <c r="BQ24" s="292">
        <v>5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800</v>
      </c>
      <c r="CA24" s="295" t="s">
        <v>800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1735</v>
      </c>
      <c r="E25" s="292">
        <f>SUM(Z25,AU25,BP25)</f>
        <v>99</v>
      </c>
      <c r="F25" s="292">
        <f>SUM(AA25,AV25,BQ25)</f>
        <v>0</v>
      </c>
      <c r="G25" s="292">
        <f>SUM(AB25,AW25,BR25)</f>
        <v>0</v>
      </c>
      <c r="H25" s="292">
        <f>SUM(AC25,AX25,BS25)</f>
        <v>20</v>
      </c>
      <c r="I25" s="292">
        <f>SUM(AD25,AY25,BT25)</f>
        <v>32</v>
      </c>
      <c r="J25" s="292">
        <f>SUM(AE25,AZ25,BU25)</f>
        <v>43</v>
      </c>
      <c r="K25" s="292">
        <f>SUM(AF25,BA25,BV25)</f>
        <v>1</v>
      </c>
      <c r="L25" s="292">
        <f>SUM(AG25,BB25,BW25)</f>
        <v>0</v>
      </c>
      <c r="M25" s="292">
        <f>SUM(AH25,BC25,BX25)</f>
        <v>0</v>
      </c>
      <c r="N25" s="292">
        <f>SUM(AI25,BD25,BY25)</f>
        <v>15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1254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271</v>
      </c>
      <c r="Y25" s="292">
        <f>SUM(Z25:AS25)</f>
        <v>111</v>
      </c>
      <c r="Z25" s="292">
        <v>0</v>
      </c>
      <c r="AA25" s="292">
        <v>0</v>
      </c>
      <c r="AB25" s="292">
        <v>0</v>
      </c>
      <c r="AC25" s="292">
        <v>20</v>
      </c>
      <c r="AD25" s="292">
        <v>32</v>
      </c>
      <c r="AE25" s="292">
        <v>43</v>
      </c>
      <c r="AF25" s="292">
        <v>1</v>
      </c>
      <c r="AG25" s="292">
        <v>0</v>
      </c>
      <c r="AH25" s="292">
        <v>0</v>
      </c>
      <c r="AI25" s="295">
        <v>15</v>
      </c>
      <c r="AJ25" s="295" t="s">
        <v>800</v>
      </c>
      <c r="AK25" s="295" t="s">
        <v>800</v>
      </c>
      <c r="AL25" s="295" t="s">
        <v>800</v>
      </c>
      <c r="AM25" s="295" t="s">
        <v>800</v>
      </c>
      <c r="AN25" s="295" t="s">
        <v>800</v>
      </c>
      <c r="AO25" s="295" t="s">
        <v>800</v>
      </c>
      <c r="AP25" s="295" t="s">
        <v>800</v>
      </c>
      <c r="AQ25" s="295" t="s">
        <v>800</v>
      </c>
      <c r="AR25" s="292">
        <v>0</v>
      </c>
      <c r="AS25" s="292">
        <v>0</v>
      </c>
      <c r="AT25" s="292">
        <f>施設資源化量内訳!D25</f>
        <v>1525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0</v>
      </c>
      <c r="AY25" s="292">
        <f>施設資源化量内訳!I25</f>
        <v>0</v>
      </c>
      <c r="AZ25" s="292">
        <f>施設資源化量内訳!J25</f>
        <v>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1254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271</v>
      </c>
      <c r="BO25" s="292">
        <f>SUM(BP25:CI25)</f>
        <v>99</v>
      </c>
      <c r="BP25" s="292">
        <v>99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800</v>
      </c>
      <c r="CA25" s="295" t="s">
        <v>800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2182</v>
      </c>
      <c r="E26" s="292">
        <f>SUM(Z26,AU26,BP26)</f>
        <v>243</v>
      </c>
      <c r="F26" s="292">
        <f>SUM(AA26,AV26,BQ26)</f>
        <v>0</v>
      </c>
      <c r="G26" s="292">
        <f>SUM(AB26,AW26,BR26)</f>
        <v>0</v>
      </c>
      <c r="H26" s="292">
        <f>SUM(AC26,AX26,BS26)</f>
        <v>75</v>
      </c>
      <c r="I26" s="292">
        <f>SUM(AD26,AY26,BT26)</f>
        <v>30</v>
      </c>
      <c r="J26" s="292">
        <f>SUM(AE26,AZ26,BU26)</f>
        <v>41</v>
      </c>
      <c r="K26" s="292">
        <f>SUM(AF26,BA26,BV26)</f>
        <v>1</v>
      </c>
      <c r="L26" s="292">
        <f>SUM(AG26,BB26,BW26)</f>
        <v>0</v>
      </c>
      <c r="M26" s="292">
        <f>SUM(AH26,BC26,BX26)</f>
        <v>0</v>
      </c>
      <c r="N26" s="292">
        <f>SUM(AI26,BD26,BY26)</f>
        <v>37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1571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2</v>
      </c>
      <c r="X26" s="292">
        <f>SUM(AS26,BN26,CI26)</f>
        <v>182</v>
      </c>
      <c r="Y26" s="292">
        <f>SUM(Z26:AS26)</f>
        <v>152</v>
      </c>
      <c r="Z26" s="292">
        <v>0</v>
      </c>
      <c r="AA26" s="292">
        <v>0</v>
      </c>
      <c r="AB26" s="292">
        <v>0</v>
      </c>
      <c r="AC26" s="292">
        <v>75</v>
      </c>
      <c r="AD26" s="292">
        <v>30</v>
      </c>
      <c r="AE26" s="292">
        <v>41</v>
      </c>
      <c r="AF26" s="292">
        <v>1</v>
      </c>
      <c r="AG26" s="292">
        <v>0</v>
      </c>
      <c r="AH26" s="292">
        <v>0</v>
      </c>
      <c r="AI26" s="295">
        <v>0</v>
      </c>
      <c r="AJ26" s="295" t="s">
        <v>800</v>
      </c>
      <c r="AK26" s="295" t="s">
        <v>800</v>
      </c>
      <c r="AL26" s="295" t="s">
        <v>800</v>
      </c>
      <c r="AM26" s="295" t="s">
        <v>800</v>
      </c>
      <c r="AN26" s="295" t="s">
        <v>800</v>
      </c>
      <c r="AO26" s="295" t="s">
        <v>800</v>
      </c>
      <c r="AP26" s="295" t="s">
        <v>800</v>
      </c>
      <c r="AQ26" s="295" t="s">
        <v>800</v>
      </c>
      <c r="AR26" s="292">
        <v>2</v>
      </c>
      <c r="AS26" s="292">
        <v>3</v>
      </c>
      <c r="AT26" s="292">
        <f>施設資源化量内訳!D26</f>
        <v>1750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0</v>
      </c>
      <c r="AY26" s="292">
        <f>施設資源化量内訳!I26</f>
        <v>0</v>
      </c>
      <c r="AZ26" s="292">
        <f>施設資源化量内訳!J26</f>
        <v>0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1571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179</v>
      </c>
      <c r="BO26" s="292">
        <f>SUM(BP26:CI26)</f>
        <v>280</v>
      </c>
      <c r="BP26" s="292">
        <v>243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37</v>
      </c>
      <c r="BZ26" s="295" t="s">
        <v>800</v>
      </c>
      <c r="CA26" s="295" t="s">
        <v>800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5"/>
      <c r="AJ27" s="295"/>
      <c r="AK27" s="295"/>
      <c r="AL27" s="295"/>
      <c r="AM27" s="295"/>
      <c r="AN27" s="295"/>
      <c r="AO27" s="295"/>
      <c r="AP27" s="295"/>
      <c r="AQ27" s="295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5"/>
      <c r="CA27" s="295"/>
      <c r="CB27" s="295"/>
      <c r="CC27" s="295"/>
      <c r="CD27" s="295"/>
      <c r="CE27" s="295"/>
      <c r="CF27" s="295"/>
      <c r="CG27" s="295"/>
      <c r="CH27" s="292"/>
      <c r="CI27" s="292"/>
      <c r="CJ27" s="293"/>
    </row>
    <row r="28" spans="1:88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5"/>
      <c r="AJ28" s="295"/>
      <c r="AK28" s="295"/>
      <c r="AL28" s="295"/>
      <c r="AM28" s="295"/>
      <c r="AN28" s="295"/>
      <c r="AO28" s="295"/>
      <c r="AP28" s="295"/>
      <c r="AQ28" s="295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5"/>
      <c r="CA28" s="295"/>
      <c r="CB28" s="295"/>
      <c r="CC28" s="295"/>
      <c r="CD28" s="295"/>
      <c r="CE28" s="295"/>
      <c r="CF28" s="295"/>
      <c r="CG28" s="295"/>
      <c r="CH28" s="292"/>
      <c r="CI28" s="292"/>
      <c r="CJ28" s="293"/>
    </row>
    <row r="29" spans="1:88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5"/>
      <c r="AJ29" s="295"/>
      <c r="AK29" s="295"/>
      <c r="AL29" s="295"/>
      <c r="AM29" s="295"/>
      <c r="AN29" s="295"/>
      <c r="AO29" s="295"/>
      <c r="AP29" s="295"/>
      <c r="AQ29" s="295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5"/>
      <c r="CA29" s="295"/>
      <c r="CB29" s="295"/>
      <c r="CC29" s="295"/>
      <c r="CD29" s="295"/>
      <c r="CE29" s="295"/>
      <c r="CF29" s="295"/>
      <c r="CG29" s="295"/>
      <c r="CH29" s="292"/>
      <c r="CI29" s="292"/>
      <c r="CJ29" s="293"/>
    </row>
    <row r="30" spans="1:88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5"/>
      <c r="AJ30" s="295"/>
      <c r="AK30" s="295"/>
      <c r="AL30" s="295"/>
      <c r="AM30" s="295"/>
      <c r="AN30" s="295"/>
      <c r="AO30" s="295"/>
      <c r="AP30" s="295"/>
      <c r="AQ30" s="295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5"/>
      <c r="CA30" s="295"/>
      <c r="CB30" s="295"/>
      <c r="CC30" s="295"/>
      <c r="CD30" s="295"/>
      <c r="CE30" s="295"/>
      <c r="CF30" s="295"/>
      <c r="CG30" s="295"/>
      <c r="CH30" s="292"/>
      <c r="CI30" s="292"/>
      <c r="CJ30" s="293"/>
    </row>
    <row r="31" spans="1:88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5"/>
      <c r="AJ31" s="295"/>
      <c r="AK31" s="295"/>
      <c r="AL31" s="295"/>
      <c r="AM31" s="295"/>
      <c r="AN31" s="295"/>
      <c r="AO31" s="295"/>
      <c r="AP31" s="295"/>
      <c r="AQ31" s="295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5"/>
      <c r="CA31" s="295"/>
      <c r="CB31" s="295"/>
      <c r="CC31" s="295"/>
      <c r="CD31" s="295"/>
      <c r="CE31" s="295"/>
      <c r="CF31" s="295"/>
      <c r="CG31" s="295"/>
      <c r="CH31" s="292"/>
      <c r="CI31" s="292"/>
      <c r="CJ31" s="293"/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26">
    <sortCondition ref="A8:A26"/>
    <sortCondition ref="B8:B26"/>
    <sortCondition ref="C8:C26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&amp;Lごみ資源化の状況（平成30年度実績）</oddHeader>
  </headerFooter>
  <colBreaks count="3" manualBreakCount="3">
    <brk id="24" min="1" max="25" man="1"/>
    <brk id="45" min="1" max="25" man="1"/>
    <brk id="66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38" t="s">
        <v>11</v>
      </c>
      <c r="B2" s="338" t="s">
        <v>12</v>
      </c>
      <c r="C2" s="340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39"/>
      <c r="B3" s="339"/>
      <c r="C3" s="341"/>
      <c r="D3" s="357" t="s">
        <v>3</v>
      </c>
      <c r="E3" s="353" t="s">
        <v>73</v>
      </c>
      <c r="F3" s="353" t="s">
        <v>74</v>
      </c>
      <c r="G3" s="353" t="s">
        <v>75</v>
      </c>
      <c r="H3" s="353" t="s">
        <v>76</v>
      </c>
      <c r="I3" s="353" t="s">
        <v>77</v>
      </c>
      <c r="J3" s="355" t="s">
        <v>6</v>
      </c>
      <c r="K3" s="353" t="s">
        <v>78</v>
      </c>
      <c r="L3" s="355" t="s">
        <v>89</v>
      </c>
      <c r="M3" s="355" t="s">
        <v>90</v>
      </c>
      <c r="N3" s="353" t="s">
        <v>80</v>
      </c>
      <c r="O3" s="353" t="s">
        <v>81</v>
      </c>
      <c r="P3" s="353" t="s">
        <v>82</v>
      </c>
      <c r="Q3" s="353" t="s">
        <v>83</v>
      </c>
      <c r="R3" s="321" t="s">
        <v>84</v>
      </c>
      <c r="S3" s="316" t="s">
        <v>91</v>
      </c>
      <c r="T3" s="353" t="s">
        <v>85</v>
      </c>
      <c r="U3" s="355" t="s">
        <v>86</v>
      </c>
      <c r="V3" s="355" t="s">
        <v>87</v>
      </c>
      <c r="W3" s="355" t="s">
        <v>88</v>
      </c>
      <c r="X3" s="355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39"/>
      <c r="B4" s="339"/>
      <c r="C4" s="341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17"/>
      <c r="S4" s="317"/>
      <c r="T4" s="354"/>
      <c r="U4" s="356"/>
      <c r="V4" s="356"/>
      <c r="W4" s="356"/>
      <c r="X4" s="356"/>
      <c r="Y4" s="357" t="s">
        <v>3</v>
      </c>
      <c r="Z4" s="353" t="s">
        <v>73</v>
      </c>
      <c r="AA4" s="353" t="s">
        <v>74</v>
      </c>
      <c r="AB4" s="353" t="s">
        <v>75</v>
      </c>
      <c r="AC4" s="353" t="s">
        <v>76</v>
      </c>
      <c r="AD4" s="353" t="s">
        <v>77</v>
      </c>
      <c r="AE4" s="355" t="s">
        <v>6</v>
      </c>
      <c r="AF4" s="353" t="s">
        <v>78</v>
      </c>
      <c r="AG4" s="355" t="s">
        <v>89</v>
      </c>
      <c r="AH4" s="353" t="s">
        <v>79</v>
      </c>
      <c r="AI4" s="353" t="s">
        <v>80</v>
      </c>
      <c r="AJ4" s="353" t="s">
        <v>81</v>
      </c>
      <c r="AK4" s="353" t="s">
        <v>82</v>
      </c>
      <c r="AL4" s="353" t="s">
        <v>83</v>
      </c>
      <c r="AM4" s="355" t="s">
        <v>84</v>
      </c>
      <c r="AN4" s="353" t="s">
        <v>91</v>
      </c>
      <c r="AO4" s="353" t="s">
        <v>85</v>
      </c>
      <c r="AP4" s="355" t="s">
        <v>86</v>
      </c>
      <c r="AQ4" s="355" t="s">
        <v>87</v>
      </c>
      <c r="AR4" s="355" t="s">
        <v>88</v>
      </c>
      <c r="AS4" s="355" t="s">
        <v>67</v>
      </c>
      <c r="AT4" s="357" t="s">
        <v>3</v>
      </c>
      <c r="AU4" s="353" t="s">
        <v>73</v>
      </c>
      <c r="AV4" s="353" t="s">
        <v>74</v>
      </c>
      <c r="AW4" s="353" t="s">
        <v>75</v>
      </c>
      <c r="AX4" s="353" t="s">
        <v>76</v>
      </c>
      <c r="AY4" s="353" t="s">
        <v>77</v>
      </c>
      <c r="AZ4" s="355" t="s">
        <v>6</v>
      </c>
      <c r="BA4" s="353" t="s">
        <v>78</v>
      </c>
      <c r="BB4" s="355" t="s">
        <v>89</v>
      </c>
      <c r="BC4" s="353" t="s">
        <v>79</v>
      </c>
      <c r="BD4" s="353" t="s">
        <v>80</v>
      </c>
      <c r="BE4" s="353" t="s">
        <v>81</v>
      </c>
      <c r="BF4" s="353" t="s">
        <v>82</v>
      </c>
      <c r="BG4" s="353" t="s">
        <v>83</v>
      </c>
      <c r="BH4" s="355" t="s">
        <v>84</v>
      </c>
      <c r="BI4" s="353" t="s">
        <v>91</v>
      </c>
      <c r="BJ4" s="353" t="s">
        <v>85</v>
      </c>
      <c r="BK4" s="355" t="s">
        <v>86</v>
      </c>
      <c r="BL4" s="355" t="s">
        <v>87</v>
      </c>
      <c r="BM4" s="355" t="s">
        <v>88</v>
      </c>
      <c r="BN4" s="355" t="s">
        <v>67</v>
      </c>
      <c r="BO4" s="357" t="s">
        <v>3</v>
      </c>
      <c r="BP4" s="353" t="s">
        <v>73</v>
      </c>
      <c r="BQ4" s="353" t="s">
        <v>74</v>
      </c>
      <c r="BR4" s="353" t="s">
        <v>75</v>
      </c>
      <c r="BS4" s="353" t="s">
        <v>76</v>
      </c>
      <c r="BT4" s="353" t="s">
        <v>77</v>
      </c>
      <c r="BU4" s="355" t="s">
        <v>6</v>
      </c>
      <c r="BV4" s="353" t="s">
        <v>78</v>
      </c>
      <c r="BW4" s="355" t="s">
        <v>89</v>
      </c>
      <c r="BX4" s="353" t="s">
        <v>79</v>
      </c>
      <c r="BY4" s="353" t="s">
        <v>80</v>
      </c>
      <c r="BZ4" s="353" t="s">
        <v>81</v>
      </c>
      <c r="CA4" s="353" t="s">
        <v>82</v>
      </c>
      <c r="CB4" s="353" t="s">
        <v>83</v>
      </c>
      <c r="CC4" s="355" t="s">
        <v>84</v>
      </c>
      <c r="CD4" s="353" t="s">
        <v>91</v>
      </c>
      <c r="CE4" s="353" t="s">
        <v>85</v>
      </c>
      <c r="CF4" s="355" t="s">
        <v>86</v>
      </c>
      <c r="CG4" s="355" t="s">
        <v>87</v>
      </c>
      <c r="CH4" s="355" t="s">
        <v>88</v>
      </c>
      <c r="CI4" s="355" t="s">
        <v>67</v>
      </c>
      <c r="CJ4" s="357" t="s">
        <v>3</v>
      </c>
      <c r="CK4" s="353" t="s">
        <v>73</v>
      </c>
      <c r="CL4" s="353" t="s">
        <v>74</v>
      </c>
      <c r="CM4" s="353" t="s">
        <v>75</v>
      </c>
      <c r="CN4" s="353" t="s">
        <v>76</v>
      </c>
      <c r="CO4" s="353" t="s">
        <v>77</v>
      </c>
      <c r="CP4" s="355" t="s">
        <v>6</v>
      </c>
      <c r="CQ4" s="353" t="s">
        <v>78</v>
      </c>
      <c r="CR4" s="355" t="s">
        <v>89</v>
      </c>
      <c r="CS4" s="353" t="s">
        <v>79</v>
      </c>
      <c r="CT4" s="353" t="s">
        <v>80</v>
      </c>
      <c r="CU4" s="353" t="s">
        <v>81</v>
      </c>
      <c r="CV4" s="353" t="s">
        <v>82</v>
      </c>
      <c r="CW4" s="353" t="s">
        <v>83</v>
      </c>
      <c r="CX4" s="355" t="s">
        <v>84</v>
      </c>
      <c r="CY4" s="353" t="s">
        <v>91</v>
      </c>
      <c r="CZ4" s="353" t="s">
        <v>85</v>
      </c>
      <c r="DA4" s="355" t="s">
        <v>86</v>
      </c>
      <c r="DB4" s="355" t="s">
        <v>87</v>
      </c>
      <c r="DC4" s="355" t="s">
        <v>88</v>
      </c>
      <c r="DD4" s="355" t="s">
        <v>67</v>
      </c>
      <c r="DE4" s="357" t="s">
        <v>3</v>
      </c>
      <c r="DF4" s="353" t="s">
        <v>73</v>
      </c>
      <c r="DG4" s="353" t="s">
        <v>74</v>
      </c>
      <c r="DH4" s="353" t="s">
        <v>75</v>
      </c>
      <c r="DI4" s="353" t="s">
        <v>76</v>
      </c>
      <c r="DJ4" s="353" t="s">
        <v>77</v>
      </c>
      <c r="DK4" s="355" t="s">
        <v>6</v>
      </c>
      <c r="DL4" s="353" t="s">
        <v>78</v>
      </c>
      <c r="DM4" s="355" t="s">
        <v>89</v>
      </c>
      <c r="DN4" s="353" t="s">
        <v>79</v>
      </c>
      <c r="DO4" s="353" t="s">
        <v>80</v>
      </c>
      <c r="DP4" s="353" t="s">
        <v>81</v>
      </c>
      <c r="DQ4" s="353" t="s">
        <v>82</v>
      </c>
      <c r="DR4" s="353" t="s">
        <v>83</v>
      </c>
      <c r="DS4" s="355" t="s">
        <v>84</v>
      </c>
      <c r="DT4" s="353" t="s">
        <v>91</v>
      </c>
      <c r="DU4" s="353" t="s">
        <v>85</v>
      </c>
      <c r="DV4" s="355" t="s">
        <v>86</v>
      </c>
      <c r="DW4" s="355" t="s">
        <v>87</v>
      </c>
      <c r="DX4" s="355" t="s">
        <v>88</v>
      </c>
      <c r="DY4" s="355" t="s">
        <v>67</v>
      </c>
      <c r="DZ4" s="357" t="s">
        <v>3</v>
      </c>
      <c r="EA4" s="353" t="s">
        <v>73</v>
      </c>
      <c r="EB4" s="353" t="s">
        <v>74</v>
      </c>
      <c r="EC4" s="353" t="s">
        <v>75</v>
      </c>
      <c r="ED4" s="353" t="s">
        <v>76</v>
      </c>
      <c r="EE4" s="353" t="s">
        <v>77</v>
      </c>
      <c r="EF4" s="355" t="s">
        <v>6</v>
      </c>
      <c r="EG4" s="353" t="s">
        <v>78</v>
      </c>
      <c r="EH4" s="355" t="s">
        <v>89</v>
      </c>
      <c r="EI4" s="353" t="s">
        <v>79</v>
      </c>
      <c r="EJ4" s="353" t="s">
        <v>80</v>
      </c>
      <c r="EK4" s="353" t="s">
        <v>81</v>
      </c>
      <c r="EL4" s="353" t="s">
        <v>82</v>
      </c>
      <c r="EM4" s="353" t="s">
        <v>83</v>
      </c>
      <c r="EN4" s="355" t="s">
        <v>84</v>
      </c>
      <c r="EO4" s="353" t="s">
        <v>91</v>
      </c>
      <c r="EP4" s="353" t="s">
        <v>85</v>
      </c>
      <c r="EQ4" s="355" t="s">
        <v>86</v>
      </c>
      <c r="ER4" s="355" t="s">
        <v>87</v>
      </c>
      <c r="ES4" s="355" t="s">
        <v>88</v>
      </c>
      <c r="ET4" s="355" t="s">
        <v>67</v>
      </c>
      <c r="EU4" s="357" t="s">
        <v>3</v>
      </c>
      <c r="EV4" s="353" t="s">
        <v>73</v>
      </c>
      <c r="EW4" s="353" t="s">
        <v>74</v>
      </c>
      <c r="EX4" s="353" t="s">
        <v>75</v>
      </c>
      <c r="EY4" s="353" t="s">
        <v>76</v>
      </c>
      <c r="EZ4" s="353" t="s">
        <v>77</v>
      </c>
      <c r="FA4" s="355" t="s">
        <v>6</v>
      </c>
      <c r="FB4" s="353" t="s">
        <v>78</v>
      </c>
      <c r="FC4" s="355" t="s">
        <v>89</v>
      </c>
      <c r="FD4" s="353" t="s">
        <v>79</v>
      </c>
      <c r="FE4" s="353" t="s">
        <v>80</v>
      </c>
      <c r="FF4" s="353" t="s">
        <v>81</v>
      </c>
      <c r="FG4" s="353" t="s">
        <v>82</v>
      </c>
      <c r="FH4" s="353" t="s">
        <v>83</v>
      </c>
      <c r="FI4" s="355" t="s">
        <v>84</v>
      </c>
      <c r="FJ4" s="353" t="s">
        <v>91</v>
      </c>
      <c r="FK4" s="353" t="s">
        <v>85</v>
      </c>
      <c r="FL4" s="355" t="s">
        <v>86</v>
      </c>
      <c r="FM4" s="355" t="s">
        <v>87</v>
      </c>
      <c r="FN4" s="355" t="s">
        <v>88</v>
      </c>
      <c r="FO4" s="355" t="s">
        <v>67</v>
      </c>
    </row>
    <row r="5" spans="1:171" s="274" customFormat="1" ht="22.5" customHeight="1">
      <c r="A5" s="339"/>
      <c r="B5" s="339"/>
      <c r="C5" s="341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17"/>
      <c r="S5" s="317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39"/>
      <c r="B6" s="339"/>
      <c r="C6" s="341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6">
        <f t="shared" ref="D7:X7" si="0">SUM(Y7,AT7,BO7,CJ7,DE7,DZ7,EU7)</f>
        <v>41686</v>
      </c>
      <c r="E7" s="306">
        <f t="shared" si="0"/>
        <v>1286</v>
      </c>
      <c r="F7" s="306">
        <f t="shared" si="0"/>
        <v>18</v>
      </c>
      <c r="G7" s="306">
        <f t="shared" si="0"/>
        <v>38</v>
      </c>
      <c r="H7" s="306">
        <f t="shared" si="0"/>
        <v>6296</v>
      </c>
      <c r="I7" s="306">
        <f t="shared" si="0"/>
        <v>3714</v>
      </c>
      <c r="J7" s="306">
        <f t="shared" si="0"/>
        <v>2617</v>
      </c>
      <c r="K7" s="306">
        <f t="shared" si="0"/>
        <v>98</v>
      </c>
      <c r="L7" s="306">
        <f t="shared" si="0"/>
        <v>5928</v>
      </c>
      <c r="M7" s="306">
        <f t="shared" si="0"/>
        <v>421</v>
      </c>
      <c r="N7" s="306">
        <f t="shared" si="0"/>
        <v>39</v>
      </c>
      <c r="O7" s="306">
        <f t="shared" si="0"/>
        <v>3229</v>
      </c>
      <c r="P7" s="306">
        <f t="shared" si="0"/>
        <v>0</v>
      </c>
      <c r="Q7" s="306">
        <f t="shared" si="0"/>
        <v>2113</v>
      </c>
      <c r="R7" s="306">
        <f t="shared" si="0"/>
        <v>9978</v>
      </c>
      <c r="S7" s="306">
        <f t="shared" si="0"/>
        <v>0</v>
      </c>
      <c r="T7" s="306">
        <f t="shared" si="0"/>
        <v>1787</v>
      </c>
      <c r="U7" s="306">
        <f t="shared" si="0"/>
        <v>0</v>
      </c>
      <c r="V7" s="306">
        <f t="shared" si="0"/>
        <v>0</v>
      </c>
      <c r="W7" s="306">
        <f t="shared" si="0"/>
        <v>44</v>
      </c>
      <c r="X7" s="306">
        <f t="shared" si="0"/>
        <v>4080</v>
      </c>
      <c r="Y7" s="306">
        <f>SUM(Z7:AS7)</f>
        <v>5430</v>
      </c>
      <c r="Z7" s="306">
        <f t="shared" ref="Z7:AI7" si="1">SUM(Z$8:Z$207)</f>
        <v>57</v>
      </c>
      <c r="AA7" s="306">
        <f t="shared" si="1"/>
        <v>0</v>
      </c>
      <c r="AB7" s="306">
        <f t="shared" si="1"/>
        <v>0</v>
      </c>
      <c r="AC7" s="306">
        <f t="shared" si="1"/>
        <v>273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2113</v>
      </c>
      <c r="AM7" s="310" t="s">
        <v>739</v>
      </c>
      <c r="AN7" s="310" t="s">
        <v>739</v>
      </c>
      <c r="AO7" s="306">
        <f>SUM(AO$8:AO$207)</f>
        <v>1787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1200</v>
      </c>
      <c r="AT7" s="306">
        <f>SUM(AU7:BN7)</f>
        <v>6073</v>
      </c>
      <c r="AU7" s="306">
        <f t="shared" ref="AU7:BD7" si="2">SUM(AU$8:AU$207)</f>
        <v>7</v>
      </c>
      <c r="AV7" s="306">
        <f t="shared" si="2"/>
        <v>0</v>
      </c>
      <c r="AW7" s="306">
        <f t="shared" si="2"/>
        <v>0</v>
      </c>
      <c r="AX7" s="306">
        <f t="shared" si="2"/>
        <v>4702</v>
      </c>
      <c r="AY7" s="306">
        <f t="shared" si="2"/>
        <v>0</v>
      </c>
      <c r="AZ7" s="306">
        <f t="shared" si="2"/>
        <v>3</v>
      </c>
      <c r="BA7" s="306">
        <f t="shared" si="2"/>
        <v>0</v>
      </c>
      <c r="BB7" s="306">
        <f t="shared" si="2"/>
        <v>0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1361</v>
      </c>
      <c r="BO7" s="306">
        <f>SUM(BP7:CI7)</f>
        <v>1702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1702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10065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1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9978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30</v>
      </c>
      <c r="ET7" s="306">
        <f>SUM(ET$8:ET$207)</f>
        <v>56</v>
      </c>
      <c r="EU7" s="306">
        <f>SUM(EV7:FO7)</f>
        <v>18416</v>
      </c>
      <c r="EV7" s="306">
        <f t="shared" ref="EV7:FG7" si="7">SUM(EV$8:EV$207)</f>
        <v>1222</v>
      </c>
      <c r="EW7" s="306">
        <f t="shared" si="7"/>
        <v>18</v>
      </c>
      <c r="EX7" s="306">
        <f t="shared" si="7"/>
        <v>38</v>
      </c>
      <c r="EY7" s="306">
        <f t="shared" si="7"/>
        <v>1321</v>
      </c>
      <c r="EZ7" s="306">
        <f t="shared" si="7"/>
        <v>3714</v>
      </c>
      <c r="FA7" s="306">
        <f t="shared" si="7"/>
        <v>2613</v>
      </c>
      <c r="FB7" s="306">
        <f t="shared" si="7"/>
        <v>98</v>
      </c>
      <c r="FC7" s="306">
        <f t="shared" si="7"/>
        <v>5928</v>
      </c>
      <c r="FD7" s="306">
        <f t="shared" si="7"/>
        <v>421</v>
      </c>
      <c r="FE7" s="306">
        <f t="shared" si="7"/>
        <v>39</v>
      </c>
      <c r="FF7" s="306">
        <f t="shared" si="7"/>
        <v>1527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14</v>
      </c>
      <c r="FO7" s="306">
        <f>SUM(FO$8:FO$207)</f>
        <v>1463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6469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1179</v>
      </c>
      <c r="I8" s="292">
        <f>SUM(AD8,AY8,BT8,CO8,DJ8,EE8,EZ8)</f>
        <v>1190</v>
      </c>
      <c r="J8" s="292">
        <f>SUM(AE8,AZ8,BU8,CP8,DK8,EF8,FA8)</f>
        <v>684</v>
      </c>
      <c r="K8" s="292">
        <f>SUM(AF8,BA8,BV8,CQ8,DL8,EG8,FB8)</f>
        <v>0</v>
      </c>
      <c r="L8" s="292">
        <f>SUM(AG8,BB8,BW8,CR8,DM8,EH8,FC8)</f>
        <v>1402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1955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59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800</v>
      </c>
      <c r="AK8" s="295" t="s">
        <v>800</v>
      </c>
      <c r="AL8" s="292">
        <v>0</v>
      </c>
      <c r="AM8" s="295" t="s">
        <v>800</v>
      </c>
      <c r="AN8" s="295" t="s">
        <v>800</v>
      </c>
      <c r="AO8" s="292">
        <v>0</v>
      </c>
      <c r="AP8" s="295" t="s">
        <v>800</v>
      </c>
      <c r="AQ8" s="292">
        <v>0</v>
      </c>
      <c r="AR8" s="295" t="s">
        <v>800</v>
      </c>
      <c r="AS8" s="292">
        <v>0</v>
      </c>
      <c r="AT8" s="292">
        <f>SUM(AU8:BN8)</f>
        <v>765</v>
      </c>
      <c r="AU8" s="292">
        <v>0</v>
      </c>
      <c r="AV8" s="292">
        <v>0</v>
      </c>
      <c r="AW8" s="292">
        <v>0</v>
      </c>
      <c r="AX8" s="292">
        <v>765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800</v>
      </c>
      <c r="BF8" s="295" t="s">
        <v>800</v>
      </c>
      <c r="BG8" s="295" t="s">
        <v>800</v>
      </c>
      <c r="BH8" s="295" t="s">
        <v>800</v>
      </c>
      <c r="BI8" s="295" t="s">
        <v>800</v>
      </c>
      <c r="BJ8" s="295" t="s">
        <v>800</v>
      </c>
      <c r="BK8" s="295" t="s">
        <v>800</v>
      </c>
      <c r="BL8" s="295" t="s">
        <v>800</v>
      </c>
      <c r="BM8" s="295" t="s">
        <v>800</v>
      </c>
      <c r="BN8" s="292">
        <v>0</v>
      </c>
      <c r="BO8" s="292">
        <f>SUM(BP8:CI8)</f>
        <v>469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469</v>
      </c>
      <c r="CA8" s="292">
        <v>0</v>
      </c>
      <c r="CB8" s="295" t="s">
        <v>800</v>
      </c>
      <c r="CC8" s="295" t="s">
        <v>800</v>
      </c>
      <c r="CD8" s="295" t="s">
        <v>800</v>
      </c>
      <c r="CE8" s="295" t="s">
        <v>800</v>
      </c>
      <c r="CF8" s="295" t="s">
        <v>800</v>
      </c>
      <c r="CG8" s="295" t="s">
        <v>800</v>
      </c>
      <c r="CH8" s="295" t="s">
        <v>800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800</v>
      </c>
      <c r="CX8" s="295" t="s">
        <v>800</v>
      </c>
      <c r="CY8" s="295" t="s">
        <v>800</v>
      </c>
      <c r="CZ8" s="295" t="s">
        <v>800</v>
      </c>
      <c r="DA8" s="295" t="s">
        <v>800</v>
      </c>
      <c r="DB8" s="295" t="s">
        <v>800</v>
      </c>
      <c r="DC8" s="295" t="s">
        <v>800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800</v>
      </c>
      <c r="DS8" s="295" t="s">
        <v>800</v>
      </c>
      <c r="DT8" s="292">
        <v>0</v>
      </c>
      <c r="DU8" s="295" t="s">
        <v>800</v>
      </c>
      <c r="DV8" s="295" t="s">
        <v>800</v>
      </c>
      <c r="DW8" s="295" t="s">
        <v>800</v>
      </c>
      <c r="DX8" s="295" t="s">
        <v>800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800</v>
      </c>
      <c r="EL8" s="295" t="s">
        <v>800</v>
      </c>
      <c r="EM8" s="295" t="s">
        <v>800</v>
      </c>
      <c r="EN8" s="292">
        <v>0</v>
      </c>
      <c r="EO8" s="292">
        <v>0</v>
      </c>
      <c r="EP8" s="295" t="s">
        <v>800</v>
      </c>
      <c r="EQ8" s="295" t="s">
        <v>800</v>
      </c>
      <c r="ER8" s="295" t="s">
        <v>800</v>
      </c>
      <c r="ES8" s="292">
        <v>0</v>
      </c>
      <c r="ET8" s="292">
        <v>0</v>
      </c>
      <c r="EU8" s="292">
        <f>SUM(EV8:FO8)</f>
        <v>5235</v>
      </c>
      <c r="EV8" s="292">
        <v>0</v>
      </c>
      <c r="EW8" s="292">
        <v>0</v>
      </c>
      <c r="EX8" s="292">
        <v>0</v>
      </c>
      <c r="EY8" s="292">
        <v>414</v>
      </c>
      <c r="EZ8" s="292">
        <v>1190</v>
      </c>
      <c r="FA8" s="292">
        <v>684</v>
      </c>
      <c r="FB8" s="292">
        <v>0</v>
      </c>
      <c r="FC8" s="292">
        <v>1402</v>
      </c>
      <c r="FD8" s="292">
        <v>0</v>
      </c>
      <c r="FE8" s="292">
        <v>0</v>
      </c>
      <c r="FF8" s="292">
        <v>1486</v>
      </c>
      <c r="FG8" s="292">
        <v>0</v>
      </c>
      <c r="FH8" s="295" t="s">
        <v>800</v>
      </c>
      <c r="FI8" s="295" t="s">
        <v>800</v>
      </c>
      <c r="FJ8" s="295" t="s">
        <v>800</v>
      </c>
      <c r="FK8" s="292">
        <v>0</v>
      </c>
      <c r="FL8" s="292">
        <v>0</v>
      </c>
      <c r="FM8" s="292">
        <v>0</v>
      </c>
      <c r="FN8" s="292">
        <v>0</v>
      </c>
      <c r="FO8" s="292">
        <v>59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3299</v>
      </c>
      <c r="E9" s="292">
        <f>SUM(Z9,AU9,BP9,CK9,DF9,EA9,EV9)</f>
        <v>0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453</v>
      </c>
      <c r="I9" s="292">
        <f>SUM(AD9,AY9,BT9,CO9,DJ9,EE9,EZ9)</f>
        <v>788</v>
      </c>
      <c r="J9" s="292">
        <f>SUM(AE9,AZ9,BU9,CP9,DK9,EF9,FA9)</f>
        <v>251</v>
      </c>
      <c r="K9" s="292">
        <f>SUM(AF9,BA9,BV9,CQ9,DL9,EG9,FB9)</f>
        <v>0</v>
      </c>
      <c r="L9" s="292">
        <f>SUM(AG9,BB9,BW9,CR9,DM9,EH9,FC9)</f>
        <v>683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1124</v>
      </c>
      <c r="Y9" s="292">
        <f>SUM(Z9:AS9)</f>
        <v>705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800</v>
      </c>
      <c r="AK9" s="295" t="s">
        <v>800</v>
      </c>
      <c r="AL9" s="292">
        <v>0</v>
      </c>
      <c r="AM9" s="295" t="s">
        <v>800</v>
      </c>
      <c r="AN9" s="295" t="s">
        <v>800</v>
      </c>
      <c r="AO9" s="292">
        <v>0</v>
      </c>
      <c r="AP9" s="295" t="s">
        <v>800</v>
      </c>
      <c r="AQ9" s="292">
        <v>0</v>
      </c>
      <c r="AR9" s="295" t="s">
        <v>800</v>
      </c>
      <c r="AS9" s="292">
        <v>705</v>
      </c>
      <c r="AT9" s="292">
        <f>SUM(AU9:BN9)</f>
        <v>655</v>
      </c>
      <c r="AU9" s="292">
        <v>0</v>
      </c>
      <c r="AV9" s="292">
        <v>0</v>
      </c>
      <c r="AW9" s="292">
        <v>0</v>
      </c>
      <c r="AX9" s="292">
        <v>236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800</v>
      </c>
      <c r="BF9" s="295" t="s">
        <v>800</v>
      </c>
      <c r="BG9" s="295" t="s">
        <v>800</v>
      </c>
      <c r="BH9" s="295" t="s">
        <v>800</v>
      </c>
      <c r="BI9" s="295" t="s">
        <v>800</v>
      </c>
      <c r="BJ9" s="295" t="s">
        <v>800</v>
      </c>
      <c r="BK9" s="295" t="s">
        <v>800</v>
      </c>
      <c r="BL9" s="295" t="s">
        <v>800</v>
      </c>
      <c r="BM9" s="295" t="s">
        <v>800</v>
      </c>
      <c r="BN9" s="292">
        <v>419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800</v>
      </c>
      <c r="CC9" s="295" t="s">
        <v>800</v>
      </c>
      <c r="CD9" s="295" t="s">
        <v>800</v>
      </c>
      <c r="CE9" s="295" t="s">
        <v>800</v>
      </c>
      <c r="CF9" s="295" t="s">
        <v>800</v>
      </c>
      <c r="CG9" s="295" t="s">
        <v>800</v>
      </c>
      <c r="CH9" s="295" t="s">
        <v>800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800</v>
      </c>
      <c r="CX9" s="295" t="s">
        <v>800</v>
      </c>
      <c r="CY9" s="295" t="s">
        <v>800</v>
      </c>
      <c r="CZ9" s="295" t="s">
        <v>800</v>
      </c>
      <c r="DA9" s="295" t="s">
        <v>800</v>
      </c>
      <c r="DB9" s="295" t="s">
        <v>800</v>
      </c>
      <c r="DC9" s="295" t="s">
        <v>800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800</v>
      </c>
      <c r="DS9" s="295" t="s">
        <v>800</v>
      </c>
      <c r="DT9" s="292">
        <v>0</v>
      </c>
      <c r="DU9" s="295" t="s">
        <v>800</v>
      </c>
      <c r="DV9" s="295" t="s">
        <v>800</v>
      </c>
      <c r="DW9" s="295" t="s">
        <v>800</v>
      </c>
      <c r="DX9" s="295" t="s">
        <v>800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800</v>
      </c>
      <c r="EL9" s="295" t="s">
        <v>800</v>
      </c>
      <c r="EM9" s="295" t="s">
        <v>800</v>
      </c>
      <c r="EN9" s="292">
        <v>0</v>
      </c>
      <c r="EO9" s="292">
        <v>0</v>
      </c>
      <c r="EP9" s="295" t="s">
        <v>800</v>
      </c>
      <c r="EQ9" s="295" t="s">
        <v>800</v>
      </c>
      <c r="ER9" s="295" t="s">
        <v>800</v>
      </c>
      <c r="ES9" s="292">
        <v>0</v>
      </c>
      <c r="ET9" s="292">
        <v>0</v>
      </c>
      <c r="EU9" s="292">
        <f>SUM(EV9:FO9)</f>
        <v>1939</v>
      </c>
      <c r="EV9" s="292">
        <v>0</v>
      </c>
      <c r="EW9" s="292">
        <v>0</v>
      </c>
      <c r="EX9" s="292">
        <v>0</v>
      </c>
      <c r="EY9" s="292">
        <v>217</v>
      </c>
      <c r="EZ9" s="292">
        <v>788</v>
      </c>
      <c r="FA9" s="292">
        <v>251</v>
      </c>
      <c r="FB9" s="292">
        <v>0</v>
      </c>
      <c r="FC9" s="292">
        <v>683</v>
      </c>
      <c r="FD9" s="292">
        <v>0</v>
      </c>
      <c r="FE9" s="292">
        <v>0</v>
      </c>
      <c r="FF9" s="292">
        <v>0</v>
      </c>
      <c r="FG9" s="292">
        <v>0</v>
      </c>
      <c r="FH9" s="295" t="s">
        <v>800</v>
      </c>
      <c r="FI9" s="295" t="s">
        <v>800</v>
      </c>
      <c r="FJ9" s="295" t="s">
        <v>800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1571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699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62</v>
      </c>
      <c r="L10" s="292">
        <f>SUM(AG10,BB10,BW10,CR10,DM10,EH10,FC10)</f>
        <v>810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800</v>
      </c>
      <c r="AK10" s="295" t="s">
        <v>800</v>
      </c>
      <c r="AL10" s="292">
        <v>0</v>
      </c>
      <c r="AM10" s="295" t="s">
        <v>800</v>
      </c>
      <c r="AN10" s="295" t="s">
        <v>800</v>
      </c>
      <c r="AO10" s="292">
        <v>0</v>
      </c>
      <c r="AP10" s="295" t="s">
        <v>800</v>
      </c>
      <c r="AQ10" s="292">
        <v>0</v>
      </c>
      <c r="AR10" s="295" t="s">
        <v>800</v>
      </c>
      <c r="AS10" s="292">
        <v>0</v>
      </c>
      <c r="AT10" s="292">
        <f>SUM(AU10:BN10)</f>
        <v>699</v>
      </c>
      <c r="AU10" s="292">
        <v>0</v>
      </c>
      <c r="AV10" s="292">
        <v>0</v>
      </c>
      <c r="AW10" s="292">
        <v>0</v>
      </c>
      <c r="AX10" s="292">
        <v>699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800</v>
      </c>
      <c r="BF10" s="295" t="s">
        <v>800</v>
      </c>
      <c r="BG10" s="295" t="s">
        <v>800</v>
      </c>
      <c r="BH10" s="295" t="s">
        <v>800</v>
      </c>
      <c r="BI10" s="295" t="s">
        <v>800</v>
      </c>
      <c r="BJ10" s="295" t="s">
        <v>800</v>
      </c>
      <c r="BK10" s="295" t="s">
        <v>800</v>
      </c>
      <c r="BL10" s="295" t="s">
        <v>800</v>
      </c>
      <c r="BM10" s="295" t="s">
        <v>800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800</v>
      </c>
      <c r="CC10" s="295" t="s">
        <v>800</v>
      </c>
      <c r="CD10" s="295" t="s">
        <v>800</v>
      </c>
      <c r="CE10" s="295" t="s">
        <v>800</v>
      </c>
      <c r="CF10" s="295" t="s">
        <v>800</v>
      </c>
      <c r="CG10" s="295" t="s">
        <v>800</v>
      </c>
      <c r="CH10" s="295" t="s">
        <v>800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800</v>
      </c>
      <c r="CX10" s="295" t="s">
        <v>800</v>
      </c>
      <c r="CY10" s="295" t="s">
        <v>800</v>
      </c>
      <c r="CZ10" s="295" t="s">
        <v>800</v>
      </c>
      <c r="DA10" s="295" t="s">
        <v>800</v>
      </c>
      <c r="DB10" s="295" t="s">
        <v>800</v>
      </c>
      <c r="DC10" s="295" t="s">
        <v>800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800</v>
      </c>
      <c r="DS10" s="295" t="s">
        <v>800</v>
      </c>
      <c r="DT10" s="292">
        <v>0</v>
      </c>
      <c r="DU10" s="295" t="s">
        <v>800</v>
      </c>
      <c r="DV10" s="295" t="s">
        <v>800</v>
      </c>
      <c r="DW10" s="295" t="s">
        <v>800</v>
      </c>
      <c r="DX10" s="295" t="s">
        <v>800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800</v>
      </c>
      <c r="EL10" s="295" t="s">
        <v>800</v>
      </c>
      <c r="EM10" s="295" t="s">
        <v>800</v>
      </c>
      <c r="EN10" s="292">
        <v>0</v>
      </c>
      <c r="EO10" s="292">
        <v>0</v>
      </c>
      <c r="EP10" s="295" t="s">
        <v>800</v>
      </c>
      <c r="EQ10" s="295" t="s">
        <v>800</v>
      </c>
      <c r="ER10" s="295" t="s">
        <v>800</v>
      </c>
      <c r="ES10" s="292">
        <v>0</v>
      </c>
      <c r="ET10" s="292">
        <v>0</v>
      </c>
      <c r="EU10" s="292">
        <f>SUM(EV10:FO10)</f>
        <v>872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62</v>
      </c>
      <c r="FC10" s="292">
        <v>810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800</v>
      </c>
      <c r="FI10" s="295" t="s">
        <v>800</v>
      </c>
      <c r="FJ10" s="295" t="s">
        <v>800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1446</v>
      </c>
      <c r="E11" s="292">
        <f>SUM(Z11,AU11,BP11,CK11,DF11,EA11,EV11)</f>
        <v>21</v>
      </c>
      <c r="F11" s="292">
        <f>SUM(AA11,AV11,BQ11,CL11,DG11,EB11,EW11)</f>
        <v>10</v>
      </c>
      <c r="G11" s="292">
        <f>SUM(AB11,AW11,BR11,CM11,DH11,EC11,EX11)</f>
        <v>20</v>
      </c>
      <c r="H11" s="292">
        <f>SUM(AC11,AX11,BS11,CN11,DI11,ED11,EY11)</f>
        <v>369</v>
      </c>
      <c r="I11" s="292">
        <f>SUM(AD11,AY11,BT11,CO11,DJ11,EE11,EZ11)</f>
        <v>394</v>
      </c>
      <c r="J11" s="292">
        <f>SUM(AE11,AZ11,BU11,CP11,DK11,EF11,FA11)</f>
        <v>117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2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513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800</v>
      </c>
      <c r="AK11" s="295" t="s">
        <v>800</v>
      </c>
      <c r="AL11" s="292">
        <v>0</v>
      </c>
      <c r="AM11" s="295" t="s">
        <v>800</v>
      </c>
      <c r="AN11" s="295" t="s">
        <v>800</v>
      </c>
      <c r="AO11" s="292">
        <v>0</v>
      </c>
      <c r="AP11" s="295" t="s">
        <v>800</v>
      </c>
      <c r="AQ11" s="292">
        <v>0</v>
      </c>
      <c r="AR11" s="295" t="s">
        <v>800</v>
      </c>
      <c r="AS11" s="292">
        <v>0</v>
      </c>
      <c r="AT11" s="292">
        <f>SUM(AU11:BN11)</f>
        <v>645</v>
      </c>
      <c r="AU11" s="292">
        <v>0</v>
      </c>
      <c r="AV11" s="292">
        <v>0</v>
      </c>
      <c r="AW11" s="292">
        <v>0</v>
      </c>
      <c r="AX11" s="292">
        <v>258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800</v>
      </c>
      <c r="BF11" s="295" t="s">
        <v>800</v>
      </c>
      <c r="BG11" s="295" t="s">
        <v>800</v>
      </c>
      <c r="BH11" s="295" t="s">
        <v>800</v>
      </c>
      <c r="BI11" s="295" t="s">
        <v>800</v>
      </c>
      <c r="BJ11" s="295" t="s">
        <v>800</v>
      </c>
      <c r="BK11" s="295" t="s">
        <v>800</v>
      </c>
      <c r="BL11" s="295" t="s">
        <v>800</v>
      </c>
      <c r="BM11" s="295" t="s">
        <v>800</v>
      </c>
      <c r="BN11" s="292">
        <v>387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800</v>
      </c>
      <c r="CC11" s="295" t="s">
        <v>800</v>
      </c>
      <c r="CD11" s="295" t="s">
        <v>800</v>
      </c>
      <c r="CE11" s="295" t="s">
        <v>800</v>
      </c>
      <c r="CF11" s="295" t="s">
        <v>800</v>
      </c>
      <c r="CG11" s="295" t="s">
        <v>800</v>
      </c>
      <c r="CH11" s="295" t="s">
        <v>800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800</v>
      </c>
      <c r="CX11" s="295" t="s">
        <v>800</v>
      </c>
      <c r="CY11" s="295" t="s">
        <v>800</v>
      </c>
      <c r="CZ11" s="295" t="s">
        <v>800</v>
      </c>
      <c r="DA11" s="295" t="s">
        <v>800</v>
      </c>
      <c r="DB11" s="295" t="s">
        <v>800</v>
      </c>
      <c r="DC11" s="295" t="s">
        <v>800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800</v>
      </c>
      <c r="DS11" s="295" t="s">
        <v>800</v>
      </c>
      <c r="DT11" s="292">
        <v>0</v>
      </c>
      <c r="DU11" s="295" t="s">
        <v>800</v>
      </c>
      <c r="DV11" s="295" t="s">
        <v>800</v>
      </c>
      <c r="DW11" s="295" t="s">
        <v>800</v>
      </c>
      <c r="DX11" s="295" t="s">
        <v>800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800</v>
      </c>
      <c r="EL11" s="295" t="s">
        <v>800</v>
      </c>
      <c r="EM11" s="295" t="s">
        <v>800</v>
      </c>
      <c r="EN11" s="292">
        <v>0</v>
      </c>
      <c r="EO11" s="292">
        <v>0</v>
      </c>
      <c r="EP11" s="295" t="s">
        <v>800</v>
      </c>
      <c r="EQ11" s="295" t="s">
        <v>800</v>
      </c>
      <c r="ER11" s="295" t="s">
        <v>800</v>
      </c>
      <c r="ES11" s="292">
        <v>0</v>
      </c>
      <c r="ET11" s="292">
        <v>0</v>
      </c>
      <c r="EU11" s="292">
        <f>SUM(EV11:FO11)</f>
        <v>801</v>
      </c>
      <c r="EV11" s="292">
        <v>21</v>
      </c>
      <c r="EW11" s="292">
        <v>10</v>
      </c>
      <c r="EX11" s="292">
        <v>20</v>
      </c>
      <c r="EY11" s="292">
        <v>111</v>
      </c>
      <c r="EZ11" s="292">
        <v>394</v>
      </c>
      <c r="FA11" s="292">
        <v>117</v>
      </c>
      <c r="FB11" s="292">
        <v>0</v>
      </c>
      <c r="FC11" s="292">
        <v>0</v>
      </c>
      <c r="FD11" s="292">
        <v>0</v>
      </c>
      <c r="FE11" s="292">
        <v>2</v>
      </c>
      <c r="FF11" s="292">
        <v>0</v>
      </c>
      <c r="FG11" s="292">
        <v>0</v>
      </c>
      <c r="FH11" s="295" t="s">
        <v>800</v>
      </c>
      <c r="FI11" s="295" t="s">
        <v>800</v>
      </c>
      <c r="FJ11" s="295" t="s">
        <v>800</v>
      </c>
      <c r="FK11" s="292">
        <v>0</v>
      </c>
      <c r="FL11" s="292">
        <v>0</v>
      </c>
      <c r="FM11" s="292">
        <v>0</v>
      </c>
      <c r="FN11" s="292">
        <v>0</v>
      </c>
      <c r="FO11" s="292">
        <v>126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3543</v>
      </c>
      <c r="E12" s="292">
        <f>SUM(Z12,AU12,BP12,CK12,DF12,EA12,EV12)</f>
        <v>1116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610</v>
      </c>
      <c r="I12" s="292">
        <f>SUM(AD12,AY12,BT12,CO12,DJ12,EE12,EZ12)</f>
        <v>608</v>
      </c>
      <c r="J12" s="292">
        <f>SUM(AE12,AZ12,BU12,CP12,DK12,EF12,FA12)</f>
        <v>245</v>
      </c>
      <c r="K12" s="292">
        <f>SUM(AF12,BA12,BV12,CQ12,DL12,EG12,FB12)</f>
        <v>0</v>
      </c>
      <c r="L12" s="292">
        <f>SUM(AG12,BB12,BW12,CR12,DM12,EH12,FC12)</f>
        <v>928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36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800</v>
      </c>
      <c r="AK12" s="295" t="s">
        <v>800</v>
      </c>
      <c r="AL12" s="292">
        <v>0</v>
      </c>
      <c r="AM12" s="295" t="s">
        <v>800</v>
      </c>
      <c r="AN12" s="295" t="s">
        <v>800</v>
      </c>
      <c r="AO12" s="292">
        <v>0</v>
      </c>
      <c r="AP12" s="295" t="s">
        <v>800</v>
      </c>
      <c r="AQ12" s="292">
        <v>0</v>
      </c>
      <c r="AR12" s="295" t="s">
        <v>800</v>
      </c>
      <c r="AS12" s="292">
        <v>0</v>
      </c>
      <c r="AT12" s="292">
        <f>SUM(AU12:BN12)</f>
        <v>377</v>
      </c>
      <c r="AU12" s="292">
        <v>0</v>
      </c>
      <c r="AV12" s="292">
        <v>0</v>
      </c>
      <c r="AW12" s="292">
        <v>0</v>
      </c>
      <c r="AX12" s="292">
        <v>377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800</v>
      </c>
      <c r="BF12" s="295" t="s">
        <v>800</v>
      </c>
      <c r="BG12" s="295" t="s">
        <v>800</v>
      </c>
      <c r="BH12" s="295" t="s">
        <v>800</v>
      </c>
      <c r="BI12" s="295" t="s">
        <v>800</v>
      </c>
      <c r="BJ12" s="295" t="s">
        <v>800</v>
      </c>
      <c r="BK12" s="295" t="s">
        <v>800</v>
      </c>
      <c r="BL12" s="295" t="s">
        <v>800</v>
      </c>
      <c r="BM12" s="295" t="s">
        <v>800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800</v>
      </c>
      <c r="CC12" s="295" t="s">
        <v>800</v>
      </c>
      <c r="CD12" s="295" t="s">
        <v>800</v>
      </c>
      <c r="CE12" s="295" t="s">
        <v>800</v>
      </c>
      <c r="CF12" s="295" t="s">
        <v>800</v>
      </c>
      <c r="CG12" s="295" t="s">
        <v>800</v>
      </c>
      <c r="CH12" s="295" t="s">
        <v>800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800</v>
      </c>
      <c r="CX12" s="295" t="s">
        <v>800</v>
      </c>
      <c r="CY12" s="295" t="s">
        <v>800</v>
      </c>
      <c r="CZ12" s="295" t="s">
        <v>800</v>
      </c>
      <c r="DA12" s="295" t="s">
        <v>800</v>
      </c>
      <c r="DB12" s="295" t="s">
        <v>800</v>
      </c>
      <c r="DC12" s="295" t="s">
        <v>800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800</v>
      </c>
      <c r="DS12" s="295" t="s">
        <v>800</v>
      </c>
      <c r="DT12" s="292">
        <v>0</v>
      </c>
      <c r="DU12" s="295" t="s">
        <v>800</v>
      </c>
      <c r="DV12" s="295" t="s">
        <v>800</v>
      </c>
      <c r="DW12" s="295" t="s">
        <v>800</v>
      </c>
      <c r="DX12" s="295" t="s">
        <v>800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800</v>
      </c>
      <c r="EL12" s="295" t="s">
        <v>800</v>
      </c>
      <c r="EM12" s="295" t="s">
        <v>800</v>
      </c>
      <c r="EN12" s="292">
        <v>0</v>
      </c>
      <c r="EO12" s="292">
        <v>0</v>
      </c>
      <c r="EP12" s="295" t="s">
        <v>800</v>
      </c>
      <c r="EQ12" s="295" t="s">
        <v>800</v>
      </c>
      <c r="ER12" s="295" t="s">
        <v>800</v>
      </c>
      <c r="ES12" s="292">
        <v>0</v>
      </c>
      <c r="ET12" s="292">
        <v>0</v>
      </c>
      <c r="EU12" s="292">
        <f>SUM(EV12:FO12)</f>
        <v>3166</v>
      </c>
      <c r="EV12" s="292">
        <v>1116</v>
      </c>
      <c r="EW12" s="292">
        <v>0</v>
      </c>
      <c r="EX12" s="292">
        <v>0</v>
      </c>
      <c r="EY12" s="292">
        <v>233</v>
      </c>
      <c r="EZ12" s="292">
        <v>608</v>
      </c>
      <c r="FA12" s="292">
        <v>245</v>
      </c>
      <c r="FB12" s="292">
        <v>0</v>
      </c>
      <c r="FC12" s="292">
        <v>928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800</v>
      </c>
      <c r="FI12" s="295" t="s">
        <v>800</v>
      </c>
      <c r="FJ12" s="295" t="s">
        <v>800</v>
      </c>
      <c r="FK12" s="292">
        <v>0</v>
      </c>
      <c r="FL12" s="292">
        <v>0</v>
      </c>
      <c r="FM12" s="292">
        <v>0</v>
      </c>
      <c r="FN12" s="292">
        <v>0</v>
      </c>
      <c r="FO12" s="292">
        <v>36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2081</v>
      </c>
      <c r="E13" s="292">
        <f>SUM(Z13,AU13,BP13,CK13,DF13,EA13,EV13)</f>
        <v>7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388</v>
      </c>
      <c r="I13" s="292">
        <f>SUM(AD13,AY13,BT13,CO13,DJ13,EE13,EZ13)</f>
        <v>0</v>
      </c>
      <c r="J13" s="292">
        <f>SUM(AE13,AZ13,BU13,CP13,DK13,EF13,FA13)</f>
        <v>209</v>
      </c>
      <c r="K13" s="292">
        <f>SUM(AF13,BA13,BV13,CQ13,DL13,EG13,FB13)</f>
        <v>0</v>
      </c>
      <c r="L13" s="292">
        <f>SUM(AG13,BB13,BW13,CR13,DM13,EH13,FC13)</f>
        <v>1079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10</v>
      </c>
      <c r="X13" s="292">
        <f>SUM(AS13,BN13,CI13,DD13,DY13,ET13,FO13)</f>
        <v>388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800</v>
      </c>
      <c r="AK13" s="295" t="s">
        <v>800</v>
      </c>
      <c r="AL13" s="292">
        <v>0</v>
      </c>
      <c r="AM13" s="295" t="s">
        <v>800</v>
      </c>
      <c r="AN13" s="295" t="s">
        <v>800</v>
      </c>
      <c r="AO13" s="292">
        <v>0</v>
      </c>
      <c r="AP13" s="295" t="s">
        <v>800</v>
      </c>
      <c r="AQ13" s="292">
        <v>0</v>
      </c>
      <c r="AR13" s="295" t="s">
        <v>800</v>
      </c>
      <c r="AS13" s="292">
        <v>0</v>
      </c>
      <c r="AT13" s="292">
        <f>SUM(AU13:BN13)</f>
        <v>398</v>
      </c>
      <c r="AU13" s="292">
        <v>7</v>
      </c>
      <c r="AV13" s="292">
        <v>0</v>
      </c>
      <c r="AW13" s="292">
        <v>0</v>
      </c>
      <c r="AX13" s="292">
        <v>388</v>
      </c>
      <c r="AY13" s="292">
        <v>0</v>
      </c>
      <c r="AZ13" s="292">
        <v>3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800</v>
      </c>
      <c r="BF13" s="295" t="s">
        <v>800</v>
      </c>
      <c r="BG13" s="295" t="s">
        <v>800</v>
      </c>
      <c r="BH13" s="295" t="s">
        <v>800</v>
      </c>
      <c r="BI13" s="295" t="s">
        <v>800</v>
      </c>
      <c r="BJ13" s="295" t="s">
        <v>800</v>
      </c>
      <c r="BK13" s="295" t="s">
        <v>800</v>
      </c>
      <c r="BL13" s="295" t="s">
        <v>800</v>
      </c>
      <c r="BM13" s="295" t="s">
        <v>800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800</v>
      </c>
      <c r="CC13" s="295" t="s">
        <v>800</v>
      </c>
      <c r="CD13" s="295" t="s">
        <v>800</v>
      </c>
      <c r="CE13" s="295" t="s">
        <v>800</v>
      </c>
      <c r="CF13" s="295" t="s">
        <v>800</v>
      </c>
      <c r="CG13" s="295" t="s">
        <v>800</v>
      </c>
      <c r="CH13" s="295" t="s">
        <v>800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800</v>
      </c>
      <c r="CX13" s="295" t="s">
        <v>800</v>
      </c>
      <c r="CY13" s="295" t="s">
        <v>800</v>
      </c>
      <c r="CZ13" s="295" t="s">
        <v>800</v>
      </c>
      <c r="DA13" s="295" t="s">
        <v>800</v>
      </c>
      <c r="DB13" s="295" t="s">
        <v>800</v>
      </c>
      <c r="DC13" s="295" t="s">
        <v>800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800</v>
      </c>
      <c r="DS13" s="295" t="s">
        <v>800</v>
      </c>
      <c r="DT13" s="292">
        <v>0</v>
      </c>
      <c r="DU13" s="295" t="s">
        <v>800</v>
      </c>
      <c r="DV13" s="295" t="s">
        <v>800</v>
      </c>
      <c r="DW13" s="295" t="s">
        <v>800</v>
      </c>
      <c r="DX13" s="295" t="s">
        <v>800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800</v>
      </c>
      <c r="EL13" s="295" t="s">
        <v>800</v>
      </c>
      <c r="EM13" s="295" t="s">
        <v>800</v>
      </c>
      <c r="EN13" s="292">
        <v>0</v>
      </c>
      <c r="EO13" s="292">
        <v>0</v>
      </c>
      <c r="EP13" s="295" t="s">
        <v>800</v>
      </c>
      <c r="EQ13" s="295" t="s">
        <v>800</v>
      </c>
      <c r="ER13" s="295" t="s">
        <v>800</v>
      </c>
      <c r="ES13" s="292">
        <v>0</v>
      </c>
      <c r="ET13" s="292">
        <v>0</v>
      </c>
      <c r="EU13" s="292">
        <f>SUM(EV13:FO13)</f>
        <v>1683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206</v>
      </c>
      <c r="FB13" s="292">
        <v>0</v>
      </c>
      <c r="FC13" s="292">
        <v>1079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800</v>
      </c>
      <c r="FI13" s="295" t="s">
        <v>800</v>
      </c>
      <c r="FJ13" s="295" t="s">
        <v>800</v>
      </c>
      <c r="FK13" s="292">
        <v>0</v>
      </c>
      <c r="FL13" s="292">
        <v>0</v>
      </c>
      <c r="FM13" s="292">
        <v>0</v>
      </c>
      <c r="FN13" s="292">
        <v>10</v>
      </c>
      <c r="FO13" s="292">
        <v>388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2557</v>
      </c>
      <c r="E14" s="292">
        <f>SUM(Z14,AU14,BP14,CK14,DF14,EA14,EV14)</f>
        <v>36</v>
      </c>
      <c r="F14" s="292">
        <f>SUM(AA14,AV14,BQ14,CL14,DG14,EB14,EW14)</f>
        <v>2</v>
      </c>
      <c r="G14" s="292">
        <f>SUM(AB14,AW14,BR14,CM14,DH14,EC14,EX14)</f>
        <v>0</v>
      </c>
      <c r="H14" s="292">
        <f>SUM(AC14,AX14,BS14,CN14,DI14,ED14,EY14)</f>
        <v>213</v>
      </c>
      <c r="I14" s="292">
        <f>SUM(AD14,AY14,BT14,CO14,DJ14,EE14,EZ14)</f>
        <v>326</v>
      </c>
      <c r="J14" s="292">
        <f>SUM(AE14,AZ14,BU14,CP14,DK14,EF14,FA14)</f>
        <v>135</v>
      </c>
      <c r="K14" s="292">
        <f>SUM(AF14,BA14,BV14,CQ14,DL14,EG14,FB14)</f>
        <v>0</v>
      </c>
      <c r="L14" s="292">
        <f>SUM(AG14,BB14,BW14,CR14,DM14,EH14,FC14)</f>
        <v>708</v>
      </c>
      <c r="M14" s="292">
        <f>SUM(AH14,BC14,BX14,CS14,DN14,EI14,FD14)</f>
        <v>0</v>
      </c>
      <c r="N14" s="292">
        <f>SUM(AI14,BD14,BY14,CT14,DO14,EJ14,FE14)</f>
        <v>15</v>
      </c>
      <c r="O14" s="292">
        <f>SUM(AJ14,BE14,BZ14,CU14,DP14,EK14,FF14)</f>
        <v>122</v>
      </c>
      <c r="P14" s="292">
        <f>SUM(AK14,BF14,CA14,CV14,DQ14,EL14,FG14)</f>
        <v>0</v>
      </c>
      <c r="Q14" s="292">
        <f>SUM(AL14,BG14,CB14,CW14,DR14,EM14,FH14)</f>
        <v>27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407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566</v>
      </c>
      <c r="Y14" s="292">
        <f>SUM(Z14:AS14)</f>
        <v>929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800</v>
      </c>
      <c r="AK14" s="295" t="s">
        <v>800</v>
      </c>
      <c r="AL14" s="292">
        <v>27</v>
      </c>
      <c r="AM14" s="295" t="s">
        <v>800</v>
      </c>
      <c r="AN14" s="295" t="s">
        <v>800</v>
      </c>
      <c r="AO14" s="292">
        <v>407</v>
      </c>
      <c r="AP14" s="295" t="s">
        <v>800</v>
      </c>
      <c r="AQ14" s="292">
        <v>0</v>
      </c>
      <c r="AR14" s="295" t="s">
        <v>800</v>
      </c>
      <c r="AS14" s="292">
        <v>495</v>
      </c>
      <c r="AT14" s="292">
        <f>SUM(AU14:BN14)</f>
        <v>259</v>
      </c>
      <c r="AU14" s="292">
        <v>0</v>
      </c>
      <c r="AV14" s="292">
        <v>0</v>
      </c>
      <c r="AW14" s="292">
        <v>0</v>
      </c>
      <c r="AX14" s="292">
        <v>213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800</v>
      </c>
      <c r="BF14" s="295" t="s">
        <v>800</v>
      </c>
      <c r="BG14" s="295" t="s">
        <v>800</v>
      </c>
      <c r="BH14" s="295" t="s">
        <v>800</v>
      </c>
      <c r="BI14" s="295" t="s">
        <v>800</v>
      </c>
      <c r="BJ14" s="295" t="s">
        <v>800</v>
      </c>
      <c r="BK14" s="295" t="s">
        <v>800</v>
      </c>
      <c r="BL14" s="295" t="s">
        <v>800</v>
      </c>
      <c r="BM14" s="295" t="s">
        <v>800</v>
      </c>
      <c r="BN14" s="292">
        <v>46</v>
      </c>
      <c r="BO14" s="292">
        <f>SUM(BP14:CI14)</f>
        <v>81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81</v>
      </c>
      <c r="CA14" s="292">
        <v>0</v>
      </c>
      <c r="CB14" s="295" t="s">
        <v>800</v>
      </c>
      <c r="CC14" s="295" t="s">
        <v>800</v>
      </c>
      <c r="CD14" s="295" t="s">
        <v>800</v>
      </c>
      <c r="CE14" s="295" t="s">
        <v>800</v>
      </c>
      <c r="CF14" s="295" t="s">
        <v>800</v>
      </c>
      <c r="CG14" s="295" t="s">
        <v>800</v>
      </c>
      <c r="CH14" s="295" t="s">
        <v>800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800</v>
      </c>
      <c r="CX14" s="295" t="s">
        <v>800</v>
      </c>
      <c r="CY14" s="295" t="s">
        <v>800</v>
      </c>
      <c r="CZ14" s="295" t="s">
        <v>800</v>
      </c>
      <c r="DA14" s="295" t="s">
        <v>800</v>
      </c>
      <c r="DB14" s="295" t="s">
        <v>800</v>
      </c>
      <c r="DC14" s="295" t="s">
        <v>800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800</v>
      </c>
      <c r="DS14" s="295" t="s">
        <v>800</v>
      </c>
      <c r="DT14" s="292">
        <v>0</v>
      </c>
      <c r="DU14" s="295" t="s">
        <v>800</v>
      </c>
      <c r="DV14" s="295" t="s">
        <v>800</v>
      </c>
      <c r="DW14" s="295" t="s">
        <v>800</v>
      </c>
      <c r="DX14" s="295" t="s">
        <v>800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800</v>
      </c>
      <c r="EL14" s="295" t="s">
        <v>800</v>
      </c>
      <c r="EM14" s="295" t="s">
        <v>800</v>
      </c>
      <c r="EN14" s="292">
        <v>0</v>
      </c>
      <c r="EO14" s="292">
        <v>0</v>
      </c>
      <c r="EP14" s="295" t="s">
        <v>800</v>
      </c>
      <c r="EQ14" s="295" t="s">
        <v>800</v>
      </c>
      <c r="ER14" s="295" t="s">
        <v>800</v>
      </c>
      <c r="ES14" s="292">
        <v>0</v>
      </c>
      <c r="ET14" s="292">
        <v>0</v>
      </c>
      <c r="EU14" s="292">
        <f>SUM(EV14:FO14)</f>
        <v>1288</v>
      </c>
      <c r="EV14" s="292">
        <v>36</v>
      </c>
      <c r="EW14" s="292">
        <v>2</v>
      </c>
      <c r="EX14" s="292">
        <v>0</v>
      </c>
      <c r="EY14" s="292">
        <v>0</v>
      </c>
      <c r="EZ14" s="292">
        <v>326</v>
      </c>
      <c r="FA14" s="292">
        <v>135</v>
      </c>
      <c r="FB14" s="292">
        <v>0</v>
      </c>
      <c r="FC14" s="292">
        <v>708</v>
      </c>
      <c r="FD14" s="292">
        <v>0</v>
      </c>
      <c r="FE14" s="292">
        <v>15</v>
      </c>
      <c r="FF14" s="292">
        <v>41</v>
      </c>
      <c r="FG14" s="292">
        <v>0</v>
      </c>
      <c r="FH14" s="295" t="s">
        <v>800</v>
      </c>
      <c r="FI14" s="295" t="s">
        <v>800</v>
      </c>
      <c r="FJ14" s="295" t="s">
        <v>800</v>
      </c>
      <c r="FK14" s="292">
        <v>0</v>
      </c>
      <c r="FL14" s="292">
        <v>0</v>
      </c>
      <c r="FM14" s="292">
        <v>0</v>
      </c>
      <c r="FN14" s="292">
        <v>0</v>
      </c>
      <c r="FO14" s="292">
        <v>25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2425</v>
      </c>
      <c r="E15" s="292">
        <f>SUM(Z15,AU15,BP15,CK15,DF15,EA15,EV15)</f>
        <v>21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446</v>
      </c>
      <c r="I15" s="292">
        <f>SUM(AD15,AY15,BT15,CO15,DJ15,EE15,EZ15)</f>
        <v>0</v>
      </c>
      <c r="J15" s="292">
        <f>SUM(AE15,AZ15,BU15,CP15,DK15,EF15,FA15)</f>
        <v>159</v>
      </c>
      <c r="K15" s="292">
        <f>SUM(AF15,BA15,BV15,CQ15,DL15,EG15,FB15)</f>
        <v>15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1152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525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19</v>
      </c>
      <c r="X15" s="292">
        <f>SUM(AS15,BN15,CI15,DD15,DY15,ET15,FO15)</f>
        <v>88</v>
      </c>
      <c r="Y15" s="292">
        <f>SUM(Z15:AS15)</f>
        <v>84</v>
      </c>
      <c r="Z15" s="292">
        <v>21</v>
      </c>
      <c r="AA15" s="292">
        <v>0</v>
      </c>
      <c r="AB15" s="292">
        <v>0</v>
      </c>
      <c r="AC15" s="292">
        <v>63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800</v>
      </c>
      <c r="AK15" s="295" t="s">
        <v>800</v>
      </c>
      <c r="AL15" s="292">
        <v>0</v>
      </c>
      <c r="AM15" s="295" t="s">
        <v>800</v>
      </c>
      <c r="AN15" s="295" t="s">
        <v>800</v>
      </c>
      <c r="AO15" s="292">
        <v>0</v>
      </c>
      <c r="AP15" s="295" t="s">
        <v>800</v>
      </c>
      <c r="AQ15" s="292">
        <v>0</v>
      </c>
      <c r="AR15" s="295" t="s">
        <v>800</v>
      </c>
      <c r="AS15" s="292">
        <v>0</v>
      </c>
      <c r="AT15" s="292">
        <f>SUM(AU15:BN15)</f>
        <v>240</v>
      </c>
      <c r="AU15" s="292">
        <v>0</v>
      </c>
      <c r="AV15" s="292">
        <v>0</v>
      </c>
      <c r="AW15" s="292">
        <v>0</v>
      </c>
      <c r="AX15" s="292">
        <v>240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800</v>
      </c>
      <c r="BF15" s="295" t="s">
        <v>800</v>
      </c>
      <c r="BG15" s="295" t="s">
        <v>800</v>
      </c>
      <c r="BH15" s="295" t="s">
        <v>800</v>
      </c>
      <c r="BI15" s="295" t="s">
        <v>800</v>
      </c>
      <c r="BJ15" s="295" t="s">
        <v>800</v>
      </c>
      <c r="BK15" s="295" t="s">
        <v>800</v>
      </c>
      <c r="BL15" s="295" t="s">
        <v>800</v>
      </c>
      <c r="BM15" s="295" t="s">
        <v>800</v>
      </c>
      <c r="BN15" s="292">
        <v>0</v>
      </c>
      <c r="BO15" s="292">
        <f>SUM(BP15:CI15)</f>
        <v>1152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1152</v>
      </c>
      <c r="CA15" s="292">
        <v>0</v>
      </c>
      <c r="CB15" s="295" t="s">
        <v>800</v>
      </c>
      <c r="CC15" s="295" t="s">
        <v>800</v>
      </c>
      <c r="CD15" s="295" t="s">
        <v>800</v>
      </c>
      <c r="CE15" s="295" t="s">
        <v>800</v>
      </c>
      <c r="CF15" s="295" t="s">
        <v>800</v>
      </c>
      <c r="CG15" s="295" t="s">
        <v>800</v>
      </c>
      <c r="CH15" s="295" t="s">
        <v>800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800</v>
      </c>
      <c r="CX15" s="295" t="s">
        <v>800</v>
      </c>
      <c r="CY15" s="295" t="s">
        <v>800</v>
      </c>
      <c r="CZ15" s="295" t="s">
        <v>800</v>
      </c>
      <c r="DA15" s="295" t="s">
        <v>800</v>
      </c>
      <c r="DB15" s="295" t="s">
        <v>800</v>
      </c>
      <c r="DC15" s="295" t="s">
        <v>800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800</v>
      </c>
      <c r="DS15" s="295" t="s">
        <v>800</v>
      </c>
      <c r="DT15" s="292">
        <v>0</v>
      </c>
      <c r="DU15" s="295" t="s">
        <v>800</v>
      </c>
      <c r="DV15" s="295" t="s">
        <v>800</v>
      </c>
      <c r="DW15" s="295" t="s">
        <v>800</v>
      </c>
      <c r="DX15" s="295" t="s">
        <v>800</v>
      </c>
      <c r="DY15" s="292">
        <v>0</v>
      </c>
      <c r="DZ15" s="292">
        <f>SUM(EA15:ET15)</f>
        <v>601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1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800</v>
      </c>
      <c r="EL15" s="295" t="s">
        <v>800</v>
      </c>
      <c r="EM15" s="295" t="s">
        <v>800</v>
      </c>
      <c r="EN15" s="292">
        <v>525</v>
      </c>
      <c r="EO15" s="292">
        <v>0</v>
      </c>
      <c r="EP15" s="295" t="s">
        <v>800</v>
      </c>
      <c r="EQ15" s="295" t="s">
        <v>800</v>
      </c>
      <c r="ER15" s="295" t="s">
        <v>800</v>
      </c>
      <c r="ES15" s="292">
        <v>19</v>
      </c>
      <c r="ET15" s="292">
        <v>56</v>
      </c>
      <c r="EU15" s="292">
        <f>SUM(EV15:FO15)</f>
        <v>348</v>
      </c>
      <c r="EV15" s="292">
        <v>0</v>
      </c>
      <c r="EW15" s="292">
        <v>0</v>
      </c>
      <c r="EX15" s="292">
        <v>0</v>
      </c>
      <c r="EY15" s="292">
        <v>143</v>
      </c>
      <c r="EZ15" s="292">
        <v>0</v>
      </c>
      <c r="FA15" s="292">
        <v>158</v>
      </c>
      <c r="FB15" s="292">
        <v>15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800</v>
      </c>
      <c r="FI15" s="295" t="s">
        <v>800</v>
      </c>
      <c r="FJ15" s="295" t="s">
        <v>800</v>
      </c>
      <c r="FK15" s="292">
        <v>0</v>
      </c>
      <c r="FL15" s="292">
        <v>0</v>
      </c>
      <c r="FM15" s="292">
        <v>0</v>
      </c>
      <c r="FN15" s="292">
        <v>0</v>
      </c>
      <c r="FO15" s="292">
        <v>32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370</v>
      </c>
      <c r="E16" s="292">
        <f>SUM(Z16,AU16,BP16,CK16,DF16,EA16,EV16)</f>
        <v>2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225</v>
      </c>
      <c r="I16" s="292">
        <f>SUM(AD16,AY16,BT16,CO16,DJ16,EE16,EZ16)</f>
        <v>0</v>
      </c>
      <c r="J16" s="292">
        <f>SUM(AE16,AZ16,BU16,CP16,DK16,EF16,FA16)</f>
        <v>143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2</v>
      </c>
      <c r="Z16" s="292">
        <v>2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800</v>
      </c>
      <c r="AK16" s="295" t="s">
        <v>800</v>
      </c>
      <c r="AL16" s="292">
        <v>0</v>
      </c>
      <c r="AM16" s="295" t="s">
        <v>800</v>
      </c>
      <c r="AN16" s="295" t="s">
        <v>800</v>
      </c>
      <c r="AO16" s="292">
        <v>0</v>
      </c>
      <c r="AP16" s="295" t="s">
        <v>800</v>
      </c>
      <c r="AQ16" s="292">
        <v>0</v>
      </c>
      <c r="AR16" s="295" t="s">
        <v>800</v>
      </c>
      <c r="AS16" s="292">
        <v>0</v>
      </c>
      <c r="AT16" s="292">
        <f>SUM(AU16:BN16)</f>
        <v>225</v>
      </c>
      <c r="AU16" s="292">
        <v>0</v>
      </c>
      <c r="AV16" s="292">
        <v>0</v>
      </c>
      <c r="AW16" s="292">
        <v>0</v>
      </c>
      <c r="AX16" s="292">
        <v>225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800</v>
      </c>
      <c r="BF16" s="295" t="s">
        <v>800</v>
      </c>
      <c r="BG16" s="295" t="s">
        <v>800</v>
      </c>
      <c r="BH16" s="295" t="s">
        <v>800</v>
      </c>
      <c r="BI16" s="295" t="s">
        <v>800</v>
      </c>
      <c r="BJ16" s="295" t="s">
        <v>800</v>
      </c>
      <c r="BK16" s="295" t="s">
        <v>800</v>
      </c>
      <c r="BL16" s="295" t="s">
        <v>800</v>
      </c>
      <c r="BM16" s="295" t="s">
        <v>800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800</v>
      </c>
      <c r="CC16" s="295" t="s">
        <v>800</v>
      </c>
      <c r="CD16" s="295" t="s">
        <v>800</v>
      </c>
      <c r="CE16" s="295" t="s">
        <v>800</v>
      </c>
      <c r="CF16" s="295" t="s">
        <v>800</v>
      </c>
      <c r="CG16" s="295" t="s">
        <v>800</v>
      </c>
      <c r="CH16" s="295" t="s">
        <v>800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800</v>
      </c>
      <c r="CX16" s="295" t="s">
        <v>800</v>
      </c>
      <c r="CY16" s="295" t="s">
        <v>800</v>
      </c>
      <c r="CZ16" s="295" t="s">
        <v>800</v>
      </c>
      <c r="DA16" s="295" t="s">
        <v>800</v>
      </c>
      <c r="DB16" s="295" t="s">
        <v>800</v>
      </c>
      <c r="DC16" s="295" t="s">
        <v>800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800</v>
      </c>
      <c r="DS16" s="295" t="s">
        <v>800</v>
      </c>
      <c r="DT16" s="292">
        <v>0</v>
      </c>
      <c r="DU16" s="295" t="s">
        <v>800</v>
      </c>
      <c r="DV16" s="295" t="s">
        <v>800</v>
      </c>
      <c r="DW16" s="295" t="s">
        <v>800</v>
      </c>
      <c r="DX16" s="295" t="s">
        <v>800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800</v>
      </c>
      <c r="EL16" s="295" t="s">
        <v>800</v>
      </c>
      <c r="EM16" s="295" t="s">
        <v>800</v>
      </c>
      <c r="EN16" s="292">
        <v>0</v>
      </c>
      <c r="EO16" s="292">
        <v>0</v>
      </c>
      <c r="EP16" s="295" t="s">
        <v>800</v>
      </c>
      <c r="EQ16" s="295" t="s">
        <v>800</v>
      </c>
      <c r="ER16" s="295" t="s">
        <v>800</v>
      </c>
      <c r="ES16" s="292">
        <v>0</v>
      </c>
      <c r="ET16" s="292">
        <v>0</v>
      </c>
      <c r="EU16" s="292">
        <f>SUM(EV16:FO16)</f>
        <v>143</v>
      </c>
      <c r="EV16" s="292">
        <v>0</v>
      </c>
      <c r="EW16" s="292">
        <v>0</v>
      </c>
      <c r="EX16" s="292">
        <v>0</v>
      </c>
      <c r="EY16" s="292">
        <v>0</v>
      </c>
      <c r="EZ16" s="292">
        <v>0</v>
      </c>
      <c r="FA16" s="292">
        <v>143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800</v>
      </c>
      <c r="FI16" s="295" t="s">
        <v>800</v>
      </c>
      <c r="FJ16" s="295" t="s">
        <v>800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886</v>
      </c>
      <c r="E17" s="292">
        <f>SUM(Z17,AU17,BP17,CK17,DF17,EA17,EV17)</f>
        <v>15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268</v>
      </c>
      <c r="I17" s="292">
        <f>SUM(AD17,AY17,BT17,CO17,DJ17,EE17,EZ17)</f>
        <v>0</v>
      </c>
      <c r="J17" s="292">
        <f>SUM(AE17,AZ17,BU17,CP17,DK17,EF17,FA17)</f>
        <v>163</v>
      </c>
      <c r="K17" s="292">
        <f>SUM(AF17,BA17,BV17,CQ17,DL17,EG17,FB17)</f>
        <v>1</v>
      </c>
      <c r="L17" s="292">
        <f>SUM(AG17,BB17,BW17,CR17,DM17,EH17,FC17)</f>
        <v>0</v>
      </c>
      <c r="M17" s="292">
        <f>SUM(AH17,BC17,BX17,CS17,DN17,EI17,FD17)</f>
        <v>421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4</v>
      </c>
      <c r="X17" s="292">
        <f>SUM(AS17,BN17,CI17,DD17,DY17,ET17,FO17)</f>
        <v>14</v>
      </c>
      <c r="Y17" s="292">
        <f>SUM(Z17:AS17)</f>
        <v>66</v>
      </c>
      <c r="Z17" s="292">
        <v>15</v>
      </c>
      <c r="AA17" s="292">
        <v>0</v>
      </c>
      <c r="AB17" s="292">
        <v>0</v>
      </c>
      <c r="AC17" s="292">
        <v>51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800</v>
      </c>
      <c r="AK17" s="295" t="s">
        <v>800</v>
      </c>
      <c r="AL17" s="292">
        <v>0</v>
      </c>
      <c r="AM17" s="295" t="s">
        <v>800</v>
      </c>
      <c r="AN17" s="295" t="s">
        <v>800</v>
      </c>
      <c r="AO17" s="292">
        <v>0</v>
      </c>
      <c r="AP17" s="295" t="s">
        <v>800</v>
      </c>
      <c r="AQ17" s="292">
        <v>0</v>
      </c>
      <c r="AR17" s="295" t="s">
        <v>800</v>
      </c>
      <c r="AS17" s="292">
        <v>0</v>
      </c>
      <c r="AT17" s="292">
        <f>SUM(AU17:BN17)</f>
        <v>113</v>
      </c>
      <c r="AU17" s="292">
        <v>0</v>
      </c>
      <c r="AV17" s="292">
        <v>0</v>
      </c>
      <c r="AW17" s="292">
        <v>0</v>
      </c>
      <c r="AX17" s="292">
        <v>113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800</v>
      </c>
      <c r="BF17" s="295" t="s">
        <v>800</v>
      </c>
      <c r="BG17" s="295" t="s">
        <v>800</v>
      </c>
      <c r="BH17" s="295" t="s">
        <v>800</v>
      </c>
      <c r="BI17" s="295" t="s">
        <v>800</v>
      </c>
      <c r="BJ17" s="295" t="s">
        <v>800</v>
      </c>
      <c r="BK17" s="295" t="s">
        <v>800</v>
      </c>
      <c r="BL17" s="295" t="s">
        <v>800</v>
      </c>
      <c r="BM17" s="295" t="s">
        <v>800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800</v>
      </c>
      <c r="CC17" s="295" t="s">
        <v>800</v>
      </c>
      <c r="CD17" s="295" t="s">
        <v>800</v>
      </c>
      <c r="CE17" s="295" t="s">
        <v>800</v>
      </c>
      <c r="CF17" s="295" t="s">
        <v>800</v>
      </c>
      <c r="CG17" s="295" t="s">
        <v>800</v>
      </c>
      <c r="CH17" s="295" t="s">
        <v>800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800</v>
      </c>
      <c r="CX17" s="295" t="s">
        <v>800</v>
      </c>
      <c r="CY17" s="295" t="s">
        <v>800</v>
      </c>
      <c r="CZ17" s="295" t="s">
        <v>800</v>
      </c>
      <c r="DA17" s="295" t="s">
        <v>800</v>
      </c>
      <c r="DB17" s="295" t="s">
        <v>800</v>
      </c>
      <c r="DC17" s="295" t="s">
        <v>800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800</v>
      </c>
      <c r="DS17" s="295" t="s">
        <v>800</v>
      </c>
      <c r="DT17" s="292">
        <v>0</v>
      </c>
      <c r="DU17" s="295" t="s">
        <v>800</v>
      </c>
      <c r="DV17" s="295" t="s">
        <v>800</v>
      </c>
      <c r="DW17" s="295" t="s">
        <v>800</v>
      </c>
      <c r="DX17" s="295" t="s">
        <v>800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800</v>
      </c>
      <c r="EL17" s="295" t="s">
        <v>800</v>
      </c>
      <c r="EM17" s="295" t="s">
        <v>800</v>
      </c>
      <c r="EN17" s="292">
        <v>0</v>
      </c>
      <c r="EO17" s="292">
        <v>0</v>
      </c>
      <c r="EP17" s="295" t="s">
        <v>800</v>
      </c>
      <c r="EQ17" s="295" t="s">
        <v>800</v>
      </c>
      <c r="ER17" s="295" t="s">
        <v>800</v>
      </c>
      <c r="ES17" s="292">
        <v>0</v>
      </c>
      <c r="ET17" s="292">
        <v>0</v>
      </c>
      <c r="EU17" s="292">
        <f>SUM(EV17:FO17)</f>
        <v>707</v>
      </c>
      <c r="EV17" s="292">
        <v>0</v>
      </c>
      <c r="EW17" s="292">
        <v>0</v>
      </c>
      <c r="EX17" s="292">
        <v>0</v>
      </c>
      <c r="EY17" s="292">
        <v>104</v>
      </c>
      <c r="EZ17" s="292">
        <v>0</v>
      </c>
      <c r="FA17" s="292">
        <v>163</v>
      </c>
      <c r="FB17" s="292">
        <v>1</v>
      </c>
      <c r="FC17" s="292">
        <v>0</v>
      </c>
      <c r="FD17" s="292">
        <v>421</v>
      </c>
      <c r="FE17" s="292">
        <v>0</v>
      </c>
      <c r="FF17" s="292">
        <v>0</v>
      </c>
      <c r="FG17" s="292">
        <v>0</v>
      </c>
      <c r="FH17" s="295" t="s">
        <v>800</v>
      </c>
      <c r="FI17" s="295" t="s">
        <v>800</v>
      </c>
      <c r="FJ17" s="295" t="s">
        <v>800</v>
      </c>
      <c r="FK17" s="292">
        <v>0</v>
      </c>
      <c r="FL17" s="292">
        <v>0</v>
      </c>
      <c r="FM17" s="292">
        <v>0</v>
      </c>
      <c r="FN17" s="292">
        <v>4</v>
      </c>
      <c r="FO17" s="292">
        <v>14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2366</v>
      </c>
      <c r="E18" s="292">
        <f>SUM(Z18,AU18,BP18,CK18,DF18,EA18,EV18)</f>
        <v>14</v>
      </c>
      <c r="F18" s="292">
        <f>SUM(AA18,AV18,BQ18,CL18,DG18,EB18,EW18)</f>
        <v>0</v>
      </c>
      <c r="G18" s="292">
        <f>SUM(AB18,AW18,BR18,CM18,DH18,EC18,EX18)</f>
        <v>18</v>
      </c>
      <c r="H18" s="292">
        <f>SUM(AC18,AX18,BS18,CN18,DI18,ED18,EY18)</f>
        <v>419</v>
      </c>
      <c r="I18" s="292">
        <f>SUM(AD18,AY18,BT18,CO18,DJ18,EE18,EZ18)</f>
        <v>370</v>
      </c>
      <c r="J18" s="292">
        <f>SUM(AE18,AZ18,BU18,CP18,DK18,EF18,FA18)</f>
        <v>94</v>
      </c>
      <c r="K18" s="292">
        <f>SUM(AF18,BA18,BV18,CQ18,DL18,EG18,FB18)</f>
        <v>0</v>
      </c>
      <c r="L18" s="292">
        <f>SUM(AG18,BB18,BW18,CR18,DM18,EH18,FC18)</f>
        <v>1</v>
      </c>
      <c r="M18" s="292">
        <f>SUM(AH18,BC18,BX18,CS18,DN18,EI18,FD18)</f>
        <v>0</v>
      </c>
      <c r="N18" s="292">
        <f>SUM(AI18,BD18,BY18,CT18,DO18,EJ18,FE18)</f>
        <v>15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1380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11</v>
      </c>
      <c r="X18" s="292">
        <f>SUM(AS18,BN18,CI18,DD18,DY18,ET18,FO18)</f>
        <v>44</v>
      </c>
      <c r="Y18" s="292">
        <f>SUM(Z18:AS18)</f>
        <v>1380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800</v>
      </c>
      <c r="AK18" s="295" t="s">
        <v>800</v>
      </c>
      <c r="AL18" s="292">
        <v>0</v>
      </c>
      <c r="AM18" s="295" t="s">
        <v>800</v>
      </c>
      <c r="AN18" s="295" t="s">
        <v>800</v>
      </c>
      <c r="AO18" s="292">
        <v>1380</v>
      </c>
      <c r="AP18" s="295" t="s">
        <v>800</v>
      </c>
      <c r="AQ18" s="292">
        <v>0</v>
      </c>
      <c r="AR18" s="295" t="s">
        <v>800</v>
      </c>
      <c r="AS18" s="292">
        <v>0</v>
      </c>
      <c r="AT18" s="292">
        <f>SUM(AU18:BN18)</f>
        <v>336</v>
      </c>
      <c r="AU18" s="292">
        <v>0</v>
      </c>
      <c r="AV18" s="292">
        <v>0</v>
      </c>
      <c r="AW18" s="292">
        <v>0</v>
      </c>
      <c r="AX18" s="292">
        <v>332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800</v>
      </c>
      <c r="BF18" s="295" t="s">
        <v>800</v>
      </c>
      <c r="BG18" s="295" t="s">
        <v>800</v>
      </c>
      <c r="BH18" s="295" t="s">
        <v>800</v>
      </c>
      <c r="BI18" s="295" t="s">
        <v>800</v>
      </c>
      <c r="BJ18" s="295" t="s">
        <v>800</v>
      </c>
      <c r="BK18" s="295" t="s">
        <v>800</v>
      </c>
      <c r="BL18" s="295" t="s">
        <v>800</v>
      </c>
      <c r="BM18" s="295" t="s">
        <v>800</v>
      </c>
      <c r="BN18" s="292">
        <v>4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800</v>
      </c>
      <c r="CC18" s="295" t="s">
        <v>800</v>
      </c>
      <c r="CD18" s="295" t="s">
        <v>800</v>
      </c>
      <c r="CE18" s="295" t="s">
        <v>800</v>
      </c>
      <c r="CF18" s="295" t="s">
        <v>800</v>
      </c>
      <c r="CG18" s="295" t="s">
        <v>800</v>
      </c>
      <c r="CH18" s="295" t="s">
        <v>800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800</v>
      </c>
      <c r="CX18" s="295" t="s">
        <v>800</v>
      </c>
      <c r="CY18" s="295" t="s">
        <v>800</v>
      </c>
      <c r="CZ18" s="295" t="s">
        <v>800</v>
      </c>
      <c r="DA18" s="295" t="s">
        <v>800</v>
      </c>
      <c r="DB18" s="295" t="s">
        <v>800</v>
      </c>
      <c r="DC18" s="295" t="s">
        <v>800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800</v>
      </c>
      <c r="DS18" s="295" t="s">
        <v>800</v>
      </c>
      <c r="DT18" s="292">
        <v>0</v>
      </c>
      <c r="DU18" s="295" t="s">
        <v>800</v>
      </c>
      <c r="DV18" s="295" t="s">
        <v>800</v>
      </c>
      <c r="DW18" s="295" t="s">
        <v>800</v>
      </c>
      <c r="DX18" s="295" t="s">
        <v>800</v>
      </c>
      <c r="DY18" s="292">
        <v>0</v>
      </c>
      <c r="DZ18" s="292">
        <f>SUM(EA18:ET18)</f>
        <v>11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800</v>
      </c>
      <c r="EL18" s="295" t="s">
        <v>800</v>
      </c>
      <c r="EM18" s="295" t="s">
        <v>800</v>
      </c>
      <c r="EN18" s="292">
        <v>0</v>
      </c>
      <c r="EO18" s="292">
        <v>0</v>
      </c>
      <c r="EP18" s="295" t="s">
        <v>800</v>
      </c>
      <c r="EQ18" s="295" t="s">
        <v>800</v>
      </c>
      <c r="ER18" s="295" t="s">
        <v>800</v>
      </c>
      <c r="ES18" s="292">
        <v>11</v>
      </c>
      <c r="ET18" s="292">
        <v>0</v>
      </c>
      <c r="EU18" s="292">
        <f>SUM(EV18:FO18)</f>
        <v>639</v>
      </c>
      <c r="EV18" s="292">
        <v>14</v>
      </c>
      <c r="EW18" s="292">
        <v>0</v>
      </c>
      <c r="EX18" s="292">
        <v>18</v>
      </c>
      <c r="EY18" s="292">
        <v>87</v>
      </c>
      <c r="EZ18" s="292">
        <v>370</v>
      </c>
      <c r="FA18" s="292">
        <v>94</v>
      </c>
      <c r="FB18" s="292">
        <v>0</v>
      </c>
      <c r="FC18" s="292">
        <v>1</v>
      </c>
      <c r="FD18" s="292">
        <v>0</v>
      </c>
      <c r="FE18" s="292">
        <v>15</v>
      </c>
      <c r="FF18" s="292">
        <v>0</v>
      </c>
      <c r="FG18" s="292">
        <v>0</v>
      </c>
      <c r="FH18" s="295" t="s">
        <v>800</v>
      </c>
      <c r="FI18" s="295" t="s">
        <v>800</v>
      </c>
      <c r="FJ18" s="295" t="s">
        <v>800</v>
      </c>
      <c r="FK18" s="292">
        <v>0</v>
      </c>
      <c r="FL18" s="292">
        <v>0</v>
      </c>
      <c r="FM18" s="292">
        <v>0</v>
      </c>
      <c r="FN18" s="292">
        <v>0</v>
      </c>
      <c r="FO18" s="292">
        <v>40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3613</v>
      </c>
      <c r="E19" s="292">
        <f>SUM(Z19,AU19,BP19,CK19,DF19,EA19,EV19)</f>
        <v>19</v>
      </c>
      <c r="F19" s="292">
        <f>SUM(AA19,AV19,BQ19,CL19,DG19,EB19,EW19)</f>
        <v>6</v>
      </c>
      <c r="G19" s="292">
        <f>SUM(AB19,AW19,BR19,CM19,DH19,EC19,EX19)</f>
        <v>0</v>
      </c>
      <c r="H19" s="292">
        <f>SUM(AC19,AX19,BS19,CN19,DI19,ED19,EY19)</f>
        <v>559</v>
      </c>
      <c r="I19" s="292">
        <f>SUM(AD19,AY19,BT19,CO19,DJ19,EE19,EZ19)</f>
        <v>0</v>
      </c>
      <c r="J19" s="292">
        <f>SUM(AE19,AZ19,BU19,CP19,DK19,EF19,FA19)</f>
        <v>192</v>
      </c>
      <c r="K19" s="292">
        <f>SUM(AF19,BA19,BV19,CQ19,DL19,EG19,FB19)</f>
        <v>1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1546</v>
      </c>
      <c r="R19" s="292">
        <f>SUM(AM19,BH19,CC19,CX19,DS19,EN19,FI19)</f>
        <v>1289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1</v>
      </c>
      <c r="Y19" s="292">
        <f>SUM(Z19:AS19)</f>
        <v>1682</v>
      </c>
      <c r="Z19" s="292">
        <v>19</v>
      </c>
      <c r="AA19" s="292">
        <v>0</v>
      </c>
      <c r="AB19" s="292">
        <v>0</v>
      </c>
      <c r="AC19" s="292">
        <v>117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800</v>
      </c>
      <c r="AK19" s="295" t="s">
        <v>800</v>
      </c>
      <c r="AL19" s="292">
        <v>1546</v>
      </c>
      <c r="AM19" s="295" t="s">
        <v>800</v>
      </c>
      <c r="AN19" s="295" t="s">
        <v>800</v>
      </c>
      <c r="AO19" s="292">
        <v>0</v>
      </c>
      <c r="AP19" s="295" t="s">
        <v>800</v>
      </c>
      <c r="AQ19" s="292">
        <v>0</v>
      </c>
      <c r="AR19" s="295" t="s">
        <v>800</v>
      </c>
      <c r="AS19" s="292">
        <v>0</v>
      </c>
      <c r="AT19" s="292">
        <f>SUM(AU19:BN19)</f>
        <v>443</v>
      </c>
      <c r="AU19" s="292">
        <v>0</v>
      </c>
      <c r="AV19" s="292">
        <v>0</v>
      </c>
      <c r="AW19" s="292">
        <v>0</v>
      </c>
      <c r="AX19" s="292">
        <v>442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800</v>
      </c>
      <c r="BF19" s="295" t="s">
        <v>800</v>
      </c>
      <c r="BG19" s="295" t="s">
        <v>800</v>
      </c>
      <c r="BH19" s="295" t="s">
        <v>800</v>
      </c>
      <c r="BI19" s="295" t="s">
        <v>800</v>
      </c>
      <c r="BJ19" s="295" t="s">
        <v>800</v>
      </c>
      <c r="BK19" s="295" t="s">
        <v>800</v>
      </c>
      <c r="BL19" s="295" t="s">
        <v>800</v>
      </c>
      <c r="BM19" s="295" t="s">
        <v>800</v>
      </c>
      <c r="BN19" s="292">
        <v>1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800</v>
      </c>
      <c r="CC19" s="295" t="s">
        <v>800</v>
      </c>
      <c r="CD19" s="295" t="s">
        <v>800</v>
      </c>
      <c r="CE19" s="295" t="s">
        <v>800</v>
      </c>
      <c r="CF19" s="295" t="s">
        <v>800</v>
      </c>
      <c r="CG19" s="295" t="s">
        <v>800</v>
      </c>
      <c r="CH19" s="295" t="s">
        <v>800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800</v>
      </c>
      <c r="CX19" s="295" t="s">
        <v>800</v>
      </c>
      <c r="CY19" s="295" t="s">
        <v>800</v>
      </c>
      <c r="CZ19" s="295" t="s">
        <v>800</v>
      </c>
      <c r="DA19" s="295" t="s">
        <v>800</v>
      </c>
      <c r="DB19" s="295" t="s">
        <v>800</v>
      </c>
      <c r="DC19" s="295" t="s">
        <v>800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800</v>
      </c>
      <c r="DS19" s="295" t="s">
        <v>800</v>
      </c>
      <c r="DT19" s="292">
        <v>0</v>
      </c>
      <c r="DU19" s="295" t="s">
        <v>800</v>
      </c>
      <c r="DV19" s="295" t="s">
        <v>800</v>
      </c>
      <c r="DW19" s="295" t="s">
        <v>800</v>
      </c>
      <c r="DX19" s="295" t="s">
        <v>800</v>
      </c>
      <c r="DY19" s="292">
        <v>0</v>
      </c>
      <c r="DZ19" s="292">
        <f>SUM(EA19:ET19)</f>
        <v>1289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800</v>
      </c>
      <c r="EL19" s="295" t="s">
        <v>800</v>
      </c>
      <c r="EM19" s="295" t="s">
        <v>800</v>
      </c>
      <c r="EN19" s="292">
        <v>1289</v>
      </c>
      <c r="EO19" s="292">
        <v>0</v>
      </c>
      <c r="EP19" s="295" t="s">
        <v>800</v>
      </c>
      <c r="EQ19" s="295" t="s">
        <v>800</v>
      </c>
      <c r="ER19" s="295" t="s">
        <v>800</v>
      </c>
      <c r="ES19" s="292">
        <v>0</v>
      </c>
      <c r="ET19" s="292">
        <v>0</v>
      </c>
      <c r="EU19" s="292">
        <f>SUM(EV19:FO19)</f>
        <v>199</v>
      </c>
      <c r="EV19" s="292">
        <v>0</v>
      </c>
      <c r="EW19" s="292">
        <v>6</v>
      </c>
      <c r="EX19" s="292">
        <v>0</v>
      </c>
      <c r="EY19" s="292">
        <v>0</v>
      </c>
      <c r="EZ19" s="292">
        <v>0</v>
      </c>
      <c r="FA19" s="292">
        <v>192</v>
      </c>
      <c r="FB19" s="292">
        <v>1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800</v>
      </c>
      <c r="FI19" s="295" t="s">
        <v>800</v>
      </c>
      <c r="FJ19" s="295" t="s">
        <v>800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561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229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15</v>
      </c>
      <c r="L20" s="292">
        <f>SUM(AG20,BB20,BW20,CR20,DM20,EH20,FC20)</f>
        <v>317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800</v>
      </c>
      <c r="AK20" s="295" t="s">
        <v>800</v>
      </c>
      <c r="AL20" s="292">
        <v>0</v>
      </c>
      <c r="AM20" s="295" t="s">
        <v>800</v>
      </c>
      <c r="AN20" s="295" t="s">
        <v>800</v>
      </c>
      <c r="AO20" s="292">
        <v>0</v>
      </c>
      <c r="AP20" s="295" t="s">
        <v>800</v>
      </c>
      <c r="AQ20" s="292">
        <v>0</v>
      </c>
      <c r="AR20" s="295" t="s">
        <v>800</v>
      </c>
      <c r="AS20" s="292">
        <v>0</v>
      </c>
      <c r="AT20" s="292">
        <f>SUM(AU20:BN20)</f>
        <v>229</v>
      </c>
      <c r="AU20" s="292">
        <v>0</v>
      </c>
      <c r="AV20" s="292">
        <v>0</v>
      </c>
      <c r="AW20" s="292">
        <v>0</v>
      </c>
      <c r="AX20" s="292">
        <v>229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800</v>
      </c>
      <c r="BF20" s="295" t="s">
        <v>800</v>
      </c>
      <c r="BG20" s="295" t="s">
        <v>800</v>
      </c>
      <c r="BH20" s="295" t="s">
        <v>800</v>
      </c>
      <c r="BI20" s="295" t="s">
        <v>800</v>
      </c>
      <c r="BJ20" s="295" t="s">
        <v>800</v>
      </c>
      <c r="BK20" s="295" t="s">
        <v>800</v>
      </c>
      <c r="BL20" s="295" t="s">
        <v>800</v>
      </c>
      <c r="BM20" s="295" t="s">
        <v>800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800</v>
      </c>
      <c r="CC20" s="295" t="s">
        <v>800</v>
      </c>
      <c r="CD20" s="295" t="s">
        <v>800</v>
      </c>
      <c r="CE20" s="295" t="s">
        <v>800</v>
      </c>
      <c r="CF20" s="295" t="s">
        <v>800</v>
      </c>
      <c r="CG20" s="295" t="s">
        <v>800</v>
      </c>
      <c r="CH20" s="295" t="s">
        <v>800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800</v>
      </c>
      <c r="CX20" s="295" t="s">
        <v>800</v>
      </c>
      <c r="CY20" s="295" t="s">
        <v>800</v>
      </c>
      <c r="CZ20" s="295" t="s">
        <v>800</v>
      </c>
      <c r="DA20" s="295" t="s">
        <v>800</v>
      </c>
      <c r="DB20" s="295" t="s">
        <v>800</v>
      </c>
      <c r="DC20" s="295" t="s">
        <v>800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800</v>
      </c>
      <c r="DS20" s="295" t="s">
        <v>800</v>
      </c>
      <c r="DT20" s="292">
        <v>0</v>
      </c>
      <c r="DU20" s="295" t="s">
        <v>800</v>
      </c>
      <c r="DV20" s="295" t="s">
        <v>800</v>
      </c>
      <c r="DW20" s="295" t="s">
        <v>800</v>
      </c>
      <c r="DX20" s="295" t="s">
        <v>800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800</v>
      </c>
      <c r="EL20" s="295" t="s">
        <v>800</v>
      </c>
      <c r="EM20" s="295" t="s">
        <v>800</v>
      </c>
      <c r="EN20" s="292">
        <v>0</v>
      </c>
      <c r="EO20" s="292">
        <v>0</v>
      </c>
      <c r="EP20" s="295" t="s">
        <v>800</v>
      </c>
      <c r="EQ20" s="295" t="s">
        <v>800</v>
      </c>
      <c r="ER20" s="295" t="s">
        <v>800</v>
      </c>
      <c r="ES20" s="292">
        <v>0</v>
      </c>
      <c r="ET20" s="292">
        <v>0</v>
      </c>
      <c r="EU20" s="292">
        <f>SUM(EV20:FO20)</f>
        <v>332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15</v>
      </c>
      <c r="FC20" s="292">
        <v>317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800</v>
      </c>
      <c r="FI20" s="295" t="s">
        <v>800</v>
      </c>
      <c r="FJ20" s="295" t="s">
        <v>800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457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85</v>
      </c>
      <c r="I21" s="292">
        <f>SUM(AD21,AY21,BT21,CO21,DJ21,EE21,EZ21)</f>
        <v>0</v>
      </c>
      <c r="J21" s="292">
        <f>SUM(AE21,AZ21,BU21,CP21,DK21,EF21,FA21)</f>
        <v>51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321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346</v>
      </c>
      <c r="Z21" s="292">
        <v>0</v>
      </c>
      <c r="AA21" s="292">
        <v>0</v>
      </c>
      <c r="AB21" s="292">
        <v>0</v>
      </c>
      <c r="AC21" s="292">
        <v>25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800</v>
      </c>
      <c r="AK21" s="295" t="s">
        <v>800</v>
      </c>
      <c r="AL21" s="292">
        <v>321</v>
      </c>
      <c r="AM21" s="295" t="s">
        <v>800</v>
      </c>
      <c r="AN21" s="295" t="s">
        <v>800</v>
      </c>
      <c r="AO21" s="292">
        <v>0</v>
      </c>
      <c r="AP21" s="295" t="s">
        <v>800</v>
      </c>
      <c r="AQ21" s="292">
        <v>0</v>
      </c>
      <c r="AR21" s="295" t="s">
        <v>800</v>
      </c>
      <c r="AS21" s="292">
        <v>0</v>
      </c>
      <c r="AT21" s="292">
        <f>SUM(AU21:BN21)</f>
        <v>60</v>
      </c>
      <c r="AU21" s="292">
        <v>0</v>
      </c>
      <c r="AV21" s="292">
        <v>0</v>
      </c>
      <c r="AW21" s="292">
        <v>0</v>
      </c>
      <c r="AX21" s="292">
        <v>60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800</v>
      </c>
      <c r="BF21" s="295" t="s">
        <v>800</v>
      </c>
      <c r="BG21" s="295" t="s">
        <v>800</v>
      </c>
      <c r="BH21" s="295" t="s">
        <v>800</v>
      </c>
      <c r="BI21" s="295" t="s">
        <v>800</v>
      </c>
      <c r="BJ21" s="295" t="s">
        <v>800</v>
      </c>
      <c r="BK21" s="295" t="s">
        <v>800</v>
      </c>
      <c r="BL21" s="295" t="s">
        <v>800</v>
      </c>
      <c r="BM21" s="295" t="s">
        <v>800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800</v>
      </c>
      <c r="CC21" s="295" t="s">
        <v>800</v>
      </c>
      <c r="CD21" s="295" t="s">
        <v>800</v>
      </c>
      <c r="CE21" s="295" t="s">
        <v>800</v>
      </c>
      <c r="CF21" s="295" t="s">
        <v>800</v>
      </c>
      <c r="CG21" s="295" t="s">
        <v>800</v>
      </c>
      <c r="CH21" s="295" t="s">
        <v>800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800</v>
      </c>
      <c r="CX21" s="295" t="s">
        <v>800</v>
      </c>
      <c r="CY21" s="295" t="s">
        <v>800</v>
      </c>
      <c r="CZ21" s="295" t="s">
        <v>800</v>
      </c>
      <c r="DA21" s="295" t="s">
        <v>800</v>
      </c>
      <c r="DB21" s="295" t="s">
        <v>800</v>
      </c>
      <c r="DC21" s="295" t="s">
        <v>800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800</v>
      </c>
      <c r="DS21" s="295" t="s">
        <v>800</v>
      </c>
      <c r="DT21" s="292">
        <v>0</v>
      </c>
      <c r="DU21" s="295" t="s">
        <v>800</v>
      </c>
      <c r="DV21" s="295" t="s">
        <v>800</v>
      </c>
      <c r="DW21" s="295" t="s">
        <v>800</v>
      </c>
      <c r="DX21" s="295" t="s">
        <v>800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800</v>
      </c>
      <c r="EL21" s="295" t="s">
        <v>800</v>
      </c>
      <c r="EM21" s="295" t="s">
        <v>800</v>
      </c>
      <c r="EN21" s="292">
        <v>0</v>
      </c>
      <c r="EO21" s="292">
        <v>0</v>
      </c>
      <c r="EP21" s="295" t="s">
        <v>800</v>
      </c>
      <c r="EQ21" s="295" t="s">
        <v>800</v>
      </c>
      <c r="ER21" s="295" t="s">
        <v>800</v>
      </c>
      <c r="ES21" s="292">
        <v>0</v>
      </c>
      <c r="ET21" s="292">
        <v>0</v>
      </c>
      <c r="EU21" s="292">
        <f>SUM(EV21:FO21)</f>
        <v>51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51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800</v>
      </c>
      <c r="FI21" s="295" t="s">
        <v>800</v>
      </c>
      <c r="FJ21" s="295" t="s">
        <v>800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302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51</v>
      </c>
      <c r="I22" s="292">
        <f>SUM(AD22,AY22,BT22,CO22,DJ22,EE22,EZ22)</f>
        <v>0</v>
      </c>
      <c r="J22" s="292">
        <f>SUM(AE22,AZ22,BU22,CP22,DK22,EF22,FA22)</f>
        <v>32</v>
      </c>
      <c r="K22" s="292">
        <f>SUM(AF22,BA22,BV22,CQ22,DL22,EG22,FB22)</f>
        <v>0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219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236</v>
      </c>
      <c r="Z22" s="292">
        <v>0</v>
      </c>
      <c r="AA22" s="292">
        <v>0</v>
      </c>
      <c r="AB22" s="292">
        <v>0</v>
      </c>
      <c r="AC22" s="292">
        <v>17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800</v>
      </c>
      <c r="AK22" s="295" t="s">
        <v>800</v>
      </c>
      <c r="AL22" s="292">
        <v>219</v>
      </c>
      <c r="AM22" s="295" t="s">
        <v>800</v>
      </c>
      <c r="AN22" s="295" t="s">
        <v>800</v>
      </c>
      <c r="AO22" s="292">
        <v>0</v>
      </c>
      <c r="AP22" s="295" t="s">
        <v>800</v>
      </c>
      <c r="AQ22" s="292">
        <v>0</v>
      </c>
      <c r="AR22" s="295" t="s">
        <v>800</v>
      </c>
      <c r="AS22" s="292">
        <v>0</v>
      </c>
      <c r="AT22" s="292">
        <f>SUM(AU22:BN22)</f>
        <v>34</v>
      </c>
      <c r="AU22" s="292">
        <v>0</v>
      </c>
      <c r="AV22" s="292">
        <v>0</v>
      </c>
      <c r="AW22" s="292">
        <v>0</v>
      </c>
      <c r="AX22" s="292">
        <v>34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800</v>
      </c>
      <c r="BF22" s="295" t="s">
        <v>800</v>
      </c>
      <c r="BG22" s="295" t="s">
        <v>800</v>
      </c>
      <c r="BH22" s="295" t="s">
        <v>800</v>
      </c>
      <c r="BI22" s="295" t="s">
        <v>800</v>
      </c>
      <c r="BJ22" s="295" t="s">
        <v>800</v>
      </c>
      <c r="BK22" s="295" t="s">
        <v>800</v>
      </c>
      <c r="BL22" s="295" t="s">
        <v>800</v>
      </c>
      <c r="BM22" s="295" t="s">
        <v>800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800</v>
      </c>
      <c r="CC22" s="295" t="s">
        <v>800</v>
      </c>
      <c r="CD22" s="295" t="s">
        <v>800</v>
      </c>
      <c r="CE22" s="295" t="s">
        <v>800</v>
      </c>
      <c r="CF22" s="295" t="s">
        <v>800</v>
      </c>
      <c r="CG22" s="295" t="s">
        <v>800</v>
      </c>
      <c r="CH22" s="295" t="s">
        <v>800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800</v>
      </c>
      <c r="CX22" s="295" t="s">
        <v>800</v>
      </c>
      <c r="CY22" s="295" t="s">
        <v>800</v>
      </c>
      <c r="CZ22" s="295" t="s">
        <v>800</v>
      </c>
      <c r="DA22" s="295" t="s">
        <v>800</v>
      </c>
      <c r="DB22" s="295" t="s">
        <v>800</v>
      </c>
      <c r="DC22" s="295" t="s">
        <v>800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800</v>
      </c>
      <c r="DS22" s="295" t="s">
        <v>800</v>
      </c>
      <c r="DT22" s="292">
        <v>0</v>
      </c>
      <c r="DU22" s="295" t="s">
        <v>800</v>
      </c>
      <c r="DV22" s="295" t="s">
        <v>800</v>
      </c>
      <c r="DW22" s="295" t="s">
        <v>800</v>
      </c>
      <c r="DX22" s="295" t="s">
        <v>800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800</v>
      </c>
      <c r="EL22" s="295" t="s">
        <v>800</v>
      </c>
      <c r="EM22" s="295" t="s">
        <v>800</v>
      </c>
      <c r="EN22" s="292">
        <v>0</v>
      </c>
      <c r="EO22" s="292">
        <v>0</v>
      </c>
      <c r="EP22" s="295" t="s">
        <v>800</v>
      </c>
      <c r="EQ22" s="295" t="s">
        <v>800</v>
      </c>
      <c r="ER22" s="295" t="s">
        <v>800</v>
      </c>
      <c r="ES22" s="292">
        <v>0</v>
      </c>
      <c r="ET22" s="292">
        <v>0</v>
      </c>
      <c r="EU22" s="292">
        <f>SUM(EV22:FO22)</f>
        <v>32</v>
      </c>
      <c r="EV22" s="292">
        <v>0</v>
      </c>
      <c r="EW22" s="292">
        <v>0</v>
      </c>
      <c r="EX22" s="292">
        <v>0</v>
      </c>
      <c r="EY22" s="292">
        <v>0</v>
      </c>
      <c r="EZ22" s="292">
        <v>0</v>
      </c>
      <c r="FA22" s="292">
        <v>32</v>
      </c>
      <c r="FB22" s="292">
        <v>0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800</v>
      </c>
      <c r="FI22" s="295" t="s">
        <v>800</v>
      </c>
      <c r="FJ22" s="295" t="s">
        <v>800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4336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91</v>
      </c>
      <c r="I23" s="292">
        <f>SUM(AD23,AY23,BT23,CO23,DJ23,EE23,EZ23)</f>
        <v>0</v>
      </c>
      <c r="J23" s="292">
        <f>SUM(AE23,AZ23,BU23,CP23,DK23,EF23,FA23)</f>
        <v>43</v>
      </c>
      <c r="K23" s="292">
        <f>SUM(AF23,BA23,BV23,CQ23,DL23,EG23,FB23)</f>
        <v>0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3925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277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800</v>
      </c>
      <c r="AK23" s="295" t="s">
        <v>800</v>
      </c>
      <c r="AL23" s="292">
        <v>0</v>
      </c>
      <c r="AM23" s="295" t="s">
        <v>800</v>
      </c>
      <c r="AN23" s="295" t="s">
        <v>800</v>
      </c>
      <c r="AO23" s="292">
        <v>0</v>
      </c>
      <c r="AP23" s="295" t="s">
        <v>800</v>
      </c>
      <c r="AQ23" s="292">
        <v>0</v>
      </c>
      <c r="AR23" s="295" t="s">
        <v>800</v>
      </c>
      <c r="AS23" s="292">
        <v>0</v>
      </c>
      <c r="AT23" s="292">
        <f>SUM(AU23:BN23)</f>
        <v>91</v>
      </c>
      <c r="AU23" s="292">
        <v>0</v>
      </c>
      <c r="AV23" s="292">
        <v>0</v>
      </c>
      <c r="AW23" s="292">
        <v>0</v>
      </c>
      <c r="AX23" s="292">
        <v>91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800</v>
      </c>
      <c r="BF23" s="295" t="s">
        <v>800</v>
      </c>
      <c r="BG23" s="295" t="s">
        <v>800</v>
      </c>
      <c r="BH23" s="295" t="s">
        <v>800</v>
      </c>
      <c r="BI23" s="295" t="s">
        <v>800</v>
      </c>
      <c r="BJ23" s="295" t="s">
        <v>800</v>
      </c>
      <c r="BK23" s="295" t="s">
        <v>800</v>
      </c>
      <c r="BL23" s="295" t="s">
        <v>800</v>
      </c>
      <c r="BM23" s="295" t="s">
        <v>800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800</v>
      </c>
      <c r="CC23" s="295" t="s">
        <v>800</v>
      </c>
      <c r="CD23" s="295" t="s">
        <v>800</v>
      </c>
      <c r="CE23" s="295" t="s">
        <v>800</v>
      </c>
      <c r="CF23" s="295" t="s">
        <v>800</v>
      </c>
      <c r="CG23" s="295" t="s">
        <v>800</v>
      </c>
      <c r="CH23" s="295" t="s">
        <v>800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800</v>
      </c>
      <c r="CX23" s="295" t="s">
        <v>800</v>
      </c>
      <c r="CY23" s="295" t="s">
        <v>800</v>
      </c>
      <c r="CZ23" s="295" t="s">
        <v>800</v>
      </c>
      <c r="DA23" s="295" t="s">
        <v>800</v>
      </c>
      <c r="DB23" s="295" t="s">
        <v>800</v>
      </c>
      <c r="DC23" s="295" t="s">
        <v>800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800</v>
      </c>
      <c r="DS23" s="295" t="s">
        <v>800</v>
      </c>
      <c r="DT23" s="292">
        <v>0</v>
      </c>
      <c r="DU23" s="295" t="s">
        <v>800</v>
      </c>
      <c r="DV23" s="295" t="s">
        <v>800</v>
      </c>
      <c r="DW23" s="295" t="s">
        <v>800</v>
      </c>
      <c r="DX23" s="295" t="s">
        <v>800</v>
      </c>
      <c r="DY23" s="292">
        <v>0</v>
      </c>
      <c r="DZ23" s="292">
        <f>SUM(EA23:ET23)</f>
        <v>3925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800</v>
      </c>
      <c r="EL23" s="295" t="s">
        <v>800</v>
      </c>
      <c r="EM23" s="295" t="s">
        <v>800</v>
      </c>
      <c r="EN23" s="292">
        <v>3925</v>
      </c>
      <c r="EO23" s="292">
        <v>0</v>
      </c>
      <c r="EP23" s="295" t="s">
        <v>800</v>
      </c>
      <c r="EQ23" s="295" t="s">
        <v>800</v>
      </c>
      <c r="ER23" s="295" t="s">
        <v>800</v>
      </c>
      <c r="ES23" s="292">
        <v>0</v>
      </c>
      <c r="ET23" s="292">
        <v>0</v>
      </c>
      <c r="EU23" s="292">
        <f>SUM(EV23:FO23)</f>
        <v>320</v>
      </c>
      <c r="EV23" s="292">
        <v>0</v>
      </c>
      <c r="EW23" s="292">
        <v>0</v>
      </c>
      <c r="EX23" s="292">
        <v>0</v>
      </c>
      <c r="EY23" s="292">
        <v>0</v>
      </c>
      <c r="EZ23" s="292">
        <v>0</v>
      </c>
      <c r="FA23" s="292">
        <v>43</v>
      </c>
      <c r="FB23" s="292">
        <v>0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800</v>
      </c>
      <c r="FI23" s="295" t="s">
        <v>800</v>
      </c>
      <c r="FJ23" s="295" t="s">
        <v>800</v>
      </c>
      <c r="FK23" s="292">
        <v>0</v>
      </c>
      <c r="FL23" s="292">
        <v>0</v>
      </c>
      <c r="FM23" s="292">
        <v>0</v>
      </c>
      <c r="FN23" s="292">
        <v>0</v>
      </c>
      <c r="FO23" s="292">
        <v>277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2129</v>
      </c>
      <c r="E24" s="292">
        <f>SUM(Z24,AU24,BP24,CK24,DF24,EA24,EV24)</f>
        <v>35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12</v>
      </c>
      <c r="I24" s="292">
        <f>SUM(AD24,AY24,BT24,CO24,DJ24,EE24,EZ24)</f>
        <v>38</v>
      </c>
      <c r="J24" s="292">
        <f>SUM(AE24,AZ24,BU24,CP24,DK24,EF24,FA24)</f>
        <v>99</v>
      </c>
      <c r="K24" s="292">
        <f>SUM(AF24,BA24,BV24,CQ24,DL24,EG24,FB24)</f>
        <v>4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7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1414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520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800</v>
      </c>
      <c r="AK24" s="295" t="s">
        <v>800</v>
      </c>
      <c r="AL24" s="292">
        <v>0</v>
      </c>
      <c r="AM24" s="295" t="s">
        <v>800</v>
      </c>
      <c r="AN24" s="295" t="s">
        <v>800</v>
      </c>
      <c r="AO24" s="292">
        <v>0</v>
      </c>
      <c r="AP24" s="295" t="s">
        <v>800</v>
      </c>
      <c r="AQ24" s="292">
        <v>0</v>
      </c>
      <c r="AR24" s="295" t="s">
        <v>800</v>
      </c>
      <c r="AS24" s="292">
        <v>0</v>
      </c>
      <c r="AT24" s="292">
        <f>SUM(AU24:BN24)</f>
        <v>504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800</v>
      </c>
      <c r="BF24" s="295" t="s">
        <v>800</v>
      </c>
      <c r="BG24" s="295" t="s">
        <v>800</v>
      </c>
      <c r="BH24" s="295" t="s">
        <v>800</v>
      </c>
      <c r="BI24" s="295" t="s">
        <v>800</v>
      </c>
      <c r="BJ24" s="295" t="s">
        <v>800</v>
      </c>
      <c r="BK24" s="295" t="s">
        <v>800</v>
      </c>
      <c r="BL24" s="295" t="s">
        <v>800</v>
      </c>
      <c r="BM24" s="295" t="s">
        <v>800</v>
      </c>
      <c r="BN24" s="292">
        <v>504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800</v>
      </c>
      <c r="CC24" s="295" t="s">
        <v>800</v>
      </c>
      <c r="CD24" s="295" t="s">
        <v>800</v>
      </c>
      <c r="CE24" s="295" t="s">
        <v>800</v>
      </c>
      <c r="CF24" s="295" t="s">
        <v>800</v>
      </c>
      <c r="CG24" s="295" t="s">
        <v>800</v>
      </c>
      <c r="CH24" s="295" t="s">
        <v>800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800</v>
      </c>
      <c r="CX24" s="295" t="s">
        <v>800</v>
      </c>
      <c r="CY24" s="295" t="s">
        <v>800</v>
      </c>
      <c r="CZ24" s="295" t="s">
        <v>800</v>
      </c>
      <c r="DA24" s="295" t="s">
        <v>800</v>
      </c>
      <c r="DB24" s="295" t="s">
        <v>800</v>
      </c>
      <c r="DC24" s="295" t="s">
        <v>800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800</v>
      </c>
      <c r="DS24" s="295" t="s">
        <v>800</v>
      </c>
      <c r="DT24" s="292">
        <v>0</v>
      </c>
      <c r="DU24" s="295" t="s">
        <v>800</v>
      </c>
      <c r="DV24" s="295" t="s">
        <v>800</v>
      </c>
      <c r="DW24" s="295" t="s">
        <v>800</v>
      </c>
      <c r="DX24" s="295" t="s">
        <v>800</v>
      </c>
      <c r="DY24" s="292">
        <v>0</v>
      </c>
      <c r="DZ24" s="292">
        <f>SUM(EA24:ET24)</f>
        <v>1414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800</v>
      </c>
      <c r="EL24" s="295" t="s">
        <v>800</v>
      </c>
      <c r="EM24" s="295" t="s">
        <v>800</v>
      </c>
      <c r="EN24" s="292">
        <v>1414</v>
      </c>
      <c r="EO24" s="292">
        <v>0</v>
      </c>
      <c r="EP24" s="295" t="s">
        <v>800</v>
      </c>
      <c r="EQ24" s="295" t="s">
        <v>800</v>
      </c>
      <c r="ER24" s="295" t="s">
        <v>800</v>
      </c>
      <c r="ES24" s="292">
        <v>0</v>
      </c>
      <c r="ET24" s="292">
        <v>0</v>
      </c>
      <c r="EU24" s="292">
        <f>SUM(EV24:FO24)</f>
        <v>211</v>
      </c>
      <c r="EV24" s="292">
        <v>35</v>
      </c>
      <c r="EW24" s="292">
        <v>0</v>
      </c>
      <c r="EX24" s="292">
        <v>0</v>
      </c>
      <c r="EY24" s="292">
        <v>12</v>
      </c>
      <c r="EZ24" s="292">
        <v>38</v>
      </c>
      <c r="FA24" s="292">
        <v>99</v>
      </c>
      <c r="FB24" s="292">
        <v>4</v>
      </c>
      <c r="FC24" s="292">
        <v>0</v>
      </c>
      <c r="FD24" s="292">
        <v>0</v>
      </c>
      <c r="FE24" s="292">
        <v>7</v>
      </c>
      <c r="FF24" s="292">
        <v>0</v>
      </c>
      <c r="FG24" s="292">
        <v>0</v>
      </c>
      <c r="FH24" s="295" t="s">
        <v>800</v>
      </c>
      <c r="FI24" s="295" t="s">
        <v>800</v>
      </c>
      <c r="FJ24" s="295" t="s">
        <v>800</v>
      </c>
      <c r="FK24" s="292">
        <v>0</v>
      </c>
      <c r="FL24" s="292">
        <v>0</v>
      </c>
      <c r="FM24" s="292">
        <v>0</v>
      </c>
      <c r="FN24" s="292">
        <v>0</v>
      </c>
      <c r="FO24" s="292">
        <v>16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1525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0</v>
      </c>
      <c r="I25" s="292">
        <f>SUM(AD25,AY25,BT25,CO25,DJ25,EE25,EZ25)</f>
        <v>0</v>
      </c>
      <c r="J25" s="292">
        <f>SUM(AE25,AZ25,BU25,CP25,DK25,EF25,FA25)</f>
        <v>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1254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271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800</v>
      </c>
      <c r="AK25" s="295" t="s">
        <v>800</v>
      </c>
      <c r="AL25" s="292">
        <v>0</v>
      </c>
      <c r="AM25" s="295" t="s">
        <v>800</v>
      </c>
      <c r="AN25" s="295" t="s">
        <v>800</v>
      </c>
      <c r="AO25" s="292">
        <v>0</v>
      </c>
      <c r="AP25" s="295" t="s">
        <v>800</v>
      </c>
      <c r="AQ25" s="292">
        <v>0</v>
      </c>
      <c r="AR25" s="295" t="s">
        <v>800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800</v>
      </c>
      <c r="BF25" s="295" t="s">
        <v>800</v>
      </c>
      <c r="BG25" s="295" t="s">
        <v>800</v>
      </c>
      <c r="BH25" s="295" t="s">
        <v>800</v>
      </c>
      <c r="BI25" s="295" t="s">
        <v>800</v>
      </c>
      <c r="BJ25" s="295" t="s">
        <v>800</v>
      </c>
      <c r="BK25" s="295" t="s">
        <v>800</v>
      </c>
      <c r="BL25" s="295" t="s">
        <v>800</v>
      </c>
      <c r="BM25" s="295" t="s">
        <v>800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800</v>
      </c>
      <c r="CC25" s="295" t="s">
        <v>800</v>
      </c>
      <c r="CD25" s="295" t="s">
        <v>800</v>
      </c>
      <c r="CE25" s="295" t="s">
        <v>800</v>
      </c>
      <c r="CF25" s="295" t="s">
        <v>800</v>
      </c>
      <c r="CG25" s="295" t="s">
        <v>800</v>
      </c>
      <c r="CH25" s="295" t="s">
        <v>800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800</v>
      </c>
      <c r="CX25" s="295" t="s">
        <v>800</v>
      </c>
      <c r="CY25" s="295" t="s">
        <v>800</v>
      </c>
      <c r="CZ25" s="295" t="s">
        <v>800</v>
      </c>
      <c r="DA25" s="295" t="s">
        <v>800</v>
      </c>
      <c r="DB25" s="295" t="s">
        <v>800</v>
      </c>
      <c r="DC25" s="295" t="s">
        <v>800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800</v>
      </c>
      <c r="DS25" s="295" t="s">
        <v>800</v>
      </c>
      <c r="DT25" s="292">
        <v>0</v>
      </c>
      <c r="DU25" s="295" t="s">
        <v>800</v>
      </c>
      <c r="DV25" s="295" t="s">
        <v>800</v>
      </c>
      <c r="DW25" s="295" t="s">
        <v>800</v>
      </c>
      <c r="DX25" s="295" t="s">
        <v>800</v>
      </c>
      <c r="DY25" s="292">
        <v>0</v>
      </c>
      <c r="DZ25" s="292">
        <f>SUM(EA25:ET25)</f>
        <v>1254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800</v>
      </c>
      <c r="EL25" s="295" t="s">
        <v>800</v>
      </c>
      <c r="EM25" s="295" t="s">
        <v>800</v>
      </c>
      <c r="EN25" s="292">
        <v>1254</v>
      </c>
      <c r="EO25" s="292">
        <v>0</v>
      </c>
      <c r="EP25" s="295" t="s">
        <v>800</v>
      </c>
      <c r="EQ25" s="295" t="s">
        <v>800</v>
      </c>
      <c r="ER25" s="295" t="s">
        <v>800</v>
      </c>
      <c r="ES25" s="292">
        <v>0</v>
      </c>
      <c r="ET25" s="292">
        <v>0</v>
      </c>
      <c r="EU25" s="292">
        <f>SUM(EV25:FO25)</f>
        <v>271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800</v>
      </c>
      <c r="FI25" s="295" t="s">
        <v>800</v>
      </c>
      <c r="FJ25" s="295" t="s">
        <v>800</v>
      </c>
      <c r="FK25" s="292">
        <v>0</v>
      </c>
      <c r="FL25" s="292">
        <v>0</v>
      </c>
      <c r="FM25" s="292">
        <v>0</v>
      </c>
      <c r="FN25" s="292">
        <v>0</v>
      </c>
      <c r="FO25" s="292">
        <v>271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1750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0</v>
      </c>
      <c r="I26" s="292">
        <f>SUM(AD26,AY26,BT26,CO26,DJ26,EE26,EZ26)</f>
        <v>0</v>
      </c>
      <c r="J26" s="292">
        <f>SUM(AE26,AZ26,BU26,CP26,DK26,EF26,FA26)</f>
        <v>0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1571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179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800</v>
      </c>
      <c r="AK26" s="295" t="s">
        <v>800</v>
      </c>
      <c r="AL26" s="292">
        <v>0</v>
      </c>
      <c r="AM26" s="295" t="s">
        <v>800</v>
      </c>
      <c r="AN26" s="295" t="s">
        <v>800</v>
      </c>
      <c r="AO26" s="292">
        <v>0</v>
      </c>
      <c r="AP26" s="295" t="s">
        <v>800</v>
      </c>
      <c r="AQ26" s="292">
        <v>0</v>
      </c>
      <c r="AR26" s="295" t="s">
        <v>800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800</v>
      </c>
      <c r="BF26" s="295" t="s">
        <v>800</v>
      </c>
      <c r="BG26" s="295" t="s">
        <v>800</v>
      </c>
      <c r="BH26" s="295" t="s">
        <v>800</v>
      </c>
      <c r="BI26" s="295" t="s">
        <v>800</v>
      </c>
      <c r="BJ26" s="295" t="s">
        <v>800</v>
      </c>
      <c r="BK26" s="295" t="s">
        <v>800</v>
      </c>
      <c r="BL26" s="295" t="s">
        <v>800</v>
      </c>
      <c r="BM26" s="295" t="s">
        <v>800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800</v>
      </c>
      <c r="CC26" s="295" t="s">
        <v>800</v>
      </c>
      <c r="CD26" s="295" t="s">
        <v>800</v>
      </c>
      <c r="CE26" s="295" t="s">
        <v>800</v>
      </c>
      <c r="CF26" s="295" t="s">
        <v>800</v>
      </c>
      <c r="CG26" s="295" t="s">
        <v>800</v>
      </c>
      <c r="CH26" s="295" t="s">
        <v>800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800</v>
      </c>
      <c r="CX26" s="295" t="s">
        <v>800</v>
      </c>
      <c r="CY26" s="295" t="s">
        <v>800</v>
      </c>
      <c r="CZ26" s="295" t="s">
        <v>800</v>
      </c>
      <c r="DA26" s="295" t="s">
        <v>800</v>
      </c>
      <c r="DB26" s="295" t="s">
        <v>800</v>
      </c>
      <c r="DC26" s="295" t="s">
        <v>800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800</v>
      </c>
      <c r="DS26" s="295" t="s">
        <v>800</v>
      </c>
      <c r="DT26" s="292">
        <v>0</v>
      </c>
      <c r="DU26" s="295" t="s">
        <v>800</v>
      </c>
      <c r="DV26" s="295" t="s">
        <v>800</v>
      </c>
      <c r="DW26" s="295" t="s">
        <v>800</v>
      </c>
      <c r="DX26" s="295" t="s">
        <v>800</v>
      </c>
      <c r="DY26" s="292">
        <v>0</v>
      </c>
      <c r="DZ26" s="292">
        <f>SUM(EA26:ET26)</f>
        <v>1571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800</v>
      </c>
      <c r="EL26" s="295" t="s">
        <v>800</v>
      </c>
      <c r="EM26" s="295" t="s">
        <v>800</v>
      </c>
      <c r="EN26" s="292">
        <v>1571</v>
      </c>
      <c r="EO26" s="292">
        <v>0</v>
      </c>
      <c r="EP26" s="295" t="s">
        <v>800</v>
      </c>
      <c r="EQ26" s="295" t="s">
        <v>800</v>
      </c>
      <c r="ER26" s="295" t="s">
        <v>800</v>
      </c>
      <c r="ES26" s="292">
        <v>0</v>
      </c>
      <c r="ET26" s="292">
        <v>0</v>
      </c>
      <c r="EU26" s="292">
        <f>SUM(EV26:FO26)</f>
        <v>179</v>
      </c>
      <c r="EV26" s="292">
        <v>0</v>
      </c>
      <c r="EW26" s="292">
        <v>0</v>
      </c>
      <c r="EX26" s="292">
        <v>0</v>
      </c>
      <c r="EY26" s="292">
        <v>0</v>
      </c>
      <c r="EZ26" s="292">
        <v>0</v>
      </c>
      <c r="FA26" s="292">
        <v>0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800</v>
      </c>
      <c r="FI26" s="295" t="s">
        <v>800</v>
      </c>
      <c r="FJ26" s="295" t="s">
        <v>800</v>
      </c>
      <c r="FK26" s="292">
        <v>0</v>
      </c>
      <c r="FL26" s="292">
        <v>0</v>
      </c>
      <c r="FM26" s="292">
        <v>0</v>
      </c>
      <c r="FN26" s="292">
        <v>0</v>
      </c>
      <c r="FO26" s="292">
        <v>179</v>
      </c>
    </row>
    <row r="27" spans="1:171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5"/>
      <c r="AK27" s="295"/>
      <c r="AL27" s="292"/>
      <c r="AM27" s="295"/>
      <c r="AN27" s="295"/>
      <c r="AO27" s="292"/>
      <c r="AP27" s="295"/>
      <c r="AQ27" s="292"/>
      <c r="AR27" s="295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5"/>
      <c r="BF27" s="295"/>
      <c r="BG27" s="295"/>
      <c r="BH27" s="295"/>
      <c r="BI27" s="295"/>
      <c r="BJ27" s="295"/>
      <c r="BK27" s="295"/>
      <c r="BL27" s="295"/>
      <c r="BM27" s="295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5"/>
      <c r="CC27" s="295"/>
      <c r="CD27" s="295"/>
      <c r="CE27" s="295"/>
      <c r="CF27" s="295"/>
      <c r="CG27" s="295"/>
      <c r="CH27" s="295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5"/>
      <c r="CX27" s="295"/>
      <c r="CY27" s="295"/>
      <c r="CZ27" s="295"/>
      <c r="DA27" s="295"/>
      <c r="DB27" s="295"/>
      <c r="DC27" s="295"/>
      <c r="DD27" s="292"/>
      <c r="DE27" s="292"/>
      <c r="DF27" s="292"/>
      <c r="DG27" s="292"/>
      <c r="DH27" s="292"/>
      <c r="DI27" s="292"/>
      <c r="DJ27" s="292"/>
      <c r="DK27" s="292"/>
      <c r="DL27" s="292"/>
      <c r="DM27" s="292"/>
      <c r="DN27" s="292"/>
      <c r="DO27" s="292"/>
      <c r="DP27" s="292"/>
      <c r="DQ27" s="292"/>
      <c r="DR27" s="295"/>
      <c r="DS27" s="295"/>
      <c r="DT27" s="292"/>
      <c r="DU27" s="295"/>
      <c r="DV27" s="295"/>
      <c r="DW27" s="295"/>
      <c r="DX27" s="295"/>
      <c r="DY27" s="292"/>
      <c r="DZ27" s="292"/>
      <c r="EA27" s="292"/>
      <c r="EB27" s="292"/>
      <c r="EC27" s="292"/>
      <c r="ED27" s="292"/>
      <c r="EE27" s="292"/>
      <c r="EF27" s="292"/>
      <c r="EG27" s="292"/>
      <c r="EH27" s="292"/>
      <c r="EI27" s="292"/>
      <c r="EJ27" s="292"/>
      <c r="EK27" s="295"/>
      <c r="EL27" s="295"/>
      <c r="EM27" s="295"/>
      <c r="EN27" s="292"/>
      <c r="EO27" s="292"/>
      <c r="EP27" s="295"/>
      <c r="EQ27" s="295"/>
      <c r="ER27" s="295"/>
      <c r="ES27" s="292"/>
      <c r="ET27" s="292"/>
      <c r="EU27" s="292"/>
      <c r="EV27" s="292"/>
      <c r="EW27" s="292"/>
      <c r="EX27" s="292"/>
      <c r="EY27" s="292"/>
      <c r="EZ27" s="292"/>
      <c r="FA27" s="292"/>
      <c r="FB27" s="292"/>
      <c r="FC27" s="292"/>
      <c r="FD27" s="292"/>
      <c r="FE27" s="292"/>
      <c r="FF27" s="292"/>
      <c r="FG27" s="292"/>
      <c r="FH27" s="295"/>
      <c r="FI27" s="295"/>
      <c r="FJ27" s="295"/>
      <c r="FK27" s="292"/>
      <c r="FL27" s="292"/>
      <c r="FM27" s="292"/>
      <c r="FN27" s="292"/>
      <c r="FO27" s="292"/>
    </row>
    <row r="28" spans="1:171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5"/>
      <c r="AK28" s="295"/>
      <c r="AL28" s="292"/>
      <c r="AM28" s="295"/>
      <c r="AN28" s="295"/>
      <c r="AO28" s="292"/>
      <c r="AP28" s="295"/>
      <c r="AQ28" s="292"/>
      <c r="AR28" s="295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5"/>
      <c r="BF28" s="295"/>
      <c r="BG28" s="295"/>
      <c r="BH28" s="295"/>
      <c r="BI28" s="295"/>
      <c r="BJ28" s="295"/>
      <c r="BK28" s="295"/>
      <c r="BL28" s="295"/>
      <c r="BM28" s="295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5"/>
      <c r="CC28" s="295"/>
      <c r="CD28" s="295"/>
      <c r="CE28" s="295"/>
      <c r="CF28" s="295"/>
      <c r="CG28" s="295"/>
      <c r="CH28" s="295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5"/>
      <c r="CX28" s="295"/>
      <c r="CY28" s="295"/>
      <c r="CZ28" s="295"/>
      <c r="DA28" s="295"/>
      <c r="DB28" s="295"/>
      <c r="DC28" s="295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5"/>
      <c r="DS28" s="295"/>
      <c r="DT28" s="292"/>
      <c r="DU28" s="295"/>
      <c r="DV28" s="295"/>
      <c r="DW28" s="295"/>
      <c r="DX28" s="295"/>
      <c r="DY28" s="292"/>
      <c r="DZ28" s="292"/>
      <c r="EA28" s="292"/>
      <c r="EB28" s="292"/>
      <c r="EC28" s="292"/>
      <c r="ED28" s="292"/>
      <c r="EE28" s="292"/>
      <c r="EF28" s="292"/>
      <c r="EG28" s="292"/>
      <c r="EH28" s="292"/>
      <c r="EI28" s="292"/>
      <c r="EJ28" s="292"/>
      <c r="EK28" s="295"/>
      <c r="EL28" s="295"/>
      <c r="EM28" s="295"/>
      <c r="EN28" s="292"/>
      <c r="EO28" s="292"/>
      <c r="EP28" s="295"/>
      <c r="EQ28" s="295"/>
      <c r="ER28" s="295"/>
      <c r="ES28" s="292"/>
      <c r="ET28" s="292"/>
      <c r="EU28" s="292"/>
      <c r="EV28" s="292"/>
      <c r="EW28" s="292"/>
      <c r="EX28" s="292"/>
      <c r="EY28" s="292"/>
      <c r="EZ28" s="292"/>
      <c r="FA28" s="292"/>
      <c r="FB28" s="292"/>
      <c r="FC28" s="292"/>
      <c r="FD28" s="292"/>
      <c r="FE28" s="292"/>
      <c r="FF28" s="292"/>
      <c r="FG28" s="292"/>
      <c r="FH28" s="295"/>
      <c r="FI28" s="295"/>
      <c r="FJ28" s="295"/>
      <c r="FK28" s="292"/>
      <c r="FL28" s="292"/>
      <c r="FM28" s="292"/>
      <c r="FN28" s="292"/>
      <c r="FO28" s="292"/>
    </row>
    <row r="29" spans="1:171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5"/>
      <c r="AK29" s="295"/>
      <c r="AL29" s="292"/>
      <c r="AM29" s="295"/>
      <c r="AN29" s="295"/>
      <c r="AO29" s="292"/>
      <c r="AP29" s="295"/>
      <c r="AQ29" s="292"/>
      <c r="AR29" s="295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5"/>
      <c r="BF29" s="295"/>
      <c r="BG29" s="295"/>
      <c r="BH29" s="295"/>
      <c r="BI29" s="295"/>
      <c r="BJ29" s="295"/>
      <c r="BK29" s="295"/>
      <c r="BL29" s="295"/>
      <c r="BM29" s="295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5"/>
      <c r="CC29" s="295"/>
      <c r="CD29" s="295"/>
      <c r="CE29" s="295"/>
      <c r="CF29" s="295"/>
      <c r="CG29" s="295"/>
      <c r="CH29" s="295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5"/>
      <c r="CX29" s="295"/>
      <c r="CY29" s="295"/>
      <c r="CZ29" s="295"/>
      <c r="DA29" s="295"/>
      <c r="DB29" s="295"/>
      <c r="DC29" s="295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5"/>
      <c r="DS29" s="295"/>
      <c r="DT29" s="292"/>
      <c r="DU29" s="295"/>
      <c r="DV29" s="295"/>
      <c r="DW29" s="295"/>
      <c r="DX29" s="295"/>
      <c r="DY29" s="292"/>
      <c r="DZ29" s="292"/>
      <c r="EA29" s="292"/>
      <c r="EB29" s="292"/>
      <c r="EC29" s="292"/>
      <c r="ED29" s="292"/>
      <c r="EE29" s="292"/>
      <c r="EF29" s="292"/>
      <c r="EG29" s="292"/>
      <c r="EH29" s="292"/>
      <c r="EI29" s="292"/>
      <c r="EJ29" s="292"/>
      <c r="EK29" s="295"/>
      <c r="EL29" s="295"/>
      <c r="EM29" s="295"/>
      <c r="EN29" s="292"/>
      <c r="EO29" s="292"/>
      <c r="EP29" s="295"/>
      <c r="EQ29" s="295"/>
      <c r="ER29" s="295"/>
      <c r="ES29" s="292"/>
      <c r="ET29" s="292"/>
      <c r="EU29" s="292"/>
      <c r="EV29" s="292"/>
      <c r="EW29" s="292"/>
      <c r="EX29" s="292"/>
      <c r="EY29" s="292"/>
      <c r="EZ29" s="292"/>
      <c r="FA29" s="292"/>
      <c r="FB29" s="292"/>
      <c r="FC29" s="292"/>
      <c r="FD29" s="292"/>
      <c r="FE29" s="292"/>
      <c r="FF29" s="292"/>
      <c r="FG29" s="292"/>
      <c r="FH29" s="295"/>
      <c r="FI29" s="295"/>
      <c r="FJ29" s="295"/>
      <c r="FK29" s="292"/>
      <c r="FL29" s="292"/>
      <c r="FM29" s="292"/>
      <c r="FN29" s="292"/>
      <c r="FO29" s="292"/>
    </row>
    <row r="30" spans="1:171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5"/>
      <c r="AK30" s="295"/>
      <c r="AL30" s="292"/>
      <c r="AM30" s="295"/>
      <c r="AN30" s="295"/>
      <c r="AO30" s="292"/>
      <c r="AP30" s="295"/>
      <c r="AQ30" s="292"/>
      <c r="AR30" s="295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5"/>
      <c r="BF30" s="295"/>
      <c r="BG30" s="295"/>
      <c r="BH30" s="295"/>
      <c r="BI30" s="295"/>
      <c r="BJ30" s="295"/>
      <c r="BK30" s="295"/>
      <c r="BL30" s="295"/>
      <c r="BM30" s="295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5"/>
      <c r="CC30" s="295"/>
      <c r="CD30" s="295"/>
      <c r="CE30" s="295"/>
      <c r="CF30" s="295"/>
      <c r="CG30" s="295"/>
      <c r="CH30" s="295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5"/>
      <c r="CX30" s="295"/>
      <c r="CY30" s="295"/>
      <c r="CZ30" s="295"/>
      <c r="DA30" s="295"/>
      <c r="DB30" s="295"/>
      <c r="DC30" s="295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5"/>
      <c r="DS30" s="295"/>
      <c r="DT30" s="292"/>
      <c r="DU30" s="295"/>
      <c r="DV30" s="295"/>
      <c r="DW30" s="295"/>
      <c r="DX30" s="295"/>
      <c r="DY30" s="292"/>
      <c r="DZ30" s="292"/>
      <c r="EA30" s="292"/>
      <c r="EB30" s="292"/>
      <c r="EC30" s="292"/>
      <c r="ED30" s="292"/>
      <c r="EE30" s="292"/>
      <c r="EF30" s="292"/>
      <c r="EG30" s="292"/>
      <c r="EH30" s="292"/>
      <c r="EI30" s="292"/>
      <c r="EJ30" s="292"/>
      <c r="EK30" s="295"/>
      <c r="EL30" s="295"/>
      <c r="EM30" s="295"/>
      <c r="EN30" s="292"/>
      <c r="EO30" s="292"/>
      <c r="EP30" s="295"/>
      <c r="EQ30" s="295"/>
      <c r="ER30" s="295"/>
      <c r="ES30" s="292"/>
      <c r="ET30" s="292"/>
      <c r="EU30" s="292"/>
      <c r="EV30" s="292"/>
      <c r="EW30" s="292"/>
      <c r="EX30" s="292"/>
      <c r="EY30" s="292"/>
      <c r="EZ30" s="292"/>
      <c r="FA30" s="292"/>
      <c r="FB30" s="292"/>
      <c r="FC30" s="292"/>
      <c r="FD30" s="292"/>
      <c r="FE30" s="292"/>
      <c r="FF30" s="292"/>
      <c r="FG30" s="292"/>
      <c r="FH30" s="295"/>
      <c r="FI30" s="295"/>
      <c r="FJ30" s="295"/>
      <c r="FK30" s="292"/>
      <c r="FL30" s="292"/>
      <c r="FM30" s="292"/>
      <c r="FN30" s="292"/>
      <c r="FO30" s="292"/>
    </row>
    <row r="31" spans="1:171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5"/>
      <c r="AK31" s="295"/>
      <c r="AL31" s="292"/>
      <c r="AM31" s="295"/>
      <c r="AN31" s="295"/>
      <c r="AO31" s="292"/>
      <c r="AP31" s="295"/>
      <c r="AQ31" s="292"/>
      <c r="AR31" s="295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5"/>
      <c r="BF31" s="295"/>
      <c r="BG31" s="295"/>
      <c r="BH31" s="295"/>
      <c r="BI31" s="295"/>
      <c r="BJ31" s="295"/>
      <c r="BK31" s="295"/>
      <c r="BL31" s="295"/>
      <c r="BM31" s="295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5"/>
      <c r="CC31" s="295"/>
      <c r="CD31" s="295"/>
      <c r="CE31" s="295"/>
      <c r="CF31" s="295"/>
      <c r="CG31" s="295"/>
      <c r="CH31" s="295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5"/>
      <c r="CX31" s="295"/>
      <c r="CY31" s="295"/>
      <c r="CZ31" s="295"/>
      <c r="DA31" s="295"/>
      <c r="DB31" s="295"/>
      <c r="DC31" s="295"/>
      <c r="DD31" s="292"/>
      <c r="DE31" s="292"/>
      <c r="DF31" s="292"/>
      <c r="DG31" s="292"/>
      <c r="DH31" s="292"/>
      <c r="DI31" s="292"/>
      <c r="DJ31" s="292"/>
      <c r="DK31" s="292"/>
      <c r="DL31" s="292"/>
      <c r="DM31" s="292"/>
      <c r="DN31" s="292"/>
      <c r="DO31" s="292"/>
      <c r="DP31" s="292"/>
      <c r="DQ31" s="292"/>
      <c r="DR31" s="295"/>
      <c r="DS31" s="295"/>
      <c r="DT31" s="292"/>
      <c r="DU31" s="295"/>
      <c r="DV31" s="295"/>
      <c r="DW31" s="295"/>
      <c r="DX31" s="295"/>
      <c r="DY31" s="292"/>
      <c r="DZ31" s="292"/>
      <c r="EA31" s="292"/>
      <c r="EB31" s="292"/>
      <c r="EC31" s="292"/>
      <c r="ED31" s="292"/>
      <c r="EE31" s="292"/>
      <c r="EF31" s="292"/>
      <c r="EG31" s="292"/>
      <c r="EH31" s="292"/>
      <c r="EI31" s="292"/>
      <c r="EJ31" s="292"/>
      <c r="EK31" s="295"/>
      <c r="EL31" s="295"/>
      <c r="EM31" s="295"/>
      <c r="EN31" s="292"/>
      <c r="EO31" s="292"/>
      <c r="EP31" s="295"/>
      <c r="EQ31" s="295"/>
      <c r="ER31" s="295"/>
      <c r="ES31" s="292"/>
      <c r="ET31" s="292"/>
      <c r="EU31" s="292"/>
      <c r="EV31" s="292"/>
      <c r="EW31" s="292"/>
      <c r="EX31" s="292"/>
      <c r="EY31" s="292"/>
      <c r="EZ31" s="292"/>
      <c r="FA31" s="292"/>
      <c r="FB31" s="292"/>
      <c r="FC31" s="292"/>
      <c r="FD31" s="292"/>
      <c r="FE31" s="292"/>
      <c r="FF31" s="292"/>
      <c r="FG31" s="292"/>
      <c r="FH31" s="295"/>
      <c r="FI31" s="295"/>
      <c r="FJ31" s="295"/>
      <c r="FK31" s="292"/>
      <c r="FL31" s="292"/>
      <c r="FM31" s="292"/>
      <c r="FN31" s="292"/>
      <c r="FO31" s="292"/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26">
    <sortCondition ref="A8:A26"/>
    <sortCondition ref="B8:B26"/>
    <sortCondition ref="C8:C26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&amp;L中間処理後の再生利用量の状況（平成30年度実績）</oddHeader>
  </headerFooter>
  <colBreaks count="7" manualBreakCount="7">
    <brk id="24" min="1" max="25" man="1"/>
    <brk id="45" min="1" max="25" man="1"/>
    <brk id="66" min="1" max="25" man="1"/>
    <brk id="87" min="1" max="25" man="1"/>
    <brk id="108" min="1" max="25" man="1"/>
    <brk id="129" min="1" max="25" man="1"/>
    <brk id="150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38" t="s">
        <v>11</v>
      </c>
      <c r="B2" s="362" t="s">
        <v>12</v>
      </c>
      <c r="C2" s="340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4" t="s">
        <v>108</v>
      </c>
      <c r="CC2" s="365"/>
      <c r="CD2" s="365"/>
      <c r="CE2" s="365"/>
      <c r="CF2" s="365"/>
      <c r="CG2" s="365"/>
      <c r="CH2" s="365"/>
      <c r="CI2" s="365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39"/>
      <c r="B3" s="363"/>
      <c r="C3" s="341"/>
      <c r="D3" s="361" t="s">
        <v>3</v>
      </c>
      <c r="E3" s="360" t="s">
        <v>19</v>
      </c>
      <c r="F3" s="364" t="s">
        <v>111</v>
      </c>
      <c r="G3" s="365"/>
      <c r="H3" s="365"/>
      <c r="I3" s="365"/>
      <c r="J3" s="365"/>
      <c r="K3" s="365"/>
      <c r="L3" s="365"/>
      <c r="M3" s="366"/>
      <c r="N3" s="358" t="s">
        <v>112</v>
      </c>
      <c r="O3" s="358" t="s">
        <v>113</v>
      </c>
      <c r="P3" s="361" t="s">
        <v>3</v>
      </c>
      <c r="Q3" s="360" t="s">
        <v>114</v>
      </c>
      <c r="R3" s="360" t="s">
        <v>47</v>
      </c>
      <c r="S3" s="360" t="s">
        <v>48</v>
      </c>
      <c r="T3" s="360" t="s">
        <v>49</v>
      </c>
      <c r="U3" s="360" t="s">
        <v>50</v>
      </c>
      <c r="V3" s="360" t="s">
        <v>67</v>
      </c>
      <c r="W3" s="360" t="s">
        <v>52</v>
      </c>
      <c r="X3" s="361" t="s">
        <v>3</v>
      </c>
      <c r="Y3" s="360" t="s">
        <v>114</v>
      </c>
      <c r="Z3" s="360" t="s">
        <v>47</v>
      </c>
      <c r="AA3" s="360" t="s">
        <v>48</v>
      </c>
      <c r="AB3" s="360" t="s">
        <v>49</v>
      </c>
      <c r="AC3" s="360" t="s">
        <v>50</v>
      </c>
      <c r="AD3" s="360" t="s">
        <v>67</v>
      </c>
      <c r="AE3" s="360" t="s">
        <v>52</v>
      </c>
      <c r="AF3" s="361" t="s">
        <v>3</v>
      </c>
      <c r="AG3" s="360" t="s">
        <v>114</v>
      </c>
      <c r="AH3" s="360" t="s">
        <v>47</v>
      </c>
      <c r="AI3" s="360" t="s">
        <v>48</v>
      </c>
      <c r="AJ3" s="360" t="s">
        <v>49</v>
      </c>
      <c r="AK3" s="360" t="s">
        <v>50</v>
      </c>
      <c r="AL3" s="360" t="s">
        <v>67</v>
      </c>
      <c r="AM3" s="360" t="s">
        <v>52</v>
      </c>
      <c r="AN3" s="361" t="s">
        <v>3</v>
      </c>
      <c r="AO3" s="360" t="s">
        <v>114</v>
      </c>
      <c r="AP3" s="360" t="s">
        <v>47</v>
      </c>
      <c r="AQ3" s="360" t="s">
        <v>48</v>
      </c>
      <c r="AR3" s="360" t="s">
        <v>49</v>
      </c>
      <c r="AS3" s="360" t="s">
        <v>50</v>
      </c>
      <c r="AT3" s="360" t="s">
        <v>67</v>
      </c>
      <c r="AU3" s="360" t="s">
        <v>52</v>
      </c>
      <c r="AV3" s="361" t="s">
        <v>3</v>
      </c>
      <c r="AW3" s="360" t="s">
        <v>114</v>
      </c>
      <c r="AX3" s="360" t="s">
        <v>47</v>
      </c>
      <c r="AY3" s="360" t="s">
        <v>48</v>
      </c>
      <c r="AZ3" s="360" t="s">
        <v>49</v>
      </c>
      <c r="BA3" s="360" t="s">
        <v>50</v>
      </c>
      <c r="BB3" s="360" t="s">
        <v>67</v>
      </c>
      <c r="BC3" s="360" t="s">
        <v>52</v>
      </c>
      <c r="BD3" s="361" t="s">
        <v>3</v>
      </c>
      <c r="BE3" s="360" t="s">
        <v>114</v>
      </c>
      <c r="BF3" s="360" t="s">
        <v>47</v>
      </c>
      <c r="BG3" s="360" t="s">
        <v>48</v>
      </c>
      <c r="BH3" s="360" t="s">
        <v>49</v>
      </c>
      <c r="BI3" s="360" t="s">
        <v>50</v>
      </c>
      <c r="BJ3" s="360" t="s">
        <v>67</v>
      </c>
      <c r="BK3" s="360" t="s">
        <v>52</v>
      </c>
      <c r="BL3" s="361" t="s">
        <v>3</v>
      </c>
      <c r="BM3" s="360" t="s">
        <v>114</v>
      </c>
      <c r="BN3" s="360" t="s">
        <v>47</v>
      </c>
      <c r="BO3" s="360" t="s">
        <v>48</v>
      </c>
      <c r="BP3" s="360" t="s">
        <v>49</v>
      </c>
      <c r="BQ3" s="360" t="s">
        <v>50</v>
      </c>
      <c r="BR3" s="360" t="s">
        <v>67</v>
      </c>
      <c r="BS3" s="360" t="s">
        <v>52</v>
      </c>
      <c r="BT3" s="361" t="s">
        <v>3</v>
      </c>
      <c r="BU3" s="360" t="s">
        <v>114</v>
      </c>
      <c r="BV3" s="360" t="s">
        <v>47</v>
      </c>
      <c r="BW3" s="360" t="s">
        <v>48</v>
      </c>
      <c r="BX3" s="360" t="s">
        <v>49</v>
      </c>
      <c r="BY3" s="360" t="s">
        <v>50</v>
      </c>
      <c r="BZ3" s="360" t="s">
        <v>67</v>
      </c>
      <c r="CA3" s="360" t="s">
        <v>52</v>
      </c>
      <c r="CB3" s="361" t="s">
        <v>3</v>
      </c>
      <c r="CC3" s="360" t="s">
        <v>114</v>
      </c>
      <c r="CD3" s="360" t="s">
        <v>47</v>
      </c>
      <c r="CE3" s="360" t="s">
        <v>48</v>
      </c>
      <c r="CF3" s="360" t="s">
        <v>49</v>
      </c>
      <c r="CG3" s="360" t="s">
        <v>50</v>
      </c>
      <c r="CH3" s="360" t="s">
        <v>67</v>
      </c>
      <c r="CI3" s="360" t="s">
        <v>52</v>
      </c>
      <c r="CJ3" s="361" t="s">
        <v>3</v>
      </c>
      <c r="CK3" s="360" t="s">
        <v>114</v>
      </c>
      <c r="CL3" s="360" t="s">
        <v>47</v>
      </c>
      <c r="CM3" s="360" t="s">
        <v>48</v>
      </c>
      <c r="CN3" s="360" t="s">
        <v>49</v>
      </c>
      <c r="CO3" s="360" t="s">
        <v>50</v>
      </c>
      <c r="CP3" s="360" t="s">
        <v>67</v>
      </c>
      <c r="CQ3" s="360" t="s">
        <v>52</v>
      </c>
      <c r="CR3" s="361" t="s">
        <v>3</v>
      </c>
      <c r="CS3" s="360" t="s">
        <v>114</v>
      </c>
      <c r="CT3" s="360" t="s">
        <v>47</v>
      </c>
      <c r="CU3" s="360" t="s">
        <v>48</v>
      </c>
      <c r="CV3" s="360" t="s">
        <v>49</v>
      </c>
      <c r="CW3" s="360" t="s">
        <v>50</v>
      </c>
      <c r="CX3" s="360" t="s">
        <v>67</v>
      </c>
      <c r="CY3" s="360" t="s">
        <v>52</v>
      </c>
    </row>
    <row r="4" spans="1:103" s="175" customFormat="1" ht="25.5" customHeight="1">
      <c r="A4" s="339"/>
      <c r="B4" s="363"/>
      <c r="C4" s="341"/>
      <c r="D4" s="361"/>
      <c r="E4" s="361"/>
      <c r="F4" s="361" t="s">
        <v>3</v>
      </c>
      <c r="G4" s="358" t="s">
        <v>115</v>
      </c>
      <c r="H4" s="358" t="s">
        <v>20</v>
      </c>
      <c r="I4" s="358" t="s">
        <v>21</v>
      </c>
      <c r="J4" s="358" t="s">
        <v>22</v>
      </c>
      <c r="K4" s="358" t="s">
        <v>23</v>
      </c>
      <c r="L4" s="358" t="s">
        <v>24</v>
      </c>
      <c r="M4" s="358" t="s">
        <v>116</v>
      </c>
      <c r="N4" s="359"/>
      <c r="O4" s="359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s="175" customFormat="1" ht="22.5" customHeight="1">
      <c r="A5" s="339"/>
      <c r="B5" s="363"/>
      <c r="C5" s="341"/>
      <c r="D5" s="288"/>
      <c r="E5" s="361"/>
      <c r="F5" s="361"/>
      <c r="G5" s="359"/>
      <c r="H5" s="359"/>
      <c r="I5" s="359"/>
      <c r="J5" s="359"/>
      <c r="K5" s="359"/>
      <c r="L5" s="359"/>
      <c r="M5" s="359"/>
      <c r="N5" s="359"/>
      <c r="O5" s="359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76" customFormat="1" ht="13.5" customHeight="1">
      <c r="A6" s="339"/>
      <c r="B6" s="363"/>
      <c r="C6" s="341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滋賀県</v>
      </c>
      <c r="B7" s="303" t="str">
        <f>ごみ処理概要!B7</f>
        <v>25000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/>
      <c r="B27" s="291"/>
      <c r="C27" s="290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2"/>
      <c r="CB27" s="292"/>
      <c r="CC27" s="292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292"/>
      <c r="CU27" s="292"/>
      <c r="CV27" s="292"/>
      <c r="CW27" s="292"/>
      <c r="CX27" s="292"/>
      <c r="CY27" s="292"/>
    </row>
    <row r="28" spans="1:103" s="224" customFormat="1" ht="13.5" customHeight="1">
      <c r="A28" s="290"/>
      <c r="B28" s="291"/>
      <c r="C28" s="290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  <c r="CA28" s="292"/>
      <c r="CB28" s="292"/>
      <c r="CC28" s="292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292"/>
      <c r="CU28" s="292"/>
      <c r="CV28" s="292"/>
      <c r="CW28" s="292"/>
      <c r="CX28" s="292"/>
      <c r="CY28" s="292"/>
    </row>
    <row r="29" spans="1:103" s="224" customFormat="1" ht="13.5" customHeight="1">
      <c r="A29" s="290"/>
      <c r="B29" s="291"/>
      <c r="C29" s="290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  <c r="CA29" s="292"/>
      <c r="CB29" s="292"/>
      <c r="CC29" s="292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292"/>
      <c r="CU29" s="292"/>
      <c r="CV29" s="292"/>
      <c r="CW29" s="292"/>
      <c r="CX29" s="292"/>
      <c r="CY29" s="292"/>
    </row>
    <row r="30" spans="1:103" s="224" customFormat="1" ht="13.5" customHeight="1">
      <c r="A30" s="290"/>
      <c r="B30" s="291"/>
      <c r="C30" s="290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292"/>
      <c r="CU30" s="292"/>
      <c r="CV30" s="292"/>
      <c r="CW30" s="292"/>
      <c r="CX30" s="292"/>
      <c r="CY30" s="292"/>
    </row>
    <row r="31" spans="1:103" s="224" customFormat="1" ht="13.5" customHeight="1">
      <c r="A31" s="290"/>
      <c r="B31" s="291"/>
      <c r="C31" s="290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2"/>
      <c r="CU31" s="292"/>
      <c r="CV31" s="292"/>
      <c r="CW31" s="292"/>
      <c r="CX31" s="292"/>
      <c r="CY31" s="292"/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26">
    <sortCondition ref="A8:A26"/>
    <sortCondition ref="B8:B26"/>
    <sortCondition ref="C8:C26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&amp;L災害廃棄物の処理処分状況（平成30年度実績）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91" t="s">
        <v>119</v>
      </c>
      <c r="I5" s="392"/>
      <c r="J5" s="392"/>
      <c r="K5" s="392"/>
      <c r="L5" s="395" t="s">
        <v>120</v>
      </c>
      <c r="M5" s="396" t="s">
        <v>121</v>
      </c>
      <c r="N5" s="397"/>
      <c r="O5" s="398"/>
      <c r="P5" s="399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93"/>
      <c r="I6" s="394"/>
      <c r="J6" s="394"/>
      <c r="K6" s="394"/>
      <c r="L6" s="373"/>
      <c r="M6" s="182" t="s">
        <v>124</v>
      </c>
      <c r="N6" s="2" t="s">
        <v>125</v>
      </c>
      <c r="O6" s="3" t="s">
        <v>126</v>
      </c>
      <c r="P6" s="400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86" t="s">
        <v>132</v>
      </c>
      <c r="I7" s="386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25000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3" t="s">
        <v>139</v>
      </c>
      <c r="C8" s="374"/>
      <c r="D8" s="374"/>
      <c r="E8" s="123">
        <f ca="1">SUM(E6:E7)</f>
        <v>0</v>
      </c>
      <c r="F8" s="56"/>
      <c r="H8" s="401"/>
      <c r="I8" s="387"/>
      <c r="J8" s="375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25201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78" t="s">
        <v>146</v>
      </c>
      <c r="C9" s="374"/>
      <c r="D9" s="374"/>
      <c r="E9" s="123">
        <f ca="1">Y8</f>
        <v>0</v>
      </c>
      <c r="F9" s="56"/>
      <c r="H9" s="401"/>
      <c r="I9" s="387"/>
      <c r="J9" s="376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25202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401"/>
      <c r="I10" s="387"/>
      <c r="J10" s="376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25203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79"/>
      <c r="C11" s="379"/>
      <c r="D11" s="379"/>
      <c r="E11" s="34" t="s">
        <v>157</v>
      </c>
      <c r="F11" s="34" t="s">
        <v>158</v>
      </c>
      <c r="H11" s="401"/>
      <c r="I11" s="387"/>
      <c r="J11" s="376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25204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80" t="s">
        <v>164</v>
      </c>
      <c r="C12" s="383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1"/>
      <c r="I12" s="387"/>
      <c r="J12" s="376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25206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81"/>
      <c r="C13" s="384"/>
      <c r="D13" s="10" t="s">
        <v>172</v>
      </c>
      <c r="E13" s="40">
        <f t="shared" ca="1" si="3"/>
        <v>0</v>
      </c>
      <c r="F13" s="40">
        <f t="shared" ca="1" si="4"/>
        <v>0</v>
      </c>
      <c r="H13" s="401"/>
      <c r="I13" s="387"/>
      <c r="J13" s="376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25207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81"/>
      <c r="C14" s="384"/>
      <c r="D14" s="10" t="s">
        <v>178</v>
      </c>
      <c r="E14" s="40">
        <f t="shared" ca="1" si="3"/>
        <v>0</v>
      </c>
      <c r="F14" s="40">
        <f t="shared" ca="1" si="4"/>
        <v>0</v>
      </c>
      <c r="H14" s="401"/>
      <c r="I14" s="387"/>
      <c r="J14" s="377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25208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81"/>
      <c r="C15" s="384"/>
      <c r="D15" s="10" t="s">
        <v>184</v>
      </c>
      <c r="E15" s="40">
        <f t="shared" ca="1" si="3"/>
        <v>0</v>
      </c>
      <c r="F15" s="40">
        <f t="shared" ca="1" si="4"/>
        <v>0</v>
      </c>
      <c r="H15" s="401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25209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81"/>
      <c r="C16" s="384"/>
      <c r="D16" s="10" t="s">
        <v>190</v>
      </c>
      <c r="E16" s="40">
        <f t="shared" ca="1" si="3"/>
        <v>0</v>
      </c>
      <c r="F16" s="40">
        <f t="shared" ca="1" si="4"/>
        <v>0</v>
      </c>
      <c r="H16" s="401"/>
      <c r="I16" s="386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25210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81"/>
      <c r="C17" s="384"/>
      <c r="D17" s="10" t="s">
        <v>196</v>
      </c>
      <c r="E17" s="40">
        <f t="shared" ca="1" si="3"/>
        <v>0</v>
      </c>
      <c r="F17" s="40">
        <f t="shared" ca="1" si="4"/>
        <v>0</v>
      </c>
      <c r="H17" s="401"/>
      <c r="I17" s="387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25211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81"/>
      <c r="C18" s="385"/>
      <c r="D18" s="59" t="s">
        <v>201</v>
      </c>
      <c r="E18" s="124">
        <f ca="1">SUM(E12:E17)</f>
        <v>0</v>
      </c>
      <c r="F18" s="124">
        <f ca="1">SUM(F12:F17)</f>
        <v>0</v>
      </c>
      <c r="H18" s="401"/>
      <c r="I18" s="387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25212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81"/>
      <c r="C19" s="388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1"/>
      <c r="I19" s="387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25213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81"/>
      <c r="C20" s="389"/>
      <c r="D20" s="10" t="s">
        <v>214</v>
      </c>
      <c r="E20" s="125">
        <f t="shared" ca="1" si="10"/>
        <v>0</v>
      </c>
      <c r="F20" s="40">
        <f t="shared" ca="1" si="11"/>
        <v>0</v>
      </c>
      <c r="H20" s="401"/>
      <c r="I20" s="387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25214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81"/>
      <c r="C21" s="389"/>
      <c r="D21" s="10" t="s">
        <v>220</v>
      </c>
      <c r="E21" s="125">
        <f t="shared" ca="1" si="10"/>
        <v>0</v>
      </c>
      <c r="F21" s="40">
        <f t="shared" ca="1" si="11"/>
        <v>0</v>
      </c>
      <c r="H21" s="401"/>
      <c r="I21" s="387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25383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81"/>
      <c r="C22" s="389"/>
      <c r="D22" s="10" t="s">
        <v>225</v>
      </c>
      <c r="E22" s="125">
        <f t="shared" ca="1" si="10"/>
        <v>0</v>
      </c>
      <c r="F22" s="40">
        <f t="shared" ca="1" si="11"/>
        <v>0</v>
      </c>
      <c r="H22" s="401"/>
      <c r="I22" s="387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25384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81"/>
      <c r="C23" s="389"/>
      <c r="D23" s="10" t="s">
        <v>230</v>
      </c>
      <c r="E23" s="125">
        <f t="shared" ca="1" si="10"/>
        <v>0</v>
      </c>
      <c r="F23" s="40">
        <f t="shared" ca="1" si="11"/>
        <v>0</v>
      </c>
      <c r="H23" s="401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25425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81"/>
      <c r="C24" s="389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25441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81"/>
      <c r="C25" s="390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25442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82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25443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67" t="s">
        <v>68</v>
      </c>
      <c r="I27" s="368"/>
      <c r="J27" s="368"/>
      <c r="K27" s="369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>
        <f t="shared" ca="1" si="0"/>
        <v>0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>
        <f t="shared" ca="1" si="0"/>
        <v>0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>
        <f t="shared" ca="1" si="0"/>
        <v>0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>
        <f t="shared" ca="1" si="0"/>
        <v>0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>
        <f t="shared" ca="1" si="0"/>
        <v>0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70" t="s">
        <v>284</v>
      </c>
      <c r="C32" s="371"/>
      <c r="D32" s="372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2020-02-03T08:27:57Z</dcterms:modified>
</cp:coreProperties>
</file>