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24三重県）\"/>
    </mc:Choice>
  </mc:AlternateContent>
  <bookViews>
    <workbookView xWindow="60" yWindow="45" windowWidth="28575" windowHeight="4725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水洗化人口等!$A$6:$AA$35</definedName>
    <definedName name="_xlnm.Print_Area" localSheetId="2">し尿集計結果!$A$1:$M$36</definedName>
    <definedName name="_xlnm.Print_Area" localSheetId="1">し尿処理状況!$2:$36</definedName>
    <definedName name="_xlnm.Print_Area" localSheetId="0">水洗化人口等!$2:$36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C8" i="2"/>
  <c r="N8" i="2" s="1"/>
  <c r="AC9" i="2"/>
  <c r="AC10" i="2"/>
  <c r="AC11" i="2"/>
  <c r="AC12" i="2"/>
  <c r="N12" i="2" s="1"/>
  <c r="AC13" i="2"/>
  <c r="AC14" i="2"/>
  <c r="AC15" i="2"/>
  <c r="AC16" i="2"/>
  <c r="N16" i="2" s="1"/>
  <c r="AC17" i="2"/>
  <c r="AC18" i="2"/>
  <c r="AC19" i="2"/>
  <c r="AC20" i="2"/>
  <c r="N20" i="2" s="1"/>
  <c r="AC21" i="2"/>
  <c r="AC22" i="2"/>
  <c r="AC23" i="2"/>
  <c r="AC24" i="2"/>
  <c r="N24" i="2" s="1"/>
  <c r="AC25" i="2"/>
  <c r="AC26" i="2"/>
  <c r="AC27" i="2"/>
  <c r="AC28" i="2"/>
  <c r="N28" i="2" s="1"/>
  <c r="AC29" i="2"/>
  <c r="AC30" i="2"/>
  <c r="AC31" i="2"/>
  <c r="AC32" i="2"/>
  <c r="N32" i="2" s="1"/>
  <c r="AC33" i="2"/>
  <c r="AC34" i="2"/>
  <c r="AC35" i="2"/>
  <c r="AC36" i="2"/>
  <c r="N36" i="2" s="1"/>
  <c r="V8" i="2"/>
  <c r="V9" i="2"/>
  <c r="V10" i="2"/>
  <c r="V11" i="2"/>
  <c r="N11" i="2" s="1"/>
  <c r="V12" i="2"/>
  <c r="V13" i="2"/>
  <c r="V14" i="2"/>
  <c r="V15" i="2"/>
  <c r="N15" i="2" s="1"/>
  <c r="V16" i="2"/>
  <c r="V17" i="2"/>
  <c r="V18" i="2"/>
  <c r="V19" i="2"/>
  <c r="N19" i="2" s="1"/>
  <c r="V20" i="2"/>
  <c r="V21" i="2"/>
  <c r="V22" i="2"/>
  <c r="V23" i="2"/>
  <c r="N23" i="2" s="1"/>
  <c r="V24" i="2"/>
  <c r="V25" i="2"/>
  <c r="V26" i="2"/>
  <c r="V27" i="2"/>
  <c r="N27" i="2" s="1"/>
  <c r="V28" i="2"/>
  <c r="V29" i="2"/>
  <c r="V30" i="2"/>
  <c r="V31" i="2"/>
  <c r="N31" i="2" s="1"/>
  <c r="V32" i="2"/>
  <c r="V33" i="2"/>
  <c r="V34" i="2"/>
  <c r="V35" i="2"/>
  <c r="N35" i="2" s="1"/>
  <c r="V36" i="2"/>
  <c r="O8" i="2"/>
  <c r="O9" i="2"/>
  <c r="O10" i="2"/>
  <c r="O11" i="2"/>
  <c r="O12" i="2"/>
  <c r="O13" i="2"/>
  <c r="N13" i="2" s="1"/>
  <c r="O14" i="2"/>
  <c r="O15" i="2"/>
  <c r="O16" i="2"/>
  <c r="O17" i="2"/>
  <c r="O18" i="2"/>
  <c r="O19" i="2"/>
  <c r="O20" i="2"/>
  <c r="O21" i="2"/>
  <c r="N21" i="2" s="1"/>
  <c r="O22" i="2"/>
  <c r="O23" i="2"/>
  <c r="O24" i="2"/>
  <c r="O25" i="2"/>
  <c r="O26" i="2"/>
  <c r="O27" i="2"/>
  <c r="O28" i="2"/>
  <c r="O29" i="2"/>
  <c r="N29" i="2" s="1"/>
  <c r="O30" i="2"/>
  <c r="O31" i="2"/>
  <c r="O32" i="2"/>
  <c r="O33" i="2"/>
  <c r="O34" i="2"/>
  <c r="O35" i="2"/>
  <c r="O36" i="2"/>
  <c r="N9" i="2"/>
  <c r="N17" i="2"/>
  <c r="N25" i="2"/>
  <c r="N33" i="2"/>
  <c r="K8" i="2"/>
  <c r="D8" i="2" s="1"/>
  <c r="K9" i="2"/>
  <c r="K10" i="2"/>
  <c r="K11" i="2"/>
  <c r="K12" i="2"/>
  <c r="K13" i="2"/>
  <c r="K14" i="2"/>
  <c r="K15" i="2"/>
  <c r="K16" i="2"/>
  <c r="D16" i="2" s="1"/>
  <c r="K17" i="2"/>
  <c r="K18" i="2"/>
  <c r="K19" i="2"/>
  <c r="K20" i="2"/>
  <c r="K21" i="2"/>
  <c r="K22" i="2"/>
  <c r="K23" i="2"/>
  <c r="K24" i="2"/>
  <c r="D24" i="2" s="1"/>
  <c r="K25" i="2"/>
  <c r="K26" i="2"/>
  <c r="K27" i="2"/>
  <c r="K28" i="2"/>
  <c r="K29" i="2"/>
  <c r="K30" i="2"/>
  <c r="K31" i="2"/>
  <c r="K32" i="2"/>
  <c r="D32" i="2" s="1"/>
  <c r="K33" i="2"/>
  <c r="K34" i="2"/>
  <c r="K35" i="2"/>
  <c r="K36" i="2"/>
  <c r="H8" i="2"/>
  <c r="H9" i="2"/>
  <c r="H10" i="2"/>
  <c r="H11" i="2"/>
  <c r="D11" i="2" s="1"/>
  <c r="H12" i="2"/>
  <c r="H13" i="2"/>
  <c r="H14" i="2"/>
  <c r="H15" i="2"/>
  <c r="D15" i="2" s="1"/>
  <c r="H16" i="2"/>
  <c r="H17" i="2"/>
  <c r="H18" i="2"/>
  <c r="H19" i="2"/>
  <c r="D19" i="2" s="1"/>
  <c r="H20" i="2"/>
  <c r="H21" i="2"/>
  <c r="H22" i="2"/>
  <c r="H23" i="2"/>
  <c r="D23" i="2" s="1"/>
  <c r="H24" i="2"/>
  <c r="H25" i="2"/>
  <c r="H26" i="2"/>
  <c r="H27" i="2"/>
  <c r="D27" i="2" s="1"/>
  <c r="H28" i="2"/>
  <c r="H29" i="2"/>
  <c r="H30" i="2"/>
  <c r="H31" i="2"/>
  <c r="D31" i="2" s="1"/>
  <c r="H32" i="2"/>
  <c r="H33" i="2"/>
  <c r="H34" i="2"/>
  <c r="H35" i="2"/>
  <c r="D35" i="2" s="1"/>
  <c r="H36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D9" i="2"/>
  <c r="D12" i="2"/>
  <c r="D13" i="2"/>
  <c r="D17" i="2"/>
  <c r="D20" i="2"/>
  <c r="D21" i="2"/>
  <c r="D25" i="2"/>
  <c r="D28" i="2"/>
  <c r="D29" i="2"/>
  <c r="D33" i="2"/>
  <c r="D36" i="2"/>
  <c r="Q15" i="1"/>
  <c r="Q31" i="1"/>
  <c r="N11" i="1"/>
  <c r="N19" i="1"/>
  <c r="N27" i="1"/>
  <c r="L9" i="1"/>
  <c r="L13" i="1"/>
  <c r="L21" i="1"/>
  <c r="L25" i="1"/>
  <c r="L29" i="1"/>
  <c r="J13" i="1"/>
  <c r="J19" i="1"/>
  <c r="J29" i="1"/>
  <c r="J35" i="1"/>
  <c r="I8" i="1"/>
  <c r="D8" i="1" s="1"/>
  <c r="I9" i="1"/>
  <c r="I10" i="1"/>
  <c r="D10" i="1" s="1"/>
  <c r="I11" i="1"/>
  <c r="I12" i="1"/>
  <c r="I13" i="1"/>
  <c r="I14" i="1"/>
  <c r="D14" i="1" s="1"/>
  <c r="I15" i="1"/>
  <c r="I16" i="1"/>
  <c r="I17" i="1"/>
  <c r="I18" i="1"/>
  <c r="D18" i="1" s="1"/>
  <c r="I19" i="1"/>
  <c r="I20" i="1"/>
  <c r="I21" i="1"/>
  <c r="I22" i="1"/>
  <c r="D22" i="1" s="1"/>
  <c r="I23" i="1"/>
  <c r="I24" i="1"/>
  <c r="D24" i="1" s="1"/>
  <c r="I25" i="1"/>
  <c r="I26" i="1"/>
  <c r="D26" i="1" s="1"/>
  <c r="I27" i="1"/>
  <c r="I28" i="1"/>
  <c r="I29" i="1"/>
  <c r="I30" i="1"/>
  <c r="D30" i="1" s="1"/>
  <c r="I31" i="1"/>
  <c r="I32" i="1"/>
  <c r="I33" i="1"/>
  <c r="I34" i="1"/>
  <c r="D34" i="1" s="1"/>
  <c r="I35" i="1"/>
  <c r="I36" i="1"/>
  <c r="F9" i="1"/>
  <c r="F10" i="1"/>
  <c r="F13" i="1"/>
  <c r="F15" i="1"/>
  <c r="F19" i="1"/>
  <c r="F21" i="1"/>
  <c r="F25" i="1"/>
  <c r="F26" i="1"/>
  <c r="F29" i="1"/>
  <c r="F31" i="1"/>
  <c r="F35" i="1"/>
  <c r="E8" i="1"/>
  <c r="E9" i="1"/>
  <c r="E10" i="1"/>
  <c r="E11" i="1"/>
  <c r="E12" i="1"/>
  <c r="E13" i="1"/>
  <c r="E14" i="1"/>
  <c r="E15" i="1"/>
  <c r="E16" i="1"/>
  <c r="D16" i="1" s="1"/>
  <c r="E17" i="1"/>
  <c r="E18" i="1"/>
  <c r="E19" i="1"/>
  <c r="E20" i="1"/>
  <c r="D20" i="1" s="1"/>
  <c r="E21" i="1"/>
  <c r="E22" i="1"/>
  <c r="E23" i="1"/>
  <c r="E24" i="1"/>
  <c r="E25" i="1"/>
  <c r="E26" i="1"/>
  <c r="E27" i="1"/>
  <c r="E28" i="1"/>
  <c r="E29" i="1"/>
  <c r="E30" i="1"/>
  <c r="E31" i="1"/>
  <c r="E32" i="1"/>
  <c r="D32" i="1" s="1"/>
  <c r="E33" i="1"/>
  <c r="E34" i="1"/>
  <c r="E35" i="1"/>
  <c r="E36" i="1"/>
  <c r="D36" i="1" s="1"/>
  <c r="D9" i="1"/>
  <c r="D11" i="1"/>
  <c r="L11" i="1" s="1"/>
  <c r="D12" i="1"/>
  <c r="D13" i="1"/>
  <c r="D15" i="1"/>
  <c r="L15" i="1" s="1"/>
  <c r="D17" i="1"/>
  <c r="D19" i="1"/>
  <c r="L19" i="1" s="1"/>
  <c r="D21" i="1"/>
  <c r="D23" i="1"/>
  <c r="L23" i="1" s="1"/>
  <c r="D25" i="1"/>
  <c r="D27" i="1"/>
  <c r="L27" i="1" s="1"/>
  <c r="D28" i="1"/>
  <c r="D29" i="1"/>
  <c r="D31" i="1"/>
  <c r="L31" i="1" s="1"/>
  <c r="D33" i="1"/>
  <c r="Q33" i="1" s="1"/>
  <c r="D35" i="1"/>
  <c r="L35" i="1" s="1"/>
  <c r="N36" i="1" l="1"/>
  <c r="F36" i="1"/>
  <c r="J36" i="1"/>
  <c r="Q36" i="1"/>
  <c r="L36" i="1"/>
  <c r="N32" i="1"/>
  <c r="F32" i="1"/>
  <c r="J32" i="1"/>
  <c r="Q32" i="1"/>
  <c r="L32" i="1"/>
  <c r="N20" i="1"/>
  <c r="F20" i="1"/>
  <c r="J20" i="1"/>
  <c r="Q20" i="1"/>
  <c r="L20" i="1"/>
  <c r="N16" i="1"/>
  <c r="F16" i="1"/>
  <c r="J16" i="1"/>
  <c r="Q16" i="1"/>
  <c r="L16" i="1"/>
  <c r="N24" i="1"/>
  <c r="F24" i="1"/>
  <c r="L24" i="1"/>
  <c r="Q24" i="1"/>
  <c r="J24" i="1"/>
  <c r="N8" i="1"/>
  <c r="F8" i="1"/>
  <c r="L8" i="1"/>
  <c r="Q8" i="1"/>
  <c r="J8" i="1"/>
  <c r="N28" i="1"/>
  <c r="F28" i="1"/>
  <c r="Q17" i="1"/>
  <c r="N17" i="1"/>
  <c r="N12" i="1"/>
  <c r="F12" i="1"/>
  <c r="J34" i="1"/>
  <c r="Q34" i="1"/>
  <c r="J30" i="1"/>
  <c r="Q30" i="1"/>
  <c r="J26" i="1"/>
  <c r="Q26" i="1"/>
  <c r="J22" i="1"/>
  <c r="Q22" i="1"/>
  <c r="J18" i="1"/>
  <c r="Q18" i="1"/>
  <c r="J14" i="1"/>
  <c r="Q14" i="1"/>
  <c r="J10" i="1"/>
  <c r="Q10" i="1"/>
  <c r="L26" i="1"/>
  <c r="L10" i="1"/>
  <c r="N34" i="1"/>
  <c r="Q21" i="1"/>
  <c r="N21" i="1"/>
  <c r="F30" i="1"/>
  <c r="F14" i="1"/>
  <c r="J33" i="1"/>
  <c r="J28" i="1"/>
  <c r="J23" i="1"/>
  <c r="J17" i="1"/>
  <c r="J12" i="1"/>
  <c r="L30" i="1"/>
  <c r="L14" i="1"/>
  <c r="N33" i="1"/>
  <c r="N26" i="1"/>
  <c r="N18" i="1"/>
  <c r="N10" i="1"/>
  <c r="Q23" i="1"/>
  <c r="N34" i="2"/>
  <c r="N30" i="2"/>
  <c r="N26" i="2"/>
  <c r="N22" i="2"/>
  <c r="N18" i="2"/>
  <c r="N14" i="2"/>
  <c r="N10" i="2"/>
  <c r="Q25" i="1"/>
  <c r="N25" i="1"/>
  <c r="Q9" i="1"/>
  <c r="N9" i="1"/>
  <c r="F34" i="1"/>
  <c r="F23" i="1"/>
  <c r="F18" i="1"/>
  <c r="J27" i="1"/>
  <c r="J21" i="1"/>
  <c r="J11" i="1"/>
  <c r="L34" i="1"/>
  <c r="L18" i="1"/>
  <c r="N31" i="1"/>
  <c r="N23" i="1"/>
  <c r="N15" i="1"/>
  <c r="Q28" i="1"/>
  <c r="Q12" i="1"/>
  <c r="Q29" i="1"/>
  <c r="N29" i="1"/>
  <c r="Q13" i="1"/>
  <c r="N13" i="1"/>
  <c r="F33" i="1"/>
  <c r="F27" i="1"/>
  <c r="F22" i="1"/>
  <c r="F17" i="1"/>
  <c r="F11" i="1"/>
  <c r="J31" i="1"/>
  <c r="J25" i="1"/>
  <c r="J15" i="1"/>
  <c r="J9" i="1"/>
  <c r="L33" i="1"/>
  <c r="L28" i="1"/>
  <c r="L22" i="1"/>
  <c r="L17" i="1"/>
  <c r="L12" i="1"/>
  <c r="N35" i="1"/>
  <c r="N30" i="1"/>
  <c r="N22" i="1"/>
  <c r="N14" i="1"/>
  <c r="Q35" i="1"/>
  <c r="Q27" i="1"/>
  <c r="Q19" i="1"/>
  <c r="Q11" i="1"/>
  <c r="D34" i="2"/>
  <c r="D30" i="2"/>
  <c r="D26" i="2"/>
  <c r="D22" i="2"/>
  <c r="D18" i="2"/>
  <c r="D14" i="2"/>
  <c r="D10" i="2"/>
  <c r="A7" i="2"/>
  <c r="M2" i="4" l="1"/>
  <c r="AB2" i="4"/>
  <c r="AA2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AF209" i="4"/>
  <c r="AF210" i="4"/>
  <c r="AF211" i="4"/>
  <c r="AF212" i="4"/>
  <c r="AF213" i="4"/>
  <c r="AF214" i="4"/>
  <c r="AF215" i="4"/>
  <c r="AF216" i="4"/>
  <c r="AF217" i="4"/>
  <c r="AF218" i="4"/>
  <c r="AF219" i="4"/>
  <c r="AF220" i="4"/>
  <c r="AF221" i="4"/>
  <c r="AF222" i="4"/>
  <c r="AF223" i="4"/>
  <c r="AF224" i="4"/>
  <c r="AF225" i="4"/>
  <c r="AF226" i="4"/>
  <c r="AF227" i="4"/>
  <c r="AF228" i="4"/>
  <c r="AF229" i="4"/>
  <c r="AF230" i="4"/>
  <c r="AF231" i="4"/>
  <c r="AF232" i="4"/>
  <c r="AF233" i="4"/>
  <c r="AF234" i="4"/>
  <c r="AF235" i="4"/>
  <c r="AF236" i="4"/>
  <c r="AF237" i="4"/>
  <c r="AF238" i="4"/>
  <c r="AF239" i="4"/>
  <c r="AF240" i="4"/>
  <c r="AF241" i="4"/>
  <c r="AF242" i="4"/>
  <c r="AF243" i="4"/>
  <c r="AF244" i="4"/>
  <c r="AF245" i="4"/>
  <c r="AF246" i="4"/>
  <c r="AF247" i="4"/>
  <c r="AF248" i="4"/>
  <c r="AF249" i="4"/>
  <c r="AF250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AF5" i="4"/>
  <c r="AF6" i="4"/>
  <c r="E7" i="2" l="1"/>
  <c r="AZ7" i="2"/>
  <c r="E7" i="1"/>
  <c r="I7" i="1"/>
  <c r="AC7" i="2"/>
  <c r="AF7" i="2"/>
  <c r="AT7" i="2"/>
  <c r="H7" i="2"/>
  <c r="O7" i="2"/>
  <c r="AD2" i="4"/>
  <c r="AD15" i="4" s="1"/>
  <c r="H8" i="4" s="1"/>
  <c r="AG2" i="4"/>
  <c r="K7" i="2"/>
  <c r="V7" i="2"/>
  <c r="AJ7" i="2"/>
  <c r="N7" i="2" l="1"/>
  <c r="D7" i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M15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N7" i="1" l="1"/>
  <c r="J7" i="1"/>
  <c r="Q7" i="1"/>
  <c r="L7" i="1"/>
  <c r="F7" i="1"/>
  <c r="J10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1" i="4" l="1"/>
  <c r="K12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<sst xmlns="http://schemas.openxmlformats.org/spreadsheetml/2006/main" count="745" uniqueCount="314">
  <si>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</si>
  <si>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</si>
  <si>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</si>
  <si>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</si>
  <si>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</si>
  <si>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</si>
  <si>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</si>
  <si>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</si>
  <si>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</si>
  <si>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</si>
  <si>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</si>
  <si>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</si>
  <si>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</si>
  <si>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</si>
  <si>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</si>
  <si>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</si>
  <si>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</si>
  <si>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</si>
  <si>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</si>
  <si>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</si>
  <si>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</si>
  <si>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</si>
  <si>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</si>
  <si>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</si>
  <si>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</si>
  <si>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</si>
  <si>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</si>
  <si>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</si>
  <si>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</si>
  <si>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</si>
  <si>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</si>
  <si>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</si>
  <si>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</si>
  <si>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</si>
  <si>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</si>
  <si>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</si>
  <si>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</si>
  <si>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</si>
  <si>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</si>
  <si>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</si>
  <si>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</si>
  <si>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</si>
  <si>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</si>
  <si>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</si>
  <si>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</si>
  <si>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</si>
  <si>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</si>
  <si>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</si>
  <si>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</si>
  <si>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</si>
  <si>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</si>
  <si>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</si>
  <si>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</si>
  <si>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</si>
  <si>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</si>
  <si>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</si>
  <si>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</si>
  <si>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</si>
  <si>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</si>
  <si>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</si>
  <si>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</si>
  <si>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</si>
  <si>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</si>
  <si>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</si>
  <si>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</si>
  <si>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</si>
  <si>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</si>
  <si>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</si>
  <si>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</si>
  <si>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</si>
  <si>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</si>
  <si>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</si>
  <si>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</si>
  <si>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</si>
  <si>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</si>
  <si>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</si>
  <si>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</si>
  <si>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</si>
  <si>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</si>
  <si>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</si>
  <si>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</si>
  <si>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</si>
  <si>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</si>
  <si>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</si>
  <si>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</si>
  <si>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</si>
  <si>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</si>
  <si>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</si>
  <si>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</si>
  <si>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</si>
  <si>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</si>
  <si>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</si>
  <si>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</si>
  <si>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</si>
  <si>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</si>
  <si>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</si>
  <si>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</si>
  <si>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</si>
  <si>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</si>
  <si>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</si>
  <si>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</si>
  <si>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</si>
  <si>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</si>
  <si>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</si>
  <si>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</si>
  <si>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</si>
  <si>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</si>
  <si>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</si>
  <si>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</si>
  <si>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</si>
  <si>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</si>
  <si>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</si>
  <si>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</si>
  <si>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</si>
  <si>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</si>
  <si>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</si>
  <si>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</si>
  <si>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</si>
  <si>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</si>
  <si>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</si>
  <si>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</si>
  <si>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</si>
  <si>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</si>
  <si>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</si>
  <si>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</si>
  <si>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</si>
  <si>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</si>
  <si>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</si>
  <si>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</si>
  <si>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</si>
  <si>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</si>
  <si>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</si>
  <si>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</si>
  <si>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</si>
  <si>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</si>
  <si>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</si>
  <si>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</si>
  <si>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</si>
  <si>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</si>
  <si>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</si>
  <si>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</si>
  <si>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</si>
  <si>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</si>
  <si>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</si>
  <si>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</si>
  <si>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</si>
  <si>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</si>
  <si>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</si>
  <si>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</si>
  <si>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</si>
  <si>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</si>
  <si>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</si>
  <si>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</si>
  <si>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</si>
  <si>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</si>
  <si>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</si>
  <si>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</si>
  <si>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</si>
  <si>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</si>
  <si>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</si>
  <si>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</si>
  <si>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</si>
  <si>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</si>
  <si>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</si>
  <si>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</si>
  <si>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</si>
  <si>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</si>
  <si>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</si>
  <si>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</si>
  <si>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</si>
  <si>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</si>
  <si>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</si>
  <si>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</si>
  <si>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</si>
  <si>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</si>
  <si>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</si>
  <si>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</si>
  <si>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</si>
  <si>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</si>
  <si>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</si>
  <si>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</si>
  <si>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</si>
  <si>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</si>
  <si>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</si>
  <si>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</si>
  <si>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</si>
  <si>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</si>
  <si>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</si>
  <si>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</si>
  <si>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</si>
  <si>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</si>
  <si>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</si>
  <si>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</si>
  <si>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</si>
  <si>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</si>
  <si>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</si>
  <si>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</si>
  <si>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</si>
  <si>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</si>
  <si>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</si>
  <si>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</si>
  <si>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</si>
  <si>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</si>
  <si>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</si>
  <si>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</si>
  <si>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</si>
  <si>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</si>
  <si>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</si>
  <si>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</si>
  <si>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</si>
  <si>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</si>
  <si>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</si>
  <si>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</si>
  <si>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</si>
  <si>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</si>
  <si>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</si>
  <si>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</si>
  <si>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</si>
  <si>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</si>
  <si>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</si>
  <si>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</si>
  <si>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</si>
  <si>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</si>
  <si>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</si>
  <si>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</si>
  <si>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</si>
  <si>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</si>
  <si>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</si>
  <si>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</si>
  <si>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</si>
  <si>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</si>
  <si>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</si>
  <si>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</si>
  <si>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</si>
  <si>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</si>
  <si>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</si>
  <si>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</si>
  <si>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</si>
  <si>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</si>
  <si>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</si>
  <si>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</si>
  <si>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</si>
  <si>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</si>
  <si>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</si>
  <si>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</si>
  <si>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</si>
  <si>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</si>
  <si>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</si>
  <si>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</si>
  <si>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</si>
  <si>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</si>
  <si>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24000</t>
  </si>
  <si>
    <t>水洗化人口等（平成30年度実績）</t>
    <phoneticPr fontId="3"/>
  </si>
  <si>
    <t>し尿処理の状況（平成30年度実績）</t>
    <phoneticPr fontId="3"/>
  </si>
  <si>
    <t>24201</t>
  </si>
  <si>
    <t>津市</t>
  </si>
  <si>
    <t/>
  </si>
  <si>
    <t>○</t>
  </si>
  <si>
    <t>24202</t>
  </si>
  <si>
    <t>四日市市</t>
  </si>
  <si>
    <t>24203</t>
  </si>
  <si>
    <t>伊勢市</t>
  </si>
  <si>
    <t>24204</t>
  </si>
  <si>
    <t>松阪市</t>
  </si>
  <si>
    <t>24205</t>
  </si>
  <si>
    <t>桑名市</t>
  </si>
  <si>
    <t>24207</t>
  </si>
  <si>
    <t>鈴鹿市</t>
  </si>
  <si>
    <t>24208</t>
  </si>
  <si>
    <t>名張市</t>
  </si>
  <si>
    <t>24209</t>
  </si>
  <si>
    <t>尾鷲市</t>
  </si>
  <si>
    <t>24210</t>
  </si>
  <si>
    <t>亀山市</t>
  </si>
  <si>
    <t>24211</t>
  </si>
  <si>
    <t>鳥羽市</t>
  </si>
  <si>
    <t>24212</t>
  </si>
  <si>
    <t>熊野市</t>
  </si>
  <si>
    <t>24214</t>
  </si>
  <si>
    <t>いなべ市</t>
  </si>
  <si>
    <t>24215</t>
  </si>
  <si>
    <t>志摩市</t>
  </si>
  <si>
    <t>24216</t>
  </si>
  <si>
    <t>伊賀市</t>
  </si>
  <si>
    <t>24303</t>
  </si>
  <si>
    <t>木曽岬町</t>
  </si>
  <si>
    <t>24324</t>
  </si>
  <si>
    <t>東員町</t>
  </si>
  <si>
    <t>24341</t>
  </si>
  <si>
    <t>菰野町</t>
  </si>
  <si>
    <t>24343</t>
  </si>
  <si>
    <t>朝日町</t>
  </si>
  <si>
    <t>24344</t>
  </si>
  <si>
    <t>川越町</t>
  </si>
  <si>
    <t>24441</t>
  </si>
  <si>
    <t>多気町</t>
  </si>
  <si>
    <t>24442</t>
  </si>
  <si>
    <t>明和町</t>
  </si>
  <si>
    <t>24443</t>
  </si>
  <si>
    <t>大台町</t>
  </si>
  <si>
    <t>24461</t>
  </si>
  <si>
    <t>玉城町</t>
  </si>
  <si>
    <t>24470</t>
  </si>
  <si>
    <t>度会町</t>
  </si>
  <si>
    <t>24471</t>
  </si>
  <si>
    <t>大紀町</t>
  </si>
  <si>
    <t>24472</t>
  </si>
  <si>
    <t>南伊勢町</t>
  </si>
  <si>
    <t>24543</t>
  </si>
  <si>
    <t>紀北町</t>
  </si>
  <si>
    <t>24561</t>
  </si>
  <si>
    <t>御浜町</t>
  </si>
  <si>
    <t>24562</t>
  </si>
  <si>
    <t>紀宝町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</si>
</sst>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9" fillId="2" borderId="11" xfId="0" applyNumberFormat="1" applyFont="1" applyFill="1" applyBorder="1" applyAlignment="1">
      <alignment horizontal="left"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>
      <c r="A2" s="127" t="s">
        <v>193</v>
      </c>
      <c r="B2" s="131" t="s">
        <v>194</v>
      </c>
      <c r="C2" s="13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17" t="s">
        <v>198</v>
      </c>
      <c r="T2" s="118"/>
      <c r="U2" s="118"/>
      <c r="V2" s="119"/>
      <c r="W2" s="126" t="s">
        <v>199</v>
      </c>
      <c r="X2" s="118"/>
      <c r="Y2" s="118"/>
      <c r="Z2" s="119"/>
      <c r="AA2" s="186"/>
      <c r="AB2" s="186"/>
    </row>
    <row r="3" spans="1:28" s="76" customFormat="1" ht="13.5" customHeight="1">
      <c r="A3" s="130"/>
      <c r="B3" s="130"/>
      <c r="C3" s="13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0"/>
      <c r="T3" s="121"/>
      <c r="U3" s="121"/>
      <c r="V3" s="122"/>
      <c r="W3" s="120"/>
      <c r="X3" s="121"/>
      <c r="Y3" s="121"/>
      <c r="Z3" s="122"/>
      <c r="AA3" s="186"/>
      <c r="AB3" s="186"/>
    </row>
    <row r="4" spans="1:28" s="76" customFormat="1" ht="18.75" customHeight="1">
      <c r="A4" s="130"/>
      <c r="B4" s="130"/>
      <c r="C4" s="133"/>
      <c r="D4" s="64"/>
      <c r="E4" s="125" t="s">
        <v>200</v>
      </c>
      <c r="F4" s="123" t="s">
        <v>203</v>
      </c>
      <c r="G4" s="123" t="s">
        <v>246</v>
      </c>
      <c r="H4" s="123" t="s">
        <v>204</v>
      </c>
      <c r="I4" s="125" t="s">
        <v>200</v>
      </c>
      <c r="J4" s="123" t="s">
        <v>205</v>
      </c>
      <c r="K4" s="123" t="s">
        <v>206</v>
      </c>
      <c r="L4" s="123" t="s">
        <v>207</v>
      </c>
      <c r="M4" s="123" t="s">
        <v>247</v>
      </c>
      <c r="N4" s="123" t="s">
        <v>208</v>
      </c>
      <c r="O4" s="129" t="s">
        <v>209</v>
      </c>
      <c r="P4" s="67"/>
      <c r="Q4" s="123" t="s">
        <v>210</v>
      </c>
      <c r="R4" s="68"/>
      <c r="S4" s="123" t="s">
        <v>211</v>
      </c>
      <c r="T4" s="123" t="s">
        <v>249</v>
      </c>
      <c r="U4" s="127" t="s">
        <v>212</v>
      </c>
      <c r="V4" s="127" t="s">
        <v>213</v>
      </c>
      <c r="W4" s="123" t="s">
        <v>211</v>
      </c>
      <c r="X4" s="123" t="s">
        <v>248</v>
      </c>
      <c r="Y4" s="127" t="s">
        <v>212</v>
      </c>
      <c r="Z4" s="127" t="s">
        <v>213</v>
      </c>
      <c r="AA4" s="186"/>
      <c r="AB4" s="186"/>
    </row>
    <row r="5" spans="1:28" s="76" customFormat="1" ht="22.5" customHeight="1">
      <c r="A5" s="130"/>
      <c r="B5" s="130"/>
      <c r="C5" s="133"/>
      <c r="D5" s="64"/>
      <c r="E5" s="125"/>
      <c r="F5" s="124"/>
      <c r="G5" s="124"/>
      <c r="H5" s="124"/>
      <c r="I5" s="125"/>
      <c r="J5" s="124"/>
      <c r="K5" s="124"/>
      <c r="L5" s="124"/>
      <c r="M5" s="124"/>
      <c r="N5" s="124"/>
      <c r="O5" s="124"/>
      <c r="P5" s="69" t="s">
        <v>214</v>
      </c>
      <c r="Q5" s="124"/>
      <c r="R5" s="70"/>
      <c r="S5" s="124"/>
      <c r="T5" s="124"/>
      <c r="U5" s="128"/>
      <c r="V5" s="128"/>
      <c r="W5" s="124"/>
      <c r="X5" s="124"/>
      <c r="Y5" s="128"/>
      <c r="Z5" s="128"/>
      <c r="AA5" s="186"/>
      <c r="AB5" s="186"/>
    </row>
    <row r="6" spans="1:28" s="77" customFormat="1" ht="13.5" customHeight="1">
      <c r="A6" s="130"/>
      <c r="B6" s="130"/>
      <c r="C6" s="13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>
      <c r="A7" s="109" t="s">
        <v>30</v>
      </c>
      <c r="B7" s="116" t="s">
        <v>251</v>
      </c>
      <c r="C7" s="109" t="s">
        <v>200</v>
      </c>
      <c r="D7" s="110">
        <f>+SUM(E7,+I7)</f>
        <v>1820731</v>
      </c>
      <c r="E7" s="110">
        <f>+SUM(G7,+H7)</f>
        <v>111792</v>
      </c>
      <c r="F7" s="111">
        <f>IF(D7&gt;0,E7/D7*100,"-")</f>
        <v>6.1399514810260278</v>
      </c>
      <c r="G7" s="108">
        <f>SUM(G$8:G$207)</f>
        <v>111792</v>
      </c>
      <c r="H7" s="108">
        <f>SUM(H$8:H$207)</f>
        <v>0</v>
      </c>
      <c r="I7" s="110">
        <f>+SUM(K7,+M7,+O7)</f>
        <v>1708939</v>
      </c>
      <c r="J7" s="111">
        <f>IF(D7&gt;0,I7/D7*100,"-")</f>
        <v>93.860048518973969</v>
      </c>
      <c r="K7" s="108">
        <f>SUM(K$8:K$207)</f>
        <v>966920</v>
      </c>
      <c r="L7" s="111">
        <f>IF(D7&gt;0,K7/D7*100,"-")</f>
        <v>53.106142532861803</v>
      </c>
      <c r="M7" s="108">
        <f>SUM(M$8:M$207)</f>
        <v>3065</v>
      </c>
      <c r="N7" s="111">
        <f>IF(D7&gt;0,M7/D7*100,"-")</f>
        <v>0.16833898033262465</v>
      </c>
      <c r="O7" s="108">
        <f>SUM(O$8:O$207)</f>
        <v>738954</v>
      </c>
      <c r="P7" s="108">
        <f>SUM(P$8:P$207)</f>
        <v>522770</v>
      </c>
      <c r="Q7" s="111">
        <f>IF(D7&gt;0,O7/D7*100,"-")</f>
        <v>40.585567005779552</v>
      </c>
      <c r="R7" s="108">
        <f>SUM(R$8:R$207)</f>
        <v>49671</v>
      </c>
      <c r="S7" s="112">
        <f t="shared" ref="S7:Z7" si="0">COUNTIF(S$8:S$207,"○")</f>
        <v>24</v>
      </c>
      <c r="T7" s="112">
        <f t="shared" si="0"/>
        <v>0</v>
      </c>
      <c r="U7" s="112">
        <f t="shared" si="0"/>
        <v>1</v>
      </c>
      <c r="V7" s="112">
        <f t="shared" si="0"/>
        <v>4</v>
      </c>
      <c r="W7" s="112">
        <f t="shared" si="0"/>
        <v>18</v>
      </c>
      <c r="X7" s="112">
        <f t="shared" si="0"/>
        <v>0</v>
      </c>
      <c r="Y7" s="112">
        <f t="shared" si="0"/>
        <v>1</v>
      </c>
      <c r="Z7" s="112">
        <f t="shared" si="0"/>
        <v>10</v>
      </c>
      <c r="AA7" s="188"/>
      <c r="AB7" s="188"/>
    </row>
    <row r="8" spans="1:28" s="105" customFormat="1" ht="13.5" customHeight="1">
      <c r="A8" s="101" t="s">
        <v>30</v>
      </c>
      <c r="B8" s="102" t="s">
        <v>254</v>
      </c>
      <c r="C8" s="101" t="s">
        <v>255</v>
      </c>
      <c r="D8" s="103">
        <f>+SUM(E8,+I8)</f>
        <v>279877</v>
      </c>
      <c r="E8" s="103">
        <f>+SUM(G8,+H8)</f>
        <v>11991</v>
      </c>
      <c r="F8" s="104">
        <f>IF(D8&gt;0,E8/D8*100,"-")</f>
        <v>4.2843820678369431</v>
      </c>
      <c r="G8" s="103">
        <v>11991</v>
      </c>
      <c r="H8" s="103">
        <v>0</v>
      </c>
      <c r="I8" s="103">
        <f>+SUM(K8,+M8,+O8)</f>
        <v>267886</v>
      </c>
      <c r="J8" s="104">
        <f>IF(D8&gt;0,I8/D8*100,"-")</f>
        <v>95.715617932163056</v>
      </c>
      <c r="K8" s="103">
        <v>139438</v>
      </c>
      <c r="L8" s="104">
        <f>IF(D8&gt;0,K8/D8*100,"-")</f>
        <v>49.821171443169675</v>
      </c>
      <c r="M8" s="103">
        <v>0</v>
      </c>
      <c r="N8" s="104">
        <f>IF(D8&gt;0,M8/D8*100,"-")</f>
        <v>0</v>
      </c>
      <c r="O8" s="103">
        <v>128448</v>
      </c>
      <c r="P8" s="103">
        <v>100854</v>
      </c>
      <c r="Q8" s="104">
        <f>IF(D8&gt;0,O8/D8*100,"-")</f>
        <v>45.894446488993381</v>
      </c>
      <c r="R8" s="103">
        <v>8363</v>
      </c>
      <c r="S8" s="101" t="s">
        <v>257</v>
      </c>
      <c r="T8" s="101"/>
      <c r="U8" s="101"/>
      <c r="V8" s="101"/>
      <c r="W8" s="101" t="s">
        <v>257</v>
      </c>
      <c r="X8" s="101"/>
      <c r="Y8" s="101"/>
      <c r="Z8" s="101"/>
      <c r="AA8" s="189" t="s">
        <v>256</v>
      </c>
      <c r="AB8" s="190"/>
    </row>
    <row r="9" spans="1:28" s="105" customFormat="1" ht="13.5" customHeight="1">
      <c r="A9" s="101" t="s">
        <v>30</v>
      </c>
      <c r="B9" s="102" t="s">
        <v>258</v>
      </c>
      <c r="C9" s="101" t="s">
        <v>259</v>
      </c>
      <c r="D9" s="103">
        <f>+SUM(E9,+I9)</f>
        <v>310750</v>
      </c>
      <c r="E9" s="103">
        <f>+SUM(G9,+H9)</f>
        <v>8701</v>
      </c>
      <c r="F9" s="104">
        <f>IF(D9&gt;0,E9/D9*100,"-")</f>
        <v>2.8000000000000003</v>
      </c>
      <c r="G9" s="103">
        <v>8701</v>
      </c>
      <c r="H9" s="103">
        <v>0</v>
      </c>
      <c r="I9" s="103">
        <f>+SUM(K9,+M9,+O9)</f>
        <v>302049</v>
      </c>
      <c r="J9" s="104">
        <f>IF(D9&gt;0,I9/D9*100,"-")</f>
        <v>97.2</v>
      </c>
      <c r="K9" s="103">
        <v>225294</v>
      </c>
      <c r="L9" s="104">
        <f>IF(D9&gt;0,K9/D9*100,"-")</f>
        <v>72.50008045052293</v>
      </c>
      <c r="M9" s="103">
        <v>2797</v>
      </c>
      <c r="N9" s="104">
        <f>IF(D9&gt;0,M9/D9*100,"-")</f>
        <v>0.90008045052292829</v>
      </c>
      <c r="O9" s="103">
        <v>73958</v>
      </c>
      <c r="P9" s="103">
        <v>47545</v>
      </c>
      <c r="Q9" s="104">
        <f>IF(D9&gt;0,O9/D9*100,"-")</f>
        <v>23.799839098954141</v>
      </c>
      <c r="R9" s="103">
        <v>9531</v>
      </c>
      <c r="S9" s="101" t="s">
        <v>257</v>
      </c>
      <c r="T9" s="101"/>
      <c r="U9" s="101"/>
      <c r="V9" s="101"/>
      <c r="W9" s="101"/>
      <c r="X9" s="101"/>
      <c r="Y9" s="101"/>
      <c r="Z9" s="101" t="s">
        <v>257</v>
      </c>
      <c r="AA9" s="189" t="s">
        <v>256</v>
      </c>
      <c r="AB9" s="190"/>
    </row>
    <row r="10" spans="1:28" s="105" customFormat="1" ht="13.5" customHeight="1">
      <c r="A10" s="101" t="s">
        <v>30</v>
      </c>
      <c r="B10" s="102" t="s">
        <v>260</v>
      </c>
      <c r="C10" s="101" t="s">
        <v>261</v>
      </c>
      <c r="D10" s="103">
        <f>+SUM(E10,+I10)</f>
        <v>126060</v>
      </c>
      <c r="E10" s="103">
        <f>+SUM(G10,+H10)</f>
        <v>7042</v>
      </c>
      <c r="F10" s="104">
        <f>IF(D10&gt;0,E10/D10*100,"-")</f>
        <v>5.5862287799460582</v>
      </c>
      <c r="G10" s="103">
        <v>7042</v>
      </c>
      <c r="H10" s="103">
        <v>0</v>
      </c>
      <c r="I10" s="103">
        <f>+SUM(K10,+M10,+O10)</f>
        <v>119018</v>
      </c>
      <c r="J10" s="104">
        <f>IF(D10&gt;0,I10/D10*100,"-")</f>
        <v>94.413771220053945</v>
      </c>
      <c r="K10" s="103">
        <v>67721</v>
      </c>
      <c r="L10" s="104">
        <f>IF(D10&gt;0,K10/D10*100,"-")</f>
        <v>53.721243852133902</v>
      </c>
      <c r="M10" s="103">
        <v>0</v>
      </c>
      <c r="N10" s="104">
        <f>IF(D10&gt;0,M10/D10*100,"-")</f>
        <v>0</v>
      </c>
      <c r="O10" s="103">
        <v>51297</v>
      </c>
      <c r="P10" s="103">
        <v>29037</v>
      </c>
      <c r="Q10" s="104">
        <f>IF(D10&gt;0,O10/D10*100,"-")</f>
        <v>40.692527367920036</v>
      </c>
      <c r="R10" s="103">
        <v>981</v>
      </c>
      <c r="S10" s="101" t="s">
        <v>257</v>
      </c>
      <c r="T10" s="101"/>
      <c r="U10" s="101"/>
      <c r="V10" s="101"/>
      <c r="W10" s="101" t="s">
        <v>257</v>
      </c>
      <c r="X10" s="101"/>
      <c r="Y10" s="101"/>
      <c r="Z10" s="101"/>
      <c r="AA10" s="189" t="s">
        <v>256</v>
      </c>
      <c r="AB10" s="190"/>
    </row>
    <row r="11" spans="1:28" s="105" customFormat="1" ht="13.5" customHeight="1">
      <c r="A11" s="101" t="s">
        <v>30</v>
      </c>
      <c r="B11" s="102" t="s">
        <v>262</v>
      </c>
      <c r="C11" s="101" t="s">
        <v>263</v>
      </c>
      <c r="D11" s="103">
        <f>+SUM(E11,+I11)</f>
        <v>164777</v>
      </c>
      <c r="E11" s="103">
        <f>+SUM(G11,+H11)</f>
        <v>4840</v>
      </c>
      <c r="F11" s="104">
        <f>IF(D11&gt;0,E11/D11*100,"-")</f>
        <v>2.9373031430357393</v>
      </c>
      <c r="G11" s="103">
        <v>4840</v>
      </c>
      <c r="H11" s="103">
        <v>0</v>
      </c>
      <c r="I11" s="103">
        <f>+SUM(K11,+M11,+O11)</f>
        <v>159937</v>
      </c>
      <c r="J11" s="104">
        <f>IF(D11&gt;0,I11/D11*100,"-")</f>
        <v>97.062696856964266</v>
      </c>
      <c r="K11" s="103">
        <v>94306</v>
      </c>
      <c r="L11" s="104">
        <f>IF(D11&gt;0,K11/D11*100,"-")</f>
        <v>57.232502108910829</v>
      </c>
      <c r="M11" s="103">
        <v>0</v>
      </c>
      <c r="N11" s="104">
        <f>IF(D11&gt;0,M11/D11*100,"-")</f>
        <v>0</v>
      </c>
      <c r="O11" s="103">
        <v>65631</v>
      </c>
      <c r="P11" s="103">
        <v>50290</v>
      </c>
      <c r="Q11" s="104">
        <f>IF(D11&gt;0,O11/D11*100,"-")</f>
        <v>39.83019474805343</v>
      </c>
      <c r="R11" s="103">
        <v>4245</v>
      </c>
      <c r="S11" s="101" t="s">
        <v>257</v>
      </c>
      <c r="T11" s="101"/>
      <c r="U11" s="101"/>
      <c r="V11" s="101"/>
      <c r="W11" s="101" t="s">
        <v>257</v>
      </c>
      <c r="X11" s="101"/>
      <c r="Y11" s="101"/>
      <c r="Z11" s="101"/>
      <c r="AA11" s="189" t="s">
        <v>256</v>
      </c>
      <c r="AB11" s="190"/>
    </row>
    <row r="12" spans="1:28" s="105" customFormat="1" ht="13.5" customHeight="1">
      <c r="A12" s="101" t="s">
        <v>30</v>
      </c>
      <c r="B12" s="102" t="s">
        <v>264</v>
      </c>
      <c r="C12" s="101" t="s">
        <v>265</v>
      </c>
      <c r="D12" s="103">
        <f>+SUM(E12,+I12)</f>
        <v>142603</v>
      </c>
      <c r="E12" s="103">
        <f>+SUM(G12,+H12)</f>
        <v>2945</v>
      </c>
      <c r="F12" s="104">
        <f>IF(D12&gt;0,E12/D12*100,"-")</f>
        <v>2.0651739444471717</v>
      </c>
      <c r="G12" s="103">
        <v>2945</v>
      </c>
      <c r="H12" s="103">
        <v>0</v>
      </c>
      <c r="I12" s="103">
        <f>+SUM(K12,+M12,+O12)</f>
        <v>139658</v>
      </c>
      <c r="J12" s="104">
        <f>IF(D12&gt;0,I12/D12*100,"-")</f>
        <v>97.934826055552833</v>
      </c>
      <c r="K12" s="103">
        <v>104392</v>
      </c>
      <c r="L12" s="104">
        <f>IF(D12&gt;0,K12/D12*100,"-")</f>
        <v>73.204631038617691</v>
      </c>
      <c r="M12" s="103">
        <v>0</v>
      </c>
      <c r="N12" s="104">
        <f>IF(D12&gt;0,M12/D12*100,"-")</f>
        <v>0</v>
      </c>
      <c r="O12" s="103">
        <v>35266</v>
      </c>
      <c r="P12" s="103">
        <v>23028</v>
      </c>
      <c r="Q12" s="104">
        <f>IF(D12&gt;0,O12/D12*100,"-")</f>
        <v>24.730195016935127</v>
      </c>
      <c r="R12" s="103">
        <v>3965</v>
      </c>
      <c r="S12" s="101" t="s">
        <v>257</v>
      </c>
      <c r="T12" s="101"/>
      <c r="U12" s="101"/>
      <c r="V12" s="101"/>
      <c r="W12" s="101" t="s">
        <v>257</v>
      </c>
      <c r="X12" s="101"/>
      <c r="Y12" s="101"/>
      <c r="Z12" s="101"/>
      <c r="AA12" s="189" t="s">
        <v>256</v>
      </c>
      <c r="AB12" s="190"/>
    </row>
    <row r="13" spans="1:28" s="105" customFormat="1" ht="13.5" customHeight="1">
      <c r="A13" s="101" t="s">
        <v>30</v>
      </c>
      <c r="B13" s="102" t="s">
        <v>266</v>
      </c>
      <c r="C13" s="101" t="s">
        <v>267</v>
      </c>
      <c r="D13" s="103">
        <f>+SUM(E13,+I13)</f>
        <v>200391</v>
      </c>
      <c r="E13" s="103">
        <f>+SUM(G13,+H13)</f>
        <v>6564</v>
      </c>
      <c r="F13" s="104">
        <f>IF(D13&gt;0,E13/D13*100,"-")</f>
        <v>3.2755962094106019</v>
      </c>
      <c r="G13" s="103">
        <v>6564</v>
      </c>
      <c r="H13" s="103">
        <v>0</v>
      </c>
      <c r="I13" s="103">
        <f>+SUM(K13,+M13,+O13)</f>
        <v>193827</v>
      </c>
      <c r="J13" s="104">
        <f>IF(D13&gt;0,I13/D13*100,"-")</f>
        <v>96.724403790589392</v>
      </c>
      <c r="K13" s="103">
        <v>117465</v>
      </c>
      <c r="L13" s="104">
        <f>IF(D13&gt;0,K13/D13*100,"-")</f>
        <v>58.617902001586899</v>
      </c>
      <c r="M13" s="103">
        <v>0</v>
      </c>
      <c r="N13" s="104">
        <f>IF(D13&gt;0,M13/D13*100,"-")</f>
        <v>0</v>
      </c>
      <c r="O13" s="103">
        <v>76362</v>
      </c>
      <c r="P13" s="103">
        <v>68552</v>
      </c>
      <c r="Q13" s="104">
        <f>IF(D13&gt;0,O13/D13*100,"-")</f>
        <v>38.1065017890025</v>
      </c>
      <c r="R13" s="103">
        <v>8104</v>
      </c>
      <c r="S13" s="101" t="s">
        <v>257</v>
      </c>
      <c r="T13" s="101"/>
      <c r="U13" s="101"/>
      <c r="V13" s="101"/>
      <c r="W13" s="101"/>
      <c r="X13" s="101"/>
      <c r="Y13" s="101"/>
      <c r="Z13" s="101" t="s">
        <v>257</v>
      </c>
      <c r="AA13" s="189" t="s">
        <v>256</v>
      </c>
      <c r="AB13" s="190"/>
    </row>
    <row r="14" spans="1:28" s="105" customFormat="1" ht="13.5" customHeight="1">
      <c r="A14" s="101" t="s">
        <v>30</v>
      </c>
      <c r="B14" s="102" t="s">
        <v>268</v>
      </c>
      <c r="C14" s="101" t="s">
        <v>269</v>
      </c>
      <c r="D14" s="103">
        <f>+SUM(E14,+I14)</f>
        <v>78864</v>
      </c>
      <c r="E14" s="103">
        <f>+SUM(G14,+H14)</f>
        <v>2645</v>
      </c>
      <c r="F14" s="104">
        <f>IF(D14&gt;0,E14/D14*100,"-")</f>
        <v>3.3538750253601139</v>
      </c>
      <c r="G14" s="103">
        <v>2645</v>
      </c>
      <c r="H14" s="103">
        <v>0</v>
      </c>
      <c r="I14" s="103">
        <f>+SUM(K14,+M14,+O14)</f>
        <v>76219</v>
      </c>
      <c r="J14" s="104">
        <f>IF(D14&gt;0,I14/D14*100,"-")</f>
        <v>96.646124974639889</v>
      </c>
      <c r="K14" s="103">
        <v>27546</v>
      </c>
      <c r="L14" s="104">
        <f>IF(D14&gt;0,K14/D14*100,"-")</f>
        <v>34.928484479610468</v>
      </c>
      <c r="M14" s="103">
        <v>24</v>
      </c>
      <c r="N14" s="104">
        <f>IF(D14&gt;0,M14/D14*100,"-")</f>
        <v>3.0432136335970784E-2</v>
      </c>
      <c r="O14" s="103">
        <v>48649</v>
      </c>
      <c r="P14" s="103">
        <v>47432</v>
      </c>
      <c r="Q14" s="104">
        <f>IF(D14&gt;0,O14/D14*100,"-")</f>
        <v>61.687208358693447</v>
      </c>
      <c r="R14" s="103">
        <v>808</v>
      </c>
      <c r="S14" s="101" t="s">
        <v>257</v>
      </c>
      <c r="T14" s="101"/>
      <c r="U14" s="101"/>
      <c r="V14" s="101"/>
      <c r="W14" s="101" t="s">
        <v>257</v>
      </c>
      <c r="X14" s="101"/>
      <c r="Y14" s="101"/>
      <c r="Z14" s="101"/>
      <c r="AA14" s="189" t="s">
        <v>256</v>
      </c>
      <c r="AB14" s="190"/>
    </row>
    <row r="15" spans="1:28" s="105" customFormat="1" ht="13.5" customHeight="1">
      <c r="A15" s="101" t="s">
        <v>30</v>
      </c>
      <c r="B15" s="102" t="s">
        <v>270</v>
      </c>
      <c r="C15" s="101" t="s">
        <v>271</v>
      </c>
      <c r="D15" s="103">
        <f>+SUM(E15,+I15)</f>
        <v>17972</v>
      </c>
      <c r="E15" s="103">
        <f>+SUM(G15,+H15)</f>
        <v>5334</v>
      </c>
      <c r="F15" s="104">
        <f>IF(D15&gt;0,E15/D15*100,"-")</f>
        <v>29.679501446694857</v>
      </c>
      <c r="G15" s="103">
        <v>5334</v>
      </c>
      <c r="H15" s="103">
        <v>0</v>
      </c>
      <c r="I15" s="103">
        <f>+SUM(K15,+M15,+O15)</f>
        <v>12638</v>
      </c>
      <c r="J15" s="104">
        <f>IF(D15&gt;0,I15/D15*100,"-")</f>
        <v>70.320498553305143</v>
      </c>
      <c r="K15" s="103">
        <v>0</v>
      </c>
      <c r="L15" s="104">
        <f>IF(D15&gt;0,K15/D15*100,"-")</f>
        <v>0</v>
      </c>
      <c r="M15" s="103">
        <v>0</v>
      </c>
      <c r="N15" s="104">
        <f>IF(D15&gt;0,M15/D15*100,"-")</f>
        <v>0</v>
      </c>
      <c r="O15" s="103">
        <v>12638</v>
      </c>
      <c r="P15" s="103">
        <v>6433</v>
      </c>
      <c r="Q15" s="104">
        <f>IF(D15&gt;0,O15/D15*100,"-")</f>
        <v>70.320498553305143</v>
      </c>
      <c r="R15" s="103">
        <v>154</v>
      </c>
      <c r="S15" s="101" t="s">
        <v>257</v>
      </c>
      <c r="T15" s="101"/>
      <c r="U15" s="101"/>
      <c r="V15" s="101"/>
      <c r="W15" s="101"/>
      <c r="X15" s="101"/>
      <c r="Y15" s="101"/>
      <c r="Z15" s="101" t="s">
        <v>257</v>
      </c>
      <c r="AA15" s="189" t="s">
        <v>256</v>
      </c>
      <c r="AB15" s="190"/>
    </row>
    <row r="16" spans="1:28" s="105" customFormat="1" ht="13.5" customHeight="1">
      <c r="A16" s="101" t="s">
        <v>30</v>
      </c>
      <c r="B16" s="102" t="s">
        <v>272</v>
      </c>
      <c r="C16" s="101" t="s">
        <v>273</v>
      </c>
      <c r="D16" s="103">
        <f>+SUM(E16,+I16)</f>
        <v>49684</v>
      </c>
      <c r="E16" s="103">
        <f>+SUM(G16,+H16)</f>
        <v>3001</v>
      </c>
      <c r="F16" s="104">
        <f>IF(D16&gt;0,E16/D16*100,"-")</f>
        <v>6.0401738990419451</v>
      </c>
      <c r="G16" s="103">
        <v>3001</v>
      </c>
      <c r="H16" s="103">
        <v>0</v>
      </c>
      <c r="I16" s="103">
        <f>+SUM(K16,+M16,+O16)</f>
        <v>46683</v>
      </c>
      <c r="J16" s="104">
        <f>IF(D16&gt;0,I16/D16*100,"-")</f>
        <v>93.959826100958054</v>
      </c>
      <c r="K16" s="103">
        <v>20683</v>
      </c>
      <c r="L16" s="104">
        <f>IF(D16&gt;0,K16/D16*100,"-")</f>
        <v>41.629095885999519</v>
      </c>
      <c r="M16" s="103">
        <v>0</v>
      </c>
      <c r="N16" s="104">
        <f>IF(D16&gt;0,M16/D16*100,"-")</f>
        <v>0</v>
      </c>
      <c r="O16" s="103">
        <v>26000</v>
      </c>
      <c r="P16" s="103">
        <v>9601</v>
      </c>
      <c r="Q16" s="104">
        <f>IF(D16&gt;0,O16/D16*100,"-")</f>
        <v>52.330730214958542</v>
      </c>
      <c r="R16" s="103">
        <v>1984</v>
      </c>
      <c r="S16" s="101" t="s">
        <v>257</v>
      </c>
      <c r="T16" s="101"/>
      <c r="U16" s="101"/>
      <c r="V16" s="101"/>
      <c r="W16" s="101" t="s">
        <v>257</v>
      </c>
      <c r="X16" s="101"/>
      <c r="Y16" s="101"/>
      <c r="Z16" s="101"/>
      <c r="AA16" s="189" t="s">
        <v>256</v>
      </c>
      <c r="AB16" s="190"/>
    </row>
    <row r="17" spans="1:28" s="105" customFormat="1" ht="13.5" customHeight="1">
      <c r="A17" s="101" t="s">
        <v>30</v>
      </c>
      <c r="B17" s="102" t="s">
        <v>274</v>
      </c>
      <c r="C17" s="101" t="s">
        <v>275</v>
      </c>
      <c r="D17" s="103">
        <f>+SUM(E17,+I17)</f>
        <v>18616</v>
      </c>
      <c r="E17" s="103">
        <f>+SUM(G17,+H17)</f>
        <v>3855</v>
      </c>
      <c r="F17" s="104">
        <f>IF(D17&gt;0,E17/D17*100,"-")</f>
        <v>20.707993124194239</v>
      </c>
      <c r="G17" s="103">
        <v>3855</v>
      </c>
      <c r="H17" s="103">
        <v>0</v>
      </c>
      <c r="I17" s="103">
        <f>+SUM(K17,+M17,+O17)</f>
        <v>14761</v>
      </c>
      <c r="J17" s="104">
        <f>IF(D17&gt;0,I17/D17*100,"-")</f>
        <v>79.292006875805754</v>
      </c>
      <c r="K17" s="103">
        <v>1470</v>
      </c>
      <c r="L17" s="104">
        <f>IF(D17&gt;0,K17/D17*100,"-")</f>
        <v>7.8964331757627848</v>
      </c>
      <c r="M17" s="103">
        <v>0</v>
      </c>
      <c r="N17" s="104">
        <f>IF(D17&gt;0,M17/D17*100,"-")</f>
        <v>0</v>
      </c>
      <c r="O17" s="103">
        <v>13291</v>
      </c>
      <c r="P17" s="103">
        <v>6200</v>
      </c>
      <c r="Q17" s="104">
        <f>IF(D17&gt;0,O17/D17*100,"-")</f>
        <v>71.395573700042974</v>
      </c>
      <c r="R17" s="103">
        <v>221</v>
      </c>
      <c r="S17" s="101" t="s">
        <v>257</v>
      </c>
      <c r="T17" s="101"/>
      <c r="U17" s="101"/>
      <c r="V17" s="101"/>
      <c r="W17" s="101" t="s">
        <v>257</v>
      </c>
      <c r="X17" s="101"/>
      <c r="Y17" s="101"/>
      <c r="Z17" s="101"/>
      <c r="AA17" s="189" t="s">
        <v>256</v>
      </c>
      <c r="AB17" s="190"/>
    </row>
    <row r="18" spans="1:28" s="105" customFormat="1" ht="13.5" customHeight="1">
      <c r="A18" s="101" t="s">
        <v>30</v>
      </c>
      <c r="B18" s="102" t="s">
        <v>276</v>
      </c>
      <c r="C18" s="101" t="s">
        <v>277</v>
      </c>
      <c r="D18" s="103">
        <f>+SUM(E18,+I18)</f>
        <v>17145</v>
      </c>
      <c r="E18" s="103">
        <f>+SUM(G18,+H18)</f>
        <v>3310</v>
      </c>
      <c r="F18" s="104">
        <f>IF(D18&gt;0,E18/D18*100,"-")</f>
        <v>19.305920093321667</v>
      </c>
      <c r="G18" s="103">
        <v>3310</v>
      </c>
      <c r="H18" s="103">
        <v>0</v>
      </c>
      <c r="I18" s="103">
        <f>+SUM(K18,+M18,+O18)</f>
        <v>13835</v>
      </c>
      <c r="J18" s="104">
        <f>IF(D18&gt;0,I18/D18*100,"-")</f>
        <v>80.694079906678326</v>
      </c>
      <c r="K18" s="103">
        <v>0</v>
      </c>
      <c r="L18" s="104">
        <f>IF(D18&gt;0,K18/D18*100,"-")</f>
        <v>0</v>
      </c>
      <c r="M18" s="103">
        <v>0</v>
      </c>
      <c r="N18" s="104">
        <f>IF(D18&gt;0,M18/D18*100,"-")</f>
        <v>0</v>
      </c>
      <c r="O18" s="103">
        <v>13835</v>
      </c>
      <c r="P18" s="103">
        <v>6384</v>
      </c>
      <c r="Q18" s="104">
        <f>IF(D18&gt;0,O18/D18*100,"-")</f>
        <v>80.694079906678326</v>
      </c>
      <c r="R18" s="103">
        <v>90</v>
      </c>
      <c r="S18" s="101"/>
      <c r="T18" s="101"/>
      <c r="U18" s="101"/>
      <c r="V18" s="101" t="s">
        <v>257</v>
      </c>
      <c r="W18" s="101"/>
      <c r="X18" s="101"/>
      <c r="Y18" s="101"/>
      <c r="Z18" s="101" t="s">
        <v>257</v>
      </c>
      <c r="AA18" s="189" t="s">
        <v>256</v>
      </c>
      <c r="AB18" s="190"/>
    </row>
    <row r="19" spans="1:28" s="105" customFormat="1" ht="13.5" customHeight="1">
      <c r="A19" s="101" t="s">
        <v>30</v>
      </c>
      <c r="B19" s="102" t="s">
        <v>278</v>
      </c>
      <c r="C19" s="101" t="s">
        <v>279</v>
      </c>
      <c r="D19" s="103">
        <f>+SUM(E19,+I19)</f>
        <v>45565</v>
      </c>
      <c r="E19" s="103">
        <f>+SUM(G19,+H19)</f>
        <v>989</v>
      </c>
      <c r="F19" s="104">
        <f>IF(D19&gt;0,E19/D19*100,"-")</f>
        <v>2.1705256227367498</v>
      </c>
      <c r="G19" s="103">
        <v>989</v>
      </c>
      <c r="H19" s="103">
        <v>0</v>
      </c>
      <c r="I19" s="103">
        <f>+SUM(K19,+M19,+O19)</f>
        <v>44576</v>
      </c>
      <c r="J19" s="104">
        <f>IF(D19&gt;0,I19/D19*100,"-")</f>
        <v>97.829474377263253</v>
      </c>
      <c r="K19" s="103">
        <v>38089</v>
      </c>
      <c r="L19" s="104">
        <f>IF(D19&gt;0,K19/D19*100,"-")</f>
        <v>83.592669812355979</v>
      </c>
      <c r="M19" s="103">
        <v>0</v>
      </c>
      <c r="N19" s="104">
        <f>IF(D19&gt;0,M19/D19*100,"-")</f>
        <v>0</v>
      </c>
      <c r="O19" s="103">
        <v>6487</v>
      </c>
      <c r="P19" s="103">
        <v>6241</v>
      </c>
      <c r="Q19" s="104">
        <f>IF(D19&gt;0,O19/D19*100,"-")</f>
        <v>14.236804564907276</v>
      </c>
      <c r="R19" s="103">
        <v>1829</v>
      </c>
      <c r="S19" s="101"/>
      <c r="T19" s="101"/>
      <c r="U19" s="101"/>
      <c r="V19" s="101" t="s">
        <v>257</v>
      </c>
      <c r="W19" s="101"/>
      <c r="X19" s="101"/>
      <c r="Y19" s="101"/>
      <c r="Z19" s="101" t="s">
        <v>257</v>
      </c>
      <c r="AA19" s="189" t="s">
        <v>256</v>
      </c>
      <c r="AB19" s="190"/>
    </row>
    <row r="20" spans="1:28" s="105" customFormat="1" ht="13.5" customHeight="1">
      <c r="A20" s="101" t="s">
        <v>30</v>
      </c>
      <c r="B20" s="102" t="s">
        <v>280</v>
      </c>
      <c r="C20" s="101" t="s">
        <v>281</v>
      </c>
      <c r="D20" s="103">
        <f>+SUM(E20,+I20)</f>
        <v>47653</v>
      </c>
      <c r="E20" s="103">
        <f>+SUM(G20,+H20)</f>
        <v>5522</v>
      </c>
      <c r="F20" s="104">
        <f>IF(D20&gt;0,E20/D20*100,"-")</f>
        <v>11.587937800348351</v>
      </c>
      <c r="G20" s="103">
        <v>5522</v>
      </c>
      <c r="H20" s="103">
        <v>0</v>
      </c>
      <c r="I20" s="103">
        <f>+SUM(K20,+M20,+O20)</f>
        <v>42131</v>
      </c>
      <c r="J20" s="104">
        <f>IF(D20&gt;0,I20/D20*100,"-")</f>
        <v>88.412062199651658</v>
      </c>
      <c r="K20" s="103">
        <v>3063</v>
      </c>
      <c r="L20" s="104">
        <f>IF(D20&gt;0,K20/D20*100,"-")</f>
        <v>6.4277170377520827</v>
      </c>
      <c r="M20" s="103">
        <v>0</v>
      </c>
      <c r="N20" s="104">
        <f>IF(D20&gt;0,M20/D20*100,"-")</f>
        <v>0</v>
      </c>
      <c r="O20" s="103">
        <v>39068</v>
      </c>
      <c r="P20" s="103">
        <v>21620</v>
      </c>
      <c r="Q20" s="104">
        <f>IF(D20&gt;0,O20/D20*100,"-")</f>
        <v>81.984345161899569</v>
      </c>
      <c r="R20" s="103">
        <v>333</v>
      </c>
      <c r="S20" s="101" t="s">
        <v>257</v>
      </c>
      <c r="T20" s="101"/>
      <c r="U20" s="101"/>
      <c r="V20" s="101"/>
      <c r="W20" s="101" t="s">
        <v>257</v>
      </c>
      <c r="X20" s="101"/>
      <c r="Y20" s="101"/>
      <c r="Z20" s="101"/>
      <c r="AA20" s="189" t="s">
        <v>256</v>
      </c>
      <c r="AB20" s="190"/>
    </row>
    <row r="21" spans="1:28" s="105" customFormat="1" ht="13.5" customHeight="1">
      <c r="A21" s="101" t="s">
        <v>30</v>
      </c>
      <c r="B21" s="102" t="s">
        <v>282</v>
      </c>
      <c r="C21" s="101" t="s">
        <v>283</v>
      </c>
      <c r="D21" s="103">
        <f>+SUM(E21,+I21)</f>
        <v>92377</v>
      </c>
      <c r="E21" s="103">
        <f>+SUM(G21,+H21)</f>
        <v>24856</v>
      </c>
      <c r="F21" s="104">
        <f>IF(D21&gt;0,E21/D21*100,"-")</f>
        <v>26.907130562802429</v>
      </c>
      <c r="G21" s="103">
        <v>24856</v>
      </c>
      <c r="H21" s="103">
        <v>0</v>
      </c>
      <c r="I21" s="103">
        <f>+SUM(K21,+M21,+O21)</f>
        <v>67521</v>
      </c>
      <c r="J21" s="104">
        <f>IF(D21&gt;0,I21/D21*100,"-")</f>
        <v>73.092869437197578</v>
      </c>
      <c r="K21" s="103">
        <v>14658</v>
      </c>
      <c r="L21" s="104">
        <f>IF(D21&gt;0,K21/D21*100,"-")</f>
        <v>15.867586087446009</v>
      </c>
      <c r="M21" s="103">
        <v>244</v>
      </c>
      <c r="N21" s="104">
        <f>IF(D21&gt;0,M21/D21*100,"-")</f>
        <v>0.26413501196185196</v>
      </c>
      <c r="O21" s="103">
        <v>52619</v>
      </c>
      <c r="P21" s="103">
        <v>38590</v>
      </c>
      <c r="Q21" s="104">
        <f>IF(D21&gt;0,O21/D21*100,"-")</f>
        <v>56.961148337789716</v>
      </c>
      <c r="R21" s="103">
        <v>5181</v>
      </c>
      <c r="S21" s="101" t="s">
        <v>257</v>
      </c>
      <c r="T21" s="101"/>
      <c r="U21" s="101"/>
      <c r="V21" s="101"/>
      <c r="W21" s="101"/>
      <c r="X21" s="101"/>
      <c r="Y21" s="101"/>
      <c r="Z21" s="101" t="s">
        <v>257</v>
      </c>
      <c r="AA21" s="189" t="s">
        <v>256</v>
      </c>
      <c r="AB21" s="190"/>
    </row>
    <row r="22" spans="1:28" s="105" customFormat="1" ht="13.5" customHeight="1">
      <c r="A22" s="101" t="s">
        <v>30</v>
      </c>
      <c r="B22" s="102" t="s">
        <v>284</v>
      </c>
      <c r="C22" s="101" t="s">
        <v>285</v>
      </c>
      <c r="D22" s="103">
        <f>+SUM(E22,+I22)</f>
        <v>6317</v>
      </c>
      <c r="E22" s="103">
        <f>+SUM(G22,+H22)</f>
        <v>12</v>
      </c>
      <c r="F22" s="104">
        <f>IF(D22&gt;0,E22/D22*100,"-")</f>
        <v>0.18996359031185689</v>
      </c>
      <c r="G22" s="103">
        <v>12</v>
      </c>
      <c r="H22" s="103">
        <v>0</v>
      </c>
      <c r="I22" s="103">
        <f>+SUM(K22,+M22,+O22)</f>
        <v>6305</v>
      </c>
      <c r="J22" s="104">
        <f>IF(D22&gt;0,I22/D22*100,"-")</f>
        <v>99.810036409688138</v>
      </c>
      <c r="K22" s="103">
        <v>4002</v>
      </c>
      <c r="L22" s="104">
        <f>IF(D22&gt;0,K22/D22*100,"-")</f>
        <v>63.352857369004276</v>
      </c>
      <c r="M22" s="103">
        <v>0</v>
      </c>
      <c r="N22" s="104">
        <f>IF(D22&gt;0,M22/D22*100,"-")</f>
        <v>0</v>
      </c>
      <c r="O22" s="103">
        <v>2303</v>
      </c>
      <c r="P22" s="103">
        <v>2218</v>
      </c>
      <c r="Q22" s="104">
        <f>IF(D22&gt;0,O22/D22*100,"-")</f>
        <v>36.457179040683869</v>
      </c>
      <c r="R22" s="103">
        <v>391</v>
      </c>
      <c r="S22" s="101"/>
      <c r="T22" s="101"/>
      <c r="U22" s="101"/>
      <c r="V22" s="101" t="s">
        <v>257</v>
      </c>
      <c r="W22" s="101"/>
      <c r="X22" s="101"/>
      <c r="Y22" s="101"/>
      <c r="Z22" s="101" t="s">
        <v>257</v>
      </c>
      <c r="AA22" s="189" t="s">
        <v>256</v>
      </c>
      <c r="AB22" s="190"/>
    </row>
    <row r="23" spans="1:28" s="105" customFormat="1" ht="13.5" customHeight="1">
      <c r="A23" s="101" t="s">
        <v>30</v>
      </c>
      <c r="B23" s="102" t="s">
        <v>286</v>
      </c>
      <c r="C23" s="101" t="s">
        <v>287</v>
      </c>
      <c r="D23" s="103">
        <f>+SUM(E23,+I23)</f>
        <v>25805</v>
      </c>
      <c r="E23" s="103">
        <f>+SUM(G23,+H23)</f>
        <v>197</v>
      </c>
      <c r="F23" s="104">
        <f>IF(D23&gt;0,E23/D23*100,"-")</f>
        <v>0.76341794225925208</v>
      </c>
      <c r="G23" s="103">
        <v>197</v>
      </c>
      <c r="H23" s="103">
        <v>0</v>
      </c>
      <c r="I23" s="103">
        <f>+SUM(K23,+M23,+O23)</f>
        <v>25608</v>
      </c>
      <c r="J23" s="104">
        <f>IF(D23&gt;0,I23/D23*100,"-")</f>
        <v>99.236582057740748</v>
      </c>
      <c r="K23" s="103">
        <v>25286</v>
      </c>
      <c r="L23" s="104">
        <f>IF(D23&gt;0,K23/D23*100,"-")</f>
        <v>97.988761867855061</v>
      </c>
      <c r="M23" s="103">
        <v>0</v>
      </c>
      <c r="N23" s="104">
        <f>IF(D23&gt;0,M23/D23*100,"-")</f>
        <v>0</v>
      </c>
      <c r="O23" s="103">
        <v>322</v>
      </c>
      <c r="P23" s="103">
        <v>105</v>
      </c>
      <c r="Q23" s="104">
        <f>IF(D23&gt;0,O23/D23*100,"-")</f>
        <v>1.2478201898856811</v>
      </c>
      <c r="R23" s="103">
        <v>616</v>
      </c>
      <c r="S23" s="101" t="s">
        <v>257</v>
      </c>
      <c r="T23" s="101"/>
      <c r="U23" s="101"/>
      <c r="V23" s="101"/>
      <c r="W23" s="101" t="s">
        <v>257</v>
      </c>
      <c r="X23" s="101"/>
      <c r="Y23" s="101"/>
      <c r="Z23" s="101"/>
      <c r="AA23" s="189" t="s">
        <v>256</v>
      </c>
      <c r="AB23" s="190"/>
    </row>
    <row r="24" spans="1:28" s="105" customFormat="1" ht="13.5" customHeight="1">
      <c r="A24" s="101" t="s">
        <v>30</v>
      </c>
      <c r="B24" s="102" t="s">
        <v>288</v>
      </c>
      <c r="C24" s="101" t="s">
        <v>289</v>
      </c>
      <c r="D24" s="103">
        <f>+SUM(E24,+I24)</f>
        <v>41865</v>
      </c>
      <c r="E24" s="103">
        <f>+SUM(G24,+H24)</f>
        <v>2733</v>
      </c>
      <c r="F24" s="104">
        <f>IF(D24&gt;0,E24/D24*100,"-")</f>
        <v>6.528126119670369</v>
      </c>
      <c r="G24" s="103">
        <v>2733</v>
      </c>
      <c r="H24" s="103">
        <v>0</v>
      </c>
      <c r="I24" s="103">
        <f>+SUM(K24,+M24,+O24)</f>
        <v>39132</v>
      </c>
      <c r="J24" s="104">
        <f>IF(D24&gt;0,I24/D24*100,"-")</f>
        <v>93.471873880329625</v>
      </c>
      <c r="K24" s="103">
        <v>27637</v>
      </c>
      <c r="L24" s="104">
        <f>IF(D24&gt;0,K24/D24*100,"-")</f>
        <v>66.014570643735809</v>
      </c>
      <c r="M24" s="103">
        <v>0</v>
      </c>
      <c r="N24" s="104">
        <f>IF(D24&gt;0,M24/D24*100,"-")</f>
        <v>0</v>
      </c>
      <c r="O24" s="103">
        <v>11495</v>
      </c>
      <c r="P24" s="103">
        <v>8232</v>
      </c>
      <c r="Q24" s="104">
        <f>IF(D24&gt;0,O24/D24*100,"-")</f>
        <v>27.457303236593809</v>
      </c>
      <c r="R24" s="103">
        <v>941</v>
      </c>
      <c r="S24" s="101" t="s">
        <v>257</v>
      </c>
      <c r="T24" s="101"/>
      <c r="U24" s="101"/>
      <c r="V24" s="101"/>
      <c r="W24" s="101" t="s">
        <v>257</v>
      </c>
      <c r="X24" s="101"/>
      <c r="Y24" s="101"/>
      <c r="Z24" s="101"/>
      <c r="AA24" s="189" t="s">
        <v>256</v>
      </c>
      <c r="AB24" s="190"/>
    </row>
    <row r="25" spans="1:28" s="105" customFormat="1" ht="13.5" customHeight="1">
      <c r="A25" s="101" t="s">
        <v>30</v>
      </c>
      <c r="B25" s="102" t="s">
        <v>290</v>
      </c>
      <c r="C25" s="101" t="s">
        <v>291</v>
      </c>
      <c r="D25" s="103">
        <f>+SUM(E25,+I25)</f>
        <v>10909</v>
      </c>
      <c r="E25" s="103">
        <f>+SUM(G25,+H25)</f>
        <v>70</v>
      </c>
      <c r="F25" s="104">
        <f>IF(D25&gt;0,E25/D25*100,"-")</f>
        <v>0.64167201393344941</v>
      </c>
      <c r="G25" s="103">
        <v>70</v>
      </c>
      <c r="H25" s="103">
        <v>0</v>
      </c>
      <c r="I25" s="103">
        <f>+SUM(K25,+M25,+O25)</f>
        <v>10839</v>
      </c>
      <c r="J25" s="104">
        <f>IF(D25&gt;0,I25/D25*100,"-")</f>
        <v>99.358327986066556</v>
      </c>
      <c r="K25" s="103">
        <v>10568</v>
      </c>
      <c r="L25" s="104">
        <f>IF(D25&gt;0,K25/D25*100,"-")</f>
        <v>96.874140617838478</v>
      </c>
      <c r="M25" s="103">
        <v>0</v>
      </c>
      <c r="N25" s="104">
        <f>IF(D25&gt;0,M25/D25*100,"-")</f>
        <v>0</v>
      </c>
      <c r="O25" s="103">
        <v>271</v>
      </c>
      <c r="P25" s="103">
        <v>61</v>
      </c>
      <c r="Q25" s="104">
        <f>IF(D25&gt;0,O25/D25*100,"-")</f>
        <v>2.4841873682280688</v>
      </c>
      <c r="R25" s="103">
        <v>167</v>
      </c>
      <c r="S25" s="101" t="s">
        <v>257</v>
      </c>
      <c r="T25" s="101"/>
      <c r="U25" s="101"/>
      <c r="V25" s="101"/>
      <c r="W25" s="101"/>
      <c r="X25" s="101"/>
      <c r="Y25" s="101"/>
      <c r="Z25" s="101" t="s">
        <v>257</v>
      </c>
      <c r="AA25" s="189" t="s">
        <v>256</v>
      </c>
      <c r="AB25" s="190"/>
    </row>
    <row r="26" spans="1:28" s="105" customFormat="1" ht="13.5" customHeight="1">
      <c r="A26" s="101" t="s">
        <v>30</v>
      </c>
      <c r="B26" s="102" t="s">
        <v>292</v>
      </c>
      <c r="C26" s="101" t="s">
        <v>293</v>
      </c>
      <c r="D26" s="103">
        <f>+SUM(E26,+I26)</f>
        <v>15018</v>
      </c>
      <c r="E26" s="103">
        <f>+SUM(G26,+H26)</f>
        <v>185</v>
      </c>
      <c r="F26" s="104">
        <f>IF(D26&gt;0,E26/D26*100,"-")</f>
        <v>1.2318551072046877</v>
      </c>
      <c r="G26" s="103">
        <v>185</v>
      </c>
      <c r="H26" s="103">
        <v>0</v>
      </c>
      <c r="I26" s="103">
        <f>+SUM(K26,+M26,+O26)</f>
        <v>14833</v>
      </c>
      <c r="J26" s="104">
        <f>IF(D26&gt;0,I26/D26*100,"-")</f>
        <v>98.76814489279532</v>
      </c>
      <c r="K26" s="103">
        <v>14172</v>
      </c>
      <c r="L26" s="104">
        <f>IF(D26&gt;0,K26/D26*100,"-")</f>
        <v>94.36675988813424</v>
      </c>
      <c r="M26" s="103">
        <v>0</v>
      </c>
      <c r="N26" s="104">
        <f>IF(D26&gt;0,M26/D26*100,"-")</f>
        <v>0</v>
      </c>
      <c r="O26" s="103">
        <v>661</v>
      </c>
      <c r="P26" s="103">
        <v>82</v>
      </c>
      <c r="Q26" s="104">
        <f>IF(D26&gt;0,O26/D26*100,"-")</f>
        <v>4.4013850046610736</v>
      </c>
      <c r="R26" s="103">
        <v>492</v>
      </c>
      <c r="S26" s="101" t="s">
        <v>257</v>
      </c>
      <c r="T26" s="101"/>
      <c r="U26" s="101"/>
      <c r="V26" s="101"/>
      <c r="W26" s="101"/>
      <c r="X26" s="101"/>
      <c r="Y26" s="101"/>
      <c r="Z26" s="101" t="s">
        <v>257</v>
      </c>
      <c r="AA26" s="189" t="s">
        <v>256</v>
      </c>
      <c r="AB26" s="190"/>
    </row>
    <row r="27" spans="1:28" s="105" customFormat="1" ht="13.5" customHeight="1">
      <c r="A27" s="101" t="s">
        <v>30</v>
      </c>
      <c r="B27" s="102" t="s">
        <v>294</v>
      </c>
      <c r="C27" s="101" t="s">
        <v>295</v>
      </c>
      <c r="D27" s="103">
        <f>+SUM(E27,+I27)</f>
        <v>14697</v>
      </c>
      <c r="E27" s="103">
        <f>+SUM(G27,+H27)</f>
        <v>1286</v>
      </c>
      <c r="F27" s="104">
        <f>IF(D27&gt;0,E27/D27*100,"-")</f>
        <v>8.7500850513710287</v>
      </c>
      <c r="G27" s="103">
        <v>1286</v>
      </c>
      <c r="H27" s="103">
        <v>0</v>
      </c>
      <c r="I27" s="103">
        <f>+SUM(K27,+M27,+O27)</f>
        <v>13411</v>
      </c>
      <c r="J27" s="104">
        <f>IF(D27&gt;0,I27/D27*100,"-")</f>
        <v>91.24991494862897</v>
      </c>
      <c r="K27" s="103">
        <v>5580</v>
      </c>
      <c r="L27" s="104">
        <f>IF(D27&gt;0,K27/D27*100,"-")</f>
        <v>37.966932026944271</v>
      </c>
      <c r="M27" s="103">
        <v>0</v>
      </c>
      <c r="N27" s="104">
        <f>IF(D27&gt;0,M27/D27*100,"-")</f>
        <v>0</v>
      </c>
      <c r="O27" s="103">
        <v>7831</v>
      </c>
      <c r="P27" s="103">
        <v>7522</v>
      </c>
      <c r="Q27" s="104">
        <f>IF(D27&gt;0,O27/D27*100,"-")</f>
        <v>53.282982921684699</v>
      </c>
      <c r="R27" s="103">
        <v>133</v>
      </c>
      <c r="S27" s="101" t="s">
        <v>257</v>
      </c>
      <c r="T27" s="101"/>
      <c r="U27" s="101"/>
      <c r="V27" s="101"/>
      <c r="W27" s="101" t="s">
        <v>257</v>
      </c>
      <c r="X27" s="101"/>
      <c r="Y27" s="101"/>
      <c r="Z27" s="101"/>
      <c r="AA27" s="189" t="s">
        <v>256</v>
      </c>
      <c r="AB27" s="190"/>
    </row>
    <row r="28" spans="1:28" s="105" customFormat="1" ht="13.5" customHeight="1">
      <c r="A28" s="101" t="s">
        <v>30</v>
      </c>
      <c r="B28" s="102" t="s">
        <v>296</v>
      </c>
      <c r="C28" s="101" t="s">
        <v>297</v>
      </c>
      <c r="D28" s="103">
        <f>+SUM(E28,+I28)</f>
        <v>23192</v>
      </c>
      <c r="E28" s="103">
        <f>+SUM(G28,+H28)</f>
        <v>824</v>
      </c>
      <c r="F28" s="104">
        <f>IF(D28&gt;0,E28/D28*100,"-")</f>
        <v>3.5529492928596071</v>
      </c>
      <c r="G28" s="103">
        <v>824</v>
      </c>
      <c r="H28" s="103">
        <v>0</v>
      </c>
      <c r="I28" s="103">
        <f>+SUM(K28,+M28,+O28)</f>
        <v>22368</v>
      </c>
      <c r="J28" s="104">
        <f>IF(D28&gt;0,I28/D28*100,"-")</f>
        <v>96.447050707140392</v>
      </c>
      <c r="K28" s="103">
        <v>3972</v>
      </c>
      <c r="L28" s="104">
        <f>IF(D28&gt;0,K28/D28*100,"-")</f>
        <v>17.126595377716452</v>
      </c>
      <c r="M28" s="103">
        <v>0</v>
      </c>
      <c r="N28" s="104">
        <f>IF(D28&gt;0,M28/D28*100,"-")</f>
        <v>0</v>
      </c>
      <c r="O28" s="103">
        <v>18396</v>
      </c>
      <c r="P28" s="103">
        <v>9115</v>
      </c>
      <c r="Q28" s="104">
        <f>IF(D28&gt;0,O28/D28*100,"-")</f>
        <v>79.32045532942395</v>
      </c>
      <c r="R28" s="103">
        <v>194</v>
      </c>
      <c r="S28" s="101" t="s">
        <v>257</v>
      </c>
      <c r="T28" s="101"/>
      <c r="U28" s="101"/>
      <c r="V28" s="101"/>
      <c r="W28" s="101" t="s">
        <v>257</v>
      </c>
      <c r="X28" s="101"/>
      <c r="Y28" s="101"/>
      <c r="Z28" s="101"/>
      <c r="AA28" s="189" t="s">
        <v>256</v>
      </c>
      <c r="AB28" s="190"/>
    </row>
    <row r="29" spans="1:28" s="105" customFormat="1" ht="13.5" customHeight="1">
      <c r="A29" s="101" t="s">
        <v>30</v>
      </c>
      <c r="B29" s="102" t="s">
        <v>298</v>
      </c>
      <c r="C29" s="101" t="s">
        <v>299</v>
      </c>
      <c r="D29" s="103">
        <f>+SUM(E29,+I29)</f>
        <v>9430</v>
      </c>
      <c r="E29" s="103">
        <f>+SUM(G29,+H29)</f>
        <v>1553</v>
      </c>
      <c r="F29" s="104">
        <f>IF(D29&gt;0,E29/D29*100,"-")</f>
        <v>16.468716861081653</v>
      </c>
      <c r="G29" s="103">
        <v>1553</v>
      </c>
      <c r="H29" s="103">
        <v>0</v>
      </c>
      <c r="I29" s="103">
        <f>+SUM(K29,+M29,+O29)</f>
        <v>7877</v>
      </c>
      <c r="J29" s="104">
        <f>IF(D29&gt;0,I29/D29*100,"-")</f>
        <v>83.53128313891834</v>
      </c>
      <c r="K29" s="103">
        <v>1380</v>
      </c>
      <c r="L29" s="104">
        <f>IF(D29&gt;0,K29/D29*100,"-")</f>
        <v>14.634146341463413</v>
      </c>
      <c r="M29" s="103">
        <v>0</v>
      </c>
      <c r="N29" s="104">
        <f>IF(D29&gt;0,M29/D29*100,"-")</f>
        <v>0</v>
      </c>
      <c r="O29" s="103">
        <v>6497</v>
      </c>
      <c r="P29" s="103">
        <v>4449</v>
      </c>
      <c r="Q29" s="104">
        <f>IF(D29&gt;0,O29/D29*100,"-")</f>
        <v>68.897136797454934</v>
      </c>
      <c r="R29" s="103">
        <v>98</v>
      </c>
      <c r="S29" s="101"/>
      <c r="T29" s="101"/>
      <c r="U29" s="101" t="s">
        <v>257</v>
      </c>
      <c r="V29" s="101"/>
      <c r="W29" s="101"/>
      <c r="X29" s="101"/>
      <c r="Y29" s="101" t="s">
        <v>257</v>
      </c>
      <c r="Z29" s="101"/>
      <c r="AA29" s="189" t="s">
        <v>256</v>
      </c>
      <c r="AB29" s="190"/>
    </row>
    <row r="30" spans="1:28" s="105" customFormat="1" ht="13.5" customHeight="1">
      <c r="A30" s="101" t="s">
        <v>30</v>
      </c>
      <c r="B30" s="102" t="s">
        <v>300</v>
      </c>
      <c r="C30" s="101" t="s">
        <v>301</v>
      </c>
      <c r="D30" s="103">
        <f>+SUM(E30,+I30)</f>
        <v>15590</v>
      </c>
      <c r="E30" s="103">
        <f>+SUM(G30,+H30)</f>
        <v>404</v>
      </c>
      <c r="F30" s="104">
        <f>IF(D30&gt;0,E30/D30*100,"-")</f>
        <v>2.591404746632457</v>
      </c>
      <c r="G30" s="103">
        <v>404</v>
      </c>
      <c r="H30" s="103">
        <v>0</v>
      </c>
      <c r="I30" s="103">
        <f>+SUM(K30,+M30,+O30)</f>
        <v>15186</v>
      </c>
      <c r="J30" s="104">
        <f>IF(D30&gt;0,I30/D30*100,"-")</f>
        <v>97.408595253367551</v>
      </c>
      <c r="K30" s="103">
        <v>10167</v>
      </c>
      <c r="L30" s="104">
        <f>IF(D30&gt;0,K30/D30*100,"-")</f>
        <v>65.214881334188576</v>
      </c>
      <c r="M30" s="103">
        <v>0</v>
      </c>
      <c r="N30" s="104">
        <f>IF(D30&gt;0,M30/D30*100,"-")</f>
        <v>0</v>
      </c>
      <c r="O30" s="103">
        <v>5019</v>
      </c>
      <c r="P30" s="103">
        <v>2822</v>
      </c>
      <c r="Q30" s="104">
        <f>IF(D30&gt;0,O30/D30*100,"-")</f>
        <v>32.193713919178961</v>
      </c>
      <c r="R30" s="103">
        <v>185</v>
      </c>
      <c r="S30" s="101"/>
      <c r="T30" s="101"/>
      <c r="U30" s="101"/>
      <c r="V30" s="101" t="s">
        <v>257</v>
      </c>
      <c r="W30" s="101"/>
      <c r="X30" s="101"/>
      <c r="Y30" s="101"/>
      <c r="Z30" s="101" t="s">
        <v>257</v>
      </c>
      <c r="AA30" s="189" t="s">
        <v>256</v>
      </c>
      <c r="AB30" s="190"/>
    </row>
    <row r="31" spans="1:28" s="105" customFormat="1" ht="13.5" customHeight="1">
      <c r="A31" s="101" t="s">
        <v>30</v>
      </c>
      <c r="B31" s="102" t="s">
        <v>302</v>
      </c>
      <c r="C31" s="101" t="s">
        <v>303</v>
      </c>
      <c r="D31" s="103">
        <f>+SUM(E31,+I31)</f>
        <v>8295</v>
      </c>
      <c r="E31" s="103">
        <f>+SUM(G31,+H31)</f>
        <v>2468</v>
      </c>
      <c r="F31" s="104">
        <f>IF(D31&gt;0,E31/D31*100,"-")</f>
        <v>29.752863170584686</v>
      </c>
      <c r="G31" s="103">
        <v>2468</v>
      </c>
      <c r="H31" s="103">
        <v>0</v>
      </c>
      <c r="I31" s="103">
        <f>+SUM(K31,+M31,+O31)</f>
        <v>5827</v>
      </c>
      <c r="J31" s="104">
        <f>IF(D31&gt;0,I31/D31*100,"-")</f>
        <v>70.247136829415311</v>
      </c>
      <c r="K31" s="103">
        <v>0</v>
      </c>
      <c r="L31" s="104">
        <f>IF(D31&gt;0,K31/D31*100,"-")</f>
        <v>0</v>
      </c>
      <c r="M31" s="103">
        <v>0</v>
      </c>
      <c r="N31" s="104">
        <f>IF(D31&gt;0,M31/D31*100,"-")</f>
        <v>0</v>
      </c>
      <c r="O31" s="103">
        <v>5827</v>
      </c>
      <c r="P31" s="103">
        <v>4444</v>
      </c>
      <c r="Q31" s="104">
        <f>IF(D31&gt;0,O31/D31*100,"-")</f>
        <v>70.247136829415311</v>
      </c>
      <c r="R31" s="103">
        <v>44</v>
      </c>
      <c r="S31" s="101" t="s">
        <v>257</v>
      </c>
      <c r="T31" s="101"/>
      <c r="U31" s="101"/>
      <c r="V31" s="101"/>
      <c r="W31" s="101" t="s">
        <v>257</v>
      </c>
      <c r="X31" s="101"/>
      <c r="Y31" s="101"/>
      <c r="Z31" s="101"/>
      <c r="AA31" s="189" t="s">
        <v>256</v>
      </c>
      <c r="AB31" s="190"/>
    </row>
    <row r="32" spans="1:28" s="105" customFormat="1" ht="13.5" customHeight="1">
      <c r="A32" s="101" t="s">
        <v>30</v>
      </c>
      <c r="B32" s="102" t="s">
        <v>304</v>
      </c>
      <c r="C32" s="101" t="s">
        <v>305</v>
      </c>
      <c r="D32" s="103">
        <f>+SUM(E32,+I32)</f>
        <v>8779</v>
      </c>
      <c r="E32" s="103">
        <f>+SUM(G32,+H32)</f>
        <v>2776</v>
      </c>
      <c r="F32" s="104">
        <f>IF(D32&gt;0,E32/D32*100,"-")</f>
        <v>31.620913543683791</v>
      </c>
      <c r="G32" s="103">
        <v>2776</v>
      </c>
      <c r="H32" s="103">
        <v>0</v>
      </c>
      <c r="I32" s="103">
        <f>+SUM(K32,+M32,+O32)</f>
        <v>6003</v>
      </c>
      <c r="J32" s="104">
        <f>IF(D32&gt;0,I32/D32*100,"-")</f>
        <v>68.379086456316202</v>
      </c>
      <c r="K32" s="103">
        <v>0</v>
      </c>
      <c r="L32" s="104">
        <f>IF(D32&gt;0,K32/D32*100,"-")</f>
        <v>0</v>
      </c>
      <c r="M32" s="103">
        <v>0</v>
      </c>
      <c r="N32" s="104">
        <f>IF(D32&gt;0,M32/D32*100,"-")</f>
        <v>0</v>
      </c>
      <c r="O32" s="103">
        <v>6003</v>
      </c>
      <c r="P32" s="103">
        <v>3961</v>
      </c>
      <c r="Q32" s="104">
        <f>IF(D32&gt;0,O32/D32*100,"-")</f>
        <v>68.379086456316202</v>
      </c>
      <c r="R32" s="103">
        <v>87</v>
      </c>
      <c r="S32" s="101" t="s">
        <v>257</v>
      </c>
      <c r="T32" s="101"/>
      <c r="U32" s="101"/>
      <c r="V32" s="101"/>
      <c r="W32" s="101" t="s">
        <v>257</v>
      </c>
      <c r="X32" s="101"/>
      <c r="Y32" s="101"/>
      <c r="Z32" s="101"/>
      <c r="AA32" s="189" t="s">
        <v>256</v>
      </c>
      <c r="AB32" s="190"/>
    </row>
    <row r="33" spans="1:28" s="105" customFormat="1" ht="13.5" customHeight="1">
      <c r="A33" s="101" t="s">
        <v>30</v>
      </c>
      <c r="B33" s="102" t="s">
        <v>306</v>
      </c>
      <c r="C33" s="101" t="s">
        <v>307</v>
      </c>
      <c r="D33" s="103">
        <f>+SUM(E33,+I33)</f>
        <v>12653</v>
      </c>
      <c r="E33" s="103">
        <f>+SUM(G33,+H33)</f>
        <v>2000</v>
      </c>
      <c r="F33" s="104">
        <f>IF(D33&gt;0,E33/D33*100,"-")</f>
        <v>15.806528096103692</v>
      </c>
      <c r="G33" s="103">
        <v>2000</v>
      </c>
      <c r="H33" s="103">
        <v>0</v>
      </c>
      <c r="I33" s="103">
        <f>+SUM(K33,+M33,+O33)</f>
        <v>10653</v>
      </c>
      <c r="J33" s="104">
        <f>IF(D33&gt;0,I33/D33*100,"-")</f>
        <v>84.19347190389631</v>
      </c>
      <c r="K33" s="103">
        <v>8019</v>
      </c>
      <c r="L33" s="104">
        <f>IF(D33&gt;0,K33/D33*100,"-")</f>
        <v>63.376274401327748</v>
      </c>
      <c r="M33" s="103">
        <v>0</v>
      </c>
      <c r="N33" s="104">
        <f>IF(D33&gt;0,M33/D33*100,"-")</f>
        <v>0</v>
      </c>
      <c r="O33" s="103">
        <v>2634</v>
      </c>
      <c r="P33" s="103">
        <v>1356</v>
      </c>
      <c r="Q33" s="104">
        <f>IF(D33&gt;0,O33/D33*100,"-")</f>
        <v>20.817197502568561</v>
      </c>
      <c r="R33" s="103">
        <v>97</v>
      </c>
      <c r="S33" s="101" t="s">
        <v>257</v>
      </c>
      <c r="T33" s="101"/>
      <c r="U33" s="101"/>
      <c r="V33" s="101"/>
      <c r="W33" s="101" t="s">
        <v>257</v>
      </c>
      <c r="X33" s="101"/>
      <c r="Y33" s="101"/>
      <c r="Z33" s="101"/>
      <c r="AA33" s="189" t="s">
        <v>256</v>
      </c>
      <c r="AB33" s="190"/>
    </row>
    <row r="34" spans="1:28" s="105" customFormat="1" ht="13.5" customHeight="1">
      <c r="A34" s="101" t="s">
        <v>30</v>
      </c>
      <c r="B34" s="102" t="s">
        <v>308</v>
      </c>
      <c r="C34" s="101" t="s">
        <v>309</v>
      </c>
      <c r="D34" s="103">
        <f>+SUM(E34,+I34)</f>
        <v>16200</v>
      </c>
      <c r="E34" s="103">
        <f>+SUM(G34,+H34)</f>
        <v>3049</v>
      </c>
      <c r="F34" s="104">
        <f>IF(D34&gt;0,E34/D34*100,"-")</f>
        <v>18.820987654320987</v>
      </c>
      <c r="G34" s="103">
        <v>3049</v>
      </c>
      <c r="H34" s="103">
        <v>0</v>
      </c>
      <c r="I34" s="103">
        <f>+SUM(K34,+M34,+O34)</f>
        <v>13151</v>
      </c>
      <c r="J34" s="104">
        <f>IF(D34&gt;0,I34/D34*100,"-")</f>
        <v>81.179012345679013</v>
      </c>
      <c r="K34" s="103">
        <v>0</v>
      </c>
      <c r="L34" s="104">
        <f>IF(D34&gt;0,K34/D34*100,"-")</f>
        <v>0</v>
      </c>
      <c r="M34" s="103">
        <v>0</v>
      </c>
      <c r="N34" s="104">
        <f>IF(D34&gt;0,M34/D34*100,"-")</f>
        <v>0</v>
      </c>
      <c r="O34" s="103">
        <v>13151</v>
      </c>
      <c r="P34" s="103">
        <v>5519</v>
      </c>
      <c r="Q34" s="104">
        <f>IF(D34&gt;0,O34/D34*100,"-")</f>
        <v>81.179012345679013</v>
      </c>
      <c r="R34" s="103">
        <v>312</v>
      </c>
      <c r="S34" s="101" t="s">
        <v>257</v>
      </c>
      <c r="T34" s="101"/>
      <c r="U34" s="101"/>
      <c r="V34" s="101"/>
      <c r="W34" s="101" t="s">
        <v>257</v>
      </c>
      <c r="X34" s="101"/>
      <c r="Y34" s="101"/>
      <c r="Z34" s="101"/>
      <c r="AA34" s="189" t="s">
        <v>256</v>
      </c>
      <c r="AB34" s="190"/>
    </row>
    <row r="35" spans="1:28" s="105" customFormat="1" ht="13.5" customHeight="1">
      <c r="A35" s="101" t="s">
        <v>30</v>
      </c>
      <c r="B35" s="102" t="s">
        <v>310</v>
      </c>
      <c r="C35" s="101" t="s">
        <v>311</v>
      </c>
      <c r="D35" s="103">
        <f>+SUM(E35,+I35)</f>
        <v>8588</v>
      </c>
      <c r="E35" s="103">
        <f>+SUM(G35,+H35)</f>
        <v>1534</v>
      </c>
      <c r="F35" s="104">
        <f>IF(D35&gt;0,E35/D35*100,"-")</f>
        <v>17.862133209129016</v>
      </c>
      <c r="G35" s="103">
        <v>1534</v>
      </c>
      <c r="H35" s="103">
        <v>0</v>
      </c>
      <c r="I35" s="103">
        <f>+SUM(K35,+M35,+O35)</f>
        <v>7054</v>
      </c>
      <c r="J35" s="104">
        <f>IF(D35&gt;0,I35/D35*100,"-")</f>
        <v>82.137866790870987</v>
      </c>
      <c r="K35" s="103">
        <v>2012</v>
      </c>
      <c r="L35" s="104">
        <f>IF(D35&gt;0,K35/D35*100,"-")</f>
        <v>23.428039124359572</v>
      </c>
      <c r="M35" s="103">
        <v>0</v>
      </c>
      <c r="N35" s="104">
        <f>IF(D35&gt;0,M35/D35*100,"-")</f>
        <v>0</v>
      </c>
      <c r="O35" s="103">
        <v>5042</v>
      </c>
      <c r="P35" s="103">
        <v>5042</v>
      </c>
      <c r="Q35" s="104">
        <f>IF(D35&gt;0,O35/D35*100,"-")</f>
        <v>58.709827666511416</v>
      </c>
      <c r="R35" s="103">
        <v>52</v>
      </c>
      <c r="S35" s="101" t="s">
        <v>257</v>
      </c>
      <c r="T35" s="101"/>
      <c r="U35" s="101"/>
      <c r="V35" s="101"/>
      <c r="W35" s="101" t="s">
        <v>257</v>
      </c>
      <c r="X35" s="101"/>
      <c r="Y35" s="101"/>
      <c r="Z35" s="101"/>
      <c r="AA35" s="189" t="s">
        <v>256</v>
      </c>
      <c r="AB35" s="190"/>
    </row>
    <row r="36" spans="1:28" s="105" customFormat="1" ht="13.5" customHeight="1">
      <c r="A36" s="101" t="s">
        <v>30</v>
      </c>
      <c r="B36" s="102" t="s">
        <v>312</v>
      </c>
      <c r="C36" s="101" t="s">
        <v>313</v>
      </c>
      <c r="D36" s="103">
        <f>+SUM(E36,+I36)</f>
        <v>11059</v>
      </c>
      <c r="E36" s="103">
        <f>+SUM(G36,+H36)</f>
        <v>1106</v>
      </c>
      <c r="F36" s="104">
        <f>IF(D36&gt;0,E36/D36*100,"-")</f>
        <v>10.000904240889772</v>
      </c>
      <c r="G36" s="103">
        <v>1106</v>
      </c>
      <c r="H36" s="103">
        <v>0</v>
      </c>
      <c r="I36" s="103">
        <f>+SUM(K36,+M36,+O36)</f>
        <v>9953</v>
      </c>
      <c r="J36" s="104">
        <f>IF(D36&gt;0,I36/D36*100,"-")</f>
        <v>89.999095759110219</v>
      </c>
      <c r="K36" s="103">
        <v>0</v>
      </c>
      <c r="L36" s="104">
        <f>IF(D36&gt;0,K36/D36*100,"-")</f>
        <v>0</v>
      </c>
      <c r="M36" s="103">
        <v>0</v>
      </c>
      <c r="N36" s="104">
        <f>IF(D36&gt;0,M36/D36*100,"-")</f>
        <v>0</v>
      </c>
      <c r="O36" s="103">
        <v>9953</v>
      </c>
      <c r="P36" s="103">
        <v>6035</v>
      </c>
      <c r="Q36" s="104">
        <f>IF(D36&gt;0,O36/D36*100,"-")</f>
        <v>89.999095759110219</v>
      </c>
      <c r="R36" s="103">
        <v>73</v>
      </c>
      <c r="S36" s="101" t="s">
        <v>257</v>
      </c>
      <c r="T36" s="101"/>
      <c r="U36" s="101"/>
      <c r="V36" s="101"/>
      <c r="W36" s="101" t="s">
        <v>257</v>
      </c>
      <c r="X36" s="101"/>
      <c r="Y36" s="101"/>
      <c r="Z36" s="101"/>
      <c r="AA36" s="189" t="s">
        <v>256</v>
      </c>
      <c r="AB36" s="190"/>
    </row>
    <row r="37" spans="1:28" s="105" customFormat="1" ht="13.5" customHeight="1">
      <c r="A37" s="101"/>
      <c r="B37" s="102"/>
      <c r="C37" s="101"/>
      <c r="D37" s="103"/>
      <c r="E37" s="103"/>
      <c r="F37" s="104"/>
      <c r="G37" s="103"/>
      <c r="H37" s="103"/>
      <c r="I37" s="103"/>
      <c r="J37" s="104"/>
      <c r="K37" s="103"/>
      <c r="L37" s="104"/>
      <c r="M37" s="103"/>
      <c r="N37" s="104"/>
      <c r="O37" s="103"/>
      <c r="P37" s="103"/>
      <c r="Q37" s="104"/>
      <c r="R37" s="103"/>
      <c r="S37" s="101"/>
      <c r="T37" s="101"/>
      <c r="U37" s="101"/>
      <c r="V37" s="101"/>
      <c r="W37" s="101"/>
      <c r="X37" s="101"/>
      <c r="Y37" s="101"/>
      <c r="Z37" s="101"/>
      <c r="AA37" s="190"/>
      <c r="AB37" s="190"/>
    </row>
    <row r="38" spans="1:28" s="105" customFormat="1" ht="13.5" customHeight="1">
      <c r="A38" s="101"/>
      <c r="B38" s="102"/>
      <c r="C38" s="101"/>
      <c r="D38" s="103"/>
      <c r="E38" s="103"/>
      <c r="F38" s="104"/>
      <c r="G38" s="103"/>
      <c r="H38" s="103"/>
      <c r="I38" s="103"/>
      <c r="J38" s="104"/>
      <c r="K38" s="103"/>
      <c r="L38" s="104"/>
      <c r="M38" s="103"/>
      <c r="N38" s="104"/>
      <c r="O38" s="103"/>
      <c r="P38" s="103"/>
      <c r="Q38" s="104"/>
      <c r="R38" s="103"/>
      <c r="S38" s="101"/>
      <c r="T38" s="101"/>
      <c r="U38" s="101"/>
      <c r="V38" s="101"/>
      <c r="W38" s="101"/>
      <c r="X38" s="101"/>
      <c r="Y38" s="101"/>
      <c r="Z38" s="101"/>
      <c r="AA38" s="190"/>
      <c r="AB38" s="190"/>
    </row>
    <row r="39" spans="1:28" s="105" customFormat="1" ht="13.5" customHeight="1">
      <c r="A39" s="101"/>
      <c r="B39" s="102"/>
      <c r="C39" s="101"/>
      <c r="D39" s="103"/>
      <c r="E39" s="103"/>
      <c r="F39" s="104"/>
      <c r="G39" s="103"/>
      <c r="H39" s="103"/>
      <c r="I39" s="103"/>
      <c r="J39" s="104"/>
      <c r="K39" s="103"/>
      <c r="L39" s="104"/>
      <c r="M39" s="103"/>
      <c r="N39" s="104"/>
      <c r="O39" s="103"/>
      <c r="P39" s="103"/>
      <c r="Q39" s="104"/>
      <c r="R39" s="103"/>
      <c r="S39" s="101"/>
      <c r="T39" s="101"/>
      <c r="U39" s="101"/>
      <c r="V39" s="101"/>
      <c r="W39" s="101"/>
      <c r="X39" s="101"/>
      <c r="Y39" s="101"/>
      <c r="Z39" s="101"/>
      <c r="AA39" s="190"/>
      <c r="AB39" s="190"/>
    </row>
    <row r="40" spans="1:28" s="105" customFormat="1" ht="13.5" customHeight="1">
      <c r="A40" s="101"/>
      <c r="B40" s="102"/>
      <c r="C40" s="101"/>
      <c r="D40" s="103"/>
      <c r="E40" s="103"/>
      <c r="F40" s="104"/>
      <c r="G40" s="103"/>
      <c r="H40" s="103"/>
      <c r="I40" s="103"/>
      <c r="J40" s="104"/>
      <c r="K40" s="103"/>
      <c r="L40" s="104"/>
      <c r="M40" s="103"/>
      <c r="N40" s="104"/>
      <c r="O40" s="103"/>
      <c r="P40" s="103"/>
      <c r="Q40" s="104"/>
      <c r="R40" s="103"/>
      <c r="S40" s="101"/>
      <c r="T40" s="101"/>
      <c r="U40" s="101"/>
      <c r="V40" s="101"/>
      <c r="W40" s="101"/>
      <c r="X40" s="101"/>
      <c r="Y40" s="101"/>
      <c r="Z40" s="101"/>
      <c r="AA40" s="190"/>
      <c r="AB40" s="190"/>
    </row>
    <row r="41" spans="1:28" s="105" customFormat="1" ht="13.5" customHeight="1">
      <c r="A41" s="101"/>
      <c r="B41" s="102"/>
      <c r="C41" s="101"/>
      <c r="D41" s="103"/>
      <c r="E41" s="103"/>
      <c r="F41" s="104"/>
      <c r="G41" s="103"/>
      <c r="H41" s="103"/>
      <c r="I41" s="103"/>
      <c r="J41" s="104"/>
      <c r="K41" s="103"/>
      <c r="L41" s="104"/>
      <c r="M41" s="103"/>
      <c r="N41" s="104"/>
      <c r="O41" s="103"/>
      <c r="P41" s="103"/>
      <c r="Q41" s="104"/>
      <c r="R41" s="103"/>
      <c r="S41" s="101"/>
      <c r="T41" s="101"/>
      <c r="U41" s="101"/>
      <c r="V41" s="101"/>
      <c r="W41" s="101"/>
      <c r="X41" s="101"/>
      <c r="Y41" s="101"/>
      <c r="Z41" s="101"/>
      <c r="AA41" s="190"/>
      <c r="AB41" s="190"/>
    </row>
    <row r="42" spans="1:28" s="105" customFormat="1" ht="13.5" customHeight="1">
      <c r="A42" s="101"/>
      <c r="B42" s="102"/>
      <c r="C42" s="101"/>
      <c r="D42" s="103"/>
      <c r="E42" s="103"/>
      <c r="F42" s="104"/>
      <c r="G42" s="103"/>
      <c r="H42" s="103"/>
      <c r="I42" s="103"/>
      <c r="J42" s="104"/>
      <c r="K42" s="103"/>
      <c r="L42" s="104"/>
      <c r="M42" s="103"/>
      <c r="N42" s="104"/>
      <c r="O42" s="103"/>
      <c r="P42" s="103"/>
      <c r="Q42" s="104"/>
      <c r="R42" s="103"/>
      <c r="S42" s="101"/>
      <c r="T42" s="101"/>
      <c r="U42" s="101"/>
      <c r="V42" s="101"/>
      <c r="W42" s="101"/>
      <c r="X42" s="101"/>
      <c r="Y42" s="101"/>
      <c r="Z42" s="101"/>
      <c r="AA42" s="190"/>
      <c r="AB42" s="190"/>
    </row>
    <row r="43" spans="1:28" s="105" customFormat="1" ht="13.5" customHeight="1">
      <c r="A43" s="101"/>
      <c r="B43" s="102"/>
      <c r="C43" s="101"/>
      <c r="D43" s="103"/>
      <c r="E43" s="103"/>
      <c r="F43" s="104"/>
      <c r="G43" s="103"/>
      <c r="H43" s="103"/>
      <c r="I43" s="103"/>
      <c r="J43" s="104"/>
      <c r="K43" s="103"/>
      <c r="L43" s="104"/>
      <c r="M43" s="103"/>
      <c r="N43" s="104"/>
      <c r="O43" s="103"/>
      <c r="P43" s="103"/>
      <c r="Q43" s="104"/>
      <c r="R43" s="103"/>
      <c r="S43" s="101"/>
      <c r="T43" s="101"/>
      <c r="U43" s="101"/>
      <c r="V43" s="101"/>
      <c r="W43" s="101"/>
      <c r="X43" s="101"/>
      <c r="Y43" s="101"/>
      <c r="Z43" s="101"/>
      <c r="AA43" s="190"/>
      <c r="AB43" s="190"/>
    </row>
    <row r="44" spans="1:28" s="105" customFormat="1" ht="13.5" customHeight="1">
      <c r="A44" s="101"/>
      <c r="B44" s="102"/>
      <c r="C44" s="101"/>
      <c r="D44" s="103"/>
      <c r="E44" s="103"/>
      <c r="F44" s="104"/>
      <c r="G44" s="103"/>
      <c r="H44" s="103"/>
      <c r="I44" s="103"/>
      <c r="J44" s="104"/>
      <c r="K44" s="103"/>
      <c r="L44" s="104"/>
      <c r="M44" s="103"/>
      <c r="N44" s="104"/>
      <c r="O44" s="103"/>
      <c r="P44" s="103"/>
      <c r="Q44" s="104"/>
      <c r="R44" s="103"/>
      <c r="S44" s="101"/>
      <c r="T44" s="101"/>
      <c r="U44" s="101"/>
      <c r="V44" s="101"/>
      <c r="W44" s="101"/>
      <c r="X44" s="101"/>
      <c r="Y44" s="101"/>
      <c r="Z44" s="101"/>
      <c r="AA44" s="190"/>
      <c r="AB44" s="190"/>
    </row>
    <row r="45" spans="1:28" s="105" customFormat="1" ht="13.5" customHeight="1">
      <c r="A45" s="101"/>
      <c r="B45" s="102"/>
      <c r="C45" s="101"/>
      <c r="D45" s="103"/>
      <c r="E45" s="103"/>
      <c r="F45" s="104"/>
      <c r="G45" s="103"/>
      <c r="H45" s="103"/>
      <c r="I45" s="103"/>
      <c r="J45" s="104"/>
      <c r="K45" s="103"/>
      <c r="L45" s="104"/>
      <c r="M45" s="103"/>
      <c r="N45" s="104"/>
      <c r="O45" s="103"/>
      <c r="P45" s="103"/>
      <c r="Q45" s="104"/>
      <c r="R45" s="103"/>
      <c r="S45" s="101"/>
      <c r="T45" s="101"/>
      <c r="U45" s="101"/>
      <c r="V45" s="101"/>
      <c r="W45" s="101"/>
      <c r="X45" s="101"/>
      <c r="Y45" s="101"/>
      <c r="Z45" s="101"/>
      <c r="AA45" s="190"/>
      <c r="AB45" s="190"/>
    </row>
    <row r="46" spans="1:28" s="105" customFormat="1" ht="13.5" customHeight="1">
      <c r="A46" s="101"/>
      <c r="B46" s="102"/>
      <c r="C46" s="101"/>
      <c r="D46" s="103"/>
      <c r="E46" s="103"/>
      <c r="F46" s="104"/>
      <c r="G46" s="103"/>
      <c r="H46" s="103"/>
      <c r="I46" s="103"/>
      <c r="J46" s="104"/>
      <c r="K46" s="103"/>
      <c r="L46" s="104"/>
      <c r="M46" s="103"/>
      <c r="N46" s="104"/>
      <c r="O46" s="103"/>
      <c r="P46" s="103"/>
      <c r="Q46" s="104"/>
      <c r="R46" s="103"/>
      <c r="S46" s="101"/>
      <c r="T46" s="101"/>
      <c r="U46" s="101"/>
      <c r="V46" s="101"/>
      <c r="W46" s="101"/>
      <c r="X46" s="101"/>
      <c r="Y46" s="101"/>
      <c r="Z46" s="101"/>
      <c r="AA46" s="190"/>
      <c r="AB46" s="190"/>
    </row>
    <row r="47" spans="1:28" s="105" customFormat="1" ht="13.5" customHeight="1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  <c r="AA47" s="190"/>
      <c r="AB47" s="190"/>
    </row>
    <row r="48" spans="1:28" s="105" customFormat="1" ht="13.5" customHeight="1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  <c r="AA48" s="190"/>
      <c r="AB48" s="190"/>
    </row>
    <row r="49" spans="1:28" s="105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  <c r="AA49" s="190"/>
      <c r="AB49" s="190"/>
    </row>
    <row r="50" spans="1:28" s="105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  <c r="AA50" s="190"/>
      <c r="AB50" s="190"/>
    </row>
    <row r="51" spans="1:28" s="105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  <c r="AA51" s="190"/>
      <c r="AB51" s="190"/>
    </row>
    <row r="52" spans="1:28" s="105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  <c r="AA52" s="190"/>
      <c r="AB52" s="190"/>
    </row>
    <row r="53" spans="1:28" s="105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  <c r="AA53" s="190"/>
      <c r="AB53" s="190"/>
    </row>
    <row r="54" spans="1:28" s="105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  <c r="AA54" s="190"/>
      <c r="AB54" s="190"/>
    </row>
    <row r="55" spans="1:28" s="105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  <c r="AA55" s="190"/>
      <c r="AB55" s="190"/>
    </row>
    <row r="56" spans="1:28" s="105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  <c r="AA56" s="190"/>
      <c r="AB56" s="190"/>
    </row>
    <row r="57" spans="1:28" s="105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  <c r="AA57" s="190"/>
      <c r="AB57" s="190"/>
    </row>
    <row r="58" spans="1:28" s="105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  <c r="AA58" s="190"/>
      <c r="AB58" s="190"/>
    </row>
    <row r="59" spans="1:28" s="105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  <c r="AA59" s="190"/>
      <c r="AB59" s="190"/>
    </row>
    <row r="60" spans="1:28" s="105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  <c r="AA60" s="190"/>
      <c r="AB60" s="190"/>
    </row>
    <row r="61" spans="1:28" s="105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  <c r="AA61" s="190"/>
      <c r="AB61" s="190"/>
    </row>
    <row r="62" spans="1:28" s="105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90"/>
      <c r="AB62" s="190"/>
    </row>
    <row r="63" spans="1:28" s="105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90"/>
      <c r="AB63" s="190"/>
    </row>
    <row r="64" spans="1:28" s="105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90"/>
      <c r="AB64" s="190"/>
    </row>
    <row r="65" spans="1:28" s="105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90"/>
      <c r="AB65" s="190"/>
    </row>
    <row r="66" spans="1:28" s="105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90"/>
      <c r="AB66" s="190"/>
    </row>
    <row r="67" spans="1:28" s="105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90"/>
      <c r="AB67" s="190"/>
    </row>
    <row r="68" spans="1:28" s="105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90"/>
      <c r="AB68" s="190"/>
    </row>
    <row r="69" spans="1:28" s="105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90"/>
      <c r="AB69" s="190"/>
    </row>
    <row r="70" spans="1:28" s="105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90"/>
      <c r="AB70" s="190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90"/>
      <c r="AB71" s="190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90"/>
      <c r="AB72" s="190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90"/>
      <c r="AB73" s="190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90"/>
      <c r="AB74" s="190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90"/>
      <c r="AB75" s="190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90"/>
      <c r="AB76" s="190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90"/>
      <c r="AB77" s="190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90"/>
      <c r="AB78" s="190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90"/>
      <c r="AB79" s="190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90"/>
      <c r="AB80" s="190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90"/>
      <c r="AB81" s="190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90"/>
      <c r="AB82" s="190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90"/>
      <c r="AB83" s="190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90"/>
      <c r="AB84" s="190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</sheetData>
  <sortState ref="A8:AA36">
    <sortCondition ref="A8:A36"/>
    <sortCondition ref="B8:B36"/>
    <sortCondition ref="C8:C36"/>
  </sortState>
  <mergeCells count="25">
    <mergeCell ref="J4:J5"/>
    <mergeCell ref="K4:K5"/>
    <mergeCell ref="A2:A6"/>
    <mergeCell ref="B2:B6"/>
    <mergeCell ref="C2:C6"/>
    <mergeCell ref="F4:F5"/>
    <mergeCell ref="E4:E5"/>
    <mergeCell ref="H4:H5"/>
    <mergeCell ref="G4:G5"/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&amp;L水洗化人口等（平成30年度実績）</oddHeader>
  </headerFooter>
  <colBreaks count="1" manualBreakCount="1">
    <brk id="17" min="1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1" t="s">
        <v>193</v>
      </c>
      <c r="B2" s="138" t="s">
        <v>194</v>
      </c>
      <c r="C2" s="142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43" t="s">
        <v>219</v>
      </c>
      <c r="AG2" s="144"/>
      <c r="AH2" s="144"/>
      <c r="AI2" s="145"/>
      <c r="AJ2" s="143" t="s">
        <v>220</v>
      </c>
      <c r="AK2" s="144"/>
      <c r="AL2" s="144"/>
      <c r="AM2" s="144"/>
      <c r="AN2" s="144"/>
      <c r="AO2" s="144"/>
      <c r="AP2" s="144"/>
      <c r="AQ2" s="144"/>
      <c r="AR2" s="144"/>
      <c r="AS2" s="145"/>
      <c r="AT2" s="152" t="s">
        <v>221</v>
      </c>
      <c r="AU2" s="138"/>
      <c r="AV2" s="138"/>
      <c r="AW2" s="138"/>
      <c r="AX2" s="138"/>
      <c r="AY2" s="138"/>
      <c r="AZ2" s="143" t="s">
        <v>222</v>
      </c>
      <c r="BA2" s="144"/>
      <c r="BB2" s="144"/>
      <c r="BC2" s="145"/>
    </row>
    <row r="3" spans="1:55" s="100" customFormat="1" ht="13.5" customHeight="1">
      <c r="A3" s="139"/>
      <c r="B3" s="139"/>
      <c r="C3" s="139"/>
      <c r="D3" s="91" t="s">
        <v>200</v>
      </c>
      <c r="E3" s="146" t="s">
        <v>223</v>
      </c>
      <c r="F3" s="144"/>
      <c r="G3" s="145"/>
      <c r="H3" s="149" t="s">
        <v>224</v>
      </c>
      <c r="I3" s="150"/>
      <c r="J3" s="151"/>
      <c r="K3" s="146" t="s">
        <v>225</v>
      </c>
      <c r="L3" s="150"/>
      <c r="M3" s="151"/>
      <c r="N3" s="91" t="s">
        <v>200</v>
      </c>
      <c r="O3" s="146" t="s">
        <v>226</v>
      </c>
      <c r="P3" s="147"/>
      <c r="Q3" s="147"/>
      <c r="R3" s="147"/>
      <c r="S3" s="147"/>
      <c r="T3" s="147"/>
      <c r="U3" s="148"/>
      <c r="V3" s="146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0" t="s">
        <v>200</v>
      </c>
      <c r="AG3" s="138" t="s">
        <v>229</v>
      </c>
      <c r="AH3" s="138" t="s">
        <v>230</v>
      </c>
      <c r="AI3" s="138" t="s">
        <v>231</v>
      </c>
      <c r="AJ3" s="139" t="s">
        <v>200</v>
      </c>
      <c r="AK3" s="138" t="s">
        <v>232</v>
      </c>
      <c r="AL3" s="138" t="s">
        <v>233</v>
      </c>
      <c r="AM3" s="138" t="s">
        <v>234</v>
      </c>
      <c r="AN3" s="138" t="s">
        <v>230</v>
      </c>
      <c r="AO3" s="138" t="s">
        <v>231</v>
      </c>
      <c r="AP3" s="138" t="s">
        <v>235</v>
      </c>
      <c r="AQ3" s="138" t="s">
        <v>236</v>
      </c>
      <c r="AR3" s="138" t="s">
        <v>237</v>
      </c>
      <c r="AS3" s="138" t="s">
        <v>238</v>
      </c>
      <c r="AT3" s="140" t="s">
        <v>200</v>
      </c>
      <c r="AU3" s="138" t="s">
        <v>232</v>
      </c>
      <c r="AV3" s="138" t="s">
        <v>233</v>
      </c>
      <c r="AW3" s="138" t="s">
        <v>234</v>
      </c>
      <c r="AX3" s="138" t="s">
        <v>230</v>
      </c>
      <c r="AY3" s="138" t="s">
        <v>231</v>
      </c>
      <c r="AZ3" s="140" t="s">
        <v>200</v>
      </c>
      <c r="BA3" s="138" t="s">
        <v>229</v>
      </c>
      <c r="BB3" s="138" t="s">
        <v>230</v>
      </c>
      <c r="BC3" s="138" t="s">
        <v>231</v>
      </c>
    </row>
    <row r="4" spans="1:55" s="100" customFormat="1" ht="18.75" customHeight="1">
      <c r="A4" s="139"/>
      <c r="B4" s="139"/>
      <c r="C4" s="139"/>
      <c r="D4" s="91"/>
      <c r="E4" s="91" t="s">
        <v>200</v>
      </c>
      <c r="F4" s="136" t="s">
        <v>239</v>
      </c>
      <c r="G4" s="136" t="s">
        <v>240</v>
      </c>
      <c r="H4" s="91" t="s">
        <v>200</v>
      </c>
      <c r="I4" s="136" t="s">
        <v>239</v>
      </c>
      <c r="J4" s="136" t="s">
        <v>240</v>
      </c>
      <c r="K4" s="91" t="s">
        <v>200</v>
      </c>
      <c r="L4" s="136" t="s">
        <v>239</v>
      </c>
      <c r="M4" s="136" t="s">
        <v>240</v>
      </c>
      <c r="N4" s="91"/>
      <c r="O4" s="91" t="s">
        <v>200</v>
      </c>
      <c r="P4" s="136" t="s">
        <v>229</v>
      </c>
      <c r="Q4" s="134" t="s">
        <v>230</v>
      </c>
      <c r="R4" s="134" t="s">
        <v>231</v>
      </c>
      <c r="S4" s="136" t="s">
        <v>241</v>
      </c>
      <c r="T4" s="136" t="s">
        <v>242</v>
      </c>
      <c r="U4" s="136" t="s">
        <v>243</v>
      </c>
      <c r="V4" s="91" t="s">
        <v>200</v>
      </c>
      <c r="W4" s="136" t="s">
        <v>229</v>
      </c>
      <c r="X4" s="134" t="s">
        <v>230</v>
      </c>
      <c r="Y4" s="134" t="s">
        <v>231</v>
      </c>
      <c r="Z4" s="136" t="s">
        <v>241</v>
      </c>
      <c r="AA4" s="136" t="s">
        <v>242</v>
      </c>
      <c r="AB4" s="136" t="s">
        <v>243</v>
      </c>
      <c r="AC4" s="91" t="s">
        <v>200</v>
      </c>
      <c r="AD4" s="136" t="s">
        <v>239</v>
      </c>
      <c r="AE4" s="136" t="s">
        <v>240</v>
      </c>
      <c r="AF4" s="140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40"/>
      <c r="AU4" s="139"/>
      <c r="AV4" s="139"/>
      <c r="AW4" s="139"/>
      <c r="AX4" s="139"/>
      <c r="AY4" s="139"/>
      <c r="AZ4" s="140"/>
      <c r="BA4" s="139"/>
      <c r="BB4" s="139"/>
      <c r="BC4" s="139"/>
    </row>
    <row r="5" spans="1:55" s="52" customFormat="1" ht="22.5" customHeight="1">
      <c r="A5" s="139"/>
      <c r="B5" s="139"/>
      <c r="C5" s="139"/>
      <c r="D5" s="93"/>
      <c r="E5" s="93"/>
      <c r="F5" s="137"/>
      <c r="G5" s="137"/>
      <c r="H5" s="93"/>
      <c r="I5" s="137"/>
      <c r="J5" s="137"/>
      <c r="K5" s="93"/>
      <c r="L5" s="137"/>
      <c r="M5" s="137"/>
      <c r="N5" s="93"/>
      <c r="O5" s="93"/>
      <c r="P5" s="137"/>
      <c r="Q5" s="135"/>
      <c r="R5" s="135"/>
      <c r="S5" s="137"/>
      <c r="T5" s="137"/>
      <c r="U5" s="137"/>
      <c r="V5" s="93"/>
      <c r="W5" s="137"/>
      <c r="X5" s="135"/>
      <c r="Y5" s="135"/>
      <c r="Z5" s="137"/>
      <c r="AA5" s="137"/>
      <c r="AB5" s="137"/>
      <c r="AC5" s="93"/>
      <c r="AD5" s="137"/>
      <c r="AE5" s="137"/>
      <c r="AF5" s="90"/>
      <c r="AG5" s="90"/>
      <c r="AH5" s="90"/>
      <c r="AI5" s="90"/>
      <c r="AJ5" s="90"/>
      <c r="AK5" s="90"/>
      <c r="AL5" s="139"/>
      <c r="AM5" s="90"/>
      <c r="AN5" s="90"/>
      <c r="AO5" s="90"/>
      <c r="AP5" s="90"/>
      <c r="AQ5" s="90"/>
      <c r="AR5" s="90"/>
      <c r="AS5" s="90"/>
      <c r="AT5" s="90"/>
      <c r="AU5" s="90"/>
      <c r="AV5" s="139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39"/>
      <c r="B6" s="139"/>
      <c r="C6" s="139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三重県</v>
      </c>
      <c r="B7" s="107" t="str">
        <f>水洗化人口等!B7</f>
        <v>24000</v>
      </c>
      <c r="C7" s="106" t="s">
        <v>200</v>
      </c>
      <c r="D7" s="108">
        <f>SUM(E7,+H7,+K7)</f>
        <v>615019</v>
      </c>
      <c r="E7" s="108">
        <f>SUM(F7:G7)</f>
        <v>6271</v>
      </c>
      <c r="F7" s="108">
        <f>SUM(F$8:F$207)</f>
        <v>6271</v>
      </c>
      <c r="G7" s="108">
        <f>SUM(G$8:G$207)</f>
        <v>0</v>
      </c>
      <c r="H7" s="108">
        <f>SUM(I7:J7)</f>
        <v>14352</v>
      </c>
      <c r="I7" s="108">
        <f>SUM(I$8:I$207)</f>
        <v>13537</v>
      </c>
      <c r="J7" s="108">
        <f>SUM(J$8:J$207)</f>
        <v>815</v>
      </c>
      <c r="K7" s="108">
        <f>SUM(L7:M7)</f>
        <v>594396</v>
      </c>
      <c r="L7" s="108">
        <f>SUM(L$8:L$207)</f>
        <v>82337</v>
      </c>
      <c r="M7" s="108">
        <f>SUM(M$8:M$207)</f>
        <v>512059</v>
      </c>
      <c r="N7" s="108">
        <f>SUM(O7,+V7,+AC7)</f>
        <v>615019</v>
      </c>
      <c r="O7" s="108">
        <f>SUM(P7:U7)</f>
        <v>102145</v>
      </c>
      <c r="P7" s="108">
        <f t="shared" ref="P7:U7" si="0">SUM(P$8:P$207)</f>
        <v>102145</v>
      </c>
      <c r="Q7" s="108">
        <f t="shared" si="0"/>
        <v>0</v>
      </c>
      <c r="R7" s="108">
        <f t="shared" si="0"/>
        <v>0</v>
      </c>
      <c r="S7" s="108">
        <f t="shared" si="0"/>
        <v>0</v>
      </c>
      <c r="T7" s="108">
        <f t="shared" si="0"/>
        <v>0</v>
      </c>
      <c r="U7" s="108">
        <f t="shared" si="0"/>
        <v>0</v>
      </c>
      <c r="V7" s="108">
        <f>SUM(W7:AB7)</f>
        <v>512874</v>
      </c>
      <c r="W7" s="108">
        <f t="shared" ref="W7:AB7" si="1">SUM(W$8:W$207)</f>
        <v>512759</v>
      </c>
      <c r="X7" s="108">
        <f t="shared" si="1"/>
        <v>0</v>
      </c>
      <c r="Y7" s="108">
        <f t="shared" si="1"/>
        <v>0</v>
      </c>
      <c r="Z7" s="108">
        <f t="shared" si="1"/>
        <v>0</v>
      </c>
      <c r="AA7" s="108">
        <f t="shared" si="1"/>
        <v>0</v>
      </c>
      <c r="AB7" s="108">
        <f t="shared" si="1"/>
        <v>115</v>
      </c>
      <c r="AC7" s="108">
        <f>SUM(AD7:AE7)</f>
        <v>0</v>
      </c>
      <c r="AD7" s="108">
        <f>SUM(AD$8:AD$207)</f>
        <v>0</v>
      </c>
      <c r="AE7" s="108">
        <f>SUM(AE$8:AE$207)</f>
        <v>0</v>
      </c>
      <c r="AF7" s="108">
        <f>SUM(AG7:AI7)</f>
        <v>7036</v>
      </c>
      <c r="AG7" s="108">
        <f>SUM(AG$8:AG$207)</f>
        <v>7036</v>
      </c>
      <c r="AH7" s="108">
        <f>SUM(AH$8:AH$207)</f>
        <v>0</v>
      </c>
      <c r="AI7" s="108">
        <f>SUM(AI$8:AI$207)</f>
        <v>0</v>
      </c>
      <c r="AJ7" s="108">
        <f>SUM(AK7:AS7)</f>
        <v>51505</v>
      </c>
      <c r="AK7" s="108">
        <f t="shared" ref="AK7:AS7" si="2">SUM(AK$8:AK$207)</f>
        <v>44830</v>
      </c>
      <c r="AL7" s="108">
        <f t="shared" si="2"/>
        <v>0</v>
      </c>
      <c r="AM7" s="108">
        <f t="shared" si="2"/>
        <v>3865</v>
      </c>
      <c r="AN7" s="108">
        <f t="shared" si="2"/>
        <v>2213</v>
      </c>
      <c r="AO7" s="108">
        <f t="shared" si="2"/>
        <v>0</v>
      </c>
      <c r="AP7" s="108">
        <f t="shared" si="2"/>
        <v>0</v>
      </c>
      <c r="AQ7" s="108">
        <f t="shared" si="2"/>
        <v>28</v>
      </c>
      <c r="AR7" s="108">
        <f t="shared" si="2"/>
        <v>87</v>
      </c>
      <c r="AS7" s="108">
        <f t="shared" si="2"/>
        <v>482</v>
      </c>
      <c r="AT7" s="108">
        <f>SUM(AU7:AY7)</f>
        <v>361</v>
      </c>
      <c r="AU7" s="108">
        <f>SUM(AU$8:AU$207)</f>
        <v>361</v>
      </c>
      <c r="AV7" s="108">
        <f>SUM(AV$8:AV$207)</f>
        <v>0</v>
      </c>
      <c r="AW7" s="108">
        <f>SUM(AW$8:AW$207)</f>
        <v>0</v>
      </c>
      <c r="AX7" s="108">
        <f>SUM(AX$8:AX$207)</f>
        <v>0</v>
      </c>
      <c r="AY7" s="108">
        <f>SUM(AY$8:AY$207)</f>
        <v>0</v>
      </c>
      <c r="AZ7" s="108">
        <f>SUM(BA7:BC7)</f>
        <v>866</v>
      </c>
      <c r="BA7" s="108">
        <f>SUM(BA$8:BA$207)</f>
        <v>866</v>
      </c>
      <c r="BB7" s="108">
        <f>SUM(BB$8:BB$207)</f>
        <v>0</v>
      </c>
      <c r="BC7" s="108">
        <f>SUM(BC$8:BC$207)</f>
        <v>0</v>
      </c>
    </row>
    <row r="8" spans="1:55" s="105" customFormat="1" ht="13.5" customHeight="1">
      <c r="A8" s="115" t="s">
        <v>30</v>
      </c>
      <c r="B8" s="113" t="s">
        <v>254</v>
      </c>
      <c r="C8" s="101" t="s">
        <v>255</v>
      </c>
      <c r="D8" s="103">
        <f>SUM(E8,+H8,+K8)</f>
        <v>103656</v>
      </c>
      <c r="E8" s="103">
        <f>SUM(F8:G8)</f>
        <v>0</v>
      </c>
      <c r="F8" s="103">
        <v>0</v>
      </c>
      <c r="G8" s="103">
        <v>0</v>
      </c>
      <c r="H8" s="103">
        <f>SUM(I8:J8)</f>
        <v>0</v>
      </c>
      <c r="I8" s="103">
        <v>0</v>
      </c>
      <c r="J8" s="103">
        <v>0</v>
      </c>
      <c r="K8" s="103">
        <f>SUM(L8:M8)</f>
        <v>103656</v>
      </c>
      <c r="L8" s="103">
        <v>13394</v>
      </c>
      <c r="M8" s="103">
        <v>90262</v>
      </c>
      <c r="N8" s="103">
        <f>SUM(O8,+V8,+AC8)</f>
        <v>103656</v>
      </c>
      <c r="O8" s="103">
        <f>SUM(P8:U8)</f>
        <v>13394</v>
      </c>
      <c r="P8" s="103">
        <v>13394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>SUM(W8:AB8)</f>
        <v>90262</v>
      </c>
      <c r="W8" s="103">
        <v>90262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244</v>
      </c>
      <c r="AG8" s="103">
        <v>244</v>
      </c>
      <c r="AH8" s="103">
        <v>0</v>
      </c>
      <c r="AI8" s="103">
        <v>0</v>
      </c>
      <c r="AJ8" s="103">
        <f>SUM(AK8:AS8)</f>
        <v>244</v>
      </c>
      <c r="AK8" s="103">
        <v>0</v>
      </c>
      <c r="AL8" s="103">
        <v>0</v>
      </c>
      <c r="AM8" s="103">
        <v>0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244</v>
      </c>
      <c r="AT8" s="103">
        <f>SUM(AU8:AY8)</f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5" customFormat="1" ht="13.5" customHeight="1">
      <c r="A9" s="115" t="s">
        <v>30</v>
      </c>
      <c r="B9" s="113" t="s">
        <v>258</v>
      </c>
      <c r="C9" s="101" t="s">
        <v>259</v>
      </c>
      <c r="D9" s="103">
        <f>SUM(E9,+H9,+K9)</f>
        <v>67101</v>
      </c>
      <c r="E9" s="103">
        <f>SUM(F9:G9)</f>
        <v>0</v>
      </c>
      <c r="F9" s="103">
        <v>0</v>
      </c>
      <c r="G9" s="103">
        <v>0</v>
      </c>
      <c r="H9" s="103">
        <f>SUM(I9:J9)</f>
        <v>9882</v>
      </c>
      <c r="I9" s="103">
        <v>9882</v>
      </c>
      <c r="J9" s="103">
        <v>0</v>
      </c>
      <c r="K9" s="103">
        <f>SUM(L9:M9)</f>
        <v>57219</v>
      </c>
      <c r="L9" s="103">
        <v>2266</v>
      </c>
      <c r="M9" s="103">
        <v>54953</v>
      </c>
      <c r="N9" s="103">
        <f>SUM(O9,+V9,+AC9)</f>
        <v>67101</v>
      </c>
      <c r="O9" s="103">
        <f>SUM(P9:U9)</f>
        <v>12148</v>
      </c>
      <c r="P9" s="103">
        <v>12148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54953</v>
      </c>
      <c r="W9" s="103">
        <v>54953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0</v>
      </c>
      <c r="AD9" s="103">
        <v>0</v>
      </c>
      <c r="AE9" s="103">
        <v>0</v>
      </c>
      <c r="AF9" s="103">
        <f>SUM(AG9:AI9)</f>
        <v>2133</v>
      </c>
      <c r="AG9" s="103">
        <v>2133</v>
      </c>
      <c r="AH9" s="103">
        <v>0</v>
      </c>
      <c r="AI9" s="103">
        <v>0</v>
      </c>
      <c r="AJ9" s="103">
        <f>SUM(AK9:AS9)</f>
        <v>2133</v>
      </c>
      <c r="AK9" s="103">
        <v>0</v>
      </c>
      <c r="AL9" s="103">
        <v>0</v>
      </c>
      <c r="AM9" s="103">
        <v>0</v>
      </c>
      <c r="AN9" s="103">
        <v>2133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>SUM(AU9:AY9)</f>
        <v>0</v>
      </c>
      <c r="AU9" s="103">
        <v>0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5" customFormat="1" ht="13.5" customHeight="1">
      <c r="A10" s="115" t="s">
        <v>30</v>
      </c>
      <c r="B10" s="113" t="s">
        <v>260</v>
      </c>
      <c r="C10" s="101" t="s">
        <v>261</v>
      </c>
      <c r="D10" s="103">
        <f>SUM(E10,+H10,+K10)</f>
        <v>37675</v>
      </c>
      <c r="E10" s="103">
        <f>SUM(F10:G10)</f>
        <v>0</v>
      </c>
      <c r="F10" s="103">
        <v>0</v>
      </c>
      <c r="G10" s="103">
        <v>0</v>
      </c>
      <c r="H10" s="103">
        <f>SUM(I10:J10)</f>
        <v>0</v>
      </c>
      <c r="I10" s="103">
        <v>0</v>
      </c>
      <c r="J10" s="103">
        <v>0</v>
      </c>
      <c r="K10" s="103">
        <f>SUM(L10:M10)</f>
        <v>37675</v>
      </c>
      <c r="L10" s="103">
        <v>6308</v>
      </c>
      <c r="M10" s="103">
        <v>31367</v>
      </c>
      <c r="N10" s="103">
        <f>SUM(O10,+V10,+AC10)</f>
        <v>37675</v>
      </c>
      <c r="O10" s="103">
        <f>SUM(P10:U10)</f>
        <v>6308</v>
      </c>
      <c r="P10" s="103">
        <v>6308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31367</v>
      </c>
      <c r="W10" s="103">
        <v>31367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0</v>
      </c>
      <c r="AG10" s="103">
        <v>0</v>
      </c>
      <c r="AH10" s="103">
        <v>0</v>
      </c>
      <c r="AI10" s="103">
        <v>0</v>
      </c>
      <c r="AJ10" s="103">
        <f>SUM(AK10:AS10)</f>
        <v>0</v>
      </c>
      <c r="AK10" s="103">
        <v>0</v>
      </c>
      <c r="AL10" s="103">
        <v>0</v>
      </c>
      <c r="AM10" s="103">
        <v>0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f>SUM(AU10:AY10)</f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5" customFormat="1" ht="13.5" customHeight="1">
      <c r="A11" s="115" t="s">
        <v>30</v>
      </c>
      <c r="B11" s="113" t="s">
        <v>262</v>
      </c>
      <c r="C11" s="101" t="s">
        <v>263</v>
      </c>
      <c r="D11" s="103">
        <f>SUM(E11,+H11,+K11)</f>
        <v>47681</v>
      </c>
      <c r="E11" s="103">
        <f>SUM(F11:G11)</f>
        <v>0</v>
      </c>
      <c r="F11" s="103">
        <v>0</v>
      </c>
      <c r="G11" s="103">
        <v>0</v>
      </c>
      <c r="H11" s="103">
        <f>SUM(I11:J11)</f>
        <v>0</v>
      </c>
      <c r="I11" s="103">
        <v>0</v>
      </c>
      <c r="J11" s="103">
        <v>0</v>
      </c>
      <c r="K11" s="103">
        <f>SUM(L11:M11)</f>
        <v>47681</v>
      </c>
      <c r="L11" s="103">
        <v>6871</v>
      </c>
      <c r="M11" s="103">
        <v>40810</v>
      </c>
      <c r="N11" s="103">
        <f>SUM(O11,+V11,+AC11)</f>
        <v>47681</v>
      </c>
      <c r="O11" s="103">
        <f>SUM(P11:U11)</f>
        <v>6871</v>
      </c>
      <c r="P11" s="103">
        <v>6871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40810</v>
      </c>
      <c r="W11" s="103">
        <v>40810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0</v>
      </c>
      <c r="AD11" s="103">
        <v>0</v>
      </c>
      <c r="AE11" s="103">
        <v>0</v>
      </c>
      <c r="AF11" s="103">
        <f>SUM(AG11:AI11)</f>
        <v>0</v>
      </c>
      <c r="AG11" s="103">
        <v>0</v>
      </c>
      <c r="AH11" s="103">
        <v>0</v>
      </c>
      <c r="AI11" s="103">
        <v>0</v>
      </c>
      <c r="AJ11" s="103">
        <f>SUM(AK11:AS11)</f>
        <v>27</v>
      </c>
      <c r="AK11" s="103">
        <v>27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>SUM(AU11:AY11)</f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5" customFormat="1" ht="13.5" customHeight="1">
      <c r="A12" s="115" t="s">
        <v>30</v>
      </c>
      <c r="B12" s="113" t="s">
        <v>264</v>
      </c>
      <c r="C12" s="101" t="s">
        <v>265</v>
      </c>
      <c r="D12" s="103">
        <f>SUM(E12,+H12,+K12)</f>
        <v>34034</v>
      </c>
      <c r="E12" s="103">
        <f>SUM(F12:G12)</f>
        <v>0</v>
      </c>
      <c r="F12" s="103">
        <v>0</v>
      </c>
      <c r="G12" s="103">
        <v>0</v>
      </c>
      <c r="H12" s="103">
        <f>SUM(I12:J12)</f>
        <v>0</v>
      </c>
      <c r="I12" s="103">
        <v>0</v>
      </c>
      <c r="J12" s="103">
        <v>0</v>
      </c>
      <c r="K12" s="103">
        <f>SUM(L12:M12)</f>
        <v>34034</v>
      </c>
      <c r="L12" s="103">
        <v>3310</v>
      </c>
      <c r="M12" s="103">
        <v>30724</v>
      </c>
      <c r="N12" s="103">
        <f>SUM(O12,+V12,+AC12)</f>
        <v>34034</v>
      </c>
      <c r="O12" s="103">
        <f>SUM(P12:U12)</f>
        <v>3310</v>
      </c>
      <c r="P12" s="103">
        <v>3310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30724</v>
      </c>
      <c r="W12" s="103">
        <v>30724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5</v>
      </c>
      <c r="AG12" s="103">
        <v>5</v>
      </c>
      <c r="AH12" s="103">
        <v>0</v>
      </c>
      <c r="AI12" s="103">
        <v>0</v>
      </c>
      <c r="AJ12" s="103">
        <f>SUM(AK12:AS12)</f>
        <v>5</v>
      </c>
      <c r="AK12" s="103">
        <v>0</v>
      </c>
      <c r="AL12" s="103">
        <v>0</v>
      </c>
      <c r="AM12" s="103">
        <v>5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243</v>
      </c>
      <c r="BA12" s="103">
        <v>243</v>
      </c>
      <c r="BB12" s="103">
        <v>0</v>
      </c>
      <c r="BC12" s="103">
        <v>0</v>
      </c>
    </row>
    <row r="13" spans="1:55" s="105" customFormat="1" ht="13.5" customHeight="1">
      <c r="A13" s="115" t="s">
        <v>30</v>
      </c>
      <c r="B13" s="113" t="s">
        <v>266</v>
      </c>
      <c r="C13" s="101" t="s">
        <v>267</v>
      </c>
      <c r="D13" s="103">
        <f>SUM(E13,+H13,+K13)</f>
        <v>51571</v>
      </c>
      <c r="E13" s="103">
        <f>SUM(F13:G13)</f>
        <v>0</v>
      </c>
      <c r="F13" s="103">
        <v>0</v>
      </c>
      <c r="G13" s="103">
        <v>0</v>
      </c>
      <c r="H13" s="103">
        <f>SUM(I13:J13)</f>
        <v>114</v>
      </c>
      <c r="I13" s="103">
        <v>114</v>
      </c>
      <c r="J13" s="103">
        <v>0</v>
      </c>
      <c r="K13" s="103">
        <f>SUM(L13:M13)</f>
        <v>51457</v>
      </c>
      <c r="L13" s="103">
        <v>6495</v>
      </c>
      <c r="M13" s="103">
        <v>44962</v>
      </c>
      <c r="N13" s="103">
        <f>SUM(O13,+V13,+AC13)</f>
        <v>51571</v>
      </c>
      <c r="O13" s="103">
        <f>SUM(P13:U13)</f>
        <v>6609</v>
      </c>
      <c r="P13" s="103">
        <v>6609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44962</v>
      </c>
      <c r="W13" s="103">
        <v>44962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2786</v>
      </c>
      <c r="AG13" s="103">
        <v>2786</v>
      </c>
      <c r="AH13" s="103">
        <v>0</v>
      </c>
      <c r="AI13" s="103">
        <v>0</v>
      </c>
      <c r="AJ13" s="103">
        <f>SUM(AK13:AS13)</f>
        <v>2786</v>
      </c>
      <c r="AK13" s="103">
        <v>0</v>
      </c>
      <c r="AL13" s="103">
        <v>0</v>
      </c>
      <c r="AM13" s="103">
        <v>2786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>SUM(AU13:AY13)</f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5" customFormat="1" ht="13.5" customHeight="1">
      <c r="A14" s="115" t="s">
        <v>30</v>
      </c>
      <c r="B14" s="113" t="s">
        <v>268</v>
      </c>
      <c r="C14" s="101" t="s">
        <v>269</v>
      </c>
      <c r="D14" s="103">
        <f>SUM(E14,+H14,+K14)</f>
        <v>32254</v>
      </c>
      <c r="E14" s="103">
        <f>SUM(F14:G14)</f>
        <v>0</v>
      </c>
      <c r="F14" s="103">
        <v>0</v>
      </c>
      <c r="G14" s="103">
        <v>0</v>
      </c>
      <c r="H14" s="103">
        <f>SUM(I14:J14)</f>
        <v>0</v>
      </c>
      <c r="I14" s="103">
        <v>0</v>
      </c>
      <c r="J14" s="103">
        <v>0</v>
      </c>
      <c r="K14" s="103">
        <f>SUM(L14:M14)</f>
        <v>32254</v>
      </c>
      <c r="L14" s="103">
        <v>2659</v>
      </c>
      <c r="M14" s="103">
        <v>29595</v>
      </c>
      <c r="N14" s="103">
        <f>SUM(O14,+V14,+AC14)</f>
        <v>32254</v>
      </c>
      <c r="O14" s="103">
        <f>SUM(P14:U14)</f>
        <v>2659</v>
      </c>
      <c r="P14" s="103">
        <v>2659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29595</v>
      </c>
      <c r="W14" s="103">
        <v>29595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121</v>
      </c>
      <c r="AG14" s="103">
        <v>121</v>
      </c>
      <c r="AH14" s="103">
        <v>0</v>
      </c>
      <c r="AI14" s="103">
        <v>0</v>
      </c>
      <c r="AJ14" s="103">
        <f>SUM(AK14:AS14)</f>
        <v>32254</v>
      </c>
      <c r="AK14" s="103">
        <v>32254</v>
      </c>
      <c r="AL14" s="103">
        <v>0</v>
      </c>
      <c r="AM14" s="103">
        <v>0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f>SUM(AU14:AY14)</f>
        <v>121</v>
      </c>
      <c r="AU14" s="103">
        <v>121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>
      <c r="A15" s="115" t="s">
        <v>30</v>
      </c>
      <c r="B15" s="113" t="s">
        <v>270</v>
      </c>
      <c r="C15" s="101" t="s">
        <v>271</v>
      </c>
      <c r="D15" s="103">
        <f>SUM(E15,+H15,+K15)</f>
        <v>14281</v>
      </c>
      <c r="E15" s="103">
        <f>SUM(F15:G15)</f>
        <v>3785</v>
      </c>
      <c r="F15" s="103">
        <v>3785</v>
      </c>
      <c r="G15" s="103">
        <v>0</v>
      </c>
      <c r="H15" s="103">
        <f>SUM(I15:J15)</f>
        <v>0</v>
      </c>
      <c r="I15" s="103">
        <v>0</v>
      </c>
      <c r="J15" s="103">
        <v>0</v>
      </c>
      <c r="K15" s="103">
        <f>SUM(L15:M15)</f>
        <v>10496</v>
      </c>
      <c r="L15" s="103">
        <v>0</v>
      </c>
      <c r="M15" s="103">
        <v>10496</v>
      </c>
      <c r="N15" s="103">
        <f>SUM(O15,+V15,+AC15)</f>
        <v>14281</v>
      </c>
      <c r="O15" s="103">
        <f>SUM(P15:U15)</f>
        <v>3785</v>
      </c>
      <c r="P15" s="103">
        <v>3785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10496</v>
      </c>
      <c r="W15" s="103">
        <v>10496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0</v>
      </c>
      <c r="AD15" s="103">
        <v>0</v>
      </c>
      <c r="AE15" s="103">
        <v>0</v>
      </c>
      <c r="AF15" s="103">
        <f>SUM(AG15:AI15)</f>
        <v>55</v>
      </c>
      <c r="AG15" s="103">
        <v>55</v>
      </c>
      <c r="AH15" s="103">
        <v>0</v>
      </c>
      <c r="AI15" s="103">
        <v>0</v>
      </c>
      <c r="AJ15" s="103">
        <f>SUM(AK15:AS15)</f>
        <v>55</v>
      </c>
      <c r="AK15" s="103">
        <v>0</v>
      </c>
      <c r="AL15" s="103">
        <v>0</v>
      </c>
      <c r="AM15" s="103">
        <v>14</v>
      </c>
      <c r="AN15" s="103">
        <v>0</v>
      </c>
      <c r="AO15" s="103">
        <v>0</v>
      </c>
      <c r="AP15" s="103">
        <v>0</v>
      </c>
      <c r="AQ15" s="103">
        <v>15</v>
      </c>
      <c r="AR15" s="103">
        <v>0</v>
      </c>
      <c r="AS15" s="103">
        <v>26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0</v>
      </c>
      <c r="BA15" s="103">
        <v>0</v>
      </c>
      <c r="BB15" s="103">
        <v>0</v>
      </c>
      <c r="BC15" s="103">
        <v>0</v>
      </c>
    </row>
    <row r="16" spans="1:55" s="105" customFormat="1" ht="13.5" customHeight="1">
      <c r="A16" s="115" t="s">
        <v>30</v>
      </c>
      <c r="B16" s="113" t="s">
        <v>272</v>
      </c>
      <c r="C16" s="101" t="s">
        <v>273</v>
      </c>
      <c r="D16" s="103">
        <f>SUM(E16,+H16,+K16)</f>
        <v>19180</v>
      </c>
      <c r="E16" s="103">
        <f>SUM(F16:G16)</f>
        <v>0</v>
      </c>
      <c r="F16" s="103">
        <v>0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19180</v>
      </c>
      <c r="L16" s="103">
        <v>1881</v>
      </c>
      <c r="M16" s="103">
        <v>17299</v>
      </c>
      <c r="N16" s="103">
        <f>SUM(O16,+V16,+AC16)</f>
        <v>19180</v>
      </c>
      <c r="O16" s="103">
        <f>SUM(P16:U16)</f>
        <v>1881</v>
      </c>
      <c r="P16" s="103">
        <v>1881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17299</v>
      </c>
      <c r="W16" s="103">
        <v>17299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737</v>
      </c>
      <c r="AG16" s="103">
        <v>737</v>
      </c>
      <c r="AH16" s="103">
        <v>0</v>
      </c>
      <c r="AI16" s="103">
        <v>0</v>
      </c>
      <c r="AJ16" s="103">
        <f>SUM(AK16:AS16)</f>
        <v>737</v>
      </c>
      <c r="AK16" s="103">
        <v>0</v>
      </c>
      <c r="AL16" s="103">
        <v>0</v>
      </c>
      <c r="AM16" s="103">
        <v>737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>SUM(AU16:AY16)</f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5" customFormat="1" ht="13.5" customHeight="1">
      <c r="A17" s="115" t="s">
        <v>30</v>
      </c>
      <c r="B17" s="113" t="s">
        <v>274</v>
      </c>
      <c r="C17" s="101" t="s">
        <v>275</v>
      </c>
      <c r="D17" s="103">
        <f>SUM(E17,+H17,+K17)</f>
        <v>9756</v>
      </c>
      <c r="E17" s="103">
        <f>SUM(F17:G17)</f>
        <v>0</v>
      </c>
      <c r="F17" s="103">
        <v>0</v>
      </c>
      <c r="G17" s="103">
        <v>0</v>
      </c>
      <c r="H17" s="103">
        <f>SUM(I17:J17)</f>
        <v>0</v>
      </c>
      <c r="I17" s="103">
        <v>0</v>
      </c>
      <c r="J17" s="103">
        <v>0</v>
      </c>
      <c r="K17" s="103">
        <f>SUM(L17:M17)</f>
        <v>9756</v>
      </c>
      <c r="L17" s="103">
        <v>2278</v>
      </c>
      <c r="M17" s="103">
        <v>7478</v>
      </c>
      <c r="N17" s="103">
        <f>SUM(O17,+V17,+AC17)</f>
        <v>9756</v>
      </c>
      <c r="O17" s="103">
        <f>SUM(P17:U17)</f>
        <v>2278</v>
      </c>
      <c r="P17" s="103">
        <v>2278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7478</v>
      </c>
      <c r="W17" s="103">
        <v>7478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26</v>
      </c>
      <c r="AG17" s="103">
        <v>26</v>
      </c>
      <c r="AH17" s="103">
        <v>0</v>
      </c>
      <c r="AI17" s="103">
        <v>0</v>
      </c>
      <c r="AJ17" s="103">
        <f>SUM(AK17:AS17)</f>
        <v>2304</v>
      </c>
      <c r="AK17" s="103">
        <v>2278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26</v>
      </c>
      <c r="AT17" s="103">
        <f>SUM(AU17:AY17)</f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103</v>
      </c>
      <c r="BA17" s="103">
        <v>103</v>
      </c>
      <c r="BB17" s="103">
        <v>0</v>
      </c>
      <c r="BC17" s="103">
        <v>0</v>
      </c>
    </row>
    <row r="18" spans="1:55" s="105" customFormat="1" ht="13.5" customHeight="1">
      <c r="A18" s="115" t="s">
        <v>30</v>
      </c>
      <c r="B18" s="113" t="s">
        <v>276</v>
      </c>
      <c r="C18" s="101" t="s">
        <v>277</v>
      </c>
      <c r="D18" s="103">
        <f>SUM(E18,+H18,+K18)</f>
        <v>12730</v>
      </c>
      <c r="E18" s="103">
        <f>SUM(F18:G18)</f>
        <v>0</v>
      </c>
      <c r="F18" s="103">
        <v>0</v>
      </c>
      <c r="G18" s="103">
        <v>0</v>
      </c>
      <c r="H18" s="103">
        <f>SUM(I18:J18)</f>
        <v>0</v>
      </c>
      <c r="I18" s="103">
        <v>0</v>
      </c>
      <c r="J18" s="103">
        <v>0</v>
      </c>
      <c r="K18" s="103">
        <f>SUM(L18:M18)</f>
        <v>12730</v>
      </c>
      <c r="L18" s="103">
        <v>4004</v>
      </c>
      <c r="M18" s="103">
        <v>8726</v>
      </c>
      <c r="N18" s="103">
        <f>SUM(O18,+V18,+AC18)</f>
        <v>12730</v>
      </c>
      <c r="O18" s="103">
        <f>SUM(P18:U18)</f>
        <v>4004</v>
      </c>
      <c r="P18" s="103">
        <v>4004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8726</v>
      </c>
      <c r="W18" s="103">
        <v>8726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294</v>
      </c>
      <c r="AG18" s="103">
        <v>294</v>
      </c>
      <c r="AH18" s="103">
        <v>0</v>
      </c>
      <c r="AI18" s="103">
        <v>0</v>
      </c>
      <c r="AJ18" s="103">
        <f>SUM(AK18:AS18)</f>
        <v>294</v>
      </c>
      <c r="AK18" s="103">
        <v>0</v>
      </c>
      <c r="AL18" s="103">
        <v>0</v>
      </c>
      <c r="AM18" s="103">
        <v>294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f>SUM(AU18:AY18)</f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5" customFormat="1" ht="13.5" customHeight="1">
      <c r="A19" s="115" t="s">
        <v>30</v>
      </c>
      <c r="B19" s="113" t="s">
        <v>278</v>
      </c>
      <c r="C19" s="101" t="s">
        <v>279</v>
      </c>
      <c r="D19" s="103">
        <f>SUM(E19,+H19,+K19)</f>
        <v>6096</v>
      </c>
      <c r="E19" s="103">
        <f>SUM(F19:G19)</f>
        <v>0</v>
      </c>
      <c r="F19" s="103">
        <v>0</v>
      </c>
      <c r="G19" s="103">
        <v>0</v>
      </c>
      <c r="H19" s="103">
        <f>SUM(I19:J19)</f>
        <v>0</v>
      </c>
      <c r="I19" s="103">
        <v>0</v>
      </c>
      <c r="J19" s="103">
        <v>0</v>
      </c>
      <c r="K19" s="103">
        <f>SUM(L19:M19)</f>
        <v>6096</v>
      </c>
      <c r="L19" s="103">
        <v>816</v>
      </c>
      <c r="M19" s="103">
        <v>5280</v>
      </c>
      <c r="N19" s="103">
        <f>SUM(O19,+V19,+AC19)</f>
        <v>6096</v>
      </c>
      <c r="O19" s="103">
        <f>SUM(P19:U19)</f>
        <v>816</v>
      </c>
      <c r="P19" s="103">
        <v>816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5280</v>
      </c>
      <c r="W19" s="103">
        <v>5165</v>
      </c>
      <c r="X19" s="103">
        <v>0</v>
      </c>
      <c r="Y19" s="103">
        <v>0</v>
      </c>
      <c r="Z19" s="103">
        <v>0</v>
      </c>
      <c r="AA19" s="103">
        <v>0</v>
      </c>
      <c r="AB19" s="103">
        <v>115</v>
      </c>
      <c r="AC19" s="103">
        <f>SUM(AD19:AE19)</f>
        <v>0</v>
      </c>
      <c r="AD19" s="103">
        <v>0</v>
      </c>
      <c r="AE19" s="103">
        <v>0</v>
      </c>
      <c r="AF19" s="103">
        <f>SUM(AG19:AI19)</f>
        <v>1</v>
      </c>
      <c r="AG19" s="103">
        <v>1</v>
      </c>
      <c r="AH19" s="103">
        <v>0</v>
      </c>
      <c r="AI19" s="103">
        <v>0</v>
      </c>
      <c r="AJ19" s="103">
        <f>SUM(AK19:AS19)</f>
        <v>1</v>
      </c>
      <c r="AK19" s="103">
        <v>0</v>
      </c>
      <c r="AL19" s="103">
        <v>0</v>
      </c>
      <c r="AM19" s="103">
        <v>1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f>SUM(AU19:AY19)</f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43</v>
      </c>
      <c r="BA19" s="103">
        <v>43</v>
      </c>
      <c r="BB19" s="103">
        <v>0</v>
      </c>
      <c r="BC19" s="103">
        <v>0</v>
      </c>
    </row>
    <row r="20" spans="1:55" s="105" customFormat="1" ht="13.5" customHeight="1">
      <c r="A20" s="115" t="s">
        <v>30</v>
      </c>
      <c r="B20" s="113" t="s">
        <v>280</v>
      </c>
      <c r="C20" s="101" t="s">
        <v>281</v>
      </c>
      <c r="D20" s="103">
        <f>SUM(E20,+H20,+K20)</f>
        <v>35501</v>
      </c>
      <c r="E20" s="103">
        <f>SUM(F20:G20)</f>
        <v>0</v>
      </c>
      <c r="F20" s="103">
        <v>0</v>
      </c>
      <c r="G20" s="103">
        <v>0</v>
      </c>
      <c r="H20" s="103">
        <f>SUM(I20:J20)</f>
        <v>120</v>
      </c>
      <c r="I20" s="103">
        <v>22</v>
      </c>
      <c r="J20" s="103">
        <v>98</v>
      </c>
      <c r="K20" s="103">
        <f>SUM(L20:M20)</f>
        <v>35381</v>
      </c>
      <c r="L20" s="103">
        <v>11672</v>
      </c>
      <c r="M20" s="103">
        <v>23709</v>
      </c>
      <c r="N20" s="103">
        <f>SUM(O20,+V20,+AC20)</f>
        <v>35501</v>
      </c>
      <c r="O20" s="103">
        <f>SUM(P20:U20)</f>
        <v>11694</v>
      </c>
      <c r="P20" s="103">
        <v>11694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23807</v>
      </c>
      <c r="W20" s="103">
        <v>23807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100</v>
      </c>
      <c r="AG20" s="103">
        <v>100</v>
      </c>
      <c r="AH20" s="103">
        <v>0</v>
      </c>
      <c r="AI20" s="103">
        <v>0</v>
      </c>
      <c r="AJ20" s="103">
        <f>SUM(AK20:AS20)</f>
        <v>100</v>
      </c>
      <c r="AK20" s="103">
        <v>0</v>
      </c>
      <c r="AL20" s="103">
        <v>0</v>
      </c>
      <c r="AM20" s="103">
        <v>25</v>
      </c>
      <c r="AN20" s="103">
        <v>0</v>
      </c>
      <c r="AO20" s="103">
        <v>0</v>
      </c>
      <c r="AP20" s="103">
        <v>0</v>
      </c>
      <c r="AQ20" s="103">
        <v>0</v>
      </c>
      <c r="AR20" s="103">
        <v>75</v>
      </c>
      <c r="AS20" s="103">
        <v>0</v>
      </c>
      <c r="AT20" s="103">
        <f>SUM(AU20:AY20)</f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397</v>
      </c>
      <c r="BA20" s="103">
        <v>397</v>
      </c>
      <c r="BB20" s="103">
        <v>0</v>
      </c>
      <c r="BC20" s="103">
        <v>0</v>
      </c>
    </row>
    <row r="21" spans="1:55" s="105" customFormat="1" ht="13.5" customHeight="1">
      <c r="A21" s="115" t="s">
        <v>30</v>
      </c>
      <c r="B21" s="113" t="s">
        <v>282</v>
      </c>
      <c r="C21" s="101" t="s">
        <v>283</v>
      </c>
      <c r="D21" s="103">
        <f>SUM(E21,+H21,+K21)</f>
        <v>61281</v>
      </c>
      <c r="E21" s="103">
        <f>SUM(F21:G21)</f>
        <v>2486</v>
      </c>
      <c r="F21" s="103">
        <v>2486</v>
      </c>
      <c r="G21" s="103">
        <v>0</v>
      </c>
      <c r="H21" s="103">
        <f>SUM(I21:J21)</f>
        <v>0</v>
      </c>
      <c r="I21" s="103">
        <v>0</v>
      </c>
      <c r="J21" s="103">
        <v>0</v>
      </c>
      <c r="K21" s="103">
        <f>SUM(L21:M21)</f>
        <v>58795</v>
      </c>
      <c r="L21" s="103">
        <v>6548</v>
      </c>
      <c r="M21" s="103">
        <v>52247</v>
      </c>
      <c r="N21" s="103">
        <f>SUM(O21,+V21,+AC21)</f>
        <v>61281</v>
      </c>
      <c r="O21" s="103">
        <f>SUM(P21:U21)</f>
        <v>9034</v>
      </c>
      <c r="P21" s="103">
        <v>9034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52247</v>
      </c>
      <c r="W21" s="103">
        <v>52247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178</v>
      </c>
      <c r="AG21" s="103">
        <v>178</v>
      </c>
      <c r="AH21" s="103">
        <v>0</v>
      </c>
      <c r="AI21" s="103">
        <v>0</v>
      </c>
      <c r="AJ21" s="103">
        <f>SUM(AK21:AS21)</f>
        <v>8988</v>
      </c>
      <c r="AK21" s="103">
        <v>8988</v>
      </c>
      <c r="AL21" s="103">
        <v>0</v>
      </c>
      <c r="AM21" s="103">
        <v>0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>SUM(AU21:AY21)</f>
        <v>178</v>
      </c>
      <c r="AU21" s="103">
        <v>178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5" customFormat="1" ht="13.5" customHeight="1">
      <c r="A22" s="115" t="s">
        <v>30</v>
      </c>
      <c r="B22" s="113" t="s">
        <v>284</v>
      </c>
      <c r="C22" s="101" t="s">
        <v>285</v>
      </c>
      <c r="D22" s="103">
        <f>SUM(E22,+H22,+K22)</f>
        <v>870</v>
      </c>
      <c r="E22" s="103">
        <f>SUM(F22:G22)</f>
        <v>0</v>
      </c>
      <c r="F22" s="103">
        <v>0</v>
      </c>
      <c r="G22" s="103">
        <v>0</v>
      </c>
      <c r="H22" s="103">
        <f>SUM(I22:J22)</f>
        <v>717</v>
      </c>
      <c r="I22" s="103">
        <v>0</v>
      </c>
      <c r="J22" s="103">
        <v>717</v>
      </c>
      <c r="K22" s="103">
        <f>SUM(L22:M22)</f>
        <v>153</v>
      </c>
      <c r="L22" s="103">
        <v>66</v>
      </c>
      <c r="M22" s="103">
        <v>87</v>
      </c>
      <c r="N22" s="103">
        <f>SUM(O22,+V22,+AC22)</f>
        <v>870</v>
      </c>
      <c r="O22" s="103">
        <f>SUM(P22:U22)</f>
        <v>66</v>
      </c>
      <c r="P22" s="103">
        <v>66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804</v>
      </c>
      <c r="W22" s="103">
        <v>804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0</v>
      </c>
      <c r="AG22" s="103">
        <v>0</v>
      </c>
      <c r="AH22" s="103">
        <v>0</v>
      </c>
      <c r="AI22" s="103">
        <v>0</v>
      </c>
      <c r="AJ22" s="103">
        <f>SUM(AK22:AS22)</f>
        <v>0</v>
      </c>
      <c r="AK22" s="103">
        <v>0</v>
      </c>
      <c r="AL22" s="103">
        <v>0</v>
      </c>
      <c r="AM22" s="103">
        <v>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f>SUM(AU22:AY22)</f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6</v>
      </c>
      <c r="BA22" s="103">
        <v>6</v>
      </c>
      <c r="BB22" s="103">
        <v>0</v>
      </c>
      <c r="BC22" s="103">
        <v>0</v>
      </c>
    </row>
    <row r="23" spans="1:55" s="105" customFormat="1" ht="13.5" customHeight="1">
      <c r="A23" s="115" t="s">
        <v>30</v>
      </c>
      <c r="B23" s="113" t="s">
        <v>286</v>
      </c>
      <c r="C23" s="101" t="s">
        <v>287</v>
      </c>
      <c r="D23" s="103">
        <f>SUM(E23,+H23,+K23)</f>
        <v>769</v>
      </c>
      <c r="E23" s="103">
        <f>SUM(F23:G23)</f>
        <v>0</v>
      </c>
      <c r="F23" s="103">
        <v>0</v>
      </c>
      <c r="G23" s="103">
        <v>0</v>
      </c>
      <c r="H23" s="103">
        <f>SUM(I23:J23)</f>
        <v>0</v>
      </c>
      <c r="I23" s="103">
        <v>0</v>
      </c>
      <c r="J23" s="103">
        <v>0</v>
      </c>
      <c r="K23" s="103">
        <f>SUM(L23:M23)</f>
        <v>769</v>
      </c>
      <c r="L23" s="103">
        <v>274</v>
      </c>
      <c r="M23" s="103">
        <v>495</v>
      </c>
      <c r="N23" s="103">
        <f>SUM(O23,+V23,+AC23)</f>
        <v>769</v>
      </c>
      <c r="O23" s="103">
        <f>SUM(P23:U23)</f>
        <v>274</v>
      </c>
      <c r="P23" s="103">
        <v>274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495</v>
      </c>
      <c r="W23" s="103">
        <v>495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0</v>
      </c>
      <c r="AD23" s="103">
        <v>0</v>
      </c>
      <c r="AE23" s="103">
        <v>0</v>
      </c>
      <c r="AF23" s="103">
        <f>SUM(AG23:AI23)</f>
        <v>0</v>
      </c>
      <c r="AG23" s="103">
        <v>0</v>
      </c>
      <c r="AH23" s="103">
        <v>0</v>
      </c>
      <c r="AI23" s="103">
        <v>0</v>
      </c>
      <c r="AJ23" s="103">
        <f>SUM(AK23:AS23)</f>
        <v>0</v>
      </c>
      <c r="AK23" s="103">
        <v>0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f>SUM(AU23:AY23)</f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6</v>
      </c>
      <c r="BA23" s="103">
        <v>6</v>
      </c>
      <c r="BB23" s="103">
        <v>0</v>
      </c>
      <c r="BC23" s="103">
        <v>0</v>
      </c>
    </row>
    <row r="24" spans="1:55" s="105" customFormat="1" ht="13.5" customHeight="1">
      <c r="A24" s="115" t="s">
        <v>30</v>
      </c>
      <c r="B24" s="113" t="s">
        <v>288</v>
      </c>
      <c r="C24" s="101" t="s">
        <v>289</v>
      </c>
      <c r="D24" s="103">
        <f>SUM(E24,+H24,+K24)</f>
        <v>12515</v>
      </c>
      <c r="E24" s="103">
        <f>SUM(F24:G24)</f>
        <v>0</v>
      </c>
      <c r="F24" s="103">
        <v>0</v>
      </c>
      <c r="G24" s="103">
        <v>0</v>
      </c>
      <c r="H24" s="103">
        <f>SUM(I24:J24)</f>
        <v>3130</v>
      </c>
      <c r="I24" s="103">
        <v>3130</v>
      </c>
      <c r="J24" s="103">
        <v>0</v>
      </c>
      <c r="K24" s="103">
        <f>SUM(L24:M24)</f>
        <v>9385</v>
      </c>
      <c r="L24" s="103">
        <v>0</v>
      </c>
      <c r="M24" s="103">
        <v>9385</v>
      </c>
      <c r="N24" s="103">
        <f>SUM(O24,+V24,+AC24)</f>
        <v>12515</v>
      </c>
      <c r="O24" s="103">
        <f>SUM(P24:U24)</f>
        <v>3130</v>
      </c>
      <c r="P24" s="103">
        <v>3130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9385</v>
      </c>
      <c r="W24" s="103">
        <v>9385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0</v>
      </c>
      <c r="AD24" s="103">
        <v>0</v>
      </c>
      <c r="AE24" s="103">
        <v>0</v>
      </c>
      <c r="AF24" s="103">
        <f>SUM(AG24:AI24)</f>
        <v>12</v>
      </c>
      <c r="AG24" s="103">
        <v>12</v>
      </c>
      <c r="AH24" s="103">
        <v>0</v>
      </c>
      <c r="AI24" s="103">
        <v>0</v>
      </c>
      <c r="AJ24" s="103">
        <f>SUM(AK24:AS24)</f>
        <v>377</v>
      </c>
      <c r="AK24" s="103">
        <v>377</v>
      </c>
      <c r="AL24" s="103">
        <v>0</v>
      </c>
      <c r="AM24" s="103">
        <v>0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>SUM(AU24:AY24)</f>
        <v>12</v>
      </c>
      <c r="AU24" s="103">
        <v>12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>
      <c r="A25" s="115" t="s">
        <v>30</v>
      </c>
      <c r="B25" s="113" t="s">
        <v>290</v>
      </c>
      <c r="C25" s="101" t="s">
        <v>291</v>
      </c>
      <c r="D25" s="103">
        <f>SUM(E25,+H25,+K25)</f>
        <v>336</v>
      </c>
      <c r="E25" s="103">
        <f>SUM(F25:G25)</f>
        <v>0</v>
      </c>
      <c r="F25" s="103">
        <v>0</v>
      </c>
      <c r="G25" s="103">
        <v>0</v>
      </c>
      <c r="H25" s="103">
        <f>SUM(I25:J25)</f>
        <v>41</v>
      </c>
      <c r="I25" s="103">
        <v>41</v>
      </c>
      <c r="J25" s="103">
        <v>0</v>
      </c>
      <c r="K25" s="103">
        <f>SUM(L25:M25)</f>
        <v>295</v>
      </c>
      <c r="L25" s="103">
        <v>12</v>
      </c>
      <c r="M25" s="103">
        <v>283</v>
      </c>
      <c r="N25" s="103">
        <f>SUM(O25,+V25,+AC25)</f>
        <v>336</v>
      </c>
      <c r="O25" s="103">
        <f>SUM(P25:U25)</f>
        <v>53</v>
      </c>
      <c r="P25" s="103">
        <v>53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283</v>
      </c>
      <c r="W25" s="103">
        <v>283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0</v>
      </c>
      <c r="AG25" s="103">
        <v>0</v>
      </c>
      <c r="AH25" s="103">
        <v>0</v>
      </c>
      <c r="AI25" s="103">
        <v>0</v>
      </c>
      <c r="AJ25" s="103">
        <f>SUM(AK25:AS25)</f>
        <v>10</v>
      </c>
      <c r="AK25" s="103">
        <v>10</v>
      </c>
      <c r="AL25" s="103">
        <v>0</v>
      </c>
      <c r="AM25" s="103">
        <v>0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f>SUM(AU25:AY25)</f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5" customFormat="1" ht="13.5" customHeight="1">
      <c r="A26" s="115" t="s">
        <v>30</v>
      </c>
      <c r="B26" s="113" t="s">
        <v>292</v>
      </c>
      <c r="C26" s="101" t="s">
        <v>293</v>
      </c>
      <c r="D26" s="103">
        <f>SUM(E26,+H26,+K26)</f>
        <v>1334</v>
      </c>
      <c r="E26" s="103">
        <f>SUM(F26:G26)</f>
        <v>0</v>
      </c>
      <c r="F26" s="103">
        <v>0</v>
      </c>
      <c r="G26" s="103">
        <v>0</v>
      </c>
      <c r="H26" s="103">
        <f>SUM(I26:J26)</f>
        <v>348</v>
      </c>
      <c r="I26" s="103">
        <v>348</v>
      </c>
      <c r="J26" s="103">
        <v>0</v>
      </c>
      <c r="K26" s="103">
        <f>SUM(L26:M26)</f>
        <v>986</v>
      </c>
      <c r="L26" s="103">
        <v>0</v>
      </c>
      <c r="M26" s="103">
        <v>986</v>
      </c>
      <c r="N26" s="103">
        <f>SUM(O26,+V26,+AC26)</f>
        <v>1334</v>
      </c>
      <c r="O26" s="103">
        <f>SUM(P26:U26)</f>
        <v>348</v>
      </c>
      <c r="P26" s="103">
        <v>348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986</v>
      </c>
      <c r="W26" s="103">
        <v>986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42</v>
      </c>
      <c r="AG26" s="103">
        <v>42</v>
      </c>
      <c r="AH26" s="103">
        <v>0</v>
      </c>
      <c r="AI26" s="103">
        <v>0</v>
      </c>
      <c r="AJ26" s="103">
        <f>SUM(AK26:AS26)</f>
        <v>42</v>
      </c>
      <c r="AK26" s="103">
        <v>0</v>
      </c>
      <c r="AL26" s="103">
        <v>0</v>
      </c>
      <c r="AM26" s="103">
        <v>0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42</v>
      </c>
      <c r="AT26" s="103">
        <f>SUM(AU26:AY26)</f>
        <v>0</v>
      </c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5" customFormat="1" ht="13.5" customHeight="1">
      <c r="A27" s="115" t="s">
        <v>30</v>
      </c>
      <c r="B27" s="113" t="s">
        <v>294</v>
      </c>
      <c r="C27" s="101" t="s">
        <v>295</v>
      </c>
      <c r="D27" s="103">
        <f>SUM(E27,+H27,+K27)</f>
        <v>5597</v>
      </c>
      <c r="E27" s="103">
        <f>SUM(F27:G27)</f>
        <v>0</v>
      </c>
      <c r="F27" s="103">
        <v>0</v>
      </c>
      <c r="G27" s="103">
        <v>0</v>
      </c>
      <c r="H27" s="103">
        <f>SUM(I27:J27)</f>
        <v>0</v>
      </c>
      <c r="I27" s="103">
        <v>0</v>
      </c>
      <c r="J27" s="103">
        <v>0</v>
      </c>
      <c r="K27" s="103">
        <f>SUM(L27:M27)</f>
        <v>5597</v>
      </c>
      <c r="L27" s="103">
        <v>656</v>
      </c>
      <c r="M27" s="103">
        <v>4941</v>
      </c>
      <c r="N27" s="103">
        <f>SUM(O27,+V27,+AC27)</f>
        <v>5597</v>
      </c>
      <c r="O27" s="103">
        <f>SUM(P27:U27)</f>
        <v>656</v>
      </c>
      <c r="P27" s="103">
        <v>656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>SUM(W27:AB27)</f>
        <v>4941</v>
      </c>
      <c r="W27" s="103">
        <v>4941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>SUM(AD27:AE27)</f>
        <v>0</v>
      </c>
      <c r="AD27" s="103">
        <v>0</v>
      </c>
      <c r="AE27" s="103">
        <v>0</v>
      </c>
      <c r="AF27" s="103">
        <f>SUM(AG27:AI27)</f>
        <v>4</v>
      </c>
      <c r="AG27" s="103">
        <v>4</v>
      </c>
      <c r="AH27" s="103">
        <v>0</v>
      </c>
      <c r="AI27" s="103">
        <v>0</v>
      </c>
      <c r="AJ27" s="103">
        <f>SUM(AK27:AS27)</f>
        <v>4</v>
      </c>
      <c r="AK27" s="103">
        <v>0</v>
      </c>
      <c r="AL27" s="103">
        <v>0</v>
      </c>
      <c r="AM27" s="103">
        <v>0</v>
      </c>
      <c r="AN27" s="103">
        <v>0</v>
      </c>
      <c r="AO27" s="103">
        <v>0</v>
      </c>
      <c r="AP27" s="103">
        <v>0</v>
      </c>
      <c r="AQ27" s="103">
        <v>4</v>
      </c>
      <c r="AR27" s="103">
        <v>0</v>
      </c>
      <c r="AS27" s="103">
        <v>0</v>
      </c>
      <c r="AT27" s="103">
        <f>SUM(AU27:AY27)</f>
        <v>0</v>
      </c>
      <c r="AU27" s="103">
        <v>0</v>
      </c>
      <c r="AV27" s="103">
        <v>0</v>
      </c>
      <c r="AW27" s="103">
        <v>0</v>
      </c>
      <c r="AX27" s="103">
        <v>0</v>
      </c>
      <c r="AY27" s="103">
        <v>0</v>
      </c>
      <c r="AZ27" s="103">
        <f>SUM(BA27:BC27)</f>
        <v>0</v>
      </c>
      <c r="BA27" s="103">
        <v>0</v>
      </c>
      <c r="BB27" s="103">
        <v>0</v>
      </c>
      <c r="BC27" s="103">
        <v>0</v>
      </c>
    </row>
    <row r="28" spans="1:55" s="105" customFormat="1" ht="13.5" customHeight="1">
      <c r="A28" s="115" t="s">
        <v>30</v>
      </c>
      <c r="B28" s="113" t="s">
        <v>296</v>
      </c>
      <c r="C28" s="101" t="s">
        <v>297</v>
      </c>
      <c r="D28" s="103">
        <f>SUM(E28,+H28,+K28)</f>
        <v>12544</v>
      </c>
      <c r="E28" s="103">
        <f>SUM(F28:G28)</f>
        <v>0</v>
      </c>
      <c r="F28" s="103">
        <v>0</v>
      </c>
      <c r="G28" s="103">
        <v>0</v>
      </c>
      <c r="H28" s="103">
        <f>SUM(I28:J28)</f>
        <v>0</v>
      </c>
      <c r="I28" s="103">
        <v>0</v>
      </c>
      <c r="J28" s="103">
        <v>0</v>
      </c>
      <c r="K28" s="103">
        <f>SUM(L28:M28)</f>
        <v>12544</v>
      </c>
      <c r="L28" s="103">
        <v>1594</v>
      </c>
      <c r="M28" s="103">
        <v>10950</v>
      </c>
      <c r="N28" s="103">
        <f>SUM(O28,+V28,+AC28)</f>
        <v>12544</v>
      </c>
      <c r="O28" s="103">
        <f>SUM(P28:U28)</f>
        <v>1594</v>
      </c>
      <c r="P28" s="103">
        <v>1594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f>SUM(W28:AB28)</f>
        <v>10950</v>
      </c>
      <c r="W28" s="103">
        <v>10950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f>SUM(AD28:AE28)</f>
        <v>0</v>
      </c>
      <c r="AD28" s="103">
        <v>0</v>
      </c>
      <c r="AE28" s="103">
        <v>0</v>
      </c>
      <c r="AF28" s="103">
        <f>SUM(AG28:AI28)</f>
        <v>9</v>
      </c>
      <c r="AG28" s="103">
        <v>9</v>
      </c>
      <c r="AH28" s="103">
        <v>0</v>
      </c>
      <c r="AI28" s="103">
        <v>0</v>
      </c>
      <c r="AJ28" s="103">
        <f>SUM(AK28:AS28)</f>
        <v>9</v>
      </c>
      <c r="AK28" s="103">
        <v>0</v>
      </c>
      <c r="AL28" s="103">
        <v>0</v>
      </c>
      <c r="AM28" s="103">
        <v>0</v>
      </c>
      <c r="AN28" s="103">
        <v>0</v>
      </c>
      <c r="AO28" s="103">
        <v>0</v>
      </c>
      <c r="AP28" s="103">
        <v>0</v>
      </c>
      <c r="AQ28" s="103">
        <v>9</v>
      </c>
      <c r="AR28" s="103">
        <v>0</v>
      </c>
      <c r="AS28" s="103">
        <v>0</v>
      </c>
      <c r="AT28" s="103">
        <f>SUM(AU28:AY28)</f>
        <v>0</v>
      </c>
      <c r="AU28" s="103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f>SUM(BA28:BC28)</f>
        <v>9</v>
      </c>
      <c r="BA28" s="103">
        <v>9</v>
      </c>
      <c r="BB28" s="103">
        <v>0</v>
      </c>
      <c r="BC28" s="103">
        <v>0</v>
      </c>
    </row>
    <row r="29" spans="1:55" s="105" customFormat="1" ht="13.5" customHeight="1">
      <c r="A29" s="115" t="s">
        <v>30</v>
      </c>
      <c r="B29" s="113" t="s">
        <v>298</v>
      </c>
      <c r="C29" s="101" t="s">
        <v>299</v>
      </c>
      <c r="D29" s="103">
        <f>SUM(E29,+H29,+K29)</f>
        <v>6799</v>
      </c>
      <c r="E29" s="103">
        <f>SUM(F29:G29)</f>
        <v>0</v>
      </c>
      <c r="F29" s="103">
        <v>0</v>
      </c>
      <c r="G29" s="103">
        <v>0</v>
      </c>
      <c r="H29" s="103">
        <f>SUM(I29:J29)</f>
        <v>0</v>
      </c>
      <c r="I29" s="103">
        <v>0</v>
      </c>
      <c r="J29" s="103">
        <v>0</v>
      </c>
      <c r="K29" s="103">
        <f>SUM(L29:M29)</f>
        <v>6799</v>
      </c>
      <c r="L29" s="103">
        <v>1159</v>
      </c>
      <c r="M29" s="103">
        <v>5640</v>
      </c>
      <c r="N29" s="103">
        <f>SUM(O29,+V29,+AC29)</f>
        <v>6799</v>
      </c>
      <c r="O29" s="103">
        <f>SUM(P29:U29)</f>
        <v>1159</v>
      </c>
      <c r="P29" s="103">
        <v>1159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>SUM(W29:AB29)</f>
        <v>5640</v>
      </c>
      <c r="W29" s="103">
        <v>5640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>SUM(AD29:AE29)</f>
        <v>0</v>
      </c>
      <c r="AD29" s="103">
        <v>0</v>
      </c>
      <c r="AE29" s="103">
        <v>0</v>
      </c>
      <c r="AF29" s="103">
        <f>SUM(AG29:AI29)</f>
        <v>16</v>
      </c>
      <c r="AG29" s="103">
        <v>16</v>
      </c>
      <c r="AH29" s="103">
        <v>0</v>
      </c>
      <c r="AI29" s="103">
        <v>0</v>
      </c>
      <c r="AJ29" s="103">
        <f>SUM(AK29:AS29)</f>
        <v>16</v>
      </c>
      <c r="AK29" s="103">
        <v>0</v>
      </c>
      <c r="AL29" s="103">
        <v>0</v>
      </c>
      <c r="AM29" s="103">
        <v>0</v>
      </c>
      <c r="AN29" s="103">
        <v>0</v>
      </c>
      <c r="AO29" s="103">
        <v>0</v>
      </c>
      <c r="AP29" s="103">
        <v>0</v>
      </c>
      <c r="AQ29" s="103">
        <v>0</v>
      </c>
      <c r="AR29" s="103">
        <v>0</v>
      </c>
      <c r="AS29" s="103">
        <v>16</v>
      </c>
      <c r="AT29" s="103">
        <f>SUM(AU29:AY29)</f>
        <v>0</v>
      </c>
      <c r="AU29" s="103">
        <v>0</v>
      </c>
      <c r="AV29" s="103">
        <v>0</v>
      </c>
      <c r="AW29" s="103">
        <v>0</v>
      </c>
      <c r="AX29" s="103">
        <v>0</v>
      </c>
      <c r="AY29" s="103">
        <v>0</v>
      </c>
      <c r="AZ29" s="103">
        <f>SUM(BA29:BC29)</f>
        <v>0</v>
      </c>
      <c r="BA29" s="103">
        <v>0</v>
      </c>
      <c r="BB29" s="103">
        <v>0</v>
      </c>
      <c r="BC29" s="103">
        <v>0</v>
      </c>
    </row>
    <row r="30" spans="1:55" s="105" customFormat="1" ht="13.5" customHeight="1">
      <c r="A30" s="115" t="s">
        <v>30</v>
      </c>
      <c r="B30" s="113" t="s">
        <v>300</v>
      </c>
      <c r="C30" s="101" t="s">
        <v>301</v>
      </c>
      <c r="D30" s="103">
        <f>SUM(E30,+H30,+K30)</f>
        <v>3230</v>
      </c>
      <c r="E30" s="103">
        <f>SUM(F30:G30)</f>
        <v>0</v>
      </c>
      <c r="F30" s="103">
        <v>0</v>
      </c>
      <c r="G30" s="103">
        <v>0</v>
      </c>
      <c r="H30" s="103">
        <f>SUM(I30:J30)</f>
        <v>0</v>
      </c>
      <c r="I30" s="103">
        <v>0</v>
      </c>
      <c r="J30" s="103">
        <v>0</v>
      </c>
      <c r="K30" s="103">
        <f>SUM(L30:M30)</f>
        <v>3230</v>
      </c>
      <c r="L30" s="103">
        <v>648</v>
      </c>
      <c r="M30" s="103">
        <v>2582</v>
      </c>
      <c r="N30" s="103">
        <f>SUM(O30,+V30,+AC30)</f>
        <v>3230</v>
      </c>
      <c r="O30" s="103">
        <f>SUM(P30:U30)</f>
        <v>648</v>
      </c>
      <c r="P30" s="103">
        <v>648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>SUM(W30:AB30)</f>
        <v>2582</v>
      </c>
      <c r="W30" s="103">
        <v>2582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>SUM(AD30:AE30)</f>
        <v>0</v>
      </c>
      <c r="AD30" s="103">
        <v>0</v>
      </c>
      <c r="AE30" s="103">
        <v>0</v>
      </c>
      <c r="AF30" s="103">
        <f>SUM(AG30:AI30)</f>
        <v>80</v>
      </c>
      <c r="AG30" s="103">
        <v>80</v>
      </c>
      <c r="AH30" s="103">
        <v>0</v>
      </c>
      <c r="AI30" s="103">
        <v>0</v>
      </c>
      <c r="AJ30" s="103">
        <f>SUM(AK30:AS30)</f>
        <v>80</v>
      </c>
      <c r="AK30" s="103">
        <v>0</v>
      </c>
      <c r="AL30" s="103">
        <v>0</v>
      </c>
      <c r="AM30" s="103">
        <v>0</v>
      </c>
      <c r="AN30" s="103">
        <v>80</v>
      </c>
      <c r="AO30" s="103">
        <v>0</v>
      </c>
      <c r="AP30" s="103">
        <v>0</v>
      </c>
      <c r="AQ30" s="103">
        <v>0</v>
      </c>
      <c r="AR30" s="103">
        <v>0</v>
      </c>
      <c r="AS30" s="103">
        <v>0</v>
      </c>
      <c r="AT30" s="103">
        <f>SUM(AU30:AY30)</f>
        <v>0</v>
      </c>
      <c r="AU30" s="103">
        <v>0</v>
      </c>
      <c r="AV30" s="103">
        <v>0</v>
      </c>
      <c r="AW30" s="103">
        <v>0</v>
      </c>
      <c r="AX30" s="103">
        <v>0</v>
      </c>
      <c r="AY30" s="103">
        <v>0</v>
      </c>
      <c r="AZ30" s="103">
        <f>SUM(BA30:BC30)</f>
        <v>0</v>
      </c>
      <c r="BA30" s="103">
        <v>0</v>
      </c>
      <c r="BB30" s="103">
        <v>0</v>
      </c>
      <c r="BC30" s="103">
        <v>0</v>
      </c>
    </row>
    <row r="31" spans="1:55" s="105" customFormat="1" ht="13.5" customHeight="1">
      <c r="A31" s="115" t="s">
        <v>30</v>
      </c>
      <c r="B31" s="113" t="s">
        <v>302</v>
      </c>
      <c r="C31" s="101" t="s">
        <v>303</v>
      </c>
      <c r="D31" s="103">
        <f>SUM(E31,+H31,+K31)</f>
        <v>4323</v>
      </c>
      <c r="E31" s="103">
        <f>SUM(F31:G31)</f>
        <v>0</v>
      </c>
      <c r="F31" s="103">
        <v>0</v>
      </c>
      <c r="G31" s="103">
        <v>0</v>
      </c>
      <c r="H31" s="103">
        <f>SUM(I31:J31)</f>
        <v>0</v>
      </c>
      <c r="I31" s="103">
        <v>0</v>
      </c>
      <c r="J31" s="103">
        <v>0</v>
      </c>
      <c r="K31" s="103">
        <f>SUM(L31:M31)</f>
        <v>4323</v>
      </c>
      <c r="L31" s="103">
        <v>1207</v>
      </c>
      <c r="M31" s="103">
        <v>3116</v>
      </c>
      <c r="N31" s="103">
        <f>SUM(O31,+V31,+AC31)</f>
        <v>4323</v>
      </c>
      <c r="O31" s="103">
        <f>SUM(P31:U31)</f>
        <v>1207</v>
      </c>
      <c r="P31" s="103">
        <v>1207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f>SUM(W31:AB31)</f>
        <v>3116</v>
      </c>
      <c r="W31" s="103">
        <v>3116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f>SUM(AD31:AE31)</f>
        <v>0</v>
      </c>
      <c r="AD31" s="103">
        <v>0</v>
      </c>
      <c r="AE31" s="103">
        <v>0</v>
      </c>
      <c r="AF31" s="103">
        <f>SUM(AG31:AI31)</f>
        <v>108</v>
      </c>
      <c r="AG31" s="103">
        <v>108</v>
      </c>
      <c r="AH31" s="103">
        <v>0</v>
      </c>
      <c r="AI31" s="103">
        <v>0</v>
      </c>
      <c r="AJ31" s="103">
        <f>SUM(AK31:AS31)</f>
        <v>108</v>
      </c>
      <c r="AK31" s="103">
        <v>0</v>
      </c>
      <c r="AL31" s="103">
        <v>0</v>
      </c>
      <c r="AM31" s="103">
        <v>0</v>
      </c>
      <c r="AN31" s="103">
        <v>0</v>
      </c>
      <c r="AO31" s="103">
        <v>0</v>
      </c>
      <c r="AP31" s="103">
        <v>0</v>
      </c>
      <c r="AQ31" s="103">
        <v>0</v>
      </c>
      <c r="AR31" s="103">
        <v>1</v>
      </c>
      <c r="AS31" s="103">
        <v>107</v>
      </c>
      <c r="AT31" s="103">
        <f>SUM(AU31:AY31)</f>
        <v>0</v>
      </c>
      <c r="AU31" s="103">
        <v>0</v>
      </c>
      <c r="AV31" s="103">
        <v>0</v>
      </c>
      <c r="AW31" s="103">
        <v>0</v>
      </c>
      <c r="AX31" s="103">
        <v>0</v>
      </c>
      <c r="AY31" s="103">
        <v>0</v>
      </c>
      <c r="AZ31" s="103">
        <f>SUM(BA31:BC31)</f>
        <v>0</v>
      </c>
      <c r="BA31" s="103">
        <v>0</v>
      </c>
      <c r="BB31" s="103">
        <v>0</v>
      </c>
      <c r="BC31" s="103">
        <v>0</v>
      </c>
    </row>
    <row r="32" spans="1:55" s="105" customFormat="1" ht="13.5" customHeight="1">
      <c r="A32" s="115" t="s">
        <v>30</v>
      </c>
      <c r="B32" s="113" t="s">
        <v>304</v>
      </c>
      <c r="C32" s="101" t="s">
        <v>305</v>
      </c>
      <c r="D32" s="103">
        <f>SUM(E32,+H32,+K32)</f>
        <v>6143</v>
      </c>
      <c r="E32" s="103">
        <f>SUM(F32:G32)</f>
        <v>0</v>
      </c>
      <c r="F32" s="103">
        <v>0</v>
      </c>
      <c r="G32" s="103">
        <v>0</v>
      </c>
      <c r="H32" s="103">
        <f>SUM(I32:J32)</f>
        <v>0</v>
      </c>
      <c r="I32" s="103">
        <v>0</v>
      </c>
      <c r="J32" s="103">
        <v>0</v>
      </c>
      <c r="K32" s="103">
        <f>SUM(L32:M32)</f>
        <v>6143</v>
      </c>
      <c r="L32" s="103">
        <v>1511</v>
      </c>
      <c r="M32" s="103">
        <v>4632</v>
      </c>
      <c r="N32" s="103">
        <f>SUM(O32,+V32,+AC32)</f>
        <v>6143</v>
      </c>
      <c r="O32" s="103">
        <f>SUM(P32:U32)</f>
        <v>1511</v>
      </c>
      <c r="P32" s="103">
        <v>1511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f>SUM(W32:AB32)</f>
        <v>4632</v>
      </c>
      <c r="W32" s="103">
        <v>4632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f>SUM(AD32:AE32)</f>
        <v>0</v>
      </c>
      <c r="AD32" s="103">
        <v>0</v>
      </c>
      <c r="AE32" s="103">
        <v>0</v>
      </c>
      <c r="AF32" s="103">
        <f>SUM(AG32:AI32)</f>
        <v>14</v>
      </c>
      <c r="AG32" s="103">
        <v>14</v>
      </c>
      <c r="AH32" s="103">
        <v>0</v>
      </c>
      <c r="AI32" s="103">
        <v>0</v>
      </c>
      <c r="AJ32" s="103">
        <f>SUM(AK32:AS32)</f>
        <v>189</v>
      </c>
      <c r="AK32" s="103">
        <v>189</v>
      </c>
      <c r="AL32" s="103">
        <v>0</v>
      </c>
      <c r="AM32" s="103">
        <v>0</v>
      </c>
      <c r="AN32" s="103">
        <v>0</v>
      </c>
      <c r="AO32" s="103">
        <v>0</v>
      </c>
      <c r="AP32" s="103">
        <v>0</v>
      </c>
      <c r="AQ32" s="103">
        <v>0</v>
      </c>
      <c r="AR32" s="103">
        <v>0</v>
      </c>
      <c r="AS32" s="103">
        <v>0</v>
      </c>
      <c r="AT32" s="103">
        <f>SUM(AU32:AY32)</f>
        <v>14</v>
      </c>
      <c r="AU32" s="103">
        <v>14</v>
      </c>
      <c r="AV32" s="103">
        <v>0</v>
      </c>
      <c r="AW32" s="103">
        <v>0</v>
      </c>
      <c r="AX32" s="103">
        <v>0</v>
      </c>
      <c r="AY32" s="103">
        <v>0</v>
      </c>
      <c r="AZ32" s="103">
        <f>SUM(BA32:BC32)</f>
        <v>0</v>
      </c>
      <c r="BA32" s="103">
        <v>0</v>
      </c>
      <c r="BB32" s="103">
        <v>0</v>
      </c>
      <c r="BC32" s="103">
        <v>0</v>
      </c>
    </row>
    <row r="33" spans="1:55" s="105" customFormat="1" ht="13.5" customHeight="1">
      <c r="A33" s="115" t="s">
        <v>30</v>
      </c>
      <c r="B33" s="113" t="s">
        <v>306</v>
      </c>
      <c r="C33" s="101" t="s">
        <v>307</v>
      </c>
      <c r="D33" s="103">
        <f>SUM(E33,+H33,+K33)</f>
        <v>5552</v>
      </c>
      <c r="E33" s="103">
        <f>SUM(F33:G33)</f>
        <v>0</v>
      </c>
      <c r="F33" s="103">
        <v>0</v>
      </c>
      <c r="G33" s="103">
        <v>0</v>
      </c>
      <c r="H33" s="103">
        <f>SUM(I33:J33)</f>
        <v>0</v>
      </c>
      <c r="I33" s="103">
        <v>0</v>
      </c>
      <c r="J33" s="103">
        <v>0</v>
      </c>
      <c r="K33" s="103">
        <f>SUM(L33:M33)</f>
        <v>5552</v>
      </c>
      <c r="L33" s="103">
        <v>2629</v>
      </c>
      <c r="M33" s="103">
        <v>2923</v>
      </c>
      <c r="N33" s="103">
        <f>SUM(O33,+V33,+AC33)</f>
        <v>5552</v>
      </c>
      <c r="O33" s="103">
        <f>SUM(P33:U33)</f>
        <v>2629</v>
      </c>
      <c r="P33" s="103">
        <v>2629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f>SUM(W33:AB33)</f>
        <v>2923</v>
      </c>
      <c r="W33" s="103">
        <v>2923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f>SUM(AD33:AE33)</f>
        <v>0</v>
      </c>
      <c r="AD33" s="103">
        <v>0</v>
      </c>
      <c r="AE33" s="103">
        <v>0</v>
      </c>
      <c r="AF33" s="103">
        <f>SUM(AG33:AI33)</f>
        <v>14</v>
      </c>
      <c r="AG33" s="103">
        <v>14</v>
      </c>
      <c r="AH33" s="103">
        <v>0</v>
      </c>
      <c r="AI33" s="103">
        <v>0</v>
      </c>
      <c r="AJ33" s="103">
        <f>SUM(AK33:AS33)</f>
        <v>14</v>
      </c>
      <c r="AK33" s="103">
        <v>0</v>
      </c>
      <c r="AL33" s="103">
        <v>0</v>
      </c>
      <c r="AM33" s="103">
        <v>3</v>
      </c>
      <c r="AN33" s="103">
        <v>0</v>
      </c>
      <c r="AO33" s="103">
        <v>0</v>
      </c>
      <c r="AP33" s="103">
        <v>0</v>
      </c>
      <c r="AQ33" s="103">
        <v>0</v>
      </c>
      <c r="AR33" s="103">
        <v>11</v>
      </c>
      <c r="AS33" s="103">
        <v>0</v>
      </c>
      <c r="AT33" s="103">
        <f>SUM(AU33:AY33)</f>
        <v>0</v>
      </c>
      <c r="AU33" s="103">
        <v>0</v>
      </c>
      <c r="AV33" s="103">
        <v>0</v>
      </c>
      <c r="AW33" s="103">
        <v>0</v>
      </c>
      <c r="AX33" s="103">
        <v>0</v>
      </c>
      <c r="AY33" s="103">
        <v>0</v>
      </c>
      <c r="AZ33" s="103">
        <f>SUM(BA33:BC33)</f>
        <v>59</v>
      </c>
      <c r="BA33" s="103">
        <v>59</v>
      </c>
      <c r="BB33" s="103">
        <v>0</v>
      </c>
      <c r="BC33" s="103">
        <v>0</v>
      </c>
    </row>
    <row r="34" spans="1:55" s="105" customFormat="1" ht="13.5" customHeight="1">
      <c r="A34" s="115" t="s">
        <v>30</v>
      </c>
      <c r="B34" s="113" t="s">
        <v>308</v>
      </c>
      <c r="C34" s="101" t="s">
        <v>309</v>
      </c>
      <c r="D34" s="103">
        <f>SUM(E34,+H34,+K34)</f>
        <v>10136</v>
      </c>
      <c r="E34" s="103">
        <f>SUM(F34:G34)</f>
        <v>0</v>
      </c>
      <c r="F34" s="103">
        <v>0</v>
      </c>
      <c r="G34" s="103">
        <v>0</v>
      </c>
      <c r="H34" s="103">
        <f>SUM(I34:J34)</f>
        <v>0</v>
      </c>
      <c r="I34" s="103">
        <v>0</v>
      </c>
      <c r="J34" s="103">
        <v>0</v>
      </c>
      <c r="K34" s="103">
        <f>SUM(L34:M34)</f>
        <v>10136</v>
      </c>
      <c r="L34" s="103">
        <v>2782</v>
      </c>
      <c r="M34" s="103">
        <v>7354</v>
      </c>
      <c r="N34" s="103">
        <f>SUM(O34,+V34,+AC34)</f>
        <v>10136</v>
      </c>
      <c r="O34" s="103">
        <f>SUM(P34:U34)</f>
        <v>2782</v>
      </c>
      <c r="P34" s="103">
        <v>2782</v>
      </c>
      <c r="Q34" s="103">
        <v>0</v>
      </c>
      <c r="R34" s="103">
        <v>0</v>
      </c>
      <c r="S34" s="103">
        <v>0</v>
      </c>
      <c r="T34" s="103">
        <v>0</v>
      </c>
      <c r="U34" s="103">
        <v>0</v>
      </c>
      <c r="V34" s="103">
        <f>SUM(W34:AB34)</f>
        <v>7354</v>
      </c>
      <c r="W34" s="103">
        <v>7354</v>
      </c>
      <c r="X34" s="103">
        <v>0</v>
      </c>
      <c r="Y34" s="103">
        <v>0</v>
      </c>
      <c r="Z34" s="103">
        <v>0</v>
      </c>
      <c r="AA34" s="103">
        <v>0</v>
      </c>
      <c r="AB34" s="103">
        <v>0</v>
      </c>
      <c r="AC34" s="103">
        <f>SUM(AD34:AE34)</f>
        <v>0</v>
      </c>
      <c r="AD34" s="103">
        <v>0</v>
      </c>
      <c r="AE34" s="103">
        <v>0</v>
      </c>
      <c r="AF34" s="103">
        <f>SUM(AG34:AI34)</f>
        <v>11</v>
      </c>
      <c r="AG34" s="103">
        <v>11</v>
      </c>
      <c r="AH34" s="103">
        <v>0</v>
      </c>
      <c r="AI34" s="103">
        <v>0</v>
      </c>
      <c r="AJ34" s="103">
        <f>SUM(AK34:AS34)</f>
        <v>210</v>
      </c>
      <c r="AK34" s="103">
        <v>210</v>
      </c>
      <c r="AL34" s="103">
        <v>0</v>
      </c>
      <c r="AM34" s="103">
        <v>0</v>
      </c>
      <c r="AN34" s="103">
        <v>0</v>
      </c>
      <c r="AO34" s="103">
        <v>0</v>
      </c>
      <c r="AP34" s="103">
        <v>0</v>
      </c>
      <c r="AQ34" s="103">
        <v>0</v>
      </c>
      <c r="AR34" s="103">
        <v>0</v>
      </c>
      <c r="AS34" s="103">
        <v>0</v>
      </c>
      <c r="AT34" s="103">
        <f>SUM(AU34:AY34)</f>
        <v>11</v>
      </c>
      <c r="AU34" s="103">
        <v>11</v>
      </c>
      <c r="AV34" s="103">
        <v>0</v>
      </c>
      <c r="AW34" s="103">
        <v>0</v>
      </c>
      <c r="AX34" s="103">
        <v>0</v>
      </c>
      <c r="AY34" s="103">
        <v>0</v>
      </c>
      <c r="AZ34" s="103">
        <f>SUM(BA34:BC34)</f>
        <v>0</v>
      </c>
      <c r="BA34" s="103">
        <v>0</v>
      </c>
      <c r="BB34" s="103">
        <v>0</v>
      </c>
      <c r="BC34" s="103">
        <v>0</v>
      </c>
    </row>
    <row r="35" spans="1:55" s="105" customFormat="1" ht="13.5" customHeight="1">
      <c r="A35" s="115" t="s">
        <v>30</v>
      </c>
      <c r="B35" s="113" t="s">
        <v>310</v>
      </c>
      <c r="C35" s="101" t="s">
        <v>311</v>
      </c>
      <c r="D35" s="103">
        <f>SUM(E35,+H35,+K35)</f>
        <v>4787</v>
      </c>
      <c r="E35" s="103">
        <f>SUM(F35:G35)</f>
        <v>0</v>
      </c>
      <c r="F35" s="103">
        <v>0</v>
      </c>
      <c r="G35" s="103">
        <v>0</v>
      </c>
      <c r="H35" s="103">
        <f>SUM(I35:J35)</f>
        <v>0</v>
      </c>
      <c r="I35" s="103">
        <v>0</v>
      </c>
      <c r="J35" s="103">
        <v>0</v>
      </c>
      <c r="K35" s="103">
        <f>SUM(L35:M35)</f>
        <v>4787</v>
      </c>
      <c r="L35" s="103">
        <v>605</v>
      </c>
      <c r="M35" s="103">
        <v>4182</v>
      </c>
      <c r="N35" s="103">
        <f>SUM(O35,+V35,+AC35)</f>
        <v>4787</v>
      </c>
      <c r="O35" s="103">
        <f>SUM(P35:U35)</f>
        <v>605</v>
      </c>
      <c r="P35" s="103">
        <v>605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3">
        <f>SUM(W35:AB35)</f>
        <v>4182</v>
      </c>
      <c r="W35" s="103">
        <v>4182</v>
      </c>
      <c r="X35" s="103">
        <v>0</v>
      </c>
      <c r="Y35" s="103">
        <v>0</v>
      </c>
      <c r="Z35" s="103">
        <v>0</v>
      </c>
      <c r="AA35" s="103">
        <v>0</v>
      </c>
      <c r="AB35" s="103">
        <v>0</v>
      </c>
      <c r="AC35" s="103">
        <f>SUM(AD35:AE35)</f>
        <v>0</v>
      </c>
      <c r="AD35" s="103">
        <v>0</v>
      </c>
      <c r="AE35" s="103">
        <v>0</v>
      </c>
      <c r="AF35" s="103">
        <f>SUM(AG35:AI35)</f>
        <v>18</v>
      </c>
      <c r="AG35" s="103">
        <v>18</v>
      </c>
      <c r="AH35" s="103">
        <v>0</v>
      </c>
      <c r="AI35" s="103">
        <v>0</v>
      </c>
      <c r="AJ35" s="103">
        <f>SUM(AK35:AS35)</f>
        <v>205</v>
      </c>
      <c r="AK35" s="103">
        <v>197</v>
      </c>
      <c r="AL35" s="103">
        <v>0</v>
      </c>
      <c r="AM35" s="103">
        <v>0</v>
      </c>
      <c r="AN35" s="103">
        <v>0</v>
      </c>
      <c r="AO35" s="103">
        <v>0</v>
      </c>
      <c r="AP35" s="103">
        <v>0</v>
      </c>
      <c r="AQ35" s="103">
        <v>0</v>
      </c>
      <c r="AR35" s="103">
        <v>0</v>
      </c>
      <c r="AS35" s="103">
        <v>8</v>
      </c>
      <c r="AT35" s="103">
        <f>SUM(AU35:AY35)</f>
        <v>10</v>
      </c>
      <c r="AU35" s="103">
        <v>10</v>
      </c>
      <c r="AV35" s="103">
        <v>0</v>
      </c>
      <c r="AW35" s="103">
        <v>0</v>
      </c>
      <c r="AX35" s="103">
        <v>0</v>
      </c>
      <c r="AY35" s="103">
        <v>0</v>
      </c>
      <c r="AZ35" s="103">
        <f>SUM(BA35:BC35)</f>
        <v>0</v>
      </c>
      <c r="BA35" s="103">
        <v>0</v>
      </c>
      <c r="BB35" s="103">
        <v>0</v>
      </c>
      <c r="BC35" s="103">
        <v>0</v>
      </c>
    </row>
    <row r="36" spans="1:55" s="105" customFormat="1" ht="13.5" customHeight="1">
      <c r="A36" s="115" t="s">
        <v>30</v>
      </c>
      <c r="B36" s="113" t="s">
        <v>312</v>
      </c>
      <c r="C36" s="101" t="s">
        <v>313</v>
      </c>
      <c r="D36" s="103">
        <f>SUM(E36,+H36,+K36)</f>
        <v>7287</v>
      </c>
      <c r="E36" s="103">
        <f>SUM(F36:G36)</f>
        <v>0</v>
      </c>
      <c r="F36" s="103">
        <v>0</v>
      </c>
      <c r="G36" s="103">
        <v>0</v>
      </c>
      <c r="H36" s="103">
        <f>SUM(I36:J36)</f>
        <v>0</v>
      </c>
      <c r="I36" s="103">
        <v>0</v>
      </c>
      <c r="J36" s="103">
        <v>0</v>
      </c>
      <c r="K36" s="103">
        <f>SUM(L36:M36)</f>
        <v>7287</v>
      </c>
      <c r="L36" s="103">
        <v>692</v>
      </c>
      <c r="M36" s="103">
        <v>6595</v>
      </c>
      <c r="N36" s="103">
        <f>SUM(O36,+V36,+AC36)</f>
        <v>7287</v>
      </c>
      <c r="O36" s="103">
        <f>SUM(P36:U36)</f>
        <v>692</v>
      </c>
      <c r="P36" s="103">
        <v>692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f>SUM(W36:AB36)</f>
        <v>6595</v>
      </c>
      <c r="W36" s="103">
        <v>6595</v>
      </c>
      <c r="X36" s="103">
        <v>0</v>
      </c>
      <c r="Y36" s="103">
        <v>0</v>
      </c>
      <c r="Z36" s="103">
        <v>0</v>
      </c>
      <c r="AA36" s="103">
        <v>0</v>
      </c>
      <c r="AB36" s="103">
        <v>0</v>
      </c>
      <c r="AC36" s="103">
        <f>SUM(AD36:AE36)</f>
        <v>0</v>
      </c>
      <c r="AD36" s="103">
        <v>0</v>
      </c>
      <c r="AE36" s="103">
        <v>0</v>
      </c>
      <c r="AF36" s="103">
        <f>SUM(AG36:AI36)</f>
        <v>28</v>
      </c>
      <c r="AG36" s="103">
        <v>28</v>
      </c>
      <c r="AH36" s="103">
        <v>0</v>
      </c>
      <c r="AI36" s="103">
        <v>0</v>
      </c>
      <c r="AJ36" s="103">
        <f>SUM(AK36:AS36)</f>
        <v>313</v>
      </c>
      <c r="AK36" s="103">
        <v>300</v>
      </c>
      <c r="AL36" s="103">
        <v>0</v>
      </c>
      <c r="AM36" s="103">
        <v>0</v>
      </c>
      <c r="AN36" s="103">
        <v>0</v>
      </c>
      <c r="AO36" s="103">
        <v>0</v>
      </c>
      <c r="AP36" s="103">
        <v>0</v>
      </c>
      <c r="AQ36" s="103">
        <v>0</v>
      </c>
      <c r="AR36" s="103">
        <v>0</v>
      </c>
      <c r="AS36" s="103">
        <v>13</v>
      </c>
      <c r="AT36" s="103">
        <f>SUM(AU36:AY36)</f>
        <v>15</v>
      </c>
      <c r="AU36" s="103">
        <v>15</v>
      </c>
      <c r="AV36" s="103">
        <v>0</v>
      </c>
      <c r="AW36" s="103">
        <v>0</v>
      </c>
      <c r="AX36" s="103">
        <v>0</v>
      </c>
      <c r="AY36" s="103">
        <v>0</v>
      </c>
      <c r="AZ36" s="103">
        <f>SUM(BA36:BC36)</f>
        <v>0</v>
      </c>
      <c r="BA36" s="103">
        <v>0</v>
      </c>
      <c r="BB36" s="103">
        <v>0</v>
      </c>
      <c r="BC36" s="103">
        <v>0</v>
      </c>
    </row>
    <row r="37" spans="1:55" s="105" customFormat="1" ht="13.5" customHeight="1">
      <c r="A37" s="115"/>
      <c r="B37" s="113"/>
      <c r="C37" s="101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</row>
    <row r="38" spans="1:55" s="105" customFormat="1" ht="13.5" customHeight="1">
      <c r="A38" s="115"/>
      <c r="B38" s="113"/>
      <c r="C38" s="101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</row>
    <row r="39" spans="1:55" s="105" customFormat="1" ht="13.5" customHeight="1">
      <c r="A39" s="115"/>
      <c r="B39" s="113"/>
      <c r="C39" s="101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</row>
    <row r="40" spans="1:55" s="105" customFormat="1" ht="13.5" customHeight="1">
      <c r="A40" s="115"/>
      <c r="B40" s="113"/>
      <c r="C40" s="101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</row>
    <row r="41" spans="1:55" s="105" customFormat="1" ht="13.5" customHeight="1">
      <c r="A41" s="115"/>
      <c r="B41" s="113"/>
      <c r="C41" s="101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</row>
    <row r="42" spans="1:55" s="105" customFormat="1" ht="13.5" customHeight="1">
      <c r="A42" s="115"/>
      <c r="B42" s="113"/>
      <c r="C42" s="101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</row>
    <row r="43" spans="1:55" s="105" customFormat="1" ht="13.5" customHeight="1">
      <c r="A43" s="115"/>
      <c r="B43" s="113"/>
      <c r="C43" s="10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5" customFormat="1" ht="13.5" customHeight="1">
      <c r="A44" s="115"/>
      <c r="B44" s="113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5" customFormat="1" ht="13.5" customHeight="1">
      <c r="A45" s="115"/>
      <c r="B45" s="113"/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5" customFormat="1" ht="13.5" customHeight="1">
      <c r="A46" s="115"/>
      <c r="B46" s="113"/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5" customFormat="1" ht="13.5" customHeight="1">
      <c r="A47" s="115"/>
      <c r="B47" s="113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5" customFormat="1" ht="13.5" customHeight="1">
      <c r="A48" s="115"/>
      <c r="B48" s="113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5" customFormat="1" ht="13.5" customHeight="1">
      <c r="A49" s="115"/>
      <c r="B49" s="113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5" customFormat="1" ht="13.5" customHeight="1">
      <c r="A50" s="115"/>
      <c r="B50" s="113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5" customFormat="1" ht="13.5" customHeight="1">
      <c r="A51" s="115"/>
      <c r="B51" s="113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5" customFormat="1" ht="13.5" customHeight="1">
      <c r="A52" s="115"/>
      <c r="B52" s="113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5" customFormat="1" ht="13.5" customHeight="1">
      <c r="A53" s="115"/>
      <c r="B53" s="113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5" customFormat="1" ht="13.5" customHeight="1">
      <c r="A54" s="115"/>
      <c r="B54" s="113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5" customFormat="1" ht="13.5" customHeight="1">
      <c r="A55" s="115"/>
      <c r="B55" s="113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5" customFormat="1" ht="13.5" customHeight="1">
      <c r="A56" s="115"/>
      <c r="B56" s="113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5" customFormat="1" ht="13.5" customHeight="1">
      <c r="A57" s="115"/>
      <c r="B57" s="113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5" customFormat="1" ht="13.5" customHeight="1">
      <c r="A58" s="115"/>
      <c r="B58" s="113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5" customFormat="1" ht="13.5" customHeight="1">
      <c r="A59" s="115"/>
      <c r="B59" s="113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5" customFormat="1" ht="13.5" customHeight="1">
      <c r="A60" s="115"/>
      <c r="B60" s="113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5" customFormat="1" ht="13.5" customHeight="1">
      <c r="A61" s="115"/>
      <c r="B61" s="113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5" customFormat="1" ht="13.5" customHeight="1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</sheetData>
  <sortState ref="A8:BC36">
    <sortCondition ref="A8:A36"/>
    <sortCondition ref="B8:B36"/>
    <sortCondition ref="C8:C36"/>
  </sortState>
  <mergeCells count="5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&amp;Lし尿処理の状況（平成30年度実績）</oddHeader>
  </headerFooter>
  <colBreaks count="3" manualBreakCount="3">
    <brk id="13" min="1" max="35" man="1"/>
    <brk id="31" min="1" max="35" man="1"/>
    <brk id="45" min="1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50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customWidth="1"/>
    <col min="28" max="28" width="14.5" style="48" customWidth="1"/>
    <col min="29" max="29" width="3" style="48" customWidth="1"/>
    <col min="30" max="30" width="10.875" style="48" customWidth="1"/>
    <col min="31" max="31" width="8.875" style="48" customWidth="1"/>
    <col min="32" max="32" width="8.875" style="11" customWidth="1"/>
    <col min="33" max="33" width="5" style="11" customWidth="1"/>
    <col min="34" max="34" width="8.875" style="3" customWidth="1"/>
    <col min="35" max="35" width="4" style="3" customWidth="1"/>
    <col min="36" max="36" width="10" style="3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IF(AA2=0,"",VLOOKUP(C2,水洗化人口等!B7:C207,2,FALSE))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53" t="s">
        <v>65</v>
      </c>
      <c r="G6" s="154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55" t="s">
        <v>73</v>
      </c>
      <c r="C7" s="5" t="s">
        <v>74</v>
      </c>
      <c r="D7" s="18">
        <f ca="1">AD7</f>
        <v>0</v>
      </c>
      <c r="F7" s="163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24000</v>
      </c>
      <c r="AG7" s="11">
        <v>7</v>
      </c>
      <c r="AI7" s="45" t="s">
        <v>78</v>
      </c>
      <c r="AJ7" s="2" t="s">
        <v>52</v>
      </c>
    </row>
    <row r="8" spans="1:36" ht="16.5" customHeight="1">
      <c r="B8" s="156"/>
      <c r="C8" s="6" t="s">
        <v>56</v>
      </c>
      <c r="D8" s="23">
        <f ca="1">AD8</f>
        <v>0</v>
      </c>
      <c r="F8" s="164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24201</v>
      </c>
      <c r="AG8" s="11">
        <v>8</v>
      </c>
      <c r="AI8" s="45" t="s">
        <v>80</v>
      </c>
      <c r="AJ8" s="2" t="s">
        <v>51</v>
      </c>
    </row>
    <row r="9" spans="1:36" ht="16.5" customHeight="1">
      <c r="B9" s="157"/>
      <c r="C9" s="7" t="s">
        <v>81</v>
      </c>
      <c r="D9" s="24">
        <f ca="1">SUM(D7:D8)</f>
        <v>0</v>
      </c>
      <c r="F9" s="164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24202</v>
      </c>
      <c r="AG9" s="11">
        <v>9</v>
      </c>
      <c r="AI9" s="45" t="s">
        <v>84</v>
      </c>
      <c r="AJ9" s="2" t="s">
        <v>50</v>
      </c>
    </row>
    <row r="10" spans="1:36" ht="16.5" customHeight="1">
      <c r="B10" s="158" t="s">
        <v>85</v>
      </c>
      <c r="C10" s="8" t="s">
        <v>82</v>
      </c>
      <c r="D10" s="23">
        <f ca="1">AD9</f>
        <v>0</v>
      </c>
      <c r="F10" s="164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24203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59"/>
      <c r="C11" s="6" t="s">
        <v>87</v>
      </c>
      <c r="D11" s="23">
        <f ca="1">AD10</f>
        <v>0</v>
      </c>
      <c r="F11" s="164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24204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59"/>
      <c r="C12" s="6" t="s">
        <v>90</v>
      </c>
      <c r="D12" s="23">
        <f ca="1">AD11</f>
        <v>0</v>
      </c>
      <c r="F12" s="164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24205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60"/>
      <c r="C13" s="7" t="s">
        <v>81</v>
      </c>
      <c r="D13" s="24">
        <f ca="1">SUM(D10:D12)</f>
        <v>0</v>
      </c>
      <c r="F13" s="165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24207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1" t="s">
        <v>98</v>
      </c>
      <c r="C14" s="162"/>
      <c r="D14" s="27">
        <f ca="1">SUM(D9,D13)</f>
        <v>0</v>
      </c>
      <c r="F14" s="166" t="s">
        <v>99</v>
      </c>
      <c r="G14" s="167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24208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24209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24210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24211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53" t="s">
        <v>109</v>
      </c>
      <c r="G18" s="154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24212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66" t="s">
        <v>113</v>
      </c>
      <c r="G19" s="167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24214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66" t="s">
        <v>117</v>
      </c>
      <c r="G20" s="167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24215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66" t="s">
        <v>121</v>
      </c>
      <c r="G21" s="167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24216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24303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24324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24341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8" t="s">
        <v>6</v>
      </c>
      <c r="G25" s="179"/>
      <c r="H25" s="179"/>
      <c r="I25" s="168" t="s">
        <v>135</v>
      </c>
      <c r="J25" s="170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24343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80"/>
      <c r="G26" s="181"/>
      <c r="H26" s="181"/>
      <c r="I26" s="169"/>
      <c r="J26" s="171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24344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72" t="s">
        <v>59</v>
      </c>
      <c r="G27" s="173"/>
      <c r="H27" s="174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 t="str">
        <f>+水洗化人口等!B27</f>
        <v>24441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75" t="s">
        <v>143</v>
      </c>
      <c r="G28" s="176"/>
      <c r="H28" s="177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 t="str">
        <f>+水洗化人口等!B28</f>
        <v>24442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72" t="s">
        <v>0</v>
      </c>
      <c r="G29" s="173"/>
      <c r="H29" s="174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 t="str">
        <f>+水洗化人口等!B29</f>
        <v>24443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72" t="s">
        <v>58</v>
      </c>
      <c r="G30" s="173"/>
      <c r="H30" s="174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 t="str">
        <f>+水洗化人口等!B30</f>
        <v>24461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72" t="s">
        <v>1</v>
      </c>
      <c r="G31" s="173"/>
      <c r="H31" s="174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 t="str">
        <f>+水洗化人口等!B31</f>
        <v>24470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72" t="s">
        <v>2</v>
      </c>
      <c r="G32" s="173"/>
      <c r="H32" s="174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 t="str">
        <f>+水洗化人口等!B32</f>
        <v>24471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72" t="s">
        <v>3</v>
      </c>
      <c r="G33" s="173"/>
      <c r="H33" s="174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 t="str">
        <f>+水洗化人口等!B33</f>
        <v>24472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72" t="s">
        <v>4</v>
      </c>
      <c r="G34" s="173"/>
      <c r="H34" s="174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 t="str">
        <f>+水洗化人口等!B34</f>
        <v>24543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72" t="s">
        <v>5</v>
      </c>
      <c r="G35" s="173"/>
      <c r="H35" s="174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 t="str">
        <f>+水洗化人口等!B35</f>
        <v>24561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82" t="s">
        <v>54</v>
      </c>
      <c r="G36" s="183"/>
      <c r="H36" s="184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 t="str">
        <f>+水洗化人口等!B36</f>
        <v>24562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>
        <f>+水洗化人口等!B37</f>
        <v>0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>
        <f>+水洗化人口等!B38</f>
        <v>0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>
        <f>+水洗化人口等!B39</f>
        <v>0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>
        <f>+水洗化人口等!B40</f>
        <v>0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>
        <f>+水洗化人口等!B41</f>
        <v>0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>
        <f>+水洗化人口等!B42</f>
        <v>0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>
        <f>+水洗化人口等!B43</f>
        <v>0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>
        <f>+水洗化人口等!B44</f>
        <v>0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>
        <f>+水洗化人口等!B45</f>
        <v>0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>
        <f>+水洗化人口等!B46</f>
        <v>0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>
        <f>+水洗化人口等!B47</f>
        <v>0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>
        <f>+水洗化人口等!B48</f>
        <v>0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>
        <f>+水洗化人口等!B49</f>
        <v>0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>
        <f>+水洗化人口等!B50</f>
        <v>0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>
        <f>+水洗化人口等!B51</f>
        <v>0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>
        <f>+水洗化人口等!B52</f>
        <v>0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>
        <f>+水洗化人口等!B53</f>
        <v>0</v>
      </c>
      <c r="AG53" s="11">
        <v>53</v>
      </c>
    </row>
    <row r="54" spans="27:36">
      <c r="AF54" s="11">
        <f>+水洗化人口等!B54</f>
        <v>0</v>
      </c>
      <c r="AG54" s="11">
        <v>54</v>
      </c>
    </row>
    <row r="55" spans="27:36">
      <c r="AF55" s="11">
        <f>+水洗化人口等!B55</f>
        <v>0</v>
      </c>
      <c r="AG55" s="11">
        <v>55</v>
      </c>
    </row>
    <row r="56" spans="27:36">
      <c r="AF56" s="11">
        <f>+水洗化人口等!B56</f>
        <v>0</v>
      </c>
      <c r="AG56" s="11">
        <v>56</v>
      </c>
    </row>
    <row r="57" spans="27:36">
      <c r="AF57" s="11">
        <f>+水洗化人口等!B57</f>
        <v>0</v>
      </c>
      <c r="AG57" s="11">
        <v>57</v>
      </c>
    </row>
    <row r="58" spans="27:36">
      <c r="AF58" s="11">
        <f>+水洗化人口等!B58</f>
        <v>0</v>
      </c>
      <c r="AG58" s="11">
        <v>58</v>
      </c>
    </row>
    <row r="59" spans="27:36">
      <c r="AF59" s="11">
        <f>+水洗化人口等!B59</f>
        <v>0</v>
      </c>
      <c r="AG59" s="11">
        <v>59</v>
      </c>
    </row>
    <row r="60" spans="27:36">
      <c r="AF60" s="11">
        <f>+水洗化人口等!B60</f>
        <v>0</v>
      </c>
      <c r="AG60" s="11">
        <v>60</v>
      </c>
    </row>
    <row r="61" spans="27:36">
      <c r="AF61" s="11">
        <f>+水洗化人口等!B61</f>
        <v>0</v>
      </c>
      <c r="AG61" s="11">
        <v>61</v>
      </c>
    </row>
    <row r="62" spans="27:36">
      <c r="AF62" s="11">
        <f>+水洗化人口等!B62</f>
        <v>0</v>
      </c>
      <c r="AG62" s="11">
        <v>62</v>
      </c>
    </row>
    <row r="63" spans="27:36">
      <c r="AF63" s="11">
        <f>+水洗化人口等!B63</f>
        <v>0</v>
      </c>
      <c r="AG63" s="11">
        <v>63</v>
      </c>
    </row>
    <row r="64" spans="27:36">
      <c r="AF64" s="11">
        <f>+水洗化人口等!B64</f>
        <v>0</v>
      </c>
      <c r="AG64" s="11">
        <v>64</v>
      </c>
    </row>
    <row r="65" spans="32:33">
      <c r="AF65" s="11">
        <f>+水洗化人口等!B65</f>
        <v>0</v>
      </c>
      <c r="AG65" s="11">
        <v>65</v>
      </c>
    </row>
    <row r="66" spans="32:33">
      <c r="AF66" s="11">
        <f>+水洗化人口等!B66</f>
        <v>0</v>
      </c>
      <c r="AG66" s="11">
        <v>66</v>
      </c>
    </row>
    <row r="67" spans="32:33">
      <c r="AF67" s="11">
        <f>+水洗化人口等!B67</f>
        <v>0</v>
      </c>
      <c r="AG67" s="11">
        <v>67</v>
      </c>
    </row>
    <row r="68" spans="32:33">
      <c r="AF68" s="11">
        <f>+水洗化人口等!B68</f>
        <v>0</v>
      </c>
      <c r="AG68" s="11">
        <v>68</v>
      </c>
    </row>
    <row r="69" spans="32:33">
      <c r="AF69" s="11">
        <f>+水洗化人口等!B69</f>
        <v>0</v>
      </c>
      <c r="AG69" s="11">
        <v>69</v>
      </c>
    </row>
    <row r="70" spans="32:33">
      <c r="AF70" s="11">
        <f>+水洗化人口等!B70</f>
        <v>0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  <row r="208" spans="32:33">
      <c r="AF208" s="11" t="e">
        <f>+水洗化人口等!#REF!</f>
        <v>#REF!</v>
      </c>
      <c r="AG208" s="11">
        <v>208</v>
      </c>
    </row>
    <row r="209" spans="32:33">
      <c r="AF209" s="11" t="e">
        <f>+水洗化人口等!#REF!</f>
        <v>#REF!</v>
      </c>
      <c r="AG209" s="11">
        <v>209</v>
      </c>
    </row>
    <row r="210" spans="32:33">
      <c r="AF210" s="11" t="e">
        <f>+水洗化人口等!#REF!</f>
        <v>#REF!</v>
      </c>
      <c r="AG210" s="11">
        <v>210</v>
      </c>
    </row>
    <row r="211" spans="32:33">
      <c r="AF211" s="11" t="e">
        <f>+水洗化人口等!#REF!</f>
        <v>#REF!</v>
      </c>
      <c r="AG211" s="11">
        <v>211</v>
      </c>
    </row>
    <row r="212" spans="32:33">
      <c r="AF212" s="11" t="e">
        <f>+水洗化人口等!#REF!</f>
        <v>#REF!</v>
      </c>
      <c r="AG212" s="11">
        <v>212</v>
      </c>
    </row>
    <row r="213" spans="32:33">
      <c r="AF213" s="11" t="e">
        <f>+水洗化人口等!#REF!</f>
        <v>#REF!</v>
      </c>
      <c r="AG213" s="11">
        <v>213</v>
      </c>
    </row>
    <row r="214" spans="32:33">
      <c r="AF214" s="11" t="e">
        <f>+水洗化人口等!#REF!</f>
        <v>#REF!</v>
      </c>
      <c r="AG214" s="11">
        <v>214</v>
      </c>
    </row>
    <row r="215" spans="32:33">
      <c r="AF215" s="11" t="e">
        <f>+水洗化人口等!#REF!</f>
        <v>#REF!</v>
      </c>
      <c r="AG215" s="11">
        <v>215</v>
      </c>
    </row>
    <row r="216" spans="32:33">
      <c r="AF216" s="11" t="e">
        <f>+水洗化人口等!#REF!</f>
        <v>#REF!</v>
      </c>
      <c r="AG216" s="11">
        <v>216</v>
      </c>
    </row>
    <row r="217" spans="32:33">
      <c r="AF217" s="11" t="e">
        <f>+水洗化人口等!#REF!</f>
        <v>#REF!</v>
      </c>
      <c r="AG217" s="11">
        <v>217</v>
      </c>
    </row>
    <row r="218" spans="32:33">
      <c r="AF218" s="11" t="e">
        <f>+水洗化人口等!#REF!</f>
        <v>#REF!</v>
      </c>
      <c r="AG218" s="11">
        <v>218</v>
      </c>
    </row>
    <row r="219" spans="32:33">
      <c r="AF219" s="11" t="e">
        <f>+水洗化人口等!#REF!</f>
        <v>#REF!</v>
      </c>
      <c r="AG219" s="11">
        <v>219</v>
      </c>
    </row>
    <row r="220" spans="32:33">
      <c r="AF220" s="11" t="e">
        <f>+水洗化人口等!#REF!</f>
        <v>#REF!</v>
      </c>
      <c r="AG220" s="11">
        <v>220</v>
      </c>
    </row>
    <row r="221" spans="32:33">
      <c r="AF221" s="11" t="e">
        <f>+水洗化人口等!#REF!</f>
        <v>#REF!</v>
      </c>
      <c r="AG221" s="11">
        <v>221</v>
      </c>
    </row>
    <row r="222" spans="32:33">
      <c r="AF222" s="11" t="e">
        <f>+水洗化人口等!#REF!</f>
        <v>#REF!</v>
      </c>
      <c r="AG222" s="11">
        <v>222</v>
      </c>
    </row>
    <row r="223" spans="32:33">
      <c r="AF223" s="11" t="e">
        <f>+水洗化人口等!#REF!</f>
        <v>#REF!</v>
      </c>
      <c r="AG223" s="11">
        <v>223</v>
      </c>
    </row>
    <row r="224" spans="32:33">
      <c r="AF224" s="11" t="e">
        <f>+水洗化人口等!#REF!</f>
        <v>#REF!</v>
      </c>
      <c r="AG224" s="11">
        <v>224</v>
      </c>
    </row>
    <row r="225" spans="32:33">
      <c r="AF225" s="11" t="e">
        <f>+水洗化人口等!#REF!</f>
        <v>#REF!</v>
      </c>
      <c r="AG225" s="11">
        <v>225</v>
      </c>
    </row>
    <row r="226" spans="32:33">
      <c r="AF226" s="11" t="e">
        <f>+水洗化人口等!#REF!</f>
        <v>#REF!</v>
      </c>
      <c r="AG226" s="11">
        <v>226</v>
      </c>
    </row>
    <row r="227" spans="32:33">
      <c r="AF227" s="11" t="e">
        <f>+水洗化人口等!#REF!</f>
        <v>#REF!</v>
      </c>
      <c r="AG227" s="11">
        <v>227</v>
      </c>
    </row>
    <row r="228" spans="32:33">
      <c r="AF228" s="11" t="e">
        <f>+水洗化人口等!#REF!</f>
        <v>#REF!</v>
      </c>
      <c r="AG228" s="11">
        <v>228</v>
      </c>
    </row>
    <row r="229" spans="32:33">
      <c r="AF229" s="11" t="e">
        <f>+水洗化人口等!#REF!</f>
        <v>#REF!</v>
      </c>
      <c r="AG229" s="11">
        <v>229</v>
      </c>
    </row>
    <row r="230" spans="32:33">
      <c r="AF230" s="11" t="e">
        <f>+水洗化人口等!#REF!</f>
        <v>#REF!</v>
      </c>
      <c r="AG230" s="11">
        <v>230</v>
      </c>
    </row>
    <row r="231" spans="32:33">
      <c r="AF231" s="11" t="e">
        <f>+水洗化人口等!#REF!</f>
        <v>#REF!</v>
      </c>
      <c r="AG231" s="11">
        <v>231</v>
      </c>
    </row>
    <row r="232" spans="32:33">
      <c r="AF232" s="11" t="e">
        <f>+水洗化人口等!#REF!</f>
        <v>#REF!</v>
      </c>
      <c r="AG232" s="11">
        <v>232</v>
      </c>
    </row>
    <row r="233" spans="32:33">
      <c r="AF233" s="11" t="e">
        <f>+水洗化人口等!#REF!</f>
        <v>#REF!</v>
      </c>
      <c r="AG233" s="11">
        <v>233</v>
      </c>
    </row>
    <row r="234" spans="32:33">
      <c r="AF234" s="11" t="e">
        <f>+水洗化人口等!#REF!</f>
        <v>#REF!</v>
      </c>
      <c r="AG234" s="11">
        <v>234</v>
      </c>
    </row>
    <row r="235" spans="32:33">
      <c r="AF235" s="11" t="e">
        <f>+水洗化人口等!#REF!</f>
        <v>#REF!</v>
      </c>
      <c r="AG235" s="11">
        <v>235</v>
      </c>
    </row>
    <row r="236" spans="32:33">
      <c r="AF236" s="11" t="e">
        <f>+水洗化人口等!#REF!</f>
        <v>#REF!</v>
      </c>
      <c r="AG236" s="11">
        <v>236</v>
      </c>
    </row>
    <row r="237" spans="32:33">
      <c r="AF237" s="11" t="e">
        <f>+水洗化人口等!#REF!</f>
        <v>#REF!</v>
      </c>
      <c r="AG237" s="11">
        <v>237</v>
      </c>
    </row>
    <row r="238" spans="32:33">
      <c r="AF238" s="11" t="e">
        <f>+水洗化人口等!#REF!</f>
        <v>#REF!</v>
      </c>
      <c r="AG238" s="11">
        <v>238</v>
      </c>
    </row>
    <row r="239" spans="32:33">
      <c r="AF239" s="11" t="e">
        <f>+水洗化人口等!#REF!</f>
        <v>#REF!</v>
      </c>
      <c r="AG239" s="11">
        <v>239</v>
      </c>
    </row>
    <row r="240" spans="32:33">
      <c r="AF240" s="11" t="e">
        <f>+水洗化人口等!#REF!</f>
        <v>#REF!</v>
      </c>
      <c r="AG240" s="11">
        <v>240</v>
      </c>
    </row>
    <row r="241" spans="32:33">
      <c r="AF241" s="11" t="e">
        <f>+水洗化人口等!#REF!</f>
        <v>#REF!</v>
      </c>
      <c r="AG241" s="11">
        <v>241</v>
      </c>
    </row>
    <row r="242" spans="32:33">
      <c r="AF242" s="11" t="e">
        <f>+水洗化人口等!#REF!</f>
        <v>#REF!</v>
      </c>
      <c r="AG242" s="11">
        <v>242</v>
      </c>
    </row>
    <row r="243" spans="32:33">
      <c r="AF243" s="11" t="e">
        <f>+水洗化人口等!#REF!</f>
        <v>#REF!</v>
      </c>
      <c r="AG243" s="11">
        <v>243</v>
      </c>
    </row>
    <row r="244" spans="32:33">
      <c r="AF244" s="11" t="e">
        <f>+水洗化人口等!#REF!</f>
        <v>#REF!</v>
      </c>
      <c r="AG244" s="11">
        <v>244</v>
      </c>
    </row>
    <row r="245" spans="32:33">
      <c r="AF245" s="11" t="e">
        <f>+水洗化人口等!#REF!</f>
        <v>#REF!</v>
      </c>
      <c r="AG245" s="11">
        <v>245</v>
      </c>
    </row>
    <row r="246" spans="32:33">
      <c r="AF246" s="11" t="e">
        <f>+水洗化人口等!#REF!</f>
        <v>#REF!</v>
      </c>
      <c r="AG246" s="11">
        <v>246</v>
      </c>
    </row>
    <row r="247" spans="32:33">
      <c r="AF247" s="11" t="e">
        <f>+水洗化人口等!#REF!</f>
        <v>#REF!</v>
      </c>
      <c r="AG247" s="11">
        <v>247</v>
      </c>
    </row>
    <row r="248" spans="32:33">
      <c r="AF248" s="11" t="e">
        <f>+水洗化人口等!#REF!</f>
        <v>#REF!</v>
      </c>
      <c r="AG248" s="11">
        <v>248</v>
      </c>
    </row>
    <row r="249" spans="32:33">
      <c r="AF249" s="11" t="e">
        <f>+水洗化人口等!#REF!</f>
        <v>#REF!</v>
      </c>
      <c r="AG249" s="11">
        <v>249</v>
      </c>
    </row>
    <row r="250" spans="32:33">
      <c r="AF250" s="11" t="e">
        <f>+水洗化人口等!#REF!</f>
        <v>#REF!</v>
      </c>
      <c r="AG250" s="11">
        <v>250</v>
      </c>
    </row>
  </sheetData>
  <mergeCells count="26"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  <mergeCell ref="I25:I26"/>
    <mergeCell ref="J25:J26"/>
    <mergeCell ref="F27:H27"/>
    <mergeCell ref="F30:H30"/>
    <mergeCell ref="F28:H28"/>
    <mergeCell ref="F29:H29"/>
    <mergeCell ref="F25:H26"/>
    <mergeCell ref="F6:G6"/>
    <mergeCell ref="B7:B9"/>
    <mergeCell ref="B10:B13"/>
    <mergeCell ref="B14:C14"/>
    <mergeCell ref="F18:G18"/>
    <mergeCell ref="B15:C15"/>
    <mergeCell ref="F7:F13"/>
    <mergeCell ref="F14:G14"/>
    <mergeCell ref="F15:G15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2016-10-24T05:42:31Z</cp:lastPrinted>
  <dcterms:created xsi:type="dcterms:W3CDTF">2008-01-06T09:25:24Z</dcterms:created>
  <dcterms:modified xsi:type="dcterms:W3CDTF">2020-02-17T03:07:51Z</dcterms:modified>
</cp:coreProperties>
</file>