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2静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N8" i="2" s="1"/>
  <c r="V9" i="2"/>
  <c r="V10" i="2"/>
  <c r="V11" i="2"/>
  <c r="N11" i="2" s="1"/>
  <c r="V12" i="2"/>
  <c r="N12" i="2" s="1"/>
  <c r="V13" i="2"/>
  <c r="V14" i="2"/>
  <c r="V15" i="2"/>
  <c r="N15" i="2" s="1"/>
  <c r="V16" i="2"/>
  <c r="N16" i="2" s="1"/>
  <c r="V17" i="2"/>
  <c r="V18" i="2"/>
  <c r="V19" i="2"/>
  <c r="N19" i="2" s="1"/>
  <c r="V20" i="2"/>
  <c r="N20" i="2" s="1"/>
  <c r="V21" i="2"/>
  <c r="V22" i="2"/>
  <c r="V23" i="2"/>
  <c r="N23" i="2" s="1"/>
  <c r="V24" i="2"/>
  <c r="N24" i="2" s="1"/>
  <c r="V25" i="2"/>
  <c r="V26" i="2"/>
  <c r="V27" i="2"/>
  <c r="N27" i="2" s="1"/>
  <c r="V28" i="2"/>
  <c r="N28" i="2" s="1"/>
  <c r="V29" i="2"/>
  <c r="V30" i="2"/>
  <c r="V31" i="2"/>
  <c r="N31" i="2" s="1"/>
  <c r="V32" i="2"/>
  <c r="N32" i="2" s="1"/>
  <c r="V33" i="2"/>
  <c r="V34" i="2"/>
  <c r="V35" i="2"/>
  <c r="N35" i="2" s="1"/>
  <c r="V36" i="2"/>
  <c r="N36" i="2" s="1"/>
  <c r="V37" i="2"/>
  <c r="V38" i="2"/>
  <c r="V39" i="2"/>
  <c r="N39" i="2" s="1"/>
  <c r="V40" i="2"/>
  <c r="N40" i="2" s="1"/>
  <c r="V41" i="2"/>
  <c r="V42" i="2"/>
  <c r="O8" i="2"/>
  <c r="O9" i="2"/>
  <c r="N9" i="2" s="1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N21" i="2" s="1"/>
  <c r="O22" i="2"/>
  <c r="O23" i="2"/>
  <c r="O24" i="2"/>
  <c r="O25" i="2"/>
  <c r="N25" i="2" s="1"/>
  <c r="O26" i="2"/>
  <c r="O27" i="2"/>
  <c r="O28" i="2"/>
  <c r="O29" i="2"/>
  <c r="N29" i="2" s="1"/>
  <c r="O30" i="2"/>
  <c r="O31" i="2"/>
  <c r="O32" i="2"/>
  <c r="O33" i="2"/>
  <c r="N33" i="2" s="1"/>
  <c r="O34" i="2"/>
  <c r="O35" i="2"/>
  <c r="O36" i="2"/>
  <c r="O37" i="2"/>
  <c r="N37" i="2" s="1"/>
  <c r="O38" i="2"/>
  <c r="O39" i="2"/>
  <c r="O40" i="2"/>
  <c r="O41" i="2"/>
  <c r="N41" i="2" s="1"/>
  <c r="O42" i="2"/>
  <c r="N10" i="2"/>
  <c r="N14" i="2"/>
  <c r="N18" i="2"/>
  <c r="N22" i="2"/>
  <c r="N26" i="2"/>
  <c r="N30" i="2"/>
  <c r="N34" i="2"/>
  <c r="N38" i="2"/>
  <c r="N4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D8" i="2" s="1"/>
  <c r="H9" i="2"/>
  <c r="H10" i="2"/>
  <c r="H11" i="2"/>
  <c r="H12" i="2"/>
  <c r="D12" i="2" s="1"/>
  <c r="H13" i="2"/>
  <c r="H14" i="2"/>
  <c r="H15" i="2"/>
  <c r="H16" i="2"/>
  <c r="D16" i="2" s="1"/>
  <c r="H17" i="2"/>
  <c r="H18" i="2"/>
  <c r="H19" i="2"/>
  <c r="H20" i="2"/>
  <c r="D20" i="2" s="1"/>
  <c r="H21" i="2"/>
  <c r="H22" i="2"/>
  <c r="H23" i="2"/>
  <c r="H24" i="2"/>
  <c r="D24" i="2" s="1"/>
  <c r="H25" i="2"/>
  <c r="H26" i="2"/>
  <c r="H27" i="2"/>
  <c r="H28" i="2"/>
  <c r="D28" i="2" s="1"/>
  <c r="H29" i="2"/>
  <c r="H30" i="2"/>
  <c r="H31" i="2"/>
  <c r="H32" i="2"/>
  <c r="D32" i="2" s="1"/>
  <c r="H33" i="2"/>
  <c r="H34" i="2"/>
  <c r="H35" i="2"/>
  <c r="H36" i="2"/>
  <c r="D36" i="2" s="1"/>
  <c r="H37" i="2"/>
  <c r="H38" i="2"/>
  <c r="H39" i="2"/>
  <c r="H40" i="2"/>
  <c r="D40" i="2" s="1"/>
  <c r="H41" i="2"/>
  <c r="H42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D25" i="2" s="1"/>
  <c r="E26" i="2"/>
  <c r="E27" i="2"/>
  <c r="E28" i="2"/>
  <c r="E29" i="2"/>
  <c r="D29" i="2" s="1"/>
  <c r="E30" i="2"/>
  <c r="E31" i="2"/>
  <c r="E32" i="2"/>
  <c r="E33" i="2"/>
  <c r="D33" i="2" s="1"/>
  <c r="E34" i="2"/>
  <c r="E35" i="2"/>
  <c r="E36" i="2"/>
  <c r="E37" i="2"/>
  <c r="D37" i="2" s="1"/>
  <c r="E38" i="2"/>
  <c r="E39" i="2"/>
  <c r="E40" i="2"/>
  <c r="E41" i="2"/>
  <c r="D41" i="2" s="1"/>
  <c r="E42" i="2"/>
  <c r="D10" i="2"/>
  <c r="D14" i="2"/>
  <c r="D18" i="2"/>
  <c r="D22" i="2"/>
  <c r="D26" i="2"/>
  <c r="D30" i="2"/>
  <c r="D34" i="2"/>
  <c r="D38" i="2"/>
  <c r="D42" i="2"/>
  <c r="Q15" i="1"/>
  <c r="Q19" i="1"/>
  <c r="Q23" i="1"/>
  <c r="Q31" i="1"/>
  <c r="Q35" i="1"/>
  <c r="Q39" i="1"/>
  <c r="N11" i="1"/>
  <c r="N12" i="1"/>
  <c r="N15" i="1"/>
  <c r="N19" i="1"/>
  <c r="N20" i="1"/>
  <c r="N23" i="1"/>
  <c r="N27" i="1"/>
  <c r="N28" i="1"/>
  <c r="N31" i="1"/>
  <c r="N35" i="1"/>
  <c r="N36" i="1"/>
  <c r="N39" i="1"/>
  <c r="J14" i="1"/>
  <c r="J22" i="1"/>
  <c r="J30" i="1"/>
  <c r="J38" i="1"/>
  <c r="I8" i="1"/>
  <c r="I9" i="1"/>
  <c r="I10" i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I20" i="1"/>
  <c r="I21" i="1"/>
  <c r="I22" i="1"/>
  <c r="I23" i="1"/>
  <c r="D23" i="1" s="1"/>
  <c r="I24" i="1"/>
  <c r="I25" i="1"/>
  <c r="I26" i="1"/>
  <c r="I27" i="1"/>
  <c r="D27" i="1" s="1"/>
  <c r="I28" i="1"/>
  <c r="I29" i="1"/>
  <c r="I30" i="1"/>
  <c r="I31" i="1"/>
  <c r="D31" i="1" s="1"/>
  <c r="I32" i="1"/>
  <c r="I33" i="1"/>
  <c r="I34" i="1"/>
  <c r="I35" i="1"/>
  <c r="D35" i="1" s="1"/>
  <c r="I36" i="1"/>
  <c r="I37" i="1"/>
  <c r="I38" i="1"/>
  <c r="I39" i="1"/>
  <c r="D39" i="1" s="1"/>
  <c r="I40" i="1"/>
  <c r="I41" i="1"/>
  <c r="I42" i="1"/>
  <c r="F11" i="1"/>
  <c r="F12" i="1"/>
  <c r="F15" i="1"/>
  <c r="F19" i="1"/>
  <c r="F20" i="1"/>
  <c r="F23" i="1"/>
  <c r="F27" i="1"/>
  <c r="F28" i="1"/>
  <c r="F31" i="1"/>
  <c r="F35" i="1"/>
  <c r="F36" i="1"/>
  <c r="F39" i="1"/>
  <c r="E8" i="1"/>
  <c r="D8" i="1" s="1"/>
  <c r="E9" i="1"/>
  <c r="D9" i="1" s="1"/>
  <c r="E10" i="1"/>
  <c r="E11" i="1"/>
  <c r="E12" i="1"/>
  <c r="D12" i="1" s="1"/>
  <c r="L12" i="1" s="1"/>
  <c r="E13" i="1"/>
  <c r="E14" i="1"/>
  <c r="E15" i="1"/>
  <c r="E16" i="1"/>
  <c r="D16" i="1" s="1"/>
  <c r="E17" i="1"/>
  <c r="D17" i="1" s="1"/>
  <c r="E18" i="1"/>
  <c r="E19" i="1"/>
  <c r="E20" i="1"/>
  <c r="D20" i="1" s="1"/>
  <c r="L20" i="1" s="1"/>
  <c r="E21" i="1"/>
  <c r="E22" i="1"/>
  <c r="E23" i="1"/>
  <c r="E24" i="1"/>
  <c r="D24" i="1" s="1"/>
  <c r="E25" i="1"/>
  <c r="D25" i="1" s="1"/>
  <c r="E26" i="1"/>
  <c r="E27" i="1"/>
  <c r="E28" i="1"/>
  <c r="D28" i="1" s="1"/>
  <c r="L28" i="1" s="1"/>
  <c r="E29" i="1"/>
  <c r="E30" i="1"/>
  <c r="E31" i="1"/>
  <c r="E32" i="1"/>
  <c r="D32" i="1" s="1"/>
  <c r="E33" i="1"/>
  <c r="D33" i="1" s="1"/>
  <c r="E34" i="1"/>
  <c r="E35" i="1"/>
  <c r="E36" i="1"/>
  <c r="D36" i="1" s="1"/>
  <c r="L36" i="1" s="1"/>
  <c r="E37" i="1"/>
  <c r="E38" i="1"/>
  <c r="E39" i="1"/>
  <c r="E40" i="1"/>
  <c r="D40" i="1" s="1"/>
  <c r="E41" i="1"/>
  <c r="D41" i="1" s="1"/>
  <c r="E42" i="1"/>
  <c r="D10" i="1"/>
  <c r="D13" i="1"/>
  <c r="D14" i="1"/>
  <c r="D18" i="1"/>
  <c r="D21" i="1"/>
  <c r="D22" i="1"/>
  <c r="D26" i="1"/>
  <c r="D29" i="1"/>
  <c r="D30" i="1"/>
  <c r="D34" i="1"/>
  <c r="D37" i="1"/>
  <c r="D38" i="1"/>
  <c r="D42" i="1"/>
  <c r="N41" i="1" l="1"/>
  <c r="F41" i="1"/>
  <c r="Q41" i="1"/>
  <c r="L41" i="1"/>
  <c r="J41" i="1"/>
  <c r="N33" i="1"/>
  <c r="F33" i="1"/>
  <c r="Q33" i="1"/>
  <c r="J33" i="1"/>
  <c r="L33" i="1"/>
  <c r="N17" i="1"/>
  <c r="F17" i="1"/>
  <c r="Q17" i="1"/>
  <c r="J17" i="1"/>
  <c r="L17" i="1"/>
  <c r="N25" i="1"/>
  <c r="F25" i="1"/>
  <c r="Q25" i="1"/>
  <c r="L25" i="1"/>
  <c r="J25" i="1"/>
  <c r="N9" i="1"/>
  <c r="F9" i="1"/>
  <c r="Q9" i="1"/>
  <c r="J9" i="1"/>
  <c r="L9" i="1"/>
  <c r="N29" i="1"/>
  <c r="F29" i="1"/>
  <c r="Q29" i="1"/>
  <c r="N13" i="1"/>
  <c r="F13" i="1"/>
  <c r="Q13" i="1"/>
  <c r="L42" i="1"/>
  <c r="Q42" i="1"/>
  <c r="N42" i="1"/>
  <c r="F42" i="1"/>
  <c r="L26" i="1"/>
  <c r="Q26" i="1"/>
  <c r="N26" i="1"/>
  <c r="F26" i="1"/>
  <c r="Q40" i="1"/>
  <c r="J40" i="1"/>
  <c r="Q32" i="1"/>
  <c r="J32" i="1"/>
  <c r="Q24" i="1"/>
  <c r="J24" i="1"/>
  <c r="Q16" i="1"/>
  <c r="J16" i="1"/>
  <c r="Q8" i="1"/>
  <c r="J8" i="1"/>
  <c r="L38" i="1"/>
  <c r="N38" i="1"/>
  <c r="F38" i="1"/>
  <c r="Q38" i="1"/>
  <c r="L30" i="1"/>
  <c r="N30" i="1"/>
  <c r="F30" i="1"/>
  <c r="Q30" i="1"/>
  <c r="L22" i="1"/>
  <c r="N22" i="1"/>
  <c r="F22" i="1"/>
  <c r="Q22" i="1"/>
  <c r="L14" i="1"/>
  <c r="N14" i="1"/>
  <c r="F14" i="1"/>
  <c r="Q14" i="1"/>
  <c r="N37" i="1"/>
  <c r="F37" i="1"/>
  <c r="Q37" i="1"/>
  <c r="N21" i="1"/>
  <c r="F21" i="1"/>
  <c r="Q21" i="1"/>
  <c r="L34" i="1"/>
  <c r="Q34" i="1"/>
  <c r="N34" i="1"/>
  <c r="F34" i="1"/>
  <c r="L18" i="1"/>
  <c r="Q18" i="1"/>
  <c r="N18" i="1"/>
  <c r="F18" i="1"/>
  <c r="L10" i="1"/>
  <c r="N10" i="1"/>
  <c r="F10" i="1"/>
  <c r="Q10" i="1"/>
  <c r="Q36" i="1"/>
  <c r="J36" i="1"/>
  <c r="Q28" i="1"/>
  <c r="J28" i="1"/>
  <c r="Q20" i="1"/>
  <c r="J20" i="1"/>
  <c r="Q12" i="1"/>
  <c r="J12" i="1"/>
  <c r="J37" i="1"/>
  <c r="J29" i="1"/>
  <c r="J21" i="1"/>
  <c r="J13" i="1"/>
  <c r="L40" i="1"/>
  <c r="L32" i="1"/>
  <c r="L24" i="1"/>
  <c r="L16" i="1"/>
  <c r="L8" i="1"/>
  <c r="F40" i="1"/>
  <c r="F32" i="1"/>
  <c r="F24" i="1"/>
  <c r="F16" i="1"/>
  <c r="F8" i="1"/>
  <c r="J39" i="1"/>
  <c r="L39" i="1"/>
  <c r="J35" i="1"/>
  <c r="L35" i="1"/>
  <c r="J31" i="1"/>
  <c r="L31" i="1"/>
  <c r="J27" i="1"/>
  <c r="L27" i="1"/>
  <c r="J23" i="1"/>
  <c r="L23" i="1"/>
  <c r="J19" i="1"/>
  <c r="L19" i="1"/>
  <c r="J15" i="1"/>
  <c r="L15" i="1"/>
  <c r="J11" i="1"/>
  <c r="L11" i="1"/>
  <c r="J42" i="1"/>
  <c r="J34" i="1"/>
  <c r="J26" i="1"/>
  <c r="J18" i="1"/>
  <c r="J10" i="1"/>
  <c r="L37" i="1"/>
  <c r="L29" i="1"/>
  <c r="L21" i="1"/>
  <c r="L13" i="1"/>
  <c r="N40" i="1"/>
  <c r="N32" i="1"/>
  <c r="N24" i="1"/>
  <c r="N16" i="1"/>
  <c r="N8" i="1"/>
  <c r="Q27" i="1"/>
  <c r="Q11" i="1"/>
  <c r="D39" i="2"/>
  <c r="D35" i="2"/>
  <c r="D31" i="2"/>
  <c r="D27" i="2"/>
  <c r="D23" i="2"/>
  <c r="D19" i="2"/>
  <c r="D15" i="2"/>
  <c r="D11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<sst xmlns="http://schemas.openxmlformats.org/spreadsheetml/2006/main" count="799" uniqueCount="326">
  <si>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</si>
  <si>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</si>
  <si>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</si>
  <si>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</si>
  <si>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</si>
  <si>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</si>
  <si>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</si>
  <si>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</si>
  <si>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</si>
  <si>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</si>
  <si>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</si>
  <si>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</si>
  <si>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</si>
  <si>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</si>
  <si>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</si>
  <si>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</si>
  <si>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</si>
  <si>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</si>
  <si>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</si>
  <si>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</si>
  <si>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</si>
  <si>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</si>
  <si>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</si>
  <si>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</si>
  <si>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</si>
  <si>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</si>
  <si>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</si>
  <si>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</si>
  <si>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</si>
  <si>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</si>
  <si>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</si>
  <si>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</si>
  <si>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</si>
  <si>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</si>
  <si>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</si>
  <si>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</si>
  <si>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</si>
  <si>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</si>
  <si>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</si>
  <si>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</si>
  <si>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</si>
  <si>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</si>
  <si>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</si>
  <si>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</si>
  <si>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</si>
  <si>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</si>
  <si>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</si>
  <si>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</si>
  <si>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</si>
  <si>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</si>
  <si>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</si>
  <si>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</si>
  <si>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</si>
  <si>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</si>
  <si>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</si>
  <si>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</si>
  <si>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</si>
  <si>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</si>
  <si>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</si>
  <si>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</si>
  <si>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</si>
  <si>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</si>
  <si>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</si>
  <si>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</si>
  <si>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</si>
  <si>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</si>
  <si>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</si>
  <si>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</si>
  <si>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</si>
  <si>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</si>
  <si>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</si>
  <si>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</si>
  <si>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</si>
  <si>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</si>
  <si>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</si>
  <si>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</si>
  <si>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</si>
  <si>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</si>
  <si>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</si>
  <si>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</si>
  <si>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</si>
  <si>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</si>
  <si>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</si>
  <si>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</si>
  <si>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</si>
  <si>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</si>
  <si>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</si>
  <si>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</si>
  <si>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</si>
  <si>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</si>
  <si>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</si>
  <si>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</si>
  <si>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</si>
  <si>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</si>
  <si>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</si>
  <si>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</si>
  <si>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</si>
  <si>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</si>
  <si>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</si>
  <si>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</si>
  <si>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</si>
  <si>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</si>
  <si>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</si>
  <si>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</si>
  <si>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</si>
  <si>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</si>
  <si>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</si>
  <si>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</si>
  <si>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</si>
  <si>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</si>
  <si>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</si>
  <si>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</si>
  <si>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</si>
  <si>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</si>
  <si>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</si>
  <si>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</si>
  <si>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</si>
  <si>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</si>
  <si>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</si>
  <si>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</si>
  <si>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</si>
  <si>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</si>
  <si>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</si>
  <si>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</si>
  <si>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</si>
  <si>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</si>
  <si>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</si>
  <si>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</si>
  <si>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</si>
  <si>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</si>
  <si>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</si>
  <si>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</si>
  <si>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</si>
  <si>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</si>
  <si>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</si>
  <si>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</si>
  <si>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</si>
  <si>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</si>
  <si>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</si>
  <si>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</si>
  <si>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</si>
  <si>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</si>
  <si>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</si>
  <si>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</si>
  <si>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</si>
  <si>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</si>
  <si>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</si>
  <si>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</si>
  <si>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</si>
  <si>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</si>
  <si>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</si>
  <si>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</si>
  <si>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</si>
  <si>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</si>
  <si>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</si>
  <si>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</si>
  <si>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</si>
  <si>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</si>
  <si>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</si>
  <si>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</si>
  <si>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</si>
  <si>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</si>
  <si>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</si>
  <si>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</si>
  <si>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</si>
  <si>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</si>
  <si>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</si>
  <si>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</si>
  <si>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</si>
  <si>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</si>
  <si>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</si>
  <si>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</si>
  <si>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</si>
  <si>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</si>
  <si>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</si>
  <si>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</si>
  <si>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</si>
  <si>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</si>
  <si>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</si>
  <si>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</si>
  <si>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</si>
  <si>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</si>
  <si>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</si>
  <si>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</si>
  <si>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</si>
  <si>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</si>
  <si>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</si>
  <si>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</si>
  <si>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</si>
  <si>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</si>
  <si>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</si>
  <si>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</si>
  <si>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</si>
  <si>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</si>
  <si>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</si>
  <si>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</si>
  <si>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</si>
  <si>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</si>
  <si>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</si>
  <si>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</si>
  <si>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</si>
  <si>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</si>
  <si>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</si>
  <si>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</si>
  <si>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</si>
  <si>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</si>
  <si>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</si>
  <si>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</si>
  <si>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</si>
  <si>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</si>
  <si>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</si>
  <si>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</si>
  <si>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</si>
  <si>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</si>
  <si>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</si>
  <si>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</si>
  <si>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</si>
  <si>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</si>
  <si>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</si>
  <si>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</si>
  <si>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</si>
  <si>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</si>
  <si>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</si>
  <si>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</si>
  <si>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</si>
  <si>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</si>
  <si>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</si>
  <si>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</si>
  <si>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</si>
  <si>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</si>
  <si>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</si>
  <si>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</si>
  <si>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</si>
  <si>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</si>
  <si>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</si>
  <si>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</si>
  <si>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</si>
  <si>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</si>
  <si>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</si>
  <si>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</si>
  <si>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</si>
  <si>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</si>
  <si>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</si>
  <si>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</si>
  <si>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</si>
  <si>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</si>
  <si>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</si>
  <si>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</si>
  <si>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</si>
  <si>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</si>
  <si>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</si>
  <si>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22000</t>
  </si>
  <si>
    <t>水洗化人口等（平成30年度実績）</t>
    <phoneticPr fontId="3"/>
  </si>
  <si>
    <t>し尿処理の状況（平成30年度実績）</t>
    <phoneticPr fontId="3"/>
  </si>
  <si>
    <t>22100</t>
  </si>
  <si>
    <t>静岡市</t>
  </si>
  <si>
    <t/>
  </si>
  <si>
    <t>○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</si>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</sst>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32</v>
      </c>
      <c r="B7" s="116" t="s">
        <v>251</v>
      </c>
      <c r="C7" s="109" t="s">
        <v>200</v>
      </c>
      <c r="D7" s="110">
        <f>+SUM(E7,+I7)</f>
        <v>3728124</v>
      </c>
      <c r="E7" s="110">
        <f>+SUM(G7,+H7)</f>
        <v>77831</v>
      </c>
      <c r="F7" s="111">
        <f>IF(D7&gt;0,E7/D7*100,"-")</f>
        <v>2.0876719765758867</v>
      </c>
      <c r="G7" s="108">
        <f>SUM(G$8:G$207)</f>
        <v>76399</v>
      </c>
      <c r="H7" s="108">
        <f>SUM(H$8:H$207)</f>
        <v>1432</v>
      </c>
      <c r="I7" s="110">
        <f>+SUM(K7,+M7,+O7)</f>
        <v>3650293</v>
      </c>
      <c r="J7" s="111">
        <f>IF(D7&gt;0,I7/D7*100,"-")</f>
        <v>97.912328023424109</v>
      </c>
      <c r="K7" s="108">
        <f>SUM(K$8:K$207)</f>
        <v>2173692</v>
      </c>
      <c r="L7" s="111">
        <f>IF(D7&gt;0,K7/D7*100,"-")</f>
        <v>58.305249503503646</v>
      </c>
      <c r="M7" s="108">
        <f>SUM(M$8:M$207)</f>
        <v>14633</v>
      </c>
      <c r="N7" s="111">
        <f>IF(D7&gt;0,M7/D7*100,"-")</f>
        <v>0.39250303906200551</v>
      </c>
      <c r="O7" s="108">
        <f>SUM(O$8:O$207)</f>
        <v>1461968</v>
      </c>
      <c r="P7" s="108">
        <f>SUM(P$8:P$207)</f>
        <v>693502</v>
      </c>
      <c r="Q7" s="111">
        <f>IF(D7&gt;0,O7/D7*100,"-")</f>
        <v>39.214575480858471</v>
      </c>
      <c r="R7" s="108">
        <f>SUM(R$8:R$207)</f>
        <v>87985</v>
      </c>
      <c r="S7" s="112">
        <f t="shared" ref="S7:Z7" si="0">COUNTIF(S$8:S$207,"○")</f>
        <v>20</v>
      </c>
      <c r="T7" s="112">
        <f t="shared" si="0"/>
        <v>1</v>
      </c>
      <c r="U7" s="112">
        <f t="shared" si="0"/>
        <v>1</v>
      </c>
      <c r="V7" s="112">
        <f t="shared" si="0"/>
        <v>13</v>
      </c>
      <c r="W7" s="112">
        <f t="shared" si="0"/>
        <v>17</v>
      </c>
      <c r="X7" s="112">
        <f t="shared" si="0"/>
        <v>0</v>
      </c>
      <c r="Y7" s="112">
        <f t="shared" si="0"/>
        <v>1</v>
      </c>
      <c r="Z7" s="112">
        <f t="shared" si="0"/>
        <v>17</v>
      </c>
      <c r="AA7" s="188"/>
      <c r="AB7" s="188"/>
    </row>
    <row r="8" spans="1:28" s="105" customFormat="1" ht="13.5" customHeight="1">
      <c r="A8" s="101" t="s">
        <v>32</v>
      </c>
      <c r="B8" s="102" t="s">
        <v>254</v>
      </c>
      <c r="C8" s="101" t="s">
        <v>255</v>
      </c>
      <c r="D8" s="103">
        <f>+SUM(E8,+I8)</f>
        <v>703168</v>
      </c>
      <c r="E8" s="103">
        <f>+SUM(G8,+H8)</f>
        <v>7733</v>
      </c>
      <c r="F8" s="104">
        <f>IF(D8&gt;0,E8/D8*100,"-")</f>
        <v>1.0997371894056611</v>
      </c>
      <c r="G8" s="103">
        <v>7475</v>
      </c>
      <c r="H8" s="103">
        <v>258</v>
      </c>
      <c r="I8" s="103">
        <f>+SUM(K8,+M8,+O8)</f>
        <v>695435</v>
      </c>
      <c r="J8" s="104">
        <f>IF(D8&gt;0,I8/D8*100,"-")</f>
        <v>98.900262810594342</v>
      </c>
      <c r="K8" s="103">
        <v>527410</v>
      </c>
      <c r="L8" s="104">
        <f>IF(D8&gt;0,K8/D8*100,"-")</f>
        <v>75.004835259852555</v>
      </c>
      <c r="M8" s="103">
        <v>0</v>
      </c>
      <c r="N8" s="104">
        <f>IF(D8&gt;0,M8/D8*100,"-")</f>
        <v>0</v>
      </c>
      <c r="O8" s="103">
        <v>168025</v>
      </c>
      <c r="P8" s="103">
        <v>61194</v>
      </c>
      <c r="Q8" s="104">
        <f>IF(D8&gt;0,O8/D8*100,"-")</f>
        <v>23.895427550741786</v>
      </c>
      <c r="R8" s="103">
        <v>9659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32</v>
      </c>
      <c r="B9" s="102" t="s">
        <v>258</v>
      </c>
      <c r="C9" s="101" t="s">
        <v>259</v>
      </c>
      <c r="D9" s="103">
        <f>+SUM(E9,+I9)</f>
        <v>805110</v>
      </c>
      <c r="E9" s="103">
        <f>+SUM(G9,+H9)</f>
        <v>21454</v>
      </c>
      <c r="F9" s="104">
        <f>IF(D9&gt;0,E9/D9*100,"-")</f>
        <v>2.6647290432363282</v>
      </c>
      <c r="G9" s="103">
        <v>20849</v>
      </c>
      <c r="H9" s="103">
        <v>605</v>
      </c>
      <c r="I9" s="103">
        <f>+SUM(K9,+M9,+O9)</f>
        <v>783656</v>
      </c>
      <c r="J9" s="104">
        <f>IF(D9&gt;0,I9/D9*100,"-")</f>
        <v>97.335270956763679</v>
      </c>
      <c r="K9" s="103">
        <v>625969</v>
      </c>
      <c r="L9" s="104">
        <f>IF(D9&gt;0,K9/D9*100,"-")</f>
        <v>77.749500068313651</v>
      </c>
      <c r="M9" s="103">
        <v>0</v>
      </c>
      <c r="N9" s="104">
        <f>IF(D9&gt;0,M9/D9*100,"-")</f>
        <v>0</v>
      </c>
      <c r="O9" s="103">
        <v>157687</v>
      </c>
      <c r="P9" s="103">
        <v>68665</v>
      </c>
      <c r="Q9" s="104">
        <f>IF(D9&gt;0,O9/D9*100,"-")</f>
        <v>19.585770888450025</v>
      </c>
      <c r="R9" s="103">
        <v>23963</v>
      </c>
      <c r="S9" s="101"/>
      <c r="T9" s="101" t="s">
        <v>257</v>
      </c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32</v>
      </c>
      <c r="B10" s="102" t="s">
        <v>260</v>
      </c>
      <c r="C10" s="101" t="s">
        <v>261</v>
      </c>
      <c r="D10" s="103">
        <f>+SUM(E10,+I10)</f>
        <v>196274</v>
      </c>
      <c r="E10" s="103">
        <f>+SUM(G10,+H10)</f>
        <v>2163</v>
      </c>
      <c r="F10" s="104">
        <f>IF(D10&gt;0,E10/D10*100,"-")</f>
        <v>1.1020308344457239</v>
      </c>
      <c r="G10" s="103">
        <v>2163</v>
      </c>
      <c r="H10" s="103">
        <v>0</v>
      </c>
      <c r="I10" s="103">
        <f>+SUM(K10,+M10,+O10)</f>
        <v>194111</v>
      </c>
      <c r="J10" s="104">
        <f>IF(D10&gt;0,I10/D10*100,"-")</f>
        <v>98.897969165554272</v>
      </c>
      <c r="K10" s="103">
        <v>102509</v>
      </c>
      <c r="L10" s="104">
        <f>IF(D10&gt;0,K10/D10*100,"-")</f>
        <v>52.227498293202359</v>
      </c>
      <c r="M10" s="103">
        <v>176</v>
      </c>
      <c r="N10" s="104">
        <f>IF(D10&gt;0,M10/D10*100,"-")</f>
        <v>8.9670562580881838E-2</v>
      </c>
      <c r="O10" s="103">
        <v>91426</v>
      </c>
      <c r="P10" s="103">
        <v>48489</v>
      </c>
      <c r="Q10" s="104">
        <f>IF(D10&gt;0,O10/D10*100,"-")</f>
        <v>46.580800309771035</v>
      </c>
      <c r="R10" s="103">
        <v>4167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32</v>
      </c>
      <c r="B11" s="102" t="s">
        <v>262</v>
      </c>
      <c r="C11" s="101" t="s">
        <v>263</v>
      </c>
      <c r="D11" s="103">
        <f>+SUM(E11,+I11)</f>
        <v>37084</v>
      </c>
      <c r="E11" s="103">
        <f>+SUM(G11,+H11)</f>
        <v>307</v>
      </c>
      <c r="F11" s="104">
        <f>IF(D11&gt;0,E11/D11*100,"-")</f>
        <v>0.82785028583755793</v>
      </c>
      <c r="G11" s="103">
        <v>307</v>
      </c>
      <c r="H11" s="103">
        <v>0</v>
      </c>
      <c r="I11" s="103">
        <f>+SUM(K11,+M11,+O11)</f>
        <v>36777</v>
      </c>
      <c r="J11" s="104">
        <f>IF(D11&gt;0,I11/D11*100,"-")</f>
        <v>99.172149714162444</v>
      </c>
      <c r="K11" s="103">
        <v>22063</v>
      </c>
      <c r="L11" s="104">
        <f>IF(D11&gt;0,K11/D11*100,"-")</f>
        <v>59.494660770143462</v>
      </c>
      <c r="M11" s="103">
        <v>0</v>
      </c>
      <c r="N11" s="104">
        <f>IF(D11&gt;0,M11/D11*100,"-")</f>
        <v>0</v>
      </c>
      <c r="O11" s="103">
        <v>14714</v>
      </c>
      <c r="P11" s="103">
        <v>3521</v>
      </c>
      <c r="Q11" s="104">
        <f>IF(D11&gt;0,O11/D11*100,"-")</f>
        <v>39.677488944018982</v>
      </c>
      <c r="R11" s="103">
        <v>514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32</v>
      </c>
      <c r="B12" s="102" t="s">
        <v>264</v>
      </c>
      <c r="C12" s="101" t="s">
        <v>265</v>
      </c>
      <c r="D12" s="103">
        <f>+SUM(E12,+I12)</f>
        <v>110444</v>
      </c>
      <c r="E12" s="103">
        <f>+SUM(G12,+H12)</f>
        <v>409</v>
      </c>
      <c r="F12" s="104">
        <f>IF(D12&gt;0,E12/D12*100,"-")</f>
        <v>0.37032342182463512</v>
      </c>
      <c r="G12" s="103">
        <v>409</v>
      </c>
      <c r="H12" s="103">
        <v>0</v>
      </c>
      <c r="I12" s="103">
        <f>+SUM(K12,+M12,+O12)</f>
        <v>110035</v>
      </c>
      <c r="J12" s="104">
        <f>IF(D12&gt;0,I12/D12*100,"-")</f>
        <v>99.629676578175363</v>
      </c>
      <c r="K12" s="103">
        <v>83913</v>
      </c>
      <c r="L12" s="104">
        <f>IF(D12&gt;0,K12/D12*100,"-")</f>
        <v>75.977871138314441</v>
      </c>
      <c r="M12" s="103">
        <v>0</v>
      </c>
      <c r="N12" s="104">
        <f>IF(D12&gt;0,M12/D12*100,"-")</f>
        <v>0</v>
      </c>
      <c r="O12" s="103">
        <v>26122</v>
      </c>
      <c r="P12" s="103">
        <v>11191</v>
      </c>
      <c r="Q12" s="104">
        <f>IF(D12&gt;0,O12/D12*100,"-")</f>
        <v>23.651805439860926</v>
      </c>
      <c r="R12" s="103">
        <v>1322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32</v>
      </c>
      <c r="B13" s="102" t="s">
        <v>266</v>
      </c>
      <c r="C13" s="101" t="s">
        <v>267</v>
      </c>
      <c r="D13" s="103">
        <f>+SUM(E13,+I13)</f>
        <v>132972</v>
      </c>
      <c r="E13" s="103">
        <f>+SUM(G13,+H13)</f>
        <v>2862</v>
      </c>
      <c r="F13" s="104">
        <f>IF(D13&gt;0,E13/D13*100,"-")</f>
        <v>2.1523328219474775</v>
      </c>
      <c r="G13" s="103">
        <v>2862</v>
      </c>
      <c r="H13" s="103">
        <v>0</v>
      </c>
      <c r="I13" s="103">
        <f>+SUM(K13,+M13,+O13)</f>
        <v>130110</v>
      </c>
      <c r="J13" s="104">
        <f>IF(D13&gt;0,I13/D13*100,"-")</f>
        <v>97.847667178052518</v>
      </c>
      <c r="K13" s="103">
        <v>62853</v>
      </c>
      <c r="L13" s="104">
        <f>IF(D13&gt;0,K13/D13*100,"-")</f>
        <v>47.267845862286798</v>
      </c>
      <c r="M13" s="103">
        <v>0</v>
      </c>
      <c r="N13" s="104">
        <f>IF(D13&gt;0,M13/D13*100,"-")</f>
        <v>0</v>
      </c>
      <c r="O13" s="103">
        <v>67257</v>
      </c>
      <c r="P13" s="103">
        <v>20530</v>
      </c>
      <c r="Q13" s="104">
        <f>IF(D13&gt;0,O13/D13*100,"-")</f>
        <v>50.579821315765727</v>
      </c>
      <c r="R13" s="103">
        <v>2097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32</v>
      </c>
      <c r="B14" s="102" t="s">
        <v>268</v>
      </c>
      <c r="C14" s="101" t="s">
        <v>269</v>
      </c>
      <c r="D14" s="103">
        <f>+SUM(E14,+I14)</f>
        <v>69363</v>
      </c>
      <c r="E14" s="103">
        <f>+SUM(G14,+H14)</f>
        <v>100</v>
      </c>
      <c r="F14" s="104">
        <f>IF(D14&gt;0,E14/D14*100,"-")</f>
        <v>0.14416908149878177</v>
      </c>
      <c r="G14" s="103">
        <v>100</v>
      </c>
      <c r="H14" s="103">
        <v>0</v>
      </c>
      <c r="I14" s="103">
        <f>+SUM(K14,+M14,+O14)</f>
        <v>69263</v>
      </c>
      <c r="J14" s="104">
        <f>IF(D14&gt;0,I14/D14*100,"-")</f>
        <v>99.855830918501226</v>
      </c>
      <c r="K14" s="103">
        <v>22266</v>
      </c>
      <c r="L14" s="104">
        <f>IF(D14&gt;0,K14/D14*100,"-")</f>
        <v>32.100687686518746</v>
      </c>
      <c r="M14" s="103">
        <v>2002</v>
      </c>
      <c r="N14" s="104">
        <f>IF(D14&gt;0,M14/D14*100,"-")</f>
        <v>2.886265011605611</v>
      </c>
      <c r="O14" s="103">
        <v>44995</v>
      </c>
      <c r="P14" s="103">
        <v>14395</v>
      </c>
      <c r="Q14" s="104">
        <f>IF(D14&gt;0,O14/D14*100,"-")</f>
        <v>64.868878220376857</v>
      </c>
      <c r="R14" s="103">
        <v>546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32</v>
      </c>
      <c r="B15" s="102" t="s">
        <v>270</v>
      </c>
      <c r="C15" s="101" t="s">
        <v>271</v>
      </c>
      <c r="D15" s="103">
        <f>+SUM(E15,+I15)</f>
        <v>98765</v>
      </c>
      <c r="E15" s="103">
        <f>+SUM(G15,+H15)</f>
        <v>5223</v>
      </c>
      <c r="F15" s="104">
        <f>IF(D15&gt;0,E15/D15*100,"-")</f>
        <v>5.288310636359034</v>
      </c>
      <c r="G15" s="103">
        <v>5186</v>
      </c>
      <c r="H15" s="103">
        <v>37</v>
      </c>
      <c r="I15" s="103">
        <f>+SUM(K15,+M15,+O15)</f>
        <v>93542</v>
      </c>
      <c r="J15" s="104">
        <f>IF(D15&gt;0,I15/D15*100,"-")</f>
        <v>94.711689363640957</v>
      </c>
      <c r="K15" s="103">
        <v>8876</v>
      </c>
      <c r="L15" s="104">
        <f>IF(D15&gt;0,K15/D15*100,"-")</f>
        <v>8.9869893180782672</v>
      </c>
      <c r="M15" s="103">
        <v>3839</v>
      </c>
      <c r="N15" s="104">
        <f>IF(D15&gt;0,M15/D15*100,"-")</f>
        <v>3.8870045056447124</v>
      </c>
      <c r="O15" s="103">
        <v>80827</v>
      </c>
      <c r="P15" s="103">
        <v>51829</v>
      </c>
      <c r="Q15" s="104">
        <f>IF(D15&gt;0,O15/D15*100,"-")</f>
        <v>81.837695539917988</v>
      </c>
      <c r="R15" s="103">
        <v>1195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32</v>
      </c>
      <c r="B16" s="102" t="s">
        <v>272</v>
      </c>
      <c r="C16" s="101" t="s">
        <v>273</v>
      </c>
      <c r="D16" s="103">
        <f>+SUM(E16,+I16)</f>
        <v>254219</v>
      </c>
      <c r="E16" s="103">
        <f>+SUM(G16,+H16)</f>
        <v>2635</v>
      </c>
      <c r="F16" s="104">
        <f>IF(D16&gt;0,E16/D16*100,"-")</f>
        <v>1.0365078928010889</v>
      </c>
      <c r="G16" s="103">
        <v>2635</v>
      </c>
      <c r="H16" s="103">
        <v>0</v>
      </c>
      <c r="I16" s="103">
        <f>+SUM(K16,+M16,+O16)</f>
        <v>251584</v>
      </c>
      <c r="J16" s="104">
        <f>IF(D16&gt;0,I16/D16*100,"-")</f>
        <v>98.963492107198917</v>
      </c>
      <c r="K16" s="103">
        <v>177872</v>
      </c>
      <c r="L16" s="104">
        <f>IF(D16&gt;0,K16/D16*100,"-")</f>
        <v>69.968019699550382</v>
      </c>
      <c r="M16" s="103">
        <v>2076</v>
      </c>
      <c r="N16" s="104">
        <f>IF(D16&gt;0,M16/D16*100,"-")</f>
        <v>0.81661874210818219</v>
      </c>
      <c r="O16" s="103">
        <v>71636</v>
      </c>
      <c r="P16" s="103">
        <v>33357</v>
      </c>
      <c r="Q16" s="104">
        <f>IF(D16&gt;0,O16/D16*100,"-")</f>
        <v>28.178853665540345</v>
      </c>
      <c r="R16" s="103">
        <v>5369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32</v>
      </c>
      <c r="B17" s="102" t="s">
        <v>274</v>
      </c>
      <c r="C17" s="101" t="s">
        <v>275</v>
      </c>
      <c r="D17" s="103">
        <f>+SUM(E17,+I17)</f>
        <v>170009</v>
      </c>
      <c r="E17" s="103">
        <f>+SUM(G17,+H17)</f>
        <v>5391</v>
      </c>
      <c r="F17" s="104">
        <f>IF(D17&gt;0,E17/D17*100,"-")</f>
        <v>3.1710085936626884</v>
      </c>
      <c r="G17" s="103">
        <v>5391</v>
      </c>
      <c r="H17" s="103">
        <v>0</v>
      </c>
      <c r="I17" s="103">
        <f>+SUM(K17,+M17,+O17)</f>
        <v>164618</v>
      </c>
      <c r="J17" s="104">
        <f>IF(D17&gt;0,I17/D17*100,"-")</f>
        <v>96.828991406337323</v>
      </c>
      <c r="K17" s="103">
        <v>132682</v>
      </c>
      <c r="L17" s="104">
        <f>IF(D17&gt;0,K17/D17*100,"-")</f>
        <v>78.044103547459258</v>
      </c>
      <c r="M17" s="103">
        <v>0</v>
      </c>
      <c r="N17" s="104">
        <f>IF(D17&gt;0,M17/D17*100,"-")</f>
        <v>0</v>
      </c>
      <c r="O17" s="103">
        <v>31936</v>
      </c>
      <c r="P17" s="103">
        <v>13024</v>
      </c>
      <c r="Q17" s="104">
        <f>IF(D17&gt;0,O17/D17*100,"-")</f>
        <v>18.784887858878061</v>
      </c>
      <c r="R17" s="103">
        <v>7552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32</v>
      </c>
      <c r="B18" s="102" t="s">
        <v>276</v>
      </c>
      <c r="C18" s="101" t="s">
        <v>277</v>
      </c>
      <c r="D18" s="103">
        <f>+SUM(E18,+I18)</f>
        <v>139594</v>
      </c>
      <c r="E18" s="103">
        <f>+SUM(G18,+H18)</f>
        <v>2684</v>
      </c>
      <c r="F18" s="104">
        <f>IF(D18&gt;0,E18/D18*100,"-")</f>
        <v>1.9227187414931874</v>
      </c>
      <c r="G18" s="103">
        <v>2684</v>
      </c>
      <c r="H18" s="103">
        <v>0</v>
      </c>
      <c r="I18" s="103">
        <f>+SUM(K18,+M18,+O18)</f>
        <v>136910</v>
      </c>
      <c r="J18" s="104">
        <f>IF(D18&gt;0,I18/D18*100,"-")</f>
        <v>98.077281258506815</v>
      </c>
      <c r="K18" s="103">
        <v>30697</v>
      </c>
      <c r="L18" s="104">
        <f>IF(D18&gt;0,K18/D18*100,"-")</f>
        <v>21.99020015186899</v>
      </c>
      <c r="M18" s="103">
        <v>2492</v>
      </c>
      <c r="N18" s="104">
        <f>IF(D18&gt;0,M18/D18*100,"-")</f>
        <v>1.7851770133386822</v>
      </c>
      <c r="O18" s="103">
        <v>103721</v>
      </c>
      <c r="P18" s="103">
        <v>61912</v>
      </c>
      <c r="Q18" s="104">
        <f>IF(D18&gt;0,O18/D18*100,"-")</f>
        <v>74.301904093299143</v>
      </c>
      <c r="R18" s="103">
        <v>4168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32</v>
      </c>
      <c r="B19" s="102" t="s">
        <v>278</v>
      </c>
      <c r="C19" s="101" t="s">
        <v>279</v>
      </c>
      <c r="D19" s="103">
        <f>+SUM(E19,+I19)</f>
        <v>117925</v>
      </c>
      <c r="E19" s="103">
        <f>+SUM(G19,+H19)</f>
        <v>3808</v>
      </c>
      <c r="F19" s="104">
        <f>IF(D19&gt;0,E19/D19*100,"-")</f>
        <v>3.2291710833156668</v>
      </c>
      <c r="G19" s="103">
        <v>3766</v>
      </c>
      <c r="H19" s="103">
        <v>42</v>
      </c>
      <c r="I19" s="103">
        <f>+SUM(K19,+M19,+O19)</f>
        <v>114117</v>
      </c>
      <c r="J19" s="104">
        <f>IF(D19&gt;0,I19/D19*100,"-")</f>
        <v>96.770828916684337</v>
      </c>
      <c r="K19" s="103">
        <v>33224</v>
      </c>
      <c r="L19" s="104">
        <f>IF(D19&gt;0,K19/D19*100,"-")</f>
        <v>28.173839304642783</v>
      </c>
      <c r="M19" s="103">
        <v>1678</v>
      </c>
      <c r="N19" s="104">
        <f>IF(D19&gt;0,M19/D19*100,"-")</f>
        <v>1.422938308246767</v>
      </c>
      <c r="O19" s="103">
        <v>79215</v>
      </c>
      <c r="P19" s="103">
        <v>49265</v>
      </c>
      <c r="Q19" s="104">
        <f>IF(D19&gt;0,O19/D19*100,"-")</f>
        <v>67.174051303794784</v>
      </c>
      <c r="R19" s="103">
        <v>4636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32</v>
      </c>
      <c r="B20" s="102" t="s">
        <v>280</v>
      </c>
      <c r="C20" s="101" t="s">
        <v>281</v>
      </c>
      <c r="D20" s="103">
        <f>+SUM(E20,+I20)</f>
        <v>145652</v>
      </c>
      <c r="E20" s="103">
        <f>+SUM(G20,+H20)</f>
        <v>2533</v>
      </c>
      <c r="F20" s="104">
        <f>IF(D20&gt;0,E20/D20*100,"-")</f>
        <v>1.7390767033751684</v>
      </c>
      <c r="G20" s="103">
        <v>2533</v>
      </c>
      <c r="H20" s="103">
        <v>0</v>
      </c>
      <c r="I20" s="103">
        <f>+SUM(K20,+M20,+O20)</f>
        <v>143119</v>
      </c>
      <c r="J20" s="104">
        <f>IF(D20&gt;0,I20/D20*100,"-")</f>
        <v>98.260923296624838</v>
      </c>
      <c r="K20" s="103">
        <v>56838</v>
      </c>
      <c r="L20" s="104">
        <f>IF(D20&gt;0,K20/D20*100,"-")</f>
        <v>39.023151072419196</v>
      </c>
      <c r="M20" s="103">
        <v>104</v>
      </c>
      <c r="N20" s="104">
        <f>IF(D20&gt;0,M20/D20*100,"-")</f>
        <v>7.1403070332024282E-2</v>
      </c>
      <c r="O20" s="103">
        <v>86177</v>
      </c>
      <c r="P20" s="103">
        <v>40763</v>
      </c>
      <c r="Q20" s="104">
        <f>IF(D20&gt;0,O20/D20*100,"-")</f>
        <v>59.166369153873624</v>
      </c>
      <c r="R20" s="103">
        <v>1581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32</v>
      </c>
      <c r="B21" s="102" t="s">
        <v>282</v>
      </c>
      <c r="C21" s="101" t="s">
        <v>283</v>
      </c>
      <c r="D21" s="103">
        <f>+SUM(E21,+I21)</f>
        <v>88781</v>
      </c>
      <c r="E21" s="103">
        <f>+SUM(G21,+H21)</f>
        <v>1013</v>
      </c>
      <c r="F21" s="104">
        <f>IF(D21&gt;0,E21/D21*100,"-")</f>
        <v>1.141009900767056</v>
      </c>
      <c r="G21" s="103">
        <v>1013</v>
      </c>
      <c r="H21" s="103">
        <v>0</v>
      </c>
      <c r="I21" s="103">
        <f>+SUM(K21,+M21,+O21)</f>
        <v>87768</v>
      </c>
      <c r="J21" s="104">
        <f>IF(D21&gt;0,I21/D21*100,"-")</f>
        <v>98.85899009923294</v>
      </c>
      <c r="K21" s="103">
        <v>32589</v>
      </c>
      <c r="L21" s="104">
        <f>IF(D21&gt;0,K21/D21*100,"-")</f>
        <v>36.70717833770739</v>
      </c>
      <c r="M21" s="103">
        <v>1490</v>
      </c>
      <c r="N21" s="104">
        <f>IF(D21&gt;0,M21/D21*100,"-")</f>
        <v>1.6782870208715828</v>
      </c>
      <c r="O21" s="103">
        <v>53689</v>
      </c>
      <c r="P21" s="103">
        <v>25562</v>
      </c>
      <c r="Q21" s="104">
        <f>IF(D21&gt;0,O21/D21*100,"-")</f>
        <v>60.473524740653971</v>
      </c>
      <c r="R21" s="103">
        <v>2143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32</v>
      </c>
      <c r="B22" s="102" t="s">
        <v>284</v>
      </c>
      <c r="C22" s="101" t="s">
        <v>285</v>
      </c>
      <c r="D22" s="103">
        <f>+SUM(E22,+I22)</f>
        <v>88030</v>
      </c>
      <c r="E22" s="103">
        <f>+SUM(G22,+H22)</f>
        <v>262</v>
      </c>
      <c r="F22" s="104">
        <f>IF(D22&gt;0,E22/D22*100,"-")</f>
        <v>0.29762580938316485</v>
      </c>
      <c r="G22" s="103">
        <v>262</v>
      </c>
      <c r="H22" s="103">
        <v>0</v>
      </c>
      <c r="I22" s="103">
        <f>+SUM(K22,+M22,+O22)</f>
        <v>87768</v>
      </c>
      <c r="J22" s="104">
        <f>IF(D22&gt;0,I22/D22*100,"-")</f>
        <v>99.702374190616837</v>
      </c>
      <c r="K22" s="103">
        <v>35656</v>
      </c>
      <c r="L22" s="104">
        <f>IF(D22&gt;0,K22/D22*100,"-")</f>
        <v>40.504373509031012</v>
      </c>
      <c r="M22" s="103">
        <v>0</v>
      </c>
      <c r="N22" s="104">
        <f>IF(D22&gt;0,M22/D22*100,"-")</f>
        <v>0</v>
      </c>
      <c r="O22" s="103">
        <v>52112</v>
      </c>
      <c r="P22" s="103">
        <v>29815</v>
      </c>
      <c r="Q22" s="104">
        <f>IF(D22&gt;0,O22/D22*100,"-")</f>
        <v>59.198000681585825</v>
      </c>
      <c r="R22" s="103">
        <v>4157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32</v>
      </c>
      <c r="B23" s="102" t="s">
        <v>286</v>
      </c>
      <c r="C23" s="101" t="s">
        <v>287</v>
      </c>
      <c r="D23" s="103">
        <f>+SUM(E23,+I23)</f>
        <v>21848</v>
      </c>
      <c r="E23" s="103">
        <f>+SUM(G23,+H23)</f>
        <v>490</v>
      </c>
      <c r="F23" s="104">
        <f>IF(D23&gt;0,E23/D23*100,"-")</f>
        <v>2.2427682167704135</v>
      </c>
      <c r="G23" s="103">
        <v>193</v>
      </c>
      <c r="H23" s="103">
        <v>297</v>
      </c>
      <c r="I23" s="103">
        <f>+SUM(K23,+M23,+O23)</f>
        <v>21358</v>
      </c>
      <c r="J23" s="104">
        <f>IF(D23&gt;0,I23/D23*100,"-")</f>
        <v>97.757231783229585</v>
      </c>
      <c r="K23" s="103">
        <v>10245</v>
      </c>
      <c r="L23" s="104">
        <f>IF(D23&gt;0,K23/D23*100,"-")</f>
        <v>46.892164042475279</v>
      </c>
      <c r="M23" s="103">
        <v>0</v>
      </c>
      <c r="N23" s="104">
        <f>IF(D23&gt;0,M23/D23*100,"-")</f>
        <v>0</v>
      </c>
      <c r="O23" s="103">
        <v>11113</v>
      </c>
      <c r="P23" s="103">
        <v>1920</v>
      </c>
      <c r="Q23" s="104">
        <f>IF(D23&gt;0,O23/D23*100,"-")</f>
        <v>50.865067740754299</v>
      </c>
      <c r="R23" s="103">
        <v>217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32</v>
      </c>
      <c r="B24" s="102" t="s">
        <v>288</v>
      </c>
      <c r="C24" s="101" t="s">
        <v>289</v>
      </c>
      <c r="D24" s="103">
        <f>+SUM(E24,+I24)</f>
        <v>52208</v>
      </c>
      <c r="E24" s="103">
        <f>+SUM(G24,+H24)</f>
        <v>1088</v>
      </c>
      <c r="F24" s="104">
        <f>IF(D24&gt;0,E24/D24*100,"-")</f>
        <v>2.083971805087343</v>
      </c>
      <c r="G24" s="103">
        <v>1088</v>
      </c>
      <c r="H24" s="103">
        <v>0</v>
      </c>
      <c r="I24" s="103">
        <f>+SUM(K24,+M24,+O24)</f>
        <v>51120</v>
      </c>
      <c r="J24" s="104">
        <f>IF(D24&gt;0,I24/D24*100,"-")</f>
        <v>97.916028194912656</v>
      </c>
      <c r="K24" s="103">
        <v>21957</v>
      </c>
      <c r="L24" s="104">
        <f>IF(D24&gt;0,K24/D24*100,"-")</f>
        <v>42.056772908366533</v>
      </c>
      <c r="M24" s="103">
        <v>0</v>
      </c>
      <c r="N24" s="104">
        <f>IF(D24&gt;0,M24/D24*100,"-")</f>
        <v>0</v>
      </c>
      <c r="O24" s="103">
        <v>29163</v>
      </c>
      <c r="P24" s="103">
        <v>19306</v>
      </c>
      <c r="Q24" s="104">
        <f>IF(D24&gt;0,O24/D24*100,"-")</f>
        <v>55.85925528654613</v>
      </c>
      <c r="R24" s="103">
        <v>729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32</v>
      </c>
      <c r="B25" s="102" t="s">
        <v>290</v>
      </c>
      <c r="C25" s="101" t="s">
        <v>291</v>
      </c>
      <c r="D25" s="103">
        <f>+SUM(E25,+I25)</f>
        <v>59723</v>
      </c>
      <c r="E25" s="103">
        <f>+SUM(G25,+H25)</f>
        <v>4548</v>
      </c>
      <c r="F25" s="104">
        <f>IF(D25&gt;0,E25/D25*100,"-")</f>
        <v>7.6151566398205039</v>
      </c>
      <c r="G25" s="103">
        <v>4548</v>
      </c>
      <c r="H25" s="103">
        <v>0</v>
      </c>
      <c r="I25" s="103">
        <f>+SUM(K25,+M25,+O25)</f>
        <v>55175</v>
      </c>
      <c r="J25" s="104">
        <f>IF(D25&gt;0,I25/D25*100,"-")</f>
        <v>92.384843360179488</v>
      </c>
      <c r="K25" s="103">
        <v>21062</v>
      </c>
      <c r="L25" s="104">
        <f>IF(D25&gt;0,K25/D25*100,"-")</f>
        <v>35.266145371130051</v>
      </c>
      <c r="M25" s="103">
        <v>0</v>
      </c>
      <c r="N25" s="104">
        <f>IF(D25&gt;0,M25/D25*100,"-")</f>
        <v>0</v>
      </c>
      <c r="O25" s="103">
        <v>34113</v>
      </c>
      <c r="P25" s="103">
        <v>19992</v>
      </c>
      <c r="Q25" s="104">
        <f>IF(D25&gt;0,O25/D25*100,"-")</f>
        <v>57.118697989049451</v>
      </c>
      <c r="R25" s="103">
        <v>2868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32</v>
      </c>
      <c r="B26" s="102" t="s">
        <v>292</v>
      </c>
      <c r="C26" s="101" t="s">
        <v>293</v>
      </c>
      <c r="D26" s="103">
        <f>+SUM(E26,+I26)</f>
        <v>31039</v>
      </c>
      <c r="E26" s="103">
        <f>+SUM(G26,+H26)</f>
        <v>57</v>
      </c>
      <c r="F26" s="104">
        <f>IF(D26&gt;0,E26/D26*100,"-")</f>
        <v>0.18363993685363575</v>
      </c>
      <c r="G26" s="103">
        <v>57</v>
      </c>
      <c r="H26" s="103">
        <v>0</v>
      </c>
      <c r="I26" s="103">
        <f>+SUM(K26,+M26,+O26)</f>
        <v>30982</v>
      </c>
      <c r="J26" s="104">
        <f>IF(D26&gt;0,I26/D26*100,"-")</f>
        <v>99.816360063146362</v>
      </c>
      <c r="K26" s="103">
        <v>12822</v>
      </c>
      <c r="L26" s="104">
        <f>IF(D26&gt;0,K26/D26*100,"-")</f>
        <v>41.309320532233642</v>
      </c>
      <c r="M26" s="103">
        <v>0</v>
      </c>
      <c r="N26" s="104">
        <f>IF(D26&gt;0,M26/D26*100,"-")</f>
        <v>0</v>
      </c>
      <c r="O26" s="103">
        <v>18160</v>
      </c>
      <c r="P26" s="103">
        <v>4998</v>
      </c>
      <c r="Q26" s="104">
        <f>IF(D26&gt;0,O26/D26*100,"-")</f>
        <v>58.507039530912721</v>
      </c>
      <c r="R26" s="103">
        <v>229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32</v>
      </c>
      <c r="B27" s="102" t="s">
        <v>294</v>
      </c>
      <c r="C27" s="101" t="s">
        <v>295</v>
      </c>
      <c r="D27" s="103">
        <f>+SUM(E27,+I27)</f>
        <v>32850</v>
      </c>
      <c r="E27" s="103">
        <f>+SUM(G27,+H27)</f>
        <v>860</v>
      </c>
      <c r="F27" s="104">
        <f>IF(D27&gt;0,E27/D27*100,"-")</f>
        <v>2.6179604261796041</v>
      </c>
      <c r="G27" s="103">
        <v>860</v>
      </c>
      <c r="H27" s="103">
        <v>0</v>
      </c>
      <c r="I27" s="103">
        <f>+SUM(K27,+M27,+O27)</f>
        <v>31990</v>
      </c>
      <c r="J27" s="104">
        <f>IF(D27&gt;0,I27/D27*100,"-")</f>
        <v>97.382039573820407</v>
      </c>
      <c r="K27" s="103">
        <v>12961</v>
      </c>
      <c r="L27" s="104">
        <f>IF(D27&gt;0,K27/D27*100,"-")</f>
        <v>39.455098934550989</v>
      </c>
      <c r="M27" s="103">
        <v>0</v>
      </c>
      <c r="N27" s="104">
        <f>IF(D27&gt;0,M27/D27*100,"-")</f>
        <v>0</v>
      </c>
      <c r="O27" s="103">
        <v>19029</v>
      </c>
      <c r="P27" s="103">
        <v>13388</v>
      </c>
      <c r="Q27" s="104">
        <f>IF(D27&gt;0,O27/D27*100,"-")</f>
        <v>57.926940639269411</v>
      </c>
      <c r="R27" s="103">
        <v>993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32</v>
      </c>
      <c r="B28" s="102" t="s">
        <v>296</v>
      </c>
      <c r="C28" s="101" t="s">
        <v>297</v>
      </c>
      <c r="D28" s="103">
        <f>+SUM(E28,+I28)</f>
        <v>48179</v>
      </c>
      <c r="E28" s="103">
        <f>+SUM(G28,+H28)</f>
        <v>1812</v>
      </c>
      <c r="F28" s="104">
        <f>IF(D28&gt;0,E28/D28*100,"-")</f>
        <v>3.7609746985201022</v>
      </c>
      <c r="G28" s="103">
        <v>1812</v>
      </c>
      <c r="H28" s="103">
        <v>0</v>
      </c>
      <c r="I28" s="103">
        <f>+SUM(K28,+M28,+O28)</f>
        <v>46367</v>
      </c>
      <c r="J28" s="104">
        <f>IF(D28&gt;0,I28/D28*100,"-")</f>
        <v>96.239025301479899</v>
      </c>
      <c r="K28" s="103">
        <v>12692</v>
      </c>
      <c r="L28" s="104">
        <f>IF(D28&gt;0,K28/D28*100,"-")</f>
        <v>26.343427634446542</v>
      </c>
      <c r="M28" s="103">
        <v>776</v>
      </c>
      <c r="N28" s="104">
        <f>IF(D28&gt;0,M28/D28*100,"-")</f>
        <v>1.6106602461653419</v>
      </c>
      <c r="O28" s="103">
        <v>32899</v>
      </c>
      <c r="P28" s="103">
        <v>18926</v>
      </c>
      <c r="Q28" s="104">
        <f>IF(D28&gt;0,O28/D28*100,"-")</f>
        <v>68.284937420868005</v>
      </c>
      <c r="R28" s="103">
        <v>3192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32</v>
      </c>
      <c r="B29" s="102" t="s">
        <v>298</v>
      </c>
      <c r="C29" s="101" t="s">
        <v>299</v>
      </c>
      <c r="D29" s="103">
        <f>+SUM(E29,+I29)</f>
        <v>48893</v>
      </c>
      <c r="E29" s="103">
        <f>+SUM(G29,+H29)</f>
        <v>2383</v>
      </c>
      <c r="F29" s="104">
        <f>IF(D29&gt;0,E29/D29*100,"-")</f>
        <v>4.8739083304358495</v>
      </c>
      <c r="G29" s="103">
        <v>2383</v>
      </c>
      <c r="H29" s="103">
        <v>0</v>
      </c>
      <c r="I29" s="103">
        <f>+SUM(K29,+M29,+O29)</f>
        <v>46510</v>
      </c>
      <c r="J29" s="104">
        <f>IF(D29&gt;0,I29/D29*100,"-")</f>
        <v>95.126091669564147</v>
      </c>
      <c r="K29" s="103">
        <v>31431</v>
      </c>
      <c r="L29" s="104">
        <f>IF(D29&gt;0,K29/D29*100,"-")</f>
        <v>64.285276010880892</v>
      </c>
      <c r="M29" s="103">
        <v>0</v>
      </c>
      <c r="N29" s="104">
        <f>IF(D29&gt;0,M29/D29*100,"-")</f>
        <v>0</v>
      </c>
      <c r="O29" s="103">
        <v>15079</v>
      </c>
      <c r="P29" s="103">
        <v>6896</v>
      </c>
      <c r="Q29" s="104">
        <f>IF(D29&gt;0,O29/D29*100,"-")</f>
        <v>30.840815658683248</v>
      </c>
      <c r="R29" s="103">
        <v>590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32</v>
      </c>
      <c r="B30" s="102" t="s">
        <v>300</v>
      </c>
      <c r="C30" s="101" t="s">
        <v>301</v>
      </c>
      <c r="D30" s="103">
        <f>+SUM(E30,+I30)</f>
        <v>46001</v>
      </c>
      <c r="E30" s="103">
        <f>+SUM(G30,+H30)</f>
        <v>2289</v>
      </c>
      <c r="F30" s="104">
        <f>IF(D30&gt;0,E30/D30*100,"-")</f>
        <v>4.9759787830699338</v>
      </c>
      <c r="G30" s="103">
        <v>2289</v>
      </c>
      <c r="H30" s="103">
        <v>0</v>
      </c>
      <c r="I30" s="103">
        <f>+SUM(K30,+M30,+O30)</f>
        <v>43712</v>
      </c>
      <c r="J30" s="104">
        <f>IF(D30&gt;0,I30/D30*100,"-")</f>
        <v>95.024021216930066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43712</v>
      </c>
      <c r="P30" s="103">
        <v>21056</v>
      </c>
      <c r="Q30" s="104">
        <f>IF(D30&gt;0,O30/D30*100,"-")</f>
        <v>95.024021216930066</v>
      </c>
      <c r="R30" s="103">
        <v>1757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32</v>
      </c>
      <c r="B31" s="102" t="s">
        <v>302</v>
      </c>
      <c r="C31" s="101" t="s">
        <v>303</v>
      </c>
      <c r="D31" s="103">
        <f>+SUM(E31,+I31)</f>
        <v>12336</v>
      </c>
      <c r="E31" s="103">
        <f>+SUM(G31,+H31)</f>
        <v>122</v>
      </c>
      <c r="F31" s="104">
        <f>IF(D31&gt;0,E31/D31*100,"-")</f>
        <v>0.98897535667963676</v>
      </c>
      <c r="G31" s="103">
        <v>122</v>
      </c>
      <c r="H31" s="103">
        <v>0</v>
      </c>
      <c r="I31" s="103">
        <f>+SUM(K31,+M31,+O31)</f>
        <v>12214</v>
      </c>
      <c r="J31" s="104">
        <f>IF(D31&gt;0,I31/D31*100,"-")</f>
        <v>99.011024643320368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12214</v>
      </c>
      <c r="P31" s="103">
        <v>3452</v>
      </c>
      <c r="Q31" s="104">
        <f>IF(D31&gt;0,O31/D31*100,"-")</f>
        <v>99.011024643320368</v>
      </c>
      <c r="R31" s="103">
        <v>117</v>
      </c>
      <c r="S31" s="101"/>
      <c r="T31" s="101"/>
      <c r="U31" s="101" t="s">
        <v>257</v>
      </c>
      <c r="V31" s="101"/>
      <c r="W31" s="101"/>
      <c r="X31" s="101"/>
      <c r="Y31" s="101" t="s">
        <v>257</v>
      </c>
      <c r="Z31" s="101"/>
      <c r="AA31" s="189" t="s">
        <v>256</v>
      </c>
      <c r="AB31" s="190"/>
    </row>
    <row r="32" spans="1:28" s="105" customFormat="1" ht="13.5" customHeight="1">
      <c r="A32" s="101" t="s">
        <v>32</v>
      </c>
      <c r="B32" s="102" t="s">
        <v>304</v>
      </c>
      <c r="C32" s="101" t="s">
        <v>305</v>
      </c>
      <c r="D32" s="103">
        <f>+SUM(E32,+I32)</f>
        <v>7313</v>
      </c>
      <c r="E32" s="103">
        <f>+SUM(G32,+H32)</f>
        <v>196</v>
      </c>
      <c r="F32" s="104">
        <f>IF(D32&gt;0,E32/D32*100,"-")</f>
        <v>2.6801586216327089</v>
      </c>
      <c r="G32" s="103">
        <v>196</v>
      </c>
      <c r="H32" s="103">
        <v>0</v>
      </c>
      <c r="I32" s="103">
        <f>+SUM(K32,+M32,+O32)</f>
        <v>7117</v>
      </c>
      <c r="J32" s="104">
        <f>IF(D32&gt;0,I32/D32*100,"-")</f>
        <v>97.319841378367286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7117</v>
      </c>
      <c r="P32" s="103">
        <v>2729</v>
      </c>
      <c r="Q32" s="104">
        <f>IF(D32&gt;0,O32/D32*100,"-")</f>
        <v>97.319841378367286</v>
      </c>
      <c r="R32" s="103">
        <v>43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32</v>
      </c>
      <c r="B33" s="102" t="s">
        <v>306</v>
      </c>
      <c r="C33" s="101" t="s">
        <v>307</v>
      </c>
      <c r="D33" s="103">
        <f>+SUM(E33,+I33)</f>
        <v>8372</v>
      </c>
      <c r="E33" s="103">
        <f>+SUM(G33,+H33)</f>
        <v>179</v>
      </c>
      <c r="F33" s="104">
        <f>IF(D33&gt;0,E33/D33*100,"-")</f>
        <v>2.1380793119923558</v>
      </c>
      <c r="G33" s="103">
        <v>179</v>
      </c>
      <c r="H33" s="103">
        <v>0</v>
      </c>
      <c r="I33" s="103">
        <f>+SUM(K33,+M33,+O33)</f>
        <v>8193</v>
      </c>
      <c r="J33" s="104">
        <f>IF(D33&gt;0,I33/D33*100,"-")</f>
        <v>97.861920688007643</v>
      </c>
      <c r="K33" s="103">
        <v>2265</v>
      </c>
      <c r="L33" s="104">
        <f>IF(D33&gt;0,K33/D33*100,"-")</f>
        <v>27.054467271858577</v>
      </c>
      <c r="M33" s="103">
        <v>0</v>
      </c>
      <c r="N33" s="104">
        <f>IF(D33&gt;0,M33/D33*100,"-")</f>
        <v>0</v>
      </c>
      <c r="O33" s="103">
        <v>5928</v>
      </c>
      <c r="P33" s="103">
        <v>3314</v>
      </c>
      <c r="Q33" s="104">
        <f>IF(D33&gt;0,O33/D33*100,"-")</f>
        <v>70.807453416149073</v>
      </c>
      <c r="R33" s="103">
        <v>34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32</v>
      </c>
      <c r="B34" s="102" t="s">
        <v>308</v>
      </c>
      <c r="C34" s="101" t="s">
        <v>309</v>
      </c>
      <c r="D34" s="103">
        <f>+SUM(E34,+I34)</f>
        <v>6715</v>
      </c>
      <c r="E34" s="103">
        <f>+SUM(G34,+H34)</f>
        <v>479</v>
      </c>
      <c r="F34" s="104">
        <f>IF(D34&gt;0,E34/D34*100,"-")</f>
        <v>7.1332836932241257</v>
      </c>
      <c r="G34" s="103">
        <v>479</v>
      </c>
      <c r="H34" s="103">
        <v>0</v>
      </c>
      <c r="I34" s="103">
        <f>+SUM(K34,+M34,+O34)</f>
        <v>6236</v>
      </c>
      <c r="J34" s="104">
        <f>IF(D34&gt;0,I34/D34*100,"-")</f>
        <v>92.866716306775871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6236</v>
      </c>
      <c r="P34" s="103">
        <v>2985</v>
      </c>
      <c r="Q34" s="104">
        <f>IF(D34&gt;0,O34/D34*100,"-")</f>
        <v>92.866716306775871</v>
      </c>
      <c r="R34" s="103">
        <v>27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32</v>
      </c>
      <c r="B35" s="102" t="s">
        <v>310</v>
      </c>
      <c r="C35" s="101" t="s">
        <v>311</v>
      </c>
      <c r="D35" s="103">
        <f>+SUM(E35,+I35)</f>
        <v>8007</v>
      </c>
      <c r="E35" s="103">
        <f>+SUM(G35,+H35)</f>
        <v>542</v>
      </c>
      <c r="F35" s="104">
        <f>IF(D35&gt;0,E35/D35*100,"-")</f>
        <v>6.7690770575746226</v>
      </c>
      <c r="G35" s="103">
        <v>542</v>
      </c>
      <c r="H35" s="103">
        <v>0</v>
      </c>
      <c r="I35" s="103">
        <f>+SUM(K35,+M35,+O35)</f>
        <v>7465</v>
      </c>
      <c r="J35" s="104">
        <f>IF(D35&gt;0,I35/D35*100,"-")</f>
        <v>93.23092294242538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7465</v>
      </c>
      <c r="P35" s="103">
        <v>2320</v>
      </c>
      <c r="Q35" s="104">
        <f>IF(D35&gt;0,O35/D35*100,"-")</f>
        <v>93.23092294242538</v>
      </c>
      <c r="R35" s="103">
        <v>90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32</v>
      </c>
      <c r="B36" s="102" t="s">
        <v>312</v>
      </c>
      <c r="C36" s="101" t="s">
        <v>313</v>
      </c>
      <c r="D36" s="103">
        <f>+SUM(E36,+I36)</f>
        <v>37793</v>
      </c>
      <c r="E36" s="103">
        <f>+SUM(G36,+H36)</f>
        <v>359</v>
      </c>
      <c r="F36" s="104">
        <f>IF(D36&gt;0,E36/D36*100,"-")</f>
        <v>0.94991135924642134</v>
      </c>
      <c r="G36" s="103">
        <v>359</v>
      </c>
      <c r="H36" s="103">
        <v>0</v>
      </c>
      <c r="I36" s="103">
        <f>+SUM(K36,+M36,+O36)</f>
        <v>37434</v>
      </c>
      <c r="J36" s="104">
        <f>IF(D36&gt;0,I36/D36*100,"-")</f>
        <v>99.050088640753572</v>
      </c>
      <c r="K36" s="103">
        <v>24611</v>
      </c>
      <c r="L36" s="104">
        <f>IF(D36&gt;0,K36/D36*100,"-")</f>
        <v>65.1205249649406</v>
      </c>
      <c r="M36" s="103">
        <v>0</v>
      </c>
      <c r="N36" s="104">
        <f>IF(D36&gt;0,M36/D36*100,"-")</f>
        <v>0</v>
      </c>
      <c r="O36" s="103">
        <v>12823</v>
      </c>
      <c r="P36" s="103">
        <v>2900</v>
      </c>
      <c r="Q36" s="104">
        <f>IF(D36&gt;0,O36/D36*100,"-")</f>
        <v>33.929563675812979</v>
      </c>
      <c r="R36" s="103">
        <v>327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32</v>
      </c>
      <c r="B37" s="102" t="s">
        <v>314</v>
      </c>
      <c r="C37" s="101" t="s">
        <v>315</v>
      </c>
      <c r="D37" s="103">
        <f>+SUM(E37,+I37)</f>
        <v>32612</v>
      </c>
      <c r="E37" s="103">
        <f>+SUM(G37,+H37)</f>
        <v>104</v>
      </c>
      <c r="F37" s="104">
        <f>IF(D37&gt;0,E37/D37*100,"-")</f>
        <v>0.3189010180301729</v>
      </c>
      <c r="G37" s="103">
        <v>104</v>
      </c>
      <c r="H37" s="103">
        <v>0</v>
      </c>
      <c r="I37" s="103">
        <f>+SUM(K37,+M37,+O37)</f>
        <v>32508</v>
      </c>
      <c r="J37" s="104">
        <f>IF(D37&gt;0,I37/D37*100,"-")</f>
        <v>99.681098981969825</v>
      </c>
      <c r="K37" s="103">
        <v>19287</v>
      </c>
      <c r="L37" s="104">
        <f>IF(D37&gt;0,K37/D37*100,"-")</f>
        <v>59.140807064884093</v>
      </c>
      <c r="M37" s="103">
        <v>0</v>
      </c>
      <c r="N37" s="104">
        <f>IF(D37&gt;0,M37/D37*100,"-")</f>
        <v>0</v>
      </c>
      <c r="O37" s="103">
        <v>13221</v>
      </c>
      <c r="P37" s="103">
        <v>2678</v>
      </c>
      <c r="Q37" s="104">
        <f>IF(D37&gt;0,O37/D37*100,"-")</f>
        <v>40.540291917085739</v>
      </c>
      <c r="R37" s="103">
        <v>1208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32</v>
      </c>
      <c r="B38" s="102" t="s">
        <v>316</v>
      </c>
      <c r="C38" s="101" t="s">
        <v>317</v>
      </c>
      <c r="D38" s="103">
        <f>+SUM(E38,+I38)</f>
        <v>43527</v>
      </c>
      <c r="E38" s="103">
        <f>+SUM(G38,+H38)</f>
        <v>278</v>
      </c>
      <c r="F38" s="104">
        <f>IF(D38&gt;0,E38/D38*100,"-")</f>
        <v>0.63868403519654471</v>
      </c>
      <c r="G38" s="103">
        <v>278</v>
      </c>
      <c r="H38" s="103">
        <v>0</v>
      </c>
      <c r="I38" s="103">
        <f>+SUM(K38,+M38,+O38)</f>
        <v>43249</v>
      </c>
      <c r="J38" s="104">
        <f>IF(D38&gt;0,I38/D38*100,"-")</f>
        <v>99.361315964803453</v>
      </c>
      <c r="K38" s="103">
        <v>30903</v>
      </c>
      <c r="L38" s="104">
        <f>IF(D38&gt;0,K38/D38*100,"-")</f>
        <v>70.997312013233156</v>
      </c>
      <c r="M38" s="103">
        <v>0</v>
      </c>
      <c r="N38" s="104">
        <f>IF(D38&gt;0,M38/D38*100,"-")</f>
        <v>0</v>
      </c>
      <c r="O38" s="103">
        <v>12346</v>
      </c>
      <c r="P38" s="103">
        <v>5501</v>
      </c>
      <c r="Q38" s="104">
        <f>IF(D38&gt;0,O38/D38*100,"-")</f>
        <v>28.36400395157029</v>
      </c>
      <c r="R38" s="103">
        <v>395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32</v>
      </c>
      <c r="B39" s="102" t="s">
        <v>318</v>
      </c>
      <c r="C39" s="101" t="s">
        <v>319</v>
      </c>
      <c r="D39" s="103">
        <f>+SUM(E39,+I39)</f>
        <v>18365</v>
      </c>
      <c r="E39" s="103">
        <f>+SUM(G39,+H39)</f>
        <v>598</v>
      </c>
      <c r="F39" s="104">
        <f>IF(D39&gt;0,E39/D39*100,"-")</f>
        <v>3.2561938469915597</v>
      </c>
      <c r="G39" s="103">
        <v>598</v>
      </c>
      <c r="H39" s="103">
        <v>0</v>
      </c>
      <c r="I39" s="103">
        <f>+SUM(K39,+M39,+O39)</f>
        <v>17767</v>
      </c>
      <c r="J39" s="104">
        <f>IF(D39&gt;0,I39/D39*100,"-")</f>
        <v>96.743806153008435</v>
      </c>
      <c r="K39" s="103">
        <v>4098</v>
      </c>
      <c r="L39" s="104">
        <f>IF(D39&gt;0,K39/D39*100,"-")</f>
        <v>22.314184590253198</v>
      </c>
      <c r="M39" s="103">
        <v>0</v>
      </c>
      <c r="N39" s="104">
        <f>IF(D39&gt;0,M39/D39*100,"-")</f>
        <v>0</v>
      </c>
      <c r="O39" s="103">
        <v>13669</v>
      </c>
      <c r="P39" s="103">
        <v>7843</v>
      </c>
      <c r="Q39" s="104">
        <f>IF(D39&gt;0,O39/D39*100,"-")</f>
        <v>74.429621562755244</v>
      </c>
      <c r="R39" s="103">
        <v>211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32</v>
      </c>
      <c r="B40" s="102" t="s">
        <v>320</v>
      </c>
      <c r="C40" s="101" t="s">
        <v>321</v>
      </c>
      <c r="D40" s="103">
        <f>+SUM(E40,+I40)</f>
        <v>29703</v>
      </c>
      <c r="E40" s="103">
        <f>+SUM(G40,+H40)</f>
        <v>970</v>
      </c>
      <c r="F40" s="104">
        <f>IF(D40&gt;0,E40/D40*100,"-")</f>
        <v>3.2656634010032661</v>
      </c>
      <c r="G40" s="103">
        <v>970</v>
      </c>
      <c r="H40" s="103">
        <v>0</v>
      </c>
      <c r="I40" s="103">
        <f>+SUM(K40,+M40,+O40)</f>
        <v>28733</v>
      </c>
      <c r="J40" s="104">
        <f>IF(D40&gt;0,I40/D40*100,"-")</f>
        <v>96.734336598996734</v>
      </c>
      <c r="K40" s="103">
        <v>11166</v>
      </c>
      <c r="L40" s="104">
        <f>IF(D40&gt;0,K40/D40*100,"-")</f>
        <v>37.592162407837591</v>
      </c>
      <c r="M40" s="103">
        <v>0</v>
      </c>
      <c r="N40" s="104">
        <f>IF(D40&gt;0,M40/D40*100,"-")</f>
        <v>0</v>
      </c>
      <c r="O40" s="103">
        <v>17567</v>
      </c>
      <c r="P40" s="103">
        <v>11587</v>
      </c>
      <c r="Q40" s="104">
        <f>IF(D40&gt;0,O40/D40*100,"-")</f>
        <v>59.14217419115915</v>
      </c>
      <c r="R40" s="103">
        <v>1480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32</v>
      </c>
      <c r="B41" s="102" t="s">
        <v>322</v>
      </c>
      <c r="C41" s="101" t="s">
        <v>323</v>
      </c>
      <c r="D41" s="103">
        <f>+SUM(E41,+I41)</f>
        <v>6789</v>
      </c>
      <c r="E41" s="103">
        <f>+SUM(G41,+H41)</f>
        <v>1069</v>
      </c>
      <c r="F41" s="104">
        <f>IF(D41&gt;0,E41/D41*100,"-")</f>
        <v>15.74605980262189</v>
      </c>
      <c r="G41" s="103">
        <v>1069</v>
      </c>
      <c r="H41" s="103">
        <v>0</v>
      </c>
      <c r="I41" s="103">
        <f>+SUM(K41,+M41,+O41)</f>
        <v>5720</v>
      </c>
      <c r="J41" s="104">
        <f>IF(D41&gt;0,I41/D41*100,"-")</f>
        <v>84.253940197378114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5720</v>
      </c>
      <c r="P41" s="103">
        <v>3430</v>
      </c>
      <c r="Q41" s="104">
        <f>IF(D41&gt;0,O41/D41*100,"-")</f>
        <v>84.253940197378114</v>
      </c>
      <c r="R41" s="103">
        <v>82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32</v>
      </c>
      <c r="B42" s="102" t="s">
        <v>324</v>
      </c>
      <c r="C42" s="101" t="s">
        <v>325</v>
      </c>
      <c r="D42" s="103">
        <f>+SUM(E42,+I42)</f>
        <v>18461</v>
      </c>
      <c r="E42" s="103">
        <f>+SUM(G42,+H42)</f>
        <v>831</v>
      </c>
      <c r="F42" s="104">
        <f>IF(D42&gt;0,E42/D42*100,"-")</f>
        <v>4.5013812902876333</v>
      </c>
      <c r="G42" s="103">
        <v>638</v>
      </c>
      <c r="H42" s="103">
        <v>193</v>
      </c>
      <c r="I42" s="103">
        <f>+SUM(K42,+M42,+O42)</f>
        <v>17630</v>
      </c>
      <c r="J42" s="104">
        <f>IF(D42&gt;0,I42/D42*100,"-")</f>
        <v>95.498618709712375</v>
      </c>
      <c r="K42" s="103">
        <v>2775</v>
      </c>
      <c r="L42" s="104">
        <f>IF(D42&gt;0,K42/D42*100,"-")</f>
        <v>15.031688424245706</v>
      </c>
      <c r="M42" s="103">
        <v>0</v>
      </c>
      <c r="N42" s="104">
        <f>IF(D42&gt;0,M42/D42*100,"-")</f>
        <v>0</v>
      </c>
      <c r="O42" s="103">
        <v>14855</v>
      </c>
      <c r="P42" s="103">
        <v>4769</v>
      </c>
      <c r="Q42" s="104">
        <f>IF(D42&gt;0,O42/D42*100,"-")</f>
        <v>80.46693028546666</v>
      </c>
      <c r="R42" s="103">
        <v>327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静岡県</v>
      </c>
      <c r="B7" s="107" t="str">
        <f>水洗化人口等!B7</f>
        <v>22000</v>
      </c>
      <c r="C7" s="106" t="s">
        <v>200</v>
      </c>
      <c r="D7" s="108">
        <f>SUM(E7,+H7,+K7)</f>
        <v>949279</v>
      </c>
      <c r="E7" s="108">
        <f>SUM(F7:G7)</f>
        <v>37556</v>
      </c>
      <c r="F7" s="108">
        <f>SUM(F$8:F$207)</f>
        <v>2207</v>
      </c>
      <c r="G7" s="108">
        <f>SUM(G$8:G$207)</f>
        <v>35349</v>
      </c>
      <c r="H7" s="108">
        <f>SUM(I7:J7)</f>
        <v>4534</v>
      </c>
      <c r="I7" s="108">
        <f>SUM(I$8:I$207)</f>
        <v>4082</v>
      </c>
      <c r="J7" s="108">
        <f>SUM(J$8:J$207)</f>
        <v>452</v>
      </c>
      <c r="K7" s="108">
        <f>SUM(L7:M7)</f>
        <v>907189</v>
      </c>
      <c r="L7" s="108">
        <f>SUM(L$8:L$207)</f>
        <v>49071</v>
      </c>
      <c r="M7" s="108">
        <f>SUM(M$8:M$207)</f>
        <v>858118</v>
      </c>
      <c r="N7" s="108">
        <f>SUM(O7,+V7,+AC7)</f>
        <v>963604</v>
      </c>
      <c r="O7" s="108">
        <f>SUM(P7:U7)</f>
        <v>55360</v>
      </c>
      <c r="P7" s="108">
        <f t="shared" ref="P7:U7" si="0">SUM(P$8:P$207)</f>
        <v>50457</v>
      </c>
      <c r="Q7" s="108">
        <f t="shared" si="0"/>
        <v>0</v>
      </c>
      <c r="R7" s="108">
        <f t="shared" si="0"/>
        <v>0</v>
      </c>
      <c r="S7" s="108">
        <f t="shared" si="0"/>
        <v>4903</v>
      </c>
      <c r="T7" s="108">
        <f t="shared" si="0"/>
        <v>0</v>
      </c>
      <c r="U7" s="108">
        <f t="shared" si="0"/>
        <v>0</v>
      </c>
      <c r="V7" s="108">
        <f>SUM(W7:AB7)</f>
        <v>893919</v>
      </c>
      <c r="W7" s="108">
        <f t="shared" ref="W7:AB7" si="1">SUM(W$8:W$207)</f>
        <v>834282</v>
      </c>
      <c r="X7" s="108">
        <f t="shared" si="1"/>
        <v>0</v>
      </c>
      <c r="Y7" s="108">
        <f t="shared" si="1"/>
        <v>0</v>
      </c>
      <c r="Z7" s="108">
        <f t="shared" si="1"/>
        <v>53777</v>
      </c>
      <c r="AA7" s="108">
        <f t="shared" si="1"/>
        <v>0</v>
      </c>
      <c r="AB7" s="108">
        <f t="shared" si="1"/>
        <v>5860</v>
      </c>
      <c r="AC7" s="108">
        <f>SUM(AD7:AE7)</f>
        <v>14325</v>
      </c>
      <c r="AD7" s="108">
        <f>SUM(AD$8:AD$207)</f>
        <v>1623</v>
      </c>
      <c r="AE7" s="108">
        <f>SUM(AE$8:AE$207)</f>
        <v>12702</v>
      </c>
      <c r="AF7" s="108">
        <f>SUM(AG7:AI7)</f>
        <v>16414</v>
      </c>
      <c r="AG7" s="108">
        <f>SUM(AG$8:AG$207)</f>
        <v>16414</v>
      </c>
      <c r="AH7" s="108">
        <f>SUM(AH$8:AH$207)</f>
        <v>0</v>
      </c>
      <c r="AI7" s="108">
        <f>SUM(AI$8:AI$207)</f>
        <v>0</v>
      </c>
      <c r="AJ7" s="108">
        <f>SUM(AK7:AS7)</f>
        <v>75476</v>
      </c>
      <c r="AK7" s="108">
        <f t="shared" ref="AK7:AS7" si="2">SUM(AK$8:AK$207)</f>
        <v>59680</v>
      </c>
      <c r="AL7" s="108">
        <f t="shared" si="2"/>
        <v>50</v>
      </c>
      <c r="AM7" s="108">
        <f t="shared" si="2"/>
        <v>13023</v>
      </c>
      <c r="AN7" s="108">
        <f t="shared" si="2"/>
        <v>485</v>
      </c>
      <c r="AO7" s="108">
        <f t="shared" si="2"/>
        <v>0</v>
      </c>
      <c r="AP7" s="108">
        <f t="shared" si="2"/>
        <v>0</v>
      </c>
      <c r="AQ7" s="108">
        <f t="shared" si="2"/>
        <v>546</v>
      </c>
      <c r="AR7" s="108">
        <f t="shared" si="2"/>
        <v>76</v>
      </c>
      <c r="AS7" s="108">
        <f t="shared" si="2"/>
        <v>1616</v>
      </c>
      <c r="AT7" s="108">
        <f>SUM(AU7:AY7)</f>
        <v>886</v>
      </c>
      <c r="AU7" s="108">
        <f>SUM(AU$8:AU$207)</f>
        <v>668</v>
      </c>
      <c r="AV7" s="108">
        <f>SUM(AV$8:AV$207)</f>
        <v>0</v>
      </c>
      <c r="AW7" s="108">
        <f>SUM(AW$8:AW$207)</f>
        <v>218</v>
      </c>
      <c r="AX7" s="108">
        <f>SUM(AX$8:AX$207)</f>
        <v>0</v>
      </c>
      <c r="AY7" s="108">
        <f>SUM(AY$8:AY$207)</f>
        <v>0</v>
      </c>
      <c r="AZ7" s="108">
        <f>SUM(BA7:BC7)</f>
        <v>189</v>
      </c>
      <c r="BA7" s="108">
        <f>SUM(BA$8:BA$207)</f>
        <v>189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32</v>
      </c>
      <c r="B8" s="113" t="s">
        <v>254</v>
      </c>
      <c r="C8" s="101" t="s">
        <v>255</v>
      </c>
      <c r="D8" s="103">
        <f>SUM(E8,+H8,+K8)</f>
        <v>112624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112624</v>
      </c>
      <c r="L8" s="103">
        <v>7571</v>
      </c>
      <c r="M8" s="103">
        <v>105053</v>
      </c>
      <c r="N8" s="103">
        <f>SUM(O8,+V8,+AC8)</f>
        <v>112885</v>
      </c>
      <c r="O8" s="103">
        <f>SUM(P8:U8)</f>
        <v>7571</v>
      </c>
      <c r="P8" s="103">
        <v>7571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105053</v>
      </c>
      <c r="W8" s="103">
        <v>105053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261</v>
      </c>
      <c r="AD8" s="103">
        <v>261</v>
      </c>
      <c r="AE8" s="103">
        <v>0</v>
      </c>
      <c r="AF8" s="103">
        <f>SUM(AG8:AI8)</f>
        <v>3490</v>
      </c>
      <c r="AG8" s="103">
        <v>3490</v>
      </c>
      <c r="AH8" s="103">
        <v>0</v>
      </c>
      <c r="AI8" s="103">
        <v>0</v>
      </c>
      <c r="AJ8" s="103">
        <f>SUM(AK8:AS8)</f>
        <v>3490</v>
      </c>
      <c r="AK8" s="103">
        <v>0</v>
      </c>
      <c r="AL8" s="103">
        <v>0</v>
      </c>
      <c r="AM8" s="103">
        <v>3490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32</v>
      </c>
      <c r="B9" s="113" t="s">
        <v>258</v>
      </c>
      <c r="C9" s="101" t="s">
        <v>259</v>
      </c>
      <c r="D9" s="103">
        <f>SUM(E9,+H9,+K9)</f>
        <v>113569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113569</v>
      </c>
      <c r="L9" s="103">
        <v>11898</v>
      </c>
      <c r="M9" s="103">
        <v>101671</v>
      </c>
      <c r="N9" s="103">
        <f>SUM(O9,+V9,+AC9)</f>
        <v>113905</v>
      </c>
      <c r="O9" s="103">
        <f>SUM(P9:U9)</f>
        <v>11898</v>
      </c>
      <c r="P9" s="103">
        <v>6995</v>
      </c>
      <c r="Q9" s="103">
        <v>0</v>
      </c>
      <c r="R9" s="103">
        <v>0</v>
      </c>
      <c r="S9" s="103">
        <v>4903</v>
      </c>
      <c r="T9" s="103">
        <v>0</v>
      </c>
      <c r="U9" s="103">
        <v>0</v>
      </c>
      <c r="V9" s="103">
        <f>SUM(W9:AB9)</f>
        <v>101671</v>
      </c>
      <c r="W9" s="103">
        <v>52128</v>
      </c>
      <c r="X9" s="103">
        <v>0</v>
      </c>
      <c r="Y9" s="103">
        <v>0</v>
      </c>
      <c r="Z9" s="103">
        <v>49543</v>
      </c>
      <c r="AA9" s="103">
        <v>0</v>
      </c>
      <c r="AB9" s="103">
        <v>0</v>
      </c>
      <c r="AC9" s="103">
        <f>SUM(AD9:AE9)</f>
        <v>336</v>
      </c>
      <c r="AD9" s="103">
        <v>336</v>
      </c>
      <c r="AE9" s="103">
        <v>0</v>
      </c>
      <c r="AF9" s="103">
        <f>SUM(AG9:AI9)</f>
        <v>467</v>
      </c>
      <c r="AG9" s="103">
        <v>467</v>
      </c>
      <c r="AH9" s="103">
        <v>0</v>
      </c>
      <c r="AI9" s="103">
        <v>0</v>
      </c>
      <c r="AJ9" s="103">
        <f>SUM(AK9:AS9)</f>
        <v>446</v>
      </c>
      <c r="AK9" s="103">
        <v>0</v>
      </c>
      <c r="AL9" s="103">
        <v>0</v>
      </c>
      <c r="AM9" s="103">
        <v>35</v>
      </c>
      <c r="AN9" s="103">
        <v>0</v>
      </c>
      <c r="AO9" s="103">
        <v>0</v>
      </c>
      <c r="AP9" s="103">
        <v>0</v>
      </c>
      <c r="AQ9" s="103">
        <v>347</v>
      </c>
      <c r="AR9" s="103">
        <v>64</v>
      </c>
      <c r="AS9" s="103">
        <v>0</v>
      </c>
      <c r="AT9" s="103">
        <f>SUM(AU9:AY9)</f>
        <v>21</v>
      </c>
      <c r="AU9" s="103">
        <v>21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32</v>
      </c>
      <c r="B10" s="113" t="s">
        <v>260</v>
      </c>
      <c r="C10" s="101" t="s">
        <v>261</v>
      </c>
      <c r="D10" s="103">
        <f>SUM(E10,+H10,+K10)</f>
        <v>45172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45172</v>
      </c>
      <c r="L10" s="103">
        <v>2353</v>
      </c>
      <c r="M10" s="103">
        <v>42819</v>
      </c>
      <c r="N10" s="103">
        <f>SUM(O10,+V10,+AC10)</f>
        <v>45172</v>
      </c>
      <c r="O10" s="103">
        <f>SUM(P10:U10)</f>
        <v>2353</v>
      </c>
      <c r="P10" s="103">
        <v>2353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42819</v>
      </c>
      <c r="W10" s="103">
        <v>42819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557</v>
      </c>
      <c r="AG10" s="103">
        <v>557</v>
      </c>
      <c r="AH10" s="103">
        <v>0</v>
      </c>
      <c r="AI10" s="103">
        <v>0</v>
      </c>
      <c r="AJ10" s="103">
        <f>SUM(AK10:AS10)</f>
        <v>557</v>
      </c>
      <c r="AK10" s="103">
        <v>0</v>
      </c>
      <c r="AL10" s="103">
        <v>0</v>
      </c>
      <c r="AM10" s="103">
        <v>72</v>
      </c>
      <c r="AN10" s="103">
        <v>485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32</v>
      </c>
      <c r="B11" s="113" t="s">
        <v>262</v>
      </c>
      <c r="C11" s="101" t="s">
        <v>263</v>
      </c>
      <c r="D11" s="103">
        <f>SUM(E11,+H11,+K11)</f>
        <v>8367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8367</v>
      </c>
      <c r="L11" s="103">
        <v>268</v>
      </c>
      <c r="M11" s="103">
        <v>8099</v>
      </c>
      <c r="N11" s="103">
        <f>SUM(O11,+V11,+AC11)</f>
        <v>8367</v>
      </c>
      <c r="O11" s="103">
        <f>SUM(P11:U11)</f>
        <v>268</v>
      </c>
      <c r="P11" s="103">
        <v>268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8099</v>
      </c>
      <c r="W11" s="103">
        <v>8099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316</v>
      </c>
      <c r="AG11" s="103">
        <v>316</v>
      </c>
      <c r="AH11" s="103">
        <v>0</v>
      </c>
      <c r="AI11" s="103">
        <v>0</v>
      </c>
      <c r="AJ11" s="103">
        <f>SUM(AK11:AS11)</f>
        <v>316</v>
      </c>
      <c r="AK11" s="103">
        <v>0</v>
      </c>
      <c r="AL11" s="103">
        <v>0</v>
      </c>
      <c r="AM11" s="103">
        <v>314</v>
      </c>
      <c r="AN11" s="103">
        <v>0</v>
      </c>
      <c r="AO11" s="103">
        <v>0</v>
      </c>
      <c r="AP11" s="103">
        <v>0</v>
      </c>
      <c r="AQ11" s="103">
        <v>0</v>
      </c>
      <c r="AR11" s="103">
        <v>2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32</v>
      </c>
      <c r="B12" s="113" t="s">
        <v>264</v>
      </c>
      <c r="C12" s="101" t="s">
        <v>265</v>
      </c>
      <c r="D12" s="103">
        <f>SUM(E12,+H12,+K12)</f>
        <v>13086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13086</v>
      </c>
      <c r="L12" s="103">
        <v>384</v>
      </c>
      <c r="M12" s="103">
        <v>12702</v>
      </c>
      <c r="N12" s="103">
        <f>SUM(O12,+V12,+AC12)</f>
        <v>26172</v>
      </c>
      <c r="O12" s="103">
        <f>SUM(P12:U12)</f>
        <v>384</v>
      </c>
      <c r="P12" s="103">
        <v>384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12702</v>
      </c>
      <c r="W12" s="103">
        <v>12702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13086</v>
      </c>
      <c r="AD12" s="103">
        <v>384</v>
      </c>
      <c r="AE12" s="103">
        <v>12702</v>
      </c>
      <c r="AF12" s="103">
        <f>SUM(AG12:AI12)</f>
        <v>226</v>
      </c>
      <c r="AG12" s="103">
        <v>226</v>
      </c>
      <c r="AH12" s="103">
        <v>0</v>
      </c>
      <c r="AI12" s="103">
        <v>0</v>
      </c>
      <c r="AJ12" s="103">
        <f>SUM(AK12:AS12)</f>
        <v>596</v>
      </c>
      <c r="AK12" s="103">
        <v>395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201</v>
      </c>
      <c r="AT12" s="103">
        <f>SUM(AU12:AY12)</f>
        <v>25</v>
      </c>
      <c r="AU12" s="103">
        <v>25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32</v>
      </c>
      <c r="B13" s="113" t="s">
        <v>266</v>
      </c>
      <c r="C13" s="101" t="s">
        <v>267</v>
      </c>
      <c r="D13" s="103">
        <f>SUM(E13,+H13,+K13)</f>
        <v>47248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47248</v>
      </c>
      <c r="L13" s="103">
        <v>3124</v>
      </c>
      <c r="M13" s="103">
        <v>44124</v>
      </c>
      <c r="N13" s="103">
        <f>SUM(O13,+V13,+AC13)</f>
        <v>47248</v>
      </c>
      <c r="O13" s="103">
        <f>SUM(P13:U13)</f>
        <v>3124</v>
      </c>
      <c r="P13" s="103">
        <v>3124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44124</v>
      </c>
      <c r="W13" s="103">
        <v>44124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1555</v>
      </c>
      <c r="AG13" s="103">
        <v>1555</v>
      </c>
      <c r="AH13" s="103">
        <v>0</v>
      </c>
      <c r="AI13" s="103">
        <v>0</v>
      </c>
      <c r="AJ13" s="103">
        <f>SUM(AK13:AS13)</f>
        <v>1555</v>
      </c>
      <c r="AK13" s="103">
        <v>0</v>
      </c>
      <c r="AL13" s="103">
        <v>0</v>
      </c>
      <c r="AM13" s="103">
        <v>1555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32</v>
      </c>
      <c r="B14" s="113" t="s">
        <v>268</v>
      </c>
      <c r="C14" s="101" t="s">
        <v>269</v>
      </c>
      <c r="D14" s="103">
        <f>SUM(E14,+H14,+K14)</f>
        <v>28036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28036</v>
      </c>
      <c r="L14" s="103">
        <v>22</v>
      </c>
      <c r="M14" s="103">
        <v>28014</v>
      </c>
      <c r="N14" s="103">
        <f>SUM(O14,+V14,+AC14)</f>
        <v>28036</v>
      </c>
      <c r="O14" s="103">
        <f>SUM(P14:U14)</f>
        <v>22</v>
      </c>
      <c r="P14" s="103">
        <v>22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28014</v>
      </c>
      <c r="W14" s="103">
        <v>28014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</v>
      </c>
      <c r="AG14" s="103">
        <v>3</v>
      </c>
      <c r="AH14" s="103">
        <v>0</v>
      </c>
      <c r="AI14" s="103">
        <v>0</v>
      </c>
      <c r="AJ14" s="103">
        <f>SUM(AK14:AS14)</f>
        <v>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3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32</v>
      </c>
      <c r="B15" s="113" t="s">
        <v>270</v>
      </c>
      <c r="C15" s="101" t="s">
        <v>271</v>
      </c>
      <c r="D15" s="103">
        <f>SUM(E15,+H15,+K15)</f>
        <v>53559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53559</v>
      </c>
      <c r="L15" s="103">
        <v>2937</v>
      </c>
      <c r="M15" s="103">
        <v>50622</v>
      </c>
      <c r="N15" s="103">
        <f>SUM(O15,+V15,+AC15)</f>
        <v>53575</v>
      </c>
      <c r="O15" s="103">
        <f>SUM(P15:U15)</f>
        <v>2937</v>
      </c>
      <c r="P15" s="103">
        <v>2937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50622</v>
      </c>
      <c r="W15" s="103">
        <v>50622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16</v>
      </c>
      <c r="AD15" s="103">
        <v>16</v>
      </c>
      <c r="AE15" s="103">
        <v>0</v>
      </c>
      <c r="AF15" s="103">
        <f>SUM(AG15:AI15)</f>
        <v>126</v>
      </c>
      <c r="AG15" s="103">
        <v>126</v>
      </c>
      <c r="AH15" s="103">
        <v>0</v>
      </c>
      <c r="AI15" s="103">
        <v>0</v>
      </c>
      <c r="AJ15" s="103">
        <f>SUM(AK15:AS15)</f>
        <v>10712</v>
      </c>
      <c r="AK15" s="103">
        <v>10701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11</v>
      </c>
      <c r="AR15" s="103">
        <v>0</v>
      </c>
      <c r="AS15" s="103">
        <v>0</v>
      </c>
      <c r="AT15" s="103">
        <f>SUM(AU15:AY15)</f>
        <v>115</v>
      </c>
      <c r="AU15" s="103">
        <v>115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11</v>
      </c>
      <c r="BA15" s="103">
        <v>11</v>
      </c>
      <c r="BB15" s="103">
        <v>0</v>
      </c>
      <c r="BC15" s="103">
        <v>0</v>
      </c>
    </row>
    <row r="16" spans="1:55" s="105" customFormat="1" ht="13.5" customHeight="1">
      <c r="A16" s="115" t="s">
        <v>32</v>
      </c>
      <c r="B16" s="113" t="s">
        <v>272</v>
      </c>
      <c r="C16" s="101" t="s">
        <v>273</v>
      </c>
      <c r="D16" s="103">
        <f>SUM(E16,+H16,+K16)</f>
        <v>60581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60581</v>
      </c>
      <c r="L16" s="103">
        <v>2885</v>
      </c>
      <c r="M16" s="103">
        <v>57696</v>
      </c>
      <c r="N16" s="103">
        <f>SUM(O16,+V16,+AC16)</f>
        <v>60581</v>
      </c>
      <c r="O16" s="103">
        <f>SUM(P16:U16)</f>
        <v>2885</v>
      </c>
      <c r="P16" s="103">
        <v>2885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57696</v>
      </c>
      <c r="W16" s="103">
        <v>57696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1440</v>
      </c>
      <c r="AG16" s="103">
        <v>1440</v>
      </c>
      <c r="AH16" s="103">
        <v>0</v>
      </c>
      <c r="AI16" s="103">
        <v>0</v>
      </c>
      <c r="AJ16" s="103">
        <f>SUM(AK16:AS16)</f>
        <v>1440</v>
      </c>
      <c r="AK16" s="103">
        <v>0</v>
      </c>
      <c r="AL16" s="103">
        <v>0</v>
      </c>
      <c r="AM16" s="103">
        <v>1440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148</v>
      </c>
      <c r="AU16" s="103">
        <v>0</v>
      </c>
      <c r="AV16" s="103">
        <v>0</v>
      </c>
      <c r="AW16" s="103">
        <v>148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32</v>
      </c>
      <c r="B17" s="113" t="s">
        <v>274</v>
      </c>
      <c r="C17" s="101" t="s">
        <v>275</v>
      </c>
      <c r="D17" s="103">
        <f>SUM(E17,+H17,+K17)</f>
        <v>28485</v>
      </c>
      <c r="E17" s="103">
        <f>SUM(F17:G17)</f>
        <v>34</v>
      </c>
      <c r="F17" s="103">
        <v>34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28451</v>
      </c>
      <c r="L17" s="103">
        <v>3279</v>
      </c>
      <c r="M17" s="103">
        <v>25172</v>
      </c>
      <c r="N17" s="103">
        <f>SUM(O17,+V17,+AC17)</f>
        <v>28485</v>
      </c>
      <c r="O17" s="103">
        <f>SUM(P17:U17)</f>
        <v>3313</v>
      </c>
      <c r="P17" s="103">
        <v>3313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25172</v>
      </c>
      <c r="W17" s="103">
        <v>25172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701</v>
      </c>
      <c r="AG17" s="103">
        <v>701</v>
      </c>
      <c r="AH17" s="103">
        <v>0</v>
      </c>
      <c r="AI17" s="103">
        <v>0</v>
      </c>
      <c r="AJ17" s="103">
        <f>SUM(AK17:AS17)</f>
        <v>701</v>
      </c>
      <c r="AK17" s="103">
        <v>0</v>
      </c>
      <c r="AL17" s="103">
        <v>0</v>
      </c>
      <c r="AM17" s="103">
        <v>695</v>
      </c>
      <c r="AN17" s="103">
        <v>0</v>
      </c>
      <c r="AO17" s="103">
        <v>0</v>
      </c>
      <c r="AP17" s="103">
        <v>0</v>
      </c>
      <c r="AQ17" s="103">
        <v>0</v>
      </c>
      <c r="AR17" s="103">
        <v>6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32</v>
      </c>
      <c r="B18" s="113" t="s">
        <v>276</v>
      </c>
      <c r="C18" s="101" t="s">
        <v>277</v>
      </c>
      <c r="D18" s="103">
        <f>SUM(E18,+H18,+K18)</f>
        <v>44587</v>
      </c>
      <c r="E18" s="103">
        <f>SUM(F18:G18)</f>
        <v>37522</v>
      </c>
      <c r="F18" s="103">
        <v>2173</v>
      </c>
      <c r="G18" s="103">
        <v>35349</v>
      </c>
      <c r="H18" s="103">
        <f>SUM(I18:J18)</f>
        <v>0</v>
      </c>
      <c r="I18" s="103">
        <v>0</v>
      </c>
      <c r="J18" s="103">
        <v>0</v>
      </c>
      <c r="K18" s="103">
        <f>SUM(L18:M18)</f>
        <v>7065</v>
      </c>
      <c r="L18" s="103">
        <v>0</v>
      </c>
      <c r="M18" s="103">
        <v>7065</v>
      </c>
      <c r="N18" s="103">
        <f>SUM(O18,+V18,+AC18)</f>
        <v>44587</v>
      </c>
      <c r="O18" s="103">
        <f>SUM(P18:U18)</f>
        <v>2173</v>
      </c>
      <c r="P18" s="103">
        <v>2173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42414</v>
      </c>
      <c r="W18" s="103">
        <v>38180</v>
      </c>
      <c r="X18" s="103">
        <v>0</v>
      </c>
      <c r="Y18" s="103">
        <v>0</v>
      </c>
      <c r="Z18" s="103">
        <v>4234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126</v>
      </c>
      <c r="AG18" s="103">
        <v>126</v>
      </c>
      <c r="AH18" s="103">
        <v>0</v>
      </c>
      <c r="AI18" s="103">
        <v>0</v>
      </c>
      <c r="AJ18" s="103">
        <f>SUM(AK18:AS18)</f>
        <v>44587</v>
      </c>
      <c r="AK18" s="103">
        <v>44587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126</v>
      </c>
      <c r="AU18" s="103">
        <v>126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32</v>
      </c>
      <c r="B19" s="113" t="s">
        <v>278</v>
      </c>
      <c r="C19" s="101" t="s">
        <v>279</v>
      </c>
      <c r="D19" s="103">
        <f>SUM(E19,+H19,+K19)</f>
        <v>60506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60506</v>
      </c>
      <c r="L19" s="103">
        <v>2201</v>
      </c>
      <c r="M19" s="103">
        <v>58305</v>
      </c>
      <c r="N19" s="103">
        <f>SUM(O19,+V19,+AC19)</f>
        <v>60531</v>
      </c>
      <c r="O19" s="103">
        <f>SUM(P19:U19)</f>
        <v>2201</v>
      </c>
      <c r="P19" s="103">
        <v>2201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58305</v>
      </c>
      <c r="W19" s="103">
        <v>58305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1042</v>
      </c>
      <c r="AG19" s="103">
        <v>1042</v>
      </c>
      <c r="AH19" s="103">
        <v>0</v>
      </c>
      <c r="AI19" s="103">
        <v>0</v>
      </c>
      <c r="AJ19" s="103">
        <f>SUM(AK19:AS19)</f>
        <v>2359</v>
      </c>
      <c r="AK19" s="103">
        <v>1434</v>
      </c>
      <c r="AL19" s="103">
        <v>0</v>
      </c>
      <c r="AM19" s="103">
        <v>850</v>
      </c>
      <c r="AN19" s="103">
        <v>0</v>
      </c>
      <c r="AO19" s="103">
        <v>0</v>
      </c>
      <c r="AP19" s="103">
        <v>0</v>
      </c>
      <c r="AQ19" s="103">
        <v>34</v>
      </c>
      <c r="AR19" s="103">
        <v>0</v>
      </c>
      <c r="AS19" s="103">
        <v>41</v>
      </c>
      <c r="AT19" s="103">
        <f>SUM(AU19:AY19)</f>
        <v>117</v>
      </c>
      <c r="AU19" s="103">
        <v>117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33</v>
      </c>
      <c r="BA19" s="103">
        <v>33</v>
      </c>
      <c r="BB19" s="103">
        <v>0</v>
      </c>
      <c r="BC19" s="103">
        <v>0</v>
      </c>
    </row>
    <row r="20" spans="1:55" s="105" customFormat="1" ht="13.5" customHeight="1">
      <c r="A20" s="115" t="s">
        <v>32</v>
      </c>
      <c r="B20" s="113" t="s">
        <v>280</v>
      </c>
      <c r="C20" s="101" t="s">
        <v>281</v>
      </c>
      <c r="D20" s="103">
        <f>SUM(E20,+H20,+K20)</f>
        <v>41632</v>
      </c>
      <c r="E20" s="103">
        <f>SUM(F20:G20)</f>
        <v>0</v>
      </c>
      <c r="F20" s="103">
        <v>0</v>
      </c>
      <c r="G20" s="103">
        <v>0</v>
      </c>
      <c r="H20" s="103">
        <f>SUM(I20:J20)</f>
        <v>1376</v>
      </c>
      <c r="I20" s="103">
        <v>1376</v>
      </c>
      <c r="J20" s="103">
        <v>0</v>
      </c>
      <c r="K20" s="103">
        <f>SUM(L20:M20)</f>
        <v>40256</v>
      </c>
      <c r="L20" s="103">
        <v>521</v>
      </c>
      <c r="M20" s="103">
        <v>39735</v>
      </c>
      <c r="N20" s="103">
        <f>SUM(O20,+V20,+AC20)</f>
        <v>41632</v>
      </c>
      <c r="O20" s="103">
        <f>SUM(P20:U20)</f>
        <v>1897</v>
      </c>
      <c r="P20" s="103">
        <v>1897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39735</v>
      </c>
      <c r="W20" s="103">
        <v>33875</v>
      </c>
      <c r="X20" s="103">
        <v>0</v>
      </c>
      <c r="Y20" s="103">
        <v>0</v>
      </c>
      <c r="Z20" s="103">
        <v>0</v>
      </c>
      <c r="AA20" s="103">
        <v>0</v>
      </c>
      <c r="AB20" s="103">
        <v>5860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118</v>
      </c>
      <c r="AG20" s="103">
        <v>118</v>
      </c>
      <c r="AH20" s="103">
        <v>0</v>
      </c>
      <c r="AI20" s="103">
        <v>0</v>
      </c>
      <c r="AJ20" s="103">
        <f>SUM(AK20:AS20)</f>
        <v>1708</v>
      </c>
      <c r="AK20" s="103">
        <v>1708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118</v>
      </c>
      <c r="AU20" s="103">
        <v>118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32</v>
      </c>
      <c r="B21" s="113" t="s">
        <v>282</v>
      </c>
      <c r="C21" s="101" t="s">
        <v>283</v>
      </c>
      <c r="D21" s="103">
        <f>SUM(E21,+H21,+K21)</f>
        <v>33339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33339</v>
      </c>
      <c r="L21" s="103">
        <v>3050</v>
      </c>
      <c r="M21" s="103">
        <v>30289</v>
      </c>
      <c r="N21" s="103">
        <f>SUM(O21,+V21,+AC21)</f>
        <v>33339</v>
      </c>
      <c r="O21" s="103">
        <f>SUM(P21:U21)</f>
        <v>3050</v>
      </c>
      <c r="P21" s="103">
        <v>3050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30289</v>
      </c>
      <c r="W21" s="103">
        <v>30289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1203</v>
      </c>
      <c r="AG21" s="103">
        <v>1203</v>
      </c>
      <c r="AH21" s="103">
        <v>0</v>
      </c>
      <c r="AI21" s="103">
        <v>0</v>
      </c>
      <c r="AJ21" s="103">
        <f>SUM(AK21:AS21)</f>
        <v>1203</v>
      </c>
      <c r="AK21" s="103">
        <v>0</v>
      </c>
      <c r="AL21" s="103">
        <v>0</v>
      </c>
      <c r="AM21" s="103">
        <v>1203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32</v>
      </c>
      <c r="B22" s="113" t="s">
        <v>284</v>
      </c>
      <c r="C22" s="101" t="s">
        <v>285</v>
      </c>
      <c r="D22" s="103">
        <f>SUM(E22,+H22,+K22)</f>
        <v>42352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42352</v>
      </c>
      <c r="L22" s="103">
        <v>1362</v>
      </c>
      <c r="M22" s="103">
        <v>40990</v>
      </c>
      <c r="N22" s="103">
        <f>SUM(O22,+V22,+AC22)</f>
        <v>42352</v>
      </c>
      <c r="O22" s="103">
        <f>SUM(P22:U22)</f>
        <v>1362</v>
      </c>
      <c r="P22" s="103">
        <v>1362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40990</v>
      </c>
      <c r="W22" s="103">
        <v>40990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1230</v>
      </c>
      <c r="AG22" s="103">
        <v>1230</v>
      </c>
      <c r="AH22" s="103">
        <v>0</v>
      </c>
      <c r="AI22" s="103">
        <v>0</v>
      </c>
      <c r="AJ22" s="103">
        <f>SUM(AK22:AS22)</f>
        <v>1230</v>
      </c>
      <c r="AK22" s="103">
        <v>0</v>
      </c>
      <c r="AL22" s="103">
        <v>0</v>
      </c>
      <c r="AM22" s="103">
        <v>1230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32</v>
      </c>
      <c r="B23" s="113" t="s">
        <v>286</v>
      </c>
      <c r="C23" s="101" t="s">
        <v>287</v>
      </c>
      <c r="D23" s="103">
        <f>SUM(E23,+H23,+K23)</f>
        <v>7270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7270</v>
      </c>
      <c r="L23" s="103">
        <v>267</v>
      </c>
      <c r="M23" s="103">
        <v>7003</v>
      </c>
      <c r="N23" s="103">
        <f>SUM(O23,+V23,+AC23)</f>
        <v>7678</v>
      </c>
      <c r="O23" s="103">
        <f>SUM(P23:U23)</f>
        <v>267</v>
      </c>
      <c r="P23" s="103">
        <v>267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7003</v>
      </c>
      <c r="W23" s="103">
        <v>7003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408</v>
      </c>
      <c r="AD23" s="103">
        <v>408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50</v>
      </c>
      <c r="AK23" s="103">
        <v>0</v>
      </c>
      <c r="AL23" s="103">
        <v>50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50</v>
      </c>
      <c r="BA23" s="103">
        <v>50</v>
      </c>
      <c r="BB23" s="103">
        <v>0</v>
      </c>
      <c r="BC23" s="103">
        <v>0</v>
      </c>
    </row>
    <row r="24" spans="1:55" s="105" customFormat="1" ht="13.5" customHeight="1">
      <c r="A24" s="115" t="s">
        <v>32</v>
      </c>
      <c r="B24" s="113" t="s">
        <v>288</v>
      </c>
      <c r="C24" s="101" t="s">
        <v>289</v>
      </c>
      <c r="D24" s="103">
        <f>SUM(E24,+H24,+K24)</f>
        <v>17140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17140</v>
      </c>
      <c r="L24" s="103">
        <v>395</v>
      </c>
      <c r="M24" s="103">
        <v>16745</v>
      </c>
      <c r="N24" s="103">
        <f>SUM(O24,+V24,+AC24)</f>
        <v>17140</v>
      </c>
      <c r="O24" s="103">
        <f>SUM(P24:U24)</f>
        <v>395</v>
      </c>
      <c r="P24" s="103">
        <v>395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16745</v>
      </c>
      <c r="W24" s="103">
        <v>16745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569</v>
      </c>
      <c r="AG24" s="103">
        <v>569</v>
      </c>
      <c r="AH24" s="103">
        <v>0</v>
      </c>
      <c r="AI24" s="103">
        <v>0</v>
      </c>
      <c r="AJ24" s="103">
        <f>SUM(AK24:AS24)</f>
        <v>569</v>
      </c>
      <c r="AK24" s="103">
        <v>0</v>
      </c>
      <c r="AL24" s="103">
        <v>0</v>
      </c>
      <c r="AM24" s="103">
        <v>569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32</v>
      </c>
      <c r="B25" s="113" t="s">
        <v>290</v>
      </c>
      <c r="C25" s="101" t="s">
        <v>291</v>
      </c>
      <c r="D25" s="103">
        <f>SUM(E25,+H25,+K25)</f>
        <v>29761</v>
      </c>
      <c r="E25" s="103">
        <f>SUM(F25:G25)</f>
        <v>0</v>
      </c>
      <c r="F25" s="103">
        <v>0</v>
      </c>
      <c r="G25" s="103">
        <v>0</v>
      </c>
      <c r="H25" s="103">
        <f>SUM(I25:J25)</f>
        <v>1695</v>
      </c>
      <c r="I25" s="103">
        <v>1695</v>
      </c>
      <c r="J25" s="103">
        <v>0</v>
      </c>
      <c r="K25" s="103">
        <f>SUM(L25:M25)</f>
        <v>28066</v>
      </c>
      <c r="L25" s="103">
        <v>264</v>
      </c>
      <c r="M25" s="103">
        <v>27802</v>
      </c>
      <c r="N25" s="103">
        <f>SUM(O25,+V25,+AC25)</f>
        <v>29761</v>
      </c>
      <c r="O25" s="103">
        <f>SUM(P25:U25)</f>
        <v>1959</v>
      </c>
      <c r="P25" s="103">
        <v>1959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27802</v>
      </c>
      <c r="W25" s="103">
        <v>27802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833</v>
      </c>
      <c r="AG25" s="103">
        <v>833</v>
      </c>
      <c r="AH25" s="103">
        <v>0</v>
      </c>
      <c r="AI25" s="103">
        <v>0</v>
      </c>
      <c r="AJ25" s="103">
        <f>SUM(AK25:AS25)</f>
        <v>833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833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32</v>
      </c>
      <c r="B26" s="113" t="s">
        <v>292</v>
      </c>
      <c r="C26" s="101" t="s">
        <v>293</v>
      </c>
      <c r="D26" s="103">
        <f>SUM(E26,+H26,+K26)</f>
        <v>8041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8041</v>
      </c>
      <c r="L26" s="103">
        <v>207</v>
      </c>
      <c r="M26" s="103">
        <v>7834</v>
      </c>
      <c r="N26" s="103">
        <f>SUM(O26,+V26,+AC26)</f>
        <v>8041</v>
      </c>
      <c r="O26" s="103">
        <f>SUM(P26:U26)</f>
        <v>207</v>
      </c>
      <c r="P26" s="103">
        <v>207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7834</v>
      </c>
      <c r="W26" s="103">
        <v>7834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314</v>
      </c>
      <c r="AG26" s="103">
        <v>314</v>
      </c>
      <c r="AH26" s="103">
        <v>0</v>
      </c>
      <c r="AI26" s="103">
        <v>0</v>
      </c>
      <c r="AJ26" s="103">
        <f>SUM(AK26:AS26)</f>
        <v>314</v>
      </c>
      <c r="AK26" s="103">
        <v>0</v>
      </c>
      <c r="AL26" s="103">
        <v>0</v>
      </c>
      <c r="AM26" s="103">
        <v>11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303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32</v>
      </c>
      <c r="B27" s="113" t="s">
        <v>294</v>
      </c>
      <c r="C27" s="101" t="s">
        <v>295</v>
      </c>
      <c r="D27" s="103">
        <f>SUM(E27,+H27,+K27)</f>
        <v>13947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13947</v>
      </c>
      <c r="L27" s="103">
        <v>582</v>
      </c>
      <c r="M27" s="103">
        <v>13365</v>
      </c>
      <c r="N27" s="103">
        <f>SUM(O27,+V27,+AC27)</f>
        <v>13947</v>
      </c>
      <c r="O27" s="103">
        <f>SUM(P27:U27)</f>
        <v>582</v>
      </c>
      <c r="P27" s="103">
        <v>582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13365</v>
      </c>
      <c r="W27" s="103">
        <v>13365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59</v>
      </c>
      <c r="AG27" s="103">
        <v>59</v>
      </c>
      <c r="AH27" s="103">
        <v>0</v>
      </c>
      <c r="AI27" s="103">
        <v>0</v>
      </c>
      <c r="AJ27" s="103">
        <f>SUM(AK27:AS27)</f>
        <v>220</v>
      </c>
      <c r="AK27" s="103">
        <v>183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37</v>
      </c>
      <c r="AR27" s="103">
        <v>0</v>
      </c>
      <c r="AS27" s="103">
        <v>0</v>
      </c>
      <c r="AT27" s="103">
        <f>SUM(AU27:AY27)</f>
        <v>22</v>
      </c>
      <c r="AU27" s="103">
        <v>22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32</v>
      </c>
      <c r="B28" s="113" t="s">
        <v>296</v>
      </c>
      <c r="C28" s="101" t="s">
        <v>297</v>
      </c>
      <c r="D28" s="103">
        <f>SUM(E28,+H28,+K28)</f>
        <v>26742</v>
      </c>
      <c r="E28" s="103">
        <f>SUM(F28:G28)</f>
        <v>0</v>
      </c>
      <c r="F28" s="103">
        <v>0</v>
      </c>
      <c r="G28" s="103">
        <v>0</v>
      </c>
      <c r="H28" s="103">
        <f>SUM(I28:J28)</f>
        <v>1005</v>
      </c>
      <c r="I28" s="103">
        <v>1005</v>
      </c>
      <c r="J28" s="103">
        <v>0</v>
      </c>
      <c r="K28" s="103">
        <f>SUM(L28:M28)</f>
        <v>25737</v>
      </c>
      <c r="L28" s="103">
        <v>414</v>
      </c>
      <c r="M28" s="103">
        <v>25323</v>
      </c>
      <c r="N28" s="103">
        <f>SUM(O28,+V28,+AC28)</f>
        <v>26742</v>
      </c>
      <c r="O28" s="103">
        <f>SUM(P28:U28)</f>
        <v>1419</v>
      </c>
      <c r="P28" s="103">
        <v>1419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25323</v>
      </c>
      <c r="W28" s="103">
        <v>25323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113</v>
      </c>
      <c r="AG28" s="103">
        <v>113</v>
      </c>
      <c r="AH28" s="103">
        <v>0</v>
      </c>
      <c r="AI28" s="103">
        <v>0</v>
      </c>
      <c r="AJ28" s="103">
        <f>SUM(AK28:AS28)</f>
        <v>425</v>
      </c>
      <c r="AK28" s="103">
        <v>354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71</v>
      </c>
      <c r="AR28" s="103">
        <v>0</v>
      </c>
      <c r="AS28" s="103">
        <v>0</v>
      </c>
      <c r="AT28" s="103">
        <f>SUM(AU28:AY28)</f>
        <v>42</v>
      </c>
      <c r="AU28" s="103">
        <v>42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71</v>
      </c>
      <c r="BA28" s="103">
        <v>71</v>
      </c>
      <c r="BB28" s="103">
        <v>0</v>
      </c>
      <c r="BC28" s="103">
        <v>0</v>
      </c>
    </row>
    <row r="29" spans="1:55" s="105" customFormat="1" ht="13.5" customHeight="1">
      <c r="A29" s="115" t="s">
        <v>32</v>
      </c>
      <c r="B29" s="113" t="s">
        <v>298</v>
      </c>
      <c r="C29" s="101" t="s">
        <v>299</v>
      </c>
      <c r="D29" s="103">
        <f>SUM(E29,+H29,+K29)</f>
        <v>8275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8275</v>
      </c>
      <c r="L29" s="103">
        <v>245</v>
      </c>
      <c r="M29" s="103">
        <v>8030</v>
      </c>
      <c r="N29" s="103">
        <f>SUM(O29,+V29,+AC29)</f>
        <v>8275</v>
      </c>
      <c r="O29" s="103">
        <f>SUM(P29:U29)</f>
        <v>245</v>
      </c>
      <c r="P29" s="103">
        <v>245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8030</v>
      </c>
      <c r="W29" s="103">
        <v>8030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275</v>
      </c>
      <c r="AG29" s="103">
        <v>275</v>
      </c>
      <c r="AH29" s="103">
        <v>0</v>
      </c>
      <c r="AI29" s="103">
        <v>0</v>
      </c>
      <c r="AJ29" s="103">
        <f>SUM(AK29:AS29)</f>
        <v>275</v>
      </c>
      <c r="AK29" s="103">
        <v>0</v>
      </c>
      <c r="AL29" s="103">
        <v>0</v>
      </c>
      <c r="AM29" s="103">
        <v>269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32</v>
      </c>
      <c r="B30" s="113" t="s">
        <v>300</v>
      </c>
      <c r="C30" s="101" t="s">
        <v>301</v>
      </c>
      <c r="D30" s="103">
        <f>SUM(E30,+H30,+K30)</f>
        <v>28719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28719</v>
      </c>
      <c r="L30" s="103">
        <v>1421</v>
      </c>
      <c r="M30" s="103">
        <v>27298</v>
      </c>
      <c r="N30" s="103">
        <f>SUM(O30,+V30,+AC30)</f>
        <v>28719</v>
      </c>
      <c r="O30" s="103">
        <f>SUM(P30:U30)</f>
        <v>1421</v>
      </c>
      <c r="P30" s="103">
        <v>1421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27298</v>
      </c>
      <c r="W30" s="103">
        <v>27298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95</v>
      </c>
      <c r="AG30" s="103">
        <v>95</v>
      </c>
      <c r="AH30" s="103">
        <v>0</v>
      </c>
      <c r="AI30" s="103">
        <v>0</v>
      </c>
      <c r="AJ30" s="103">
        <f>SUM(AK30:AS30)</f>
        <v>296</v>
      </c>
      <c r="AK30" s="103">
        <v>255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41</v>
      </c>
      <c r="AR30" s="103">
        <v>0</v>
      </c>
      <c r="AS30" s="103">
        <v>0</v>
      </c>
      <c r="AT30" s="103">
        <f>SUM(AU30:AY30)</f>
        <v>54</v>
      </c>
      <c r="AU30" s="103">
        <v>54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32</v>
      </c>
      <c r="B31" s="113" t="s">
        <v>302</v>
      </c>
      <c r="C31" s="101" t="s">
        <v>303</v>
      </c>
      <c r="D31" s="103">
        <f>SUM(E31,+H31,+K31)</f>
        <v>6513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6513</v>
      </c>
      <c r="L31" s="103">
        <v>73</v>
      </c>
      <c r="M31" s="103">
        <v>6440</v>
      </c>
      <c r="N31" s="103">
        <f>SUM(O31,+V31,+AC31)</f>
        <v>6513</v>
      </c>
      <c r="O31" s="103">
        <f>SUM(P31:U31)</f>
        <v>73</v>
      </c>
      <c r="P31" s="103">
        <v>73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6440</v>
      </c>
      <c r="W31" s="103">
        <v>6440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238</v>
      </c>
      <c r="AG31" s="103">
        <v>238</v>
      </c>
      <c r="AH31" s="103">
        <v>0</v>
      </c>
      <c r="AI31" s="103">
        <v>0</v>
      </c>
      <c r="AJ31" s="103">
        <f>SUM(AK31:AS31)</f>
        <v>238</v>
      </c>
      <c r="AK31" s="103">
        <v>0</v>
      </c>
      <c r="AL31" s="103">
        <v>0</v>
      </c>
      <c r="AM31" s="103">
        <v>238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23</v>
      </c>
      <c r="AU31" s="103">
        <v>0</v>
      </c>
      <c r="AV31" s="103">
        <v>0</v>
      </c>
      <c r="AW31" s="103">
        <v>23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32</v>
      </c>
      <c r="B32" s="113" t="s">
        <v>304</v>
      </c>
      <c r="C32" s="101" t="s">
        <v>305</v>
      </c>
      <c r="D32" s="103">
        <f>SUM(E32,+H32,+K32)</f>
        <v>5024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5024</v>
      </c>
      <c r="L32" s="103">
        <v>26</v>
      </c>
      <c r="M32" s="103">
        <v>4998</v>
      </c>
      <c r="N32" s="103">
        <f>SUM(O32,+V32,+AC32)</f>
        <v>5024</v>
      </c>
      <c r="O32" s="103">
        <f>SUM(P32:U32)</f>
        <v>26</v>
      </c>
      <c r="P32" s="103">
        <v>26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4998</v>
      </c>
      <c r="W32" s="103">
        <v>4998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184</v>
      </c>
      <c r="AG32" s="103">
        <v>184</v>
      </c>
      <c r="AH32" s="103">
        <v>0</v>
      </c>
      <c r="AI32" s="103">
        <v>0</v>
      </c>
      <c r="AJ32" s="103">
        <f>SUM(AK32:AS32)</f>
        <v>184</v>
      </c>
      <c r="AK32" s="103">
        <v>0</v>
      </c>
      <c r="AL32" s="103">
        <v>0</v>
      </c>
      <c r="AM32" s="103">
        <v>184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23</v>
      </c>
      <c r="AU32" s="103">
        <v>0</v>
      </c>
      <c r="AV32" s="103">
        <v>0</v>
      </c>
      <c r="AW32" s="103">
        <v>23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32</v>
      </c>
      <c r="B33" s="113" t="s">
        <v>306</v>
      </c>
      <c r="C33" s="101" t="s">
        <v>307</v>
      </c>
      <c r="D33" s="103">
        <f>SUM(E33,+H33,+K33)</f>
        <v>3544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3544</v>
      </c>
      <c r="L33" s="103">
        <v>69</v>
      </c>
      <c r="M33" s="103">
        <v>3475</v>
      </c>
      <c r="N33" s="103">
        <f>SUM(O33,+V33,+AC33)</f>
        <v>3544</v>
      </c>
      <c r="O33" s="103">
        <f>SUM(P33:U33)</f>
        <v>69</v>
      </c>
      <c r="P33" s="103">
        <v>69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3475</v>
      </c>
      <c r="W33" s="103">
        <v>3475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24</v>
      </c>
      <c r="BA33" s="103">
        <v>24</v>
      </c>
      <c r="BB33" s="103">
        <v>0</v>
      </c>
      <c r="BC33" s="103">
        <v>0</v>
      </c>
    </row>
    <row r="34" spans="1:55" s="105" customFormat="1" ht="13.5" customHeight="1">
      <c r="A34" s="115" t="s">
        <v>32</v>
      </c>
      <c r="B34" s="113" t="s">
        <v>308</v>
      </c>
      <c r="C34" s="101" t="s">
        <v>309</v>
      </c>
      <c r="D34" s="103">
        <f>SUM(E34,+H34,+K34)</f>
        <v>4513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4513</v>
      </c>
      <c r="L34" s="103">
        <v>199</v>
      </c>
      <c r="M34" s="103">
        <v>4314</v>
      </c>
      <c r="N34" s="103">
        <f>SUM(O34,+V34,+AC34)</f>
        <v>4513</v>
      </c>
      <c r="O34" s="103">
        <f>SUM(P34:U34)</f>
        <v>199</v>
      </c>
      <c r="P34" s="103">
        <v>199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4314</v>
      </c>
      <c r="W34" s="103">
        <v>4314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103</v>
      </c>
      <c r="AG34" s="103">
        <v>103</v>
      </c>
      <c r="AH34" s="103">
        <v>0</v>
      </c>
      <c r="AI34" s="103">
        <v>0</v>
      </c>
      <c r="AJ34" s="103">
        <f>SUM(AK34:AS34)</f>
        <v>103</v>
      </c>
      <c r="AK34" s="103">
        <v>0</v>
      </c>
      <c r="AL34" s="103">
        <v>0</v>
      </c>
      <c r="AM34" s="103">
        <v>103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3</v>
      </c>
      <c r="AU34" s="103">
        <v>0</v>
      </c>
      <c r="AV34" s="103">
        <v>0</v>
      </c>
      <c r="AW34" s="103">
        <v>3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32</v>
      </c>
      <c r="B35" s="113" t="s">
        <v>310</v>
      </c>
      <c r="C35" s="101" t="s">
        <v>311</v>
      </c>
      <c r="D35" s="103">
        <f>SUM(E35,+H35,+K35)</f>
        <v>7586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7586</v>
      </c>
      <c r="L35" s="103">
        <v>355</v>
      </c>
      <c r="M35" s="103">
        <v>7231</v>
      </c>
      <c r="N35" s="103">
        <f>SUM(O35,+V35,+AC35)</f>
        <v>7586</v>
      </c>
      <c r="O35" s="103">
        <f>SUM(P35:U35)</f>
        <v>355</v>
      </c>
      <c r="P35" s="103">
        <v>355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7231</v>
      </c>
      <c r="W35" s="103">
        <v>7231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194</v>
      </c>
      <c r="AG35" s="103">
        <v>194</v>
      </c>
      <c r="AH35" s="103">
        <v>0</v>
      </c>
      <c r="AI35" s="103">
        <v>0</v>
      </c>
      <c r="AJ35" s="103">
        <f>SUM(AK35:AS35)</f>
        <v>194</v>
      </c>
      <c r="AK35" s="103">
        <v>0</v>
      </c>
      <c r="AL35" s="103">
        <v>0</v>
      </c>
      <c r="AM35" s="103">
        <v>194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20</v>
      </c>
      <c r="AU35" s="103">
        <v>0</v>
      </c>
      <c r="AV35" s="103">
        <v>0</v>
      </c>
      <c r="AW35" s="103">
        <v>20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32</v>
      </c>
      <c r="B36" s="113" t="s">
        <v>312</v>
      </c>
      <c r="C36" s="101" t="s">
        <v>313</v>
      </c>
      <c r="D36" s="103">
        <f>SUM(E36,+H36,+K36)</f>
        <v>3512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3512</v>
      </c>
      <c r="L36" s="103">
        <v>172</v>
      </c>
      <c r="M36" s="103">
        <v>3340</v>
      </c>
      <c r="N36" s="103">
        <f>SUM(O36,+V36,+AC36)</f>
        <v>3512</v>
      </c>
      <c r="O36" s="103">
        <f>SUM(P36:U36)</f>
        <v>172</v>
      </c>
      <c r="P36" s="103">
        <v>172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3340</v>
      </c>
      <c r="W36" s="103">
        <v>3340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16</v>
      </c>
      <c r="AG36" s="103">
        <v>16</v>
      </c>
      <c r="AH36" s="103">
        <v>0</v>
      </c>
      <c r="AI36" s="103">
        <v>0</v>
      </c>
      <c r="AJ36" s="103">
        <f>SUM(AK36:AS36)</f>
        <v>16</v>
      </c>
      <c r="AK36" s="103">
        <v>0</v>
      </c>
      <c r="AL36" s="103">
        <v>0</v>
      </c>
      <c r="AM36" s="103">
        <v>16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32</v>
      </c>
      <c r="B37" s="113" t="s">
        <v>314</v>
      </c>
      <c r="C37" s="101" t="s">
        <v>315</v>
      </c>
      <c r="D37" s="103">
        <f>SUM(E37,+H37,+K37)</f>
        <v>4704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4704</v>
      </c>
      <c r="L37" s="103">
        <v>182</v>
      </c>
      <c r="M37" s="103">
        <v>4522</v>
      </c>
      <c r="N37" s="103">
        <f>SUM(O37,+V37,+AC37)</f>
        <v>4704</v>
      </c>
      <c r="O37" s="103">
        <f>SUM(P37:U37)</f>
        <v>182</v>
      </c>
      <c r="P37" s="103">
        <v>182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4522</v>
      </c>
      <c r="W37" s="103">
        <v>4522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</v>
      </c>
      <c r="AG37" s="103">
        <v>6</v>
      </c>
      <c r="AH37" s="103">
        <v>0</v>
      </c>
      <c r="AI37" s="103">
        <v>0</v>
      </c>
      <c r="AJ37" s="103">
        <f>SUM(AK37:AS37)</f>
        <v>6</v>
      </c>
      <c r="AK37" s="103">
        <v>0</v>
      </c>
      <c r="AL37" s="103">
        <v>0</v>
      </c>
      <c r="AM37" s="103">
        <v>6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32</v>
      </c>
      <c r="B38" s="113" t="s">
        <v>316</v>
      </c>
      <c r="C38" s="101" t="s">
        <v>317</v>
      </c>
      <c r="D38" s="103">
        <f>SUM(E38,+H38,+K38)</f>
        <v>6230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6230</v>
      </c>
      <c r="L38" s="103">
        <v>201</v>
      </c>
      <c r="M38" s="103">
        <v>6029</v>
      </c>
      <c r="N38" s="103">
        <f>SUM(O38,+V38,+AC38)</f>
        <v>6230</v>
      </c>
      <c r="O38" s="103">
        <f>SUM(P38:U38)</f>
        <v>201</v>
      </c>
      <c r="P38" s="103">
        <v>201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6029</v>
      </c>
      <c r="W38" s="103">
        <v>6029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222</v>
      </c>
      <c r="AG38" s="103">
        <v>222</v>
      </c>
      <c r="AH38" s="103">
        <v>0</v>
      </c>
      <c r="AI38" s="103">
        <v>0</v>
      </c>
      <c r="AJ38" s="103">
        <f>SUM(AK38:AS38)</f>
        <v>222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221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32</v>
      </c>
      <c r="B39" s="113" t="s">
        <v>318</v>
      </c>
      <c r="C39" s="101" t="s">
        <v>319</v>
      </c>
      <c r="D39" s="103">
        <f>SUM(E39,+H39,+K39)</f>
        <v>9936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9936</v>
      </c>
      <c r="L39" s="103">
        <v>381</v>
      </c>
      <c r="M39" s="103">
        <v>9555</v>
      </c>
      <c r="N39" s="103">
        <f>SUM(O39,+V39,+AC39)</f>
        <v>9936</v>
      </c>
      <c r="O39" s="103">
        <f>SUM(P39:U39)</f>
        <v>381</v>
      </c>
      <c r="P39" s="103">
        <v>381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9555</v>
      </c>
      <c r="W39" s="103">
        <v>9555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343</v>
      </c>
      <c r="AG39" s="103">
        <v>343</v>
      </c>
      <c r="AH39" s="103">
        <v>0</v>
      </c>
      <c r="AI39" s="103">
        <v>0</v>
      </c>
      <c r="AJ39" s="103">
        <f>SUM(AK39:AS39)</f>
        <v>343</v>
      </c>
      <c r="AK39" s="103">
        <v>0</v>
      </c>
      <c r="AL39" s="103">
        <v>0</v>
      </c>
      <c r="AM39" s="103">
        <v>332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11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32</v>
      </c>
      <c r="B40" s="113" t="s">
        <v>320</v>
      </c>
      <c r="C40" s="101" t="s">
        <v>321</v>
      </c>
      <c r="D40" s="103">
        <f>SUM(E40,+H40,+K40)</f>
        <v>12738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12738</v>
      </c>
      <c r="L40" s="103">
        <v>676</v>
      </c>
      <c r="M40" s="103">
        <v>12062</v>
      </c>
      <c r="N40" s="103">
        <f>SUM(O40,+V40,+AC40)</f>
        <v>12738</v>
      </c>
      <c r="O40" s="103">
        <f>SUM(P40:U40)</f>
        <v>676</v>
      </c>
      <c r="P40" s="103">
        <v>676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12062</v>
      </c>
      <c r="W40" s="103">
        <v>12062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33</v>
      </c>
      <c r="AG40" s="103">
        <v>33</v>
      </c>
      <c r="AH40" s="103">
        <v>0</v>
      </c>
      <c r="AI40" s="103">
        <v>0</v>
      </c>
      <c r="AJ40" s="103">
        <f>SUM(AK40:AS40)</f>
        <v>68</v>
      </c>
      <c r="AK40" s="103">
        <v>63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5</v>
      </c>
      <c r="AR40" s="103">
        <v>0</v>
      </c>
      <c r="AS40" s="103">
        <v>0</v>
      </c>
      <c r="AT40" s="103">
        <f>SUM(AU40:AY40)</f>
        <v>28</v>
      </c>
      <c r="AU40" s="103">
        <v>28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32</v>
      </c>
      <c r="B41" s="113" t="s">
        <v>322</v>
      </c>
      <c r="C41" s="101" t="s">
        <v>323</v>
      </c>
      <c r="D41" s="103">
        <f>SUM(E41,+H41,+K41)</f>
        <v>4450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4450</v>
      </c>
      <c r="L41" s="103">
        <v>408</v>
      </c>
      <c r="M41" s="103">
        <v>4042</v>
      </c>
      <c r="N41" s="103">
        <f>SUM(O41,+V41,+AC41)</f>
        <v>4450</v>
      </c>
      <c r="O41" s="103">
        <f>SUM(P41:U41)</f>
        <v>408</v>
      </c>
      <c r="P41" s="103">
        <v>408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4042</v>
      </c>
      <c r="W41" s="103">
        <v>4042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32</v>
      </c>
      <c r="B42" s="113" t="s">
        <v>324</v>
      </c>
      <c r="C42" s="101" t="s">
        <v>325</v>
      </c>
      <c r="D42" s="103">
        <f>SUM(E42,+H42,+K42)</f>
        <v>7491</v>
      </c>
      <c r="E42" s="103">
        <f>SUM(F42:G42)</f>
        <v>0</v>
      </c>
      <c r="F42" s="103">
        <v>0</v>
      </c>
      <c r="G42" s="103">
        <v>0</v>
      </c>
      <c r="H42" s="103">
        <f>SUM(I42:J42)</f>
        <v>458</v>
      </c>
      <c r="I42" s="103">
        <v>6</v>
      </c>
      <c r="J42" s="103">
        <v>452</v>
      </c>
      <c r="K42" s="103">
        <f>SUM(L42:M42)</f>
        <v>7033</v>
      </c>
      <c r="L42" s="103">
        <v>679</v>
      </c>
      <c r="M42" s="103">
        <v>6354</v>
      </c>
      <c r="N42" s="103">
        <f>SUM(O42,+V42,+AC42)</f>
        <v>7684</v>
      </c>
      <c r="O42" s="103">
        <f>SUM(P42:U42)</f>
        <v>685</v>
      </c>
      <c r="P42" s="103">
        <v>685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6806</v>
      </c>
      <c r="W42" s="103">
        <v>6806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193</v>
      </c>
      <c r="AD42" s="103">
        <v>193</v>
      </c>
      <c r="AE42" s="103">
        <v>0</v>
      </c>
      <c r="AF42" s="103">
        <f>SUM(AG42:AI42)</f>
        <v>217</v>
      </c>
      <c r="AG42" s="103">
        <v>217</v>
      </c>
      <c r="AH42" s="103">
        <v>0</v>
      </c>
      <c r="AI42" s="103">
        <v>0</v>
      </c>
      <c r="AJ42" s="103">
        <f>SUM(AK42:AS42)</f>
        <v>217</v>
      </c>
      <c r="AK42" s="103">
        <v>0</v>
      </c>
      <c r="AL42" s="103">
        <v>0</v>
      </c>
      <c r="AM42" s="103">
        <v>217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22100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22130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22205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22206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22215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22216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22219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22220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22221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22222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22223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22224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22225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22226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22301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22302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22304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22305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22306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22325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22341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22342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22344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22424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22429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22461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2020-02-04T01:15:39Z</dcterms:modified>
</cp:coreProperties>
</file>