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1岐阜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水洗化人口等!$A$6:$AA$48</definedName>
    <definedName name="_xlnm.Print_Area" localSheetId="2">し尿集計結果!$A$1:$M$36</definedName>
    <definedName name="_xlnm.Print_Area" localSheetId="1">し尿処理状況!$2:$49</definedName>
    <definedName name="_xlnm.Print_Area" localSheetId="0">水洗化人口等!$2:$49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N30" i="2" s="1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D8" i="1"/>
  <c r="Q8" i="1" s="1"/>
  <c r="D9" i="1"/>
  <c r="Q9" i="1" s="1"/>
  <c r="D10" i="1"/>
  <c r="Q10" i="1" s="1"/>
  <c r="D11" i="1"/>
  <c r="Q11" i="1" s="1"/>
  <c r="D12" i="1"/>
  <c r="F12" i="1" s="1"/>
  <c r="D13" i="1"/>
  <c r="Q13" i="1" s="1"/>
  <c r="D14" i="1"/>
  <c r="Q14" i="1" s="1"/>
  <c r="D15" i="1"/>
  <c r="Q15" i="1" s="1"/>
  <c r="D16" i="1"/>
  <c r="Q16" i="1" s="1"/>
  <c r="D17" i="1"/>
  <c r="Q17" i="1" s="1"/>
  <c r="D18" i="1"/>
  <c r="Q18" i="1" s="1"/>
  <c r="D19" i="1"/>
  <c r="Q19" i="1" s="1"/>
  <c r="D20" i="1"/>
  <c r="Q20" i="1" s="1"/>
  <c r="D21" i="1"/>
  <c r="Q21" i="1" s="1"/>
  <c r="D22" i="1"/>
  <c r="Q22" i="1" s="1"/>
  <c r="D23" i="1"/>
  <c r="Q23" i="1" s="1"/>
  <c r="D24" i="1"/>
  <c r="J24" i="1" s="1"/>
  <c r="D25" i="1"/>
  <c r="Q25" i="1" s="1"/>
  <c r="D26" i="1"/>
  <c r="Q26" i="1" s="1"/>
  <c r="D27" i="1"/>
  <c r="Q27" i="1" s="1"/>
  <c r="D28" i="1"/>
  <c r="Q28" i="1" s="1"/>
  <c r="D29" i="1"/>
  <c r="Q29" i="1" s="1"/>
  <c r="D30" i="1"/>
  <c r="L30" i="1" s="1"/>
  <c r="D31" i="1"/>
  <c r="Q31" i="1" s="1"/>
  <c r="D32" i="1"/>
  <c r="Q32" i="1" s="1"/>
  <c r="D33" i="1"/>
  <c r="Q33" i="1" s="1"/>
  <c r="D34" i="1"/>
  <c r="Q34" i="1" s="1"/>
  <c r="D35" i="1"/>
  <c r="Q35" i="1" s="1"/>
  <c r="D36" i="1"/>
  <c r="L36" i="1" s="1"/>
  <c r="D37" i="1"/>
  <c r="Q37" i="1" s="1"/>
  <c r="D38" i="1"/>
  <c r="Q38" i="1" s="1"/>
  <c r="D39" i="1"/>
  <c r="Q39" i="1" s="1"/>
  <c r="D40" i="1"/>
  <c r="Q40" i="1" s="1"/>
  <c r="D41" i="1"/>
  <c r="Q41" i="1" s="1"/>
  <c r="D42" i="1"/>
  <c r="N42" i="1" s="1"/>
  <c r="D43" i="1"/>
  <c r="Q43" i="1" s="1"/>
  <c r="D44" i="1"/>
  <c r="Q44" i="1" s="1"/>
  <c r="D45" i="1"/>
  <c r="Q45" i="1" s="1"/>
  <c r="D46" i="1"/>
  <c r="Q46" i="1" s="1"/>
  <c r="D47" i="1"/>
  <c r="Q47" i="1" s="1"/>
  <c r="D48" i="1"/>
  <c r="Q48" i="1" s="1"/>
  <c r="D49" i="1"/>
  <c r="Q49" i="1" s="1"/>
  <c r="F30" i="1" l="1"/>
  <c r="J36" i="1"/>
  <c r="J18" i="1"/>
  <c r="L42" i="1"/>
  <c r="L18" i="1"/>
  <c r="N24" i="1"/>
  <c r="Q30" i="1"/>
  <c r="F44" i="1"/>
  <c r="F38" i="1"/>
  <c r="F26" i="1"/>
  <c r="F20" i="1"/>
  <c r="F8" i="1"/>
  <c r="N26" i="1"/>
  <c r="F49" i="1"/>
  <c r="F43" i="1"/>
  <c r="F37" i="1"/>
  <c r="F31" i="1"/>
  <c r="F25" i="1"/>
  <c r="F19" i="1"/>
  <c r="F13" i="1"/>
  <c r="J49" i="1"/>
  <c r="J43" i="1"/>
  <c r="J37" i="1"/>
  <c r="J31" i="1"/>
  <c r="J25" i="1"/>
  <c r="J19" i="1"/>
  <c r="J13" i="1"/>
  <c r="L49" i="1"/>
  <c r="L43" i="1"/>
  <c r="L37" i="1"/>
  <c r="L31" i="1"/>
  <c r="L25" i="1"/>
  <c r="L19" i="1"/>
  <c r="L13" i="1"/>
  <c r="N49" i="1"/>
  <c r="N43" i="1"/>
  <c r="N37" i="1"/>
  <c r="N31" i="1"/>
  <c r="N25" i="1"/>
  <c r="N19" i="1"/>
  <c r="N13" i="1"/>
  <c r="F18" i="1"/>
  <c r="J12" i="1"/>
  <c r="N48" i="1"/>
  <c r="N18" i="1"/>
  <c r="Q36" i="1"/>
  <c r="F47" i="1"/>
  <c r="F41" i="1"/>
  <c r="F35" i="1"/>
  <c r="F29" i="1"/>
  <c r="F23" i="1"/>
  <c r="F17" i="1"/>
  <c r="F11" i="1"/>
  <c r="J47" i="1"/>
  <c r="J41" i="1"/>
  <c r="J35" i="1"/>
  <c r="J29" i="1"/>
  <c r="J23" i="1"/>
  <c r="J17" i="1"/>
  <c r="J11" i="1"/>
  <c r="L47" i="1"/>
  <c r="L41" i="1"/>
  <c r="L35" i="1"/>
  <c r="L29" i="1"/>
  <c r="L23" i="1"/>
  <c r="L17" i="1"/>
  <c r="L11" i="1"/>
  <c r="N47" i="1"/>
  <c r="N41" i="1"/>
  <c r="N35" i="1"/>
  <c r="N29" i="1"/>
  <c r="N23" i="1"/>
  <c r="N17" i="1"/>
  <c r="N11" i="1"/>
  <c r="F48" i="1"/>
  <c r="J30" i="1"/>
  <c r="L48" i="1"/>
  <c r="L24" i="1"/>
  <c r="L12" i="1"/>
  <c r="N30" i="1"/>
  <c r="N12" i="1"/>
  <c r="Q24" i="1"/>
  <c r="F46" i="1"/>
  <c r="F40" i="1"/>
  <c r="F34" i="1"/>
  <c r="F28" i="1"/>
  <c r="F22" i="1"/>
  <c r="F16" i="1"/>
  <c r="F10" i="1"/>
  <c r="J46" i="1"/>
  <c r="J40" i="1"/>
  <c r="J34" i="1"/>
  <c r="J28" i="1"/>
  <c r="J22" i="1"/>
  <c r="J16" i="1"/>
  <c r="J10" i="1"/>
  <c r="L46" i="1"/>
  <c r="L40" i="1"/>
  <c r="L34" i="1"/>
  <c r="L28" i="1"/>
  <c r="L22" i="1"/>
  <c r="L16" i="1"/>
  <c r="L10" i="1"/>
  <c r="N46" i="1"/>
  <c r="N40" i="1"/>
  <c r="N34" i="1"/>
  <c r="N28" i="1"/>
  <c r="N22" i="1"/>
  <c r="N16" i="1"/>
  <c r="N10" i="1"/>
  <c r="F36" i="1"/>
  <c r="J42" i="1"/>
  <c r="N36" i="1"/>
  <c r="Q42" i="1"/>
  <c r="Q12" i="1"/>
  <c r="F45" i="1"/>
  <c r="F39" i="1"/>
  <c r="F33" i="1"/>
  <c r="F27" i="1"/>
  <c r="F21" i="1"/>
  <c r="F15" i="1"/>
  <c r="F9" i="1"/>
  <c r="J45" i="1"/>
  <c r="J39" i="1"/>
  <c r="J33" i="1"/>
  <c r="J27" i="1"/>
  <c r="J21" i="1"/>
  <c r="J15" i="1"/>
  <c r="J9" i="1"/>
  <c r="L45" i="1"/>
  <c r="L39" i="1"/>
  <c r="L33" i="1"/>
  <c r="L27" i="1"/>
  <c r="L21" i="1"/>
  <c r="L15" i="1"/>
  <c r="L9" i="1"/>
  <c r="N45" i="1"/>
  <c r="N39" i="1"/>
  <c r="N33" i="1"/>
  <c r="N27" i="1"/>
  <c r="N21" i="1"/>
  <c r="N15" i="1"/>
  <c r="N9" i="1"/>
  <c r="F42" i="1"/>
  <c r="F24" i="1"/>
  <c r="J48" i="1"/>
  <c r="F32" i="1"/>
  <c r="F14" i="1"/>
  <c r="J44" i="1"/>
  <c r="J38" i="1"/>
  <c r="J32" i="1"/>
  <c r="J26" i="1"/>
  <c r="J20" i="1"/>
  <c r="J14" i="1"/>
  <c r="J8" i="1"/>
  <c r="L44" i="1"/>
  <c r="L38" i="1"/>
  <c r="L32" i="1"/>
  <c r="L26" i="1"/>
  <c r="L20" i="1"/>
  <c r="L14" i="1"/>
  <c r="L8" i="1"/>
  <c r="N44" i="1"/>
  <c r="N38" i="1"/>
  <c r="N32" i="1"/>
  <c r="N20" i="1"/>
  <c r="N14" i="1"/>
  <c r="N8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<sst xmlns="http://schemas.openxmlformats.org/spreadsheetml/2006/main" count="862" uniqueCount="340">
  <si>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</si>
  <si>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</si>
  <si>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</si>
  <si>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</si>
  <si>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</si>
  <si>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</si>
  <si>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</si>
  <si>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</si>
  <si>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</si>
  <si>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</si>
  <si>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</si>
  <si>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</si>
  <si>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</si>
  <si>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</si>
  <si>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</si>
  <si>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</si>
  <si>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</si>
  <si>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</si>
  <si>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</si>
  <si>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</si>
  <si>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</si>
  <si>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</si>
  <si>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</si>
  <si>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</si>
  <si>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</si>
  <si>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</si>
  <si>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</si>
  <si>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</si>
  <si>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</si>
  <si>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</si>
  <si>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</si>
  <si>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</si>
  <si>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</si>
  <si>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</si>
  <si>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</si>
  <si>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</si>
  <si>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</si>
  <si>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</si>
  <si>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</si>
  <si>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</si>
  <si>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</si>
  <si>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</si>
  <si>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</si>
  <si>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</si>
  <si>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</si>
  <si>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</si>
  <si>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</si>
  <si>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</si>
  <si>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</si>
  <si>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</si>
  <si>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</si>
  <si>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</si>
  <si>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</si>
  <si>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</si>
  <si>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</si>
  <si>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</si>
  <si>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</si>
  <si>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</si>
  <si>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</si>
  <si>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</si>
  <si>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</si>
  <si>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</si>
  <si>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</si>
  <si>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</si>
  <si>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</si>
  <si>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</si>
  <si>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</si>
  <si>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</si>
  <si>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</si>
  <si>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</si>
  <si>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</si>
  <si>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</si>
  <si>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</si>
  <si>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</si>
  <si>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</si>
  <si>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</si>
  <si>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</si>
  <si>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</si>
  <si>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</si>
  <si>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</si>
  <si>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</si>
  <si>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</si>
  <si>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</si>
  <si>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</si>
  <si>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</si>
  <si>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</si>
  <si>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</si>
  <si>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</si>
  <si>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</si>
  <si>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</si>
  <si>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</si>
  <si>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</si>
  <si>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</si>
  <si>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</si>
  <si>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</si>
  <si>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</si>
  <si>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</si>
  <si>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</si>
  <si>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</si>
  <si>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</si>
  <si>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</si>
  <si>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</si>
  <si>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</si>
  <si>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</si>
  <si>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</si>
  <si>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</si>
  <si>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</si>
  <si>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</si>
  <si>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</si>
  <si>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</si>
  <si>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</si>
  <si>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</si>
  <si>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</si>
  <si>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</si>
  <si>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</si>
  <si>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</si>
  <si>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</si>
  <si>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</si>
  <si>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</si>
  <si>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</si>
  <si>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</si>
  <si>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</si>
  <si>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</si>
  <si>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</si>
  <si>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</si>
  <si>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</si>
  <si>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</si>
  <si>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</si>
  <si>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</si>
  <si>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</si>
  <si>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</si>
  <si>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</si>
  <si>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</si>
  <si>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</si>
  <si>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</si>
  <si>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</si>
  <si>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</si>
  <si>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</si>
  <si>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</si>
  <si>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</si>
  <si>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</si>
  <si>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</si>
  <si>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</si>
  <si>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</si>
  <si>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</si>
  <si>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</si>
  <si>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</si>
  <si>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</si>
  <si>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</si>
  <si>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</si>
  <si>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</si>
  <si>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</si>
  <si>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</si>
  <si>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</si>
  <si>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</si>
  <si>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</si>
  <si>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</si>
  <si>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</si>
  <si>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</si>
  <si>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</si>
  <si>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</si>
  <si>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</si>
  <si>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</si>
  <si>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</si>
  <si>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</si>
  <si>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</si>
  <si>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</si>
  <si>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</si>
  <si>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</si>
  <si>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</si>
  <si>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</si>
  <si>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</si>
  <si>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</si>
  <si>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</si>
  <si>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</si>
  <si>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</si>
  <si>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</si>
  <si>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</si>
  <si>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</si>
  <si>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</si>
  <si>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</si>
  <si>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</si>
  <si>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</si>
  <si>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</si>
  <si>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</si>
  <si>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</si>
  <si>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</si>
  <si>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</si>
  <si>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</si>
  <si>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</si>
  <si>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</si>
  <si>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</si>
  <si>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</si>
  <si>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</si>
  <si>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</si>
  <si>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</si>
  <si>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</si>
  <si>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</si>
  <si>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</si>
  <si>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</si>
  <si>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</si>
  <si>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</si>
  <si>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</si>
  <si>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</si>
  <si>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</si>
  <si>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</si>
  <si>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</si>
  <si>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</si>
  <si>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</si>
  <si>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</si>
  <si>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</si>
  <si>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</si>
  <si>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</si>
  <si>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</si>
  <si>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</si>
  <si>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</si>
  <si>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</si>
  <si>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</si>
  <si>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</si>
  <si>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</si>
  <si>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</si>
  <si>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</si>
  <si>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</si>
  <si>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</si>
  <si>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</si>
  <si>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</si>
  <si>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</si>
  <si>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</si>
  <si>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</si>
  <si>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</si>
  <si>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</si>
  <si>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</si>
  <si>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</si>
  <si>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</si>
  <si>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</si>
  <si>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</si>
  <si>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</si>
  <si>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</si>
  <si>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</si>
  <si>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</si>
  <si>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</si>
  <si>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</si>
  <si>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</si>
  <si>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</si>
  <si>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</si>
  <si>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</si>
  <si>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</si>
  <si>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</si>
  <si>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</si>
  <si>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</si>
  <si>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</si>
  <si>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21000</t>
  </si>
  <si>
    <t>水洗化人口等（平成30年度実績）</t>
    <phoneticPr fontId="3"/>
  </si>
  <si>
    <t>し尿処理の状況（平成30年度実績）</t>
    <phoneticPr fontId="3"/>
  </si>
  <si>
    <t>21201</t>
  </si>
  <si>
    <t>岐阜市</t>
  </si>
  <si>
    <t/>
  </si>
  <si>
    <t>○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</si>
  <si>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</si>
  <si>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</si>
  <si>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</si>
  <si>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</si>
  <si>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</si>
  <si>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</si>
  <si>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</si>
  <si>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</si>
  <si>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</si>
  <si>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</si>
  <si>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</si>
  <si>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</si>
  <si>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</si>
  <si>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</si>
  <si>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</si>
  <si>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</si>
  <si>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</si>
  <si>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</si>
  <si>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</si>
  <si>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</si>
  <si>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</si>
  <si>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</si>
  <si>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</si>
  <si>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</si>
  <si>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</si>
  <si>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</si>
  <si>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</si>
  <si>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</si>
  <si>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</si>
  <si>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</si>
  <si>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</si>
  <si>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</si>
  <si>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</si>
  <si>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</si>
  <si>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</si>
  <si>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</si>
  <si>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</si>
  <si>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</si>
  <si>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</si>
  <si>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</si>
  <si>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</si>
  <si>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</si>
  <si>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</si>
  <si>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</si>
  <si>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</si>
  <si>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</si>
  <si>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</si>
  <si>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</si>
  <si>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</si>
  <si>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</si>
  <si>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</si>
  <si>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</si>
  <si>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</si>
  <si>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</si>
  <si>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</si>
  <si>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</si>
  <si>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</si>
  <si>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</si>
  <si>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</si>
  <si>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</si>
  <si>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</si>
  <si>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池田町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</si>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</sst>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33</v>
      </c>
      <c r="B7" s="116" t="s">
        <v>251</v>
      </c>
      <c r="C7" s="109" t="s">
        <v>200</v>
      </c>
      <c r="D7" s="110">
        <f>+SUM(E7,+I7)</f>
        <v>2005181</v>
      </c>
      <c r="E7" s="110">
        <f>+SUM(G7,+H7)</f>
        <v>87603</v>
      </c>
      <c r="F7" s="111">
        <f>IF(D7&gt;0,E7/D7*100,"-")</f>
        <v>4.3688325393069247</v>
      </c>
      <c r="G7" s="108">
        <f>SUM(G$8:G$207)</f>
        <v>87227</v>
      </c>
      <c r="H7" s="108">
        <f>SUM(H$8:H$207)</f>
        <v>376</v>
      </c>
      <c r="I7" s="110">
        <f>+SUM(K7,+M7,+O7)</f>
        <v>1917578</v>
      </c>
      <c r="J7" s="111">
        <f>IF(D7&gt;0,I7/D7*100,"-")</f>
        <v>95.631167460693078</v>
      </c>
      <c r="K7" s="108">
        <f>SUM(K$8:K$207)</f>
        <v>1323421</v>
      </c>
      <c r="L7" s="111">
        <f>IF(D7&gt;0,K7/D7*100,"-")</f>
        <v>66.000076801046887</v>
      </c>
      <c r="M7" s="108">
        <f>SUM(M$8:M$207)</f>
        <v>15483</v>
      </c>
      <c r="N7" s="111">
        <f>IF(D7&gt;0,M7/D7*100,"-")</f>
        <v>0.77214974608277254</v>
      </c>
      <c r="O7" s="108">
        <f>SUM(O$8:O$207)</f>
        <v>578674</v>
      </c>
      <c r="P7" s="108">
        <f>SUM(P$8:P$207)</f>
        <v>321854</v>
      </c>
      <c r="Q7" s="111">
        <f>IF(D7&gt;0,O7/D7*100,"-")</f>
        <v>28.858940913563412</v>
      </c>
      <c r="R7" s="108">
        <f>SUM(R$8:R$207)</f>
        <v>51729</v>
      </c>
      <c r="S7" s="112">
        <f t="shared" ref="S7:Z7" si="0">COUNTIF(S$8:S$207,"○")</f>
        <v>9</v>
      </c>
      <c r="T7" s="112">
        <f t="shared" si="0"/>
        <v>3</v>
      </c>
      <c r="U7" s="112">
        <f t="shared" si="0"/>
        <v>0</v>
      </c>
      <c r="V7" s="112">
        <f t="shared" si="0"/>
        <v>30</v>
      </c>
      <c r="W7" s="112">
        <f t="shared" si="0"/>
        <v>4</v>
      </c>
      <c r="X7" s="112">
        <f t="shared" si="0"/>
        <v>1</v>
      </c>
      <c r="Y7" s="112">
        <f t="shared" si="0"/>
        <v>0</v>
      </c>
      <c r="Z7" s="112">
        <f t="shared" si="0"/>
        <v>37</v>
      </c>
      <c r="AA7" s="188"/>
      <c r="AB7" s="188"/>
    </row>
    <row r="8" spans="1:28" s="105" customFormat="1" ht="13.5" customHeight="1">
      <c r="A8" s="101" t="s">
        <v>33</v>
      </c>
      <c r="B8" s="102" t="s">
        <v>254</v>
      </c>
      <c r="C8" s="101" t="s">
        <v>255</v>
      </c>
      <c r="D8" s="103">
        <f>+SUM(E8,+I8)</f>
        <v>402537</v>
      </c>
      <c r="E8" s="103">
        <f>+SUM(G8,+H8)</f>
        <v>3472</v>
      </c>
      <c r="F8" s="104">
        <f>IF(D8&gt;0,E8/D8*100,"-")</f>
        <v>0.86252940723461446</v>
      </c>
      <c r="G8" s="103">
        <v>3472</v>
      </c>
      <c r="H8" s="103">
        <v>0</v>
      </c>
      <c r="I8" s="103">
        <f>+SUM(K8,+M8,+O8)</f>
        <v>399065</v>
      </c>
      <c r="J8" s="104">
        <f>IF(D8&gt;0,I8/D8*100,"-")</f>
        <v>99.137470592765382</v>
      </c>
      <c r="K8" s="103">
        <v>324235</v>
      </c>
      <c r="L8" s="104">
        <f>IF(D8&gt;0,K8/D8*100,"-")</f>
        <v>80.547875102164525</v>
      </c>
      <c r="M8" s="103">
        <v>0</v>
      </c>
      <c r="N8" s="104">
        <f>IF(D8&gt;0,M8/D8*100,"-")</f>
        <v>0</v>
      </c>
      <c r="O8" s="103">
        <v>74830</v>
      </c>
      <c r="P8" s="103">
        <v>23833</v>
      </c>
      <c r="Q8" s="104">
        <f>IF(D8&gt;0,O8/D8*100,"-")</f>
        <v>18.589595490600864</v>
      </c>
      <c r="R8" s="103">
        <v>9077</v>
      </c>
      <c r="S8" s="101"/>
      <c r="T8" s="101" t="s">
        <v>257</v>
      </c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33</v>
      </c>
      <c r="B9" s="102" t="s">
        <v>258</v>
      </c>
      <c r="C9" s="101" t="s">
        <v>259</v>
      </c>
      <c r="D9" s="103">
        <f>+SUM(E9,+I9)</f>
        <v>159090</v>
      </c>
      <c r="E9" s="103">
        <f>+SUM(G9,+H9)</f>
        <v>1484</v>
      </c>
      <c r="F9" s="104">
        <f>IF(D9&gt;0,E9/D9*100,"-")</f>
        <v>0.9328053303161733</v>
      </c>
      <c r="G9" s="103">
        <v>1465</v>
      </c>
      <c r="H9" s="103">
        <v>19</v>
      </c>
      <c r="I9" s="103">
        <f>+SUM(K9,+M9,+O9)</f>
        <v>157606</v>
      </c>
      <c r="J9" s="104">
        <f>IF(D9&gt;0,I9/D9*100,"-")</f>
        <v>99.067194669683829</v>
      </c>
      <c r="K9" s="103">
        <v>122860</v>
      </c>
      <c r="L9" s="104">
        <f>IF(D9&gt;0,K9/D9*100,"-")</f>
        <v>77.226727009868625</v>
      </c>
      <c r="M9" s="103">
        <v>0</v>
      </c>
      <c r="N9" s="104">
        <f>IF(D9&gt;0,M9/D9*100,"-")</f>
        <v>0</v>
      </c>
      <c r="O9" s="103">
        <v>34746</v>
      </c>
      <c r="P9" s="103">
        <v>18639</v>
      </c>
      <c r="Q9" s="104">
        <f>IF(D9&gt;0,O9/D9*100,"-")</f>
        <v>21.8404676598152</v>
      </c>
      <c r="R9" s="103">
        <v>4962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33</v>
      </c>
      <c r="B10" s="102" t="s">
        <v>260</v>
      </c>
      <c r="C10" s="101" t="s">
        <v>261</v>
      </c>
      <c r="D10" s="103">
        <f>+SUM(E10,+I10)</f>
        <v>86951</v>
      </c>
      <c r="E10" s="103">
        <f>+SUM(G10,+H10)</f>
        <v>3516</v>
      </c>
      <c r="F10" s="104">
        <f>IF(D10&gt;0,E10/D10*100,"-")</f>
        <v>4.0436567722050354</v>
      </c>
      <c r="G10" s="103">
        <v>3516</v>
      </c>
      <c r="H10" s="103">
        <v>0</v>
      </c>
      <c r="I10" s="103">
        <f>+SUM(K10,+M10,+O10)</f>
        <v>83435</v>
      </c>
      <c r="J10" s="104">
        <f>IF(D10&gt;0,I10/D10*100,"-")</f>
        <v>95.95634322779496</v>
      </c>
      <c r="K10" s="103">
        <v>67918</v>
      </c>
      <c r="L10" s="104">
        <f>IF(D10&gt;0,K10/D10*100,"-")</f>
        <v>78.110660026911702</v>
      </c>
      <c r="M10" s="103">
        <v>8714</v>
      </c>
      <c r="N10" s="104">
        <f>IF(D10&gt;0,M10/D10*100,"-")</f>
        <v>10.021736380260146</v>
      </c>
      <c r="O10" s="103">
        <v>6803</v>
      </c>
      <c r="P10" s="103">
        <v>4904</v>
      </c>
      <c r="Q10" s="104">
        <f>IF(D10&gt;0,O10/D10*100,"-")</f>
        <v>7.8239468206231093</v>
      </c>
      <c r="R10" s="103">
        <v>706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33</v>
      </c>
      <c r="B11" s="102" t="s">
        <v>262</v>
      </c>
      <c r="C11" s="101" t="s">
        <v>263</v>
      </c>
      <c r="D11" s="103">
        <f>+SUM(E11,+I11)</f>
        <v>108130</v>
      </c>
      <c r="E11" s="103">
        <f>+SUM(G11,+H11)</f>
        <v>2744</v>
      </c>
      <c r="F11" s="104">
        <f>IF(D11&gt;0,E11/D11*100,"-")</f>
        <v>2.5376861185609911</v>
      </c>
      <c r="G11" s="103">
        <v>2744</v>
      </c>
      <c r="H11" s="103">
        <v>0</v>
      </c>
      <c r="I11" s="103">
        <f>+SUM(K11,+M11,+O11)</f>
        <v>105386</v>
      </c>
      <c r="J11" s="104">
        <f>IF(D11&gt;0,I11/D11*100,"-")</f>
        <v>97.462313881439016</v>
      </c>
      <c r="K11" s="103">
        <v>96916</v>
      </c>
      <c r="L11" s="104">
        <f>IF(D11&gt;0,K11/D11*100,"-")</f>
        <v>89.629150097105338</v>
      </c>
      <c r="M11" s="103">
        <v>0</v>
      </c>
      <c r="N11" s="104">
        <f>IF(D11&gt;0,M11/D11*100,"-")</f>
        <v>0</v>
      </c>
      <c r="O11" s="103">
        <v>8470</v>
      </c>
      <c r="P11" s="103">
        <v>3698</v>
      </c>
      <c r="Q11" s="104">
        <f>IF(D11&gt;0,O11/D11*100,"-")</f>
        <v>7.8331637843336726</v>
      </c>
      <c r="R11" s="103">
        <v>1784</v>
      </c>
      <c r="S11" s="101"/>
      <c r="T11" s="101" t="s">
        <v>257</v>
      </c>
      <c r="U11" s="101"/>
      <c r="V11" s="101"/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33</v>
      </c>
      <c r="B12" s="102" t="s">
        <v>264</v>
      </c>
      <c r="C12" s="101" t="s">
        <v>265</v>
      </c>
      <c r="D12" s="103">
        <f>+SUM(E12,+I12)</f>
        <v>87291</v>
      </c>
      <c r="E12" s="103">
        <f>+SUM(G12,+H12)</f>
        <v>1274</v>
      </c>
      <c r="F12" s="104">
        <f>IF(D12&gt;0,E12/D12*100,"-")</f>
        <v>1.4594860867672497</v>
      </c>
      <c r="G12" s="103">
        <v>1274</v>
      </c>
      <c r="H12" s="103">
        <v>0</v>
      </c>
      <c r="I12" s="103">
        <f>+SUM(K12,+M12,+O12)</f>
        <v>86017</v>
      </c>
      <c r="J12" s="104">
        <f>IF(D12&gt;0,I12/D12*100,"-")</f>
        <v>98.540513913232758</v>
      </c>
      <c r="K12" s="103">
        <v>73924</v>
      </c>
      <c r="L12" s="104">
        <f>IF(D12&gt;0,K12/D12*100,"-")</f>
        <v>84.686852023690875</v>
      </c>
      <c r="M12" s="103">
        <v>1232</v>
      </c>
      <c r="N12" s="104">
        <f>IF(D12&gt;0,M12/D12*100,"-")</f>
        <v>1.411371160829868</v>
      </c>
      <c r="O12" s="103">
        <v>10861</v>
      </c>
      <c r="P12" s="103">
        <v>9856</v>
      </c>
      <c r="Q12" s="104">
        <f>IF(D12&gt;0,O12/D12*100,"-")</f>
        <v>12.44229072871201</v>
      </c>
      <c r="R12" s="103">
        <v>2085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33</v>
      </c>
      <c r="B13" s="102" t="s">
        <v>266</v>
      </c>
      <c r="C13" s="101" t="s">
        <v>267</v>
      </c>
      <c r="D13" s="103">
        <f>+SUM(E13,+I13)</f>
        <v>76871</v>
      </c>
      <c r="E13" s="103">
        <f>+SUM(G13,+H13)</f>
        <v>13883</v>
      </c>
      <c r="F13" s="104">
        <f>IF(D13&gt;0,E13/D13*100,"-")</f>
        <v>18.060126705779815</v>
      </c>
      <c r="G13" s="103">
        <v>13883</v>
      </c>
      <c r="H13" s="103">
        <v>0</v>
      </c>
      <c r="I13" s="103">
        <f>+SUM(K13,+M13,+O13)</f>
        <v>62988</v>
      </c>
      <c r="J13" s="104">
        <f>IF(D13&gt;0,I13/D13*100,"-")</f>
        <v>81.939873294220192</v>
      </c>
      <c r="K13" s="103">
        <v>38178</v>
      </c>
      <c r="L13" s="104">
        <f>IF(D13&gt;0,K13/D13*100,"-")</f>
        <v>49.665023220720428</v>
      </c>
      <c r="M13" s="103">
        <v>0</v>
      </c>
      <c r="N13" s="104">
        <f>IF(D13&gt;0,M13/D13*100,"-")</f>
        <v>0</v>
      </c>
      <c r="O13" s="103">
        <v>24810</v>
      </c>
      <c r="P13" s="103">
        <v>17585</v>
      </c>
      <c r="Q13" s="104">
        <f>IF(D13&gt;0,O13/D13*100,"-")</f>
        <v>32.274850073499763</v>
      </c>
      <c r="R13" s="103">
        <v>1397</v>
      </c>
      <c r="S13" s="101" t="s">
        <v>257</v>
      </c>
      <c r="T13" s="101"/>
      <c r="U13" s="101"/>
      <c r="V13" s="101"/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33</v>
      </c>
      <c r="B14" s="102" t="s">
        <v>268</v>
      </c>
      <c r="C14" s="101" t="s">
        <v>269</v>
      </c>
      <c r="D14" s="103">
        <f>+SUM(E14,+I14)</f>
        <v>19815</v>
      </c>
      <c r="E14" s="103">
        <f>+SUM(G14,+H14)</f>
        <v>333</v>
      </c>
      <c r="F14" s="104">
        <f>IF(D14&gt;0,E14/D14*100,"-")</f>
        <v>1.6805450416351249</v>
      </c>
      <c r="G14" s="103">
        <v>327</v>
      </c>
      <c r="H14" s="103">
        <v>6</v>
      </c>
      <c r="I14" s="103">
        <f>+SUM(K14,+M14,+O14)</f>
        <v>19482</v>
      </c>
      <c r="J14" s="104">
        <f>IF(D14&gt;0,I14/D14*100,"-")</f>
        <v>98.319454958364872</v>
      </c>
      <c r="K14" s="103">
        <v>10125</v>
      </c>
      <c r="L14" s="104">
        <f>IF(D14&gt;0,K14/D14*100,"-")</f>
        <v>51.097653292959876</v>
      </c>
      <c r="M14" s="103">
        <v>0</v>
      </c>
      <c r="N14" s="104">
        <f>IF(D14&gt;0,M14/D14*100,"-")</f>
        <v>0</v>
      </c>
      <c r="O14" s="103">
        <v>9357</v>
      </c>
      <c r="P14" s="103">
        <v>6248</v>
      </c>
      <c r="Q14" s="104">
        <f>IF(D14&gt;0,O14/D14*100,"-")</f>
        <v>47.221801665404996</v>
      </c>
      <c r="R14" s="103">
        <v>454</v>
      </c>
      <c r="S14" s="101"/>
      <c r="T14" s="101" t="s">
        <v>257</v>
      </c>
      <c r="U14" s="101"/>
      <c r="V14" s="101"/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33</v>
      </c>
      <c r="B15" s="102" t="s">
        <v>270</v>
      </c>
      <c r="C15" s="101" t="s">
        <v>271</v>
      </c>
      <c r="D15" s="103">
        <f>+SUM(E15,+I15)</f>
        <v>37440</v>
      </c>
      <c r="E15" s="103">
        <f>+SUM(G15,+H15)</f>
        <v>4292</v>
      </c>
      <c r="F15" s="104">
        <f>IF(D15&gt;0,E15/D15*100,"-")</f>
        <v>11.463675213675213</v>
      </c>
      <c r="G15" s="103">
        <v>4292</v>
      </c>
      <c r="H15" s="103">
        <v>0</v>
      </c>
      <c r="I15" s="103">
        <f>+SUM(K15,+M15,+O15)</f>
        <v>33148</v>
      </c>
      <c r="J15" s="104">
        <f>IF(D15&gt;0,I15/D15*100,"-")</f>
        <v>88.536324786324784</v>
      </c>
      <c r="K15" s="103">
        <v>25151</v>
      </c>
      <c r="L15" s="104">
        <f>IF(D15&gt;0,K15/D15*100,"-")</f>
        <v>67.176816239316238</v>
      </c>
      <c r="M15" s="103">
        <v>0</v>
      </c>
      <c r="N15" s="104">
        <f>IF(D15&gt;0,M15/D15*100,"-")</f>
        <v>0</v>
      </c>
      <c r="O15" s="103">
        <v>7997</v>
      </c>
      <c r="P15" s="103">
        <v>5717</v>
      </c>
      <c r="Q15" s="104">
        <f>IF(D15&gt;0,O15/D15*100,"-")</f>
        <v>21.359508547008545</v>
      </c>
      <c r="R15" s="103">
        <v>1000</v>
      </c>
      <c r="S15" s="101" t="s">
        <v>257</v>
      </c>
      <c r="T15" s="101"/>
      <c r="U15" s="101"/>
      <c r="V15" s="101"/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33</v>
      </c>
      <c r="B16" s="102" t="s">
        <v>272</v>
      </c>
      <c r="C16" s="101" t="s">
        <v>273</v>
      </c>
      <c r="D16" s="103">
        <f>+SUM(E16,+I16)</f>
        <v>66724</v>
      </c>
      <c r="E16" s="103">
        <f>+SUM(G16,+H16)</f>
        <v>4092</v>
      </c>
      <c r="F16" s="104">
        <f>IF(D16&gt;0,E16/D16*100,"-")</f>
        <v>6.1327258557640434</v>
      </c>
      <c r="G16" s="103">
        <v>4092</v>
      </c>
      <c r="H16" s="103">
        <v>0</v>
      </c>
      <c r="I16" s="103">
        <f>+SUM(K16,+M16,+O16)</f>
        <v>62632</v>
      </c>
      <c r="J16" s="104">
        <f>IF(D16&gt;0,I16/D16*100,"-")</f>
        <v>93.867274144235964</v>
      </c>
      <c r="K16" s="103">
        <v>22282</v>
      </c>
      <c r="L16" s="104">
        <f>IF(D16&gt;0,K16/D16*100,"-")</f>
        <v>33.394280918410168</v>
      </c>
      <c r="M16" s="103">
        <v>0</v>
      </c>
      <c r="N16" s="104">
        <f>IF(D16&gt;0,M16/D16*100,"-")</f>
        <v>0</v>
      </c>
      <c r="O16" s="103">
        <v>40350</v>
      </c>
      <c r="P16" s="103">
        <v>22097</v>
      </c>
      <c r="Q16" s="104">
        <f>IF(D16&gt;0,O16/D16*100,"-")</f>
        <v>60.472993225825789</v>
      </c>
      <c r="R16" s="103">
        <v>1224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33</v>
      </c>
      <c r="B17" s="102" t="s">
        <v>274</v>
      </c>
      <c r="C17" s="101" t="s">
        <v>275</v>
      </c>
      <c r="D17" s="103">
        <f>+SUM(E17,+I17)</f>
        <v>50575</v>
      </c>
      <c r="E17" s="103">
        <f>+SUM(G17,+H17)</f>
        <v>7597</v>
      </c>
      <c r="F17" s="104">
        <f>IF(D17&gt;0,E17/D17*100,"-")</f>
        <v>15.021255561047949</v>
      </c>
      <c r="G17" s="103">
        <v>7407</v>
      </c>
      <c r="H17" s="103">
        <v>190</v>
      </c>
      <c r="I17" s="103">
        <f>+SUM(K17,+M17,+O17)</f>
        <v>42978</v>
      </c>
      <c r="J17" s="104">
        <f>IF(D17&gt;0,I17/D17*100,"-")</f>
        <v>84.978744438952049</v>
      </c>
      <c r="K17" s="103">
        <v>27509</v>
      </c>
      <c r="L17" s="104">
        <f>IF(D17&gt;0,K17/D17*100,"-")</f>
        <v>54.392486406327237</v>
      </c>
      <c r="M17" s="103">
        <v>1861</v>
      </c>
      <c r="N17" s="104">
        <f>IF(D17&gt;0,M17/D17*100,"-")</f>
        <v>3.6796836381611473</v>
      </c>
      <c r="O17" s="103">
        <v>13608</v>
      </c>
      <c r="P17" s="103">
        <v>12664</v>
      </c>
      <c r="Q17" s="104">
        <f>IF(D17&gt;0,O17/D17*100,"-")</f>
        <v>26.906574394463668</v>
      </c>
      <c r="R17" s="103">
        <v>758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33</v>
      </c>
      <c r="B18" s="102" t="s">
        <v>276</v>
      </c>
      <c r="C18" s="101" t="s">
        <v>277</v>
      </c>
      <c r="D18" s="103">
        <f>+SUM(E18,+I18)</f>
        <v>56993</v>
      </c>
      <c r="E18" s="103">
        <f>+SUM(G18,+H18)</f>
        <v>1802</v>
      </c>
      <c r="F18" s="104">
        <f>IF(D18&gt;0,E18/D18*100,"-")</f>
        <v>3.1617917989928586</v>
      </c>
      <c r="G18" s="103">
        <v>1802</v>
      </c>
      <c r="H18" s="103">
        <v>0</v>
      </c>
      <c r="I18" s="103">
        <f>+SUM(K18,+M18,+O18)</f>
        <v>55191</v>
      </c>
      <c r="J18" s="104">
        <f>IF(D18&gt;0,I18/D18*100,"-")</f>
        <v>96.838208201007134</v>
      </c>
      <c r="K18" s="103">
        <v>47556</v>
      </c>
      <c r="L18" s="104">
        <f>IF(D18&gt;0,K18/D18*100,"-")</f>
        <v>83.441826189181128</v>
      </c>
      <c r="M18" s="103">
        <v>0</v>
      </c>
      <c r="N18" s="104">
        <f>IF(D18&gt;0,M18/D18*100,"-")</f>
        <v>0</v>
      </c>
      <c r="O18" s="103">
        <v>7635</v>
      </c>
      <c r="P18" s="103">
        <v>5219</v>
      </c>
      <c r="Q18" s="104">
        <f>IF(D18&gt;0,O18/D18*100,"-")</f>
        <v>13.396382011826013</v>
      </c>
      <c r="R18" s="103">
        <v>5062</v>
      </c>
      <c r="S18" s="101"/>
      <c r="T18" s="101"/>
      <c r="U18" s="101"/>
      <c r="V18" s="101" t="s">
        <v>257</v>
      </c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33</v>
      </c>
      <c r="B19" s="102" t="s">
        <v>278</v>
      </c>
      <c r="C19" s="101" t="s">
        <v>279</v>
      </c>
      <c r="D19" s="103">
        <f>+SUM(E19,+I19)</f>
        <v>56471</v>
      </c>
      <c r="E19" s="103">
        <f>+SUM(G19,+H19)</f>
        <v>5550</v>
      </c>
      <c r="F19" s="104">
        <f>IF(D19&gt;0,E19/D19*100,"-")</f>
        <v>9.8280533371110845</v>
      </c>
      <c r="G19" s="103">
        <v>5526</v>
      </c>
      <c r="H19" s="103">
        <v>24</v>
      </c>
      <c r="I19" s="103">
        <f>+SUM(K19,+M19,+O19)</f>
        <v>50921</v>
      </c>
      <c r="J19" s="104">
        <f>IF(D19&gt;0,I19/D19*100,"-")</f>
        <v>90.171946662888914</v>
      </c>
      <c r="K19" s="103">
        <v>40813</v>
      </c>
      <c r="L19" s="104">
        <f>IF(D19&gt;0,K19/D19*100,"-")</f>
        <v>72.27249384639903</v>
      </c>
      <c r="M19" s="103">
        <v>0</v>
      </c>
      <c r="N19" s="104">
        <f>IF(D19&gt;0,M19/D19*100,"-")</f>
        <v>0</v>
      </c>
      <c r="O19" s="103">
        <v>10108</v>
      </c>
      <c r="P19" s="103">
        <v>7235</v>
      </c>
      <c r="Q19" s="104">
        <f>IF(D19&gt;0,O19/D19*100,"-")</f>
        <v>17.89945281648988</v>
      </c>
      <c r="R19" s="103">
        <v>1787</v>
      </c>
      <c r="S19" s="101" t="s">
        <v>257</v>
      </c>
      <c r="T19" s="101"/>
      <c r="U19" s="101"/>
      <c r="V19" s="101"/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33</v>
      </c>
      <c r="B20" s="102" t="s">
        <v>280</v>
      </c>
      <c r="C20" s="101" t="s">
        <v>281</v>
      </c>
      <c r="D20" s="103">
        <f>+SUM(E20,+I20)</f>
        <v>144385</v>
      </c>
      <c r="E20" s="103">
        <f>+SUM(G20,+H20)</f>
        <v>6555</v>
      </c>
      <c r="F20" s="104">
        <f>IF(D20&gt;0,E20/D20*100,"-")</f>
        <v>4.5399452851750528</v>
      </c>
      <c r="G20" s="103">
        <v>6555</v>
      </c>
      <c r="H20" s="103">
        <v>0</v>
      </c>
      <c r="I20" s="103">
        <f>+SUM(K20,+M20,+O20)</f>
        <v>137830</v>
      </c>
      <c r="J20" s="104">
        <f>IF(D20&gt;0,I20/D20*100,"-")</f>
        <v>95.460054714824949</v>
      </c>
      <c r="K20" s="103">
        <v>103978</v>
      </c>
      <c r="L20" s="104">
        <f>IF(D20&gt;0,K20/D20*100,"-")</f>
        <v>72.014405928593689</v>
      </c>
      <c r="M20" s="103">
        <v>0</v>
      </c>
      <c r="N20" s="104">
        <f>IF(D20&gt;0,M20/D20*100,"-")</f>
        <v>0</v>
      </c>
      <c r="O20" s="103">
        <v>33852</v>
      </c>
      <c r="P20" s="103">
        <v>27190</v>
      </c>
      <c r="Q20" s="104">
        <f>IF(D20&gt;0,O20/D20*100,"-")</f>
        <v>23.445648786231256</v>
      </c>
      <c r="R20" s="103">
        <v>3013</v>
      </c>
      <c r="S20" s="101"/>
      <c r="T20" s="101"/>
      <c r="U20" s="101"/>
      <c r="V20" s="101" t="s">
        <v>257</v>
      </c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33</v>
      </c>
      <c r="B21" s="102" t="s">
        <v>282</v>
      </c>
      <c r="C21" s="101" t="s">
        <v>283</v>
      </c>
      <c r="D21" s="103">
        <f>+SUM(E21,+I21)</f>
        <v>101830</v>
      </c>
      <c r="E21" s="103">
        <f>+SUM(G21,+H21)</f>
        <v>3724</v>
      </c>
      <c r="F21" s="104">
        <f>IF(D21&gt;0,E21/D21*100,"-")</f>
        <v>3.6570755180202301</v>
      </c>
      <c r="G21" s="103">
        <v>3724</v>
      </c>
      <c r="H21" s="103">
        <v>0</v>
      </c>
      <c r="I21" s="103">
        <f>+SUM(K21,+M21,+O21)</f>
        <v>98106</v>
      </c>
      <c r="J21" s="104">
        <f>IF(D21&gt;0,I21/D21*100,"-")</f>
        <v>96.342924481979779</v>
      </c>
      <c r="K21" s="103">
        <v>89556</v>
      </c>
      <c r="L21" s="104">
        <f>IF(D21&gt;0,K21/D21*100,"-")</f>
        <v>87.946577629382304</v>
      </c>
      <c r="M21" s="103">
        <v>0</v>
      </c>
      <c r="N21" s="104">
        <f>IF(D21&gt;0,M21/D21*100,"-")</f>
        <v>0</v>
      </c>
      <c r="O21" s="103">
        <v>8550</v>
      </c>
      <c r="P21" s="103">
        <v>2760</v>
      </c>
      <c r="Q21" s="104">
        <f>IF(D21&gt;0,O21/D21*100,"-")</f>
        <v>8.3963468525974658</v>
      </c>
      <c r="R21" s="103">
        <v>7045</v>
      </c>
      <c r="S21" s="101"/>
      <c r="T21" s="101"/>
      <c r="U21" s="101"/>
      <c r="V21" s="101" t="s">
        <v>257</v>
      </c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33</v>
      </c>
      <c r="B22" s="102" t="s">
        <v>284</v>
      </c>
      <c r="C22" s="101" t="s">
        <v>285</v>
      </c>
      <c r="D22" s="103">
        <f>+SUM(E22,+I22)</f>
        <v>26171</v>
      </c>
      <c r="E22" s="103">
        <f>+SUM(G22,+H22)</f>
        <v>2489</v>
      </c>
      <c r="F22" s="104">
        <f>IF(D22&gt;0,E22/D22*100,"-")</f>
        <v>9.510526919108937</v>
      </c>
      <c r="G22" s="103">
        <v>2489</v>
      </c>
      <c r="H22" s="103">
        <v>0</v>
      </c>
      <c r="I22" s="103">
        <f>+SUM(K22,+M22,+O22)</f>
        <v>23682</v>
      </c>
      <c r="J22" s="104">
        <f>IF(D22&gt;0,I22/D22*100,"-")</f>
        <v>90.489473080891059</v>
      </c>
      <c r="K22" s="103">
        <v>4645</v>
      </c>
      <c r="L22" s="104">
        <f>IF(D22&gt;0,K22/D22*100,"-")</f>
        <v>17.748653089297314</v>
      </c>
      <c r="M22" s="103">
        <v>0</v>
      </c>
      <c r="N22" s="104">
        <f>IF(D22&gt;0,M22/D22*100,"-")</f>
        <v>0</v>
      </c>
      <c r="O22" s="103">
        <v>19037</v>
      </c>
      <c r="P22" s="103">
        <v>12093</v>
      </c>
      <c r="Q22" s="104">
        <f>IF(D22&gt;0,O22/D22*100,"-")</f>
        <v>72.740819991593753</v>
      </c>
      <c r="R22" s="103">
        <v>624</v>
      </c>
      <c r="S22" s="101"/>
      <c r="T22" s="101"/>
      <c r="U22" s="101"/>
      <c r="V22" s="101" t="s">
        <v>257</v>
      </c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33</v>
      </c>
      <c r="B23" s="102" t="s">
        <v>286</v>
      </c>
      <c r="C23" s="101" t="s">
        <v>287</v>
      </c>
      <c r="D23" s="103">
        <f>+SUM(E23,+I23)</f>
        <v>55510</v>
      </c>
      <c r="E23" s="103">
        <f>+SUM(G23,+H23)</f>
        <v>830</v>
      </c>
      <c r="F23" s="104">
        <f>IF(D23&gt;0,E23/D23*100,"-")</f>
        <v>1.4952260853900199</v>
      </c>
      <c r="G23" s="103">
        <v>830</v>
      </c>
      <c r="H23" s="103">
        <v>0</v>
      </c>
      <c r="I23" s="103">
        <f>+SUM(K23,+M23,+O23)</f>
        <v>54680</v>
      </c>
      <c r="J23" s="104">
        <f>IF(D23&gt;0,I23/D23*100,"-")</f>
        <v>98.504773914609984</v>
      </c>
      <c r="K23" s="103">
        <v>2939</v>
      </c>
      <c r="L23" s="104">
        <f>IF(D23&gt;0,K23/D23*100,"-")</f>
        <v>5.2945415240497207</v>
      </c>
      <c r="M23" s="103">
        <v>2045</v>
      </c>
      <c r="N23" s="104">
        <f>IF(D23&gt;0,M23/D23*100,"-")</f>
        <v>3.6840208971356514</v>
      </c>
      <c r="O23" s="103">
        <v>49696</v>
      </c>
      <c r="P23" s="103">
        <v>25924</v>
      </c>
      <c r="Q23" s="104">
        <f>IF(D23&gt;0,O23/D23*100,"-")</f>
        <v>89.526211493424611</v>
      </c>
      <c r="R23" s="103">
        <v>2288</v>
      </c>
      <c r="S23" s="101"/>
      <c r="T23" s="101"/>
      <c r="U23" s="101"/>
      <c r="V23" s="101" t="s">
        <v>257</v>
      </c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33</v>
      </c>
      <c r="B24" s="102" t="s">
        <v>288</v>
      </c>
      <c r="C24" s="101" t="s">
        <v>289</v>
      </c>
      <c r="D24" s="103">
        <f>+SUM(E24,+I24)</f>
        <v>23439</v>
      </c>
      <c r="E24" s="103">
        <f>+SUM(G24,+H24)</f>
        <v>853</v>
      </c>
      <c r="F24" s="104">
        <f>IF(D24&gt;0,E24/D24*100,"-")</f>
        <v>3.6392337557063019</v>
      </c>
      <c r="G24" s="103">
        <v>853</v>
      </c>
      <c r="H24" s="103">
        <v>0</v>
      </c>
      <c r="I24" s="103">
        <f>+SUM(K24,+M24,+O24)</f>
        <v>22586</v>
      </c>
      <c r="J24" s="104">
        <f>IF(D24&gt;0,I24/D24*100,"-")</f>
        <v>96.3607662442937</v>
      </c>
      <c r="K24" s="103">
        <v>15533</v>
      </c>
      <c r="L24" s="104">
        <f>IF(D24&gt;0,K24/D24*100,"-")</f>
        <v>66.269892060241474</v>
      </c>
      <c r="M24" s="103">
        <v>0</v>
      </c>
      <c r="N24" s="104">
        <f>IF(D24&gt;0,M24/D24*100,"-")</f>
        <v>0</v>
      </c>
      <c r="O24" s="103">
        <v>7053</v>
      </c>
      <c r="P24" s="103">
        <v>5216</v>
      </c>
      <c r="Q24" s="104">
        <f>IF(D24&gt;0,O24/D24*100,"-")</f>
        <v>30.090874184052218</v>
      </c>
      <c r="R24" s="103">
        <v>137</v>
      </c>
      <c r="S24" s="101"/>
      <c r="T24" s="101"/>
      <c r="U24" s="101"/>
      <c r="V24" s="101" t="s">
        <v>257</v>
      </c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33</v>
      </c>
      <c r="B25" s="102" t="s">
        <v>290</v>
      </c>
      <c r="C25" s="101" t="s">
        <v>291</v>
      </c>
      <c r="D25" s="103">
        <f>+SUM(E25,+I25)</f>
        <v>33262</v>
      </c>
      <c r="E25" s="103">
        <f>+SUM(G25,+H25)</f>
        <v>1192</v>
      </c>
      <c r="F25" s="104">
        <f>IF(D25&gt;0,E25/D25*100,"-")</f>
        <v>3.5836690517707894</v>
      </c>
      <c r="G25" s="103">
        <v>1100</v>
      </c>
      <c r="H25" s="103">
        <v>92</v>
      </c>
      <c r="I25" s="103">
        <f>+SUM(K25,+M25,+O25)</f>
        <v>32070</v>
      </c>
      <c r="J25" s="104">
        <f>IF(D25&gt;0,I25/D25*100,"-")</f>
        <v>96.416330948229216</v>
      </c>
      <c r="K25" s="103">
        <v>5395</v>
      </c>
      <c r="L25" s="104">
        <f>IF(D25&gt;0,K25/D25*100,"-")</f>
        <v>16.219710179784737</v>
      </c>
      <c r="M25" s="103">
        <v>0</v>
      </c>
      <c r="N25" s="104">
        <f>IF(D25&gt;0,M25/D25*100,"-")</f>
        <v>0</v>
      </c>
      <c r="O25" s="103">
        <v>26675</v>
      </c>
      <c r="P25" s="103">
        <v>8742</v>
      </c>
      <c r="Q25" s="104">
        <f>IF(D25&gt;0,O25/D25*100,"-")</f>
        <v>80.196620768444475</v>
      </c>
      <c r="R25" s="103">
        <v>619</v>
      </c>
      <c r="S25" s="101"/>
      <c r="T25" s="101"/>
      <c r="U25" s="101"/>
      <c r="V25" s="101" t="s">
        <v>257</v>
      </c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33</v>
      </c>
      <c r="B26" s="102" t="s">
        <v>292</v>
      </c>
      <c r="C26" s="101" t="s">
        <v>293</v>
      </c>
      <c r="D26" s="103">
        <f>+SUM(E26,+I26)</f>
        <v>40097</v>
      </c>
      <c r="E26" s="103">
        <f>+SUM(G26,+H26)</f>
        <v>1805</v>
      </c>
      <c r="F26" s="104">
        <f>IF(D26&gt;0,E26/D26*100,"-")</f>
        <v>4.5015836596254086</v>
      </c>
      <c r="G26" s="103">
        <v>1805</v>
      </c>
      <c r="H26" s="103">
        <v>0</v>
      </c>
      <c r="I26" s="103">
        <f>+SUM(K26,+M26,+O26)</f>
        <v>38292</v>
      </c>
      <c r="J26" s="104">
        <f>IF(D26&gt;0,I26/D26*100,"-")</f>
        <v>95.49841634037459</v>
      </c>
      <c r="K26" s="103">
        <v>17692</v>
      </c>
      <c r="L26" s="104">
        <f>IF(D26&gt;0,K26/D26*100,"-")</f>
        <v>44.123001720826991</v>
      </c>
      <c r="M26" s="103">
        <v>0</v>
      </c>
      <c r="N26" s="104">
        <f>IF(D26&gt;0,M26/D26*100,"-")</f>
        <v>0</v>
      </c>
      <c r="O26" s="103">
        <v>20600</v>
      </c>
      <c r="P26" s="103">
        <v>13364</v>
      </c>
      <c r="Q26" s="104">
        <f>IF(D26&gt;0,O26/D26*100,"-")</f>
        <v>51.375414619547598</v>
      </c>
      <c r="R26" s="103">
        <v>444</v>
      </c>
      <c r="S26" s="101"/>
      <c r="T26" s="101"/>
      <c r="U26" s="101"/>
      <c r="V26" s="101" t="s">
        <v>257</v>
      </c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33</v>
      </c>
      <c r="B27" s="102" t="s">
        <v>294</v>
      </c>
      <c r="C27" s="101" t="s">
        <v>295</v>
      </c>
      <c r="D27" s="103">
        <f>+SUM(E27,+I27)</f>
        <v>32684</v>
      </c>
      <c r="E27" s="103">
        <f>+SUM(G27,+H27)</f>
        <v>2526</v>
      </c>
      <c r="F27" s="104">
        <f>IF(D27&gt;0,E27/D27*100,"-")</f>
        <v>7.7285521967935384</v>
      </c>
      <c r="G27" s="103">
        <v>2526</v>
      </c>
      <c r="H27" s="103">
        <v>0</v>
      </c>
      <c r="I27" s="103">
        <f>+SUM(K27,+M27,+O27)</f>
        <v>30158</v>
      </c>
      <c r="J27" s="104">
        <f>IF(D27&gt;0,I27/D27*100,"-")</f>
        <v>92.271447803206456</v>
      </c>
      <c r="K27" s="103">
        <v>17102</v>
      </c>
      <c r="L27" s="104">
        <f>IF(D27&gt;0,K27/D27*100,"-")</f>
        <v>52.325296781299727</v>
      </c>
      <c r="M27" s="103">
        <v>0</v>
      </c>
      <c r="N27" s="104">
        <f>IF(D27&gt;0,M27/D27*100,"-")</f>
        <v>0</v>
      </c>
      <c r="O27" s="103">
        <v>13056</v>
      </c>
      <c r="P27" s="103">
        <v>10710</v>
      </c>
      <c r="Q27" s="104">
        <f>IF(D27&gt;0,O27/D27*100,"-")</f>
        <v>39.946151021906743</v>
      </c>
      <c r="R27" s="103">
        <v>428</v>
      </c>
      <c r="S27" s="101"/>
      <c r="T27" s="101"/>
      <c r="U27" s="101"/>
      <c r="V27" s="101" t="s">
        <v>257</v>
      </c>
      <c r="W27" s="101"/>
      <c r="X27" s="101"/>
      <c r="Y27" s="101"/>
      <c r="Z27" s="101" t="s">
        <v>257</v>
      </c>
      <c r="AA27" s="189" t="s">
        <v>256</v>
      </c>
      <c r="AB27" s="190"/>
    </row>
    <row r="28" spans="1:28" s="105" customFormat="1" ht="13.5" customHeight="1">
      <c r="A28" s="101" t="s">
        <v>33</v>
      </c>
      <c r="B28" s="102" t="s">
        <v>296</v>
      </c>
      <c r="C28" s="101" t="s">
        <v>297</v>
      </c>
      <c r="D28" s="103">
        <f>+SUM(E28,+I28)</f>
        <v>33462</v>
      </c>
      <c r="E28" s="103">
        <f>+SUM(G28,+H28)</f>
        <v>1415</v>
      </c>
      <c r="F28" s="104">
        <f>IF(D28&gt;0,E28/D28*100,"-")</f>
        <v>4.2286773056003826</v>
      </c>
      <c r="G28" s="103">
        <v>1415</v>
      </c>
      <c r="H28" s="103">
        <v>0</v>
      </c>
      <c r="I28" s="103">
        <f>+SUM(K28,+M28,+O28)</f>
        <v>32047</v>
      </c>
      <c r="J28" s="104">
        <f>IF(D28&gt;0,I28/D28*100,"-")</f>
        <v>95.771322694399615</v>
      </c>
      <c r="K28" s="103">
        <v>16927</v>
      </c>
      <c r="L28" s="104">
        <f>IF(D28&gt;0,K28/D28*100,"-")</f>
        <v>50.585739047277514</v>
      </c>
      <c r="M28" s="103">
        <v>0</v>
      </c>
      <c r="N28" s="104">
        <f>IF(D28&gt;0,M28/D28*100,"-")</f>
        <v>0</v>
      </c>
      <c r="O28" s="103">
        <v>15120</v>
      </c>
      <c r="P28" s="103">
        <v>4023</v>
      </c>
      <c r="Q28" s="104">
        <f>IF(D28&gt;0,O28/D28*100,"-")</f>
        <v>45.185583647122108</v>
      </c>
      <c r="R28" s="103">
        <v>658</v>
      </c>
      <c r="S28" s="101" t="s">
        <v>257</v>
      </c>
      <c r="T28" s="101"/>
      <c r="U28" s="101"/>
      <c r="V28" s="101"/>
      <c r="W28" s="101"/>
      <c r="X28" s="101"/>
      <c r="Y28" s="101"/>
      <c r="Z28" s="101" t="s">
        <v>257</v>
      </c>
      <c r="AA28" s="189" t="s">
        <v>256</v>
      </c>
      <c r="AB28" s="190"/>
    </row>
    <row r="29" spans="1:28" s="105" customFormat="1" ht="13.5" customHeight="1">
      <c r="A29" s="101" t="s">
        <v>33</v>
      </c>
      <c r="B29" s="102" t="s">
        <v>298</v>
      </c>
      <c r="C29" s="101" t="s">
        <v>299</v>
      </c>
      <c r="D29" s="103">
        <f>+SUM(E29,+I29)</f>
        <v>25330</v>
      </c>
      <c r="E29" s="103">
        <f>+SUM(G29,+H29)</f>
        <v>539</v>
      </c>
      <c r="F29" s="104">
        <f>IF(D29&gt;0,E29/D29*100,"-")</f>
        <v>2.1279115673114886</v>
      </c>
      <c r="G29" s="103">
        <v>539</v>
      </c>
      <c r="H29" s="103">
        <v>0</v>
      </c>
      <c r="I29" s="103">
        <f>+SUM(K29,+M29,+O29)</f>
        <v>24791</v>
      </c>
      <c r="J29" s="104">
        <f>IF(D29&gt;0,I29/D29*100,"-")</f>
        <v>97.872088432688514</v>
      </c>
      <c r="K29" s="103">
        <v>22877</v>
      </c>
      <c r="L29" s="104">
        <f>IF(D29&gt;0,K29/D29*100,"-")</f>
        <v>90.315831030398741</v>
      </c>
      <c r="M29" s="103">
        <v>0</v>
      </c>
      <c r="N29" s="104">
        <f>IF(D29&gt;0,M29/D29*100,"-")</f>
        <v>0</v>
      </c>
      <c r="O29" s="103">
        <v>1914</v>
      </c>
      <c r="P29" s="103">
        <v>725</v>
      </c>
      <c r="Q29" s="104">
        <f>IF(D29&gt;0,O29/D29*100,"-")</f>
        <v>7.5562574022897744</v>
      </c>
      <c r="R29" s="103">
        <v>559</v>
      </c>
      <c r="S29" s="101"/>
      <c r="T29" s="101"/>
      <c r="U29" s="101"/>
      <c r="V29" s="101" t="s">
        <v>257</v>
      </c>
      <c r="W29" s="101"/>
      <c r="X29" s="101"/>
      <c r="Y29" s="101"/>
      <c r="Z29" s="101" t="s">
        <v>257</v>
      </c>
      <c r="AA29" s="189" t="s">
        <v>256</v>
      </c>
      <c r="AB29" s="190"/>
    </row>
    <row r="30" spans="1:28" s="105" customFormat="1" ht="13.5" customHeight="1">
      <c r="A30" s="101" t="s">
        <v>33</v>
      </c>
      <c r="B30" s="102" t="s">
        <v>300</v>
      </c>
      <c r="C30" s="101" t="s">
        <v>301</v>
      </c>
      <c r="D30" s="103">
        <f>+SUM(E30,+I30)</f>
        <v>22560</v>
      </c>
      <c r="E30" s="103">
        <f>+SUM(G30,+H30)</f>
        <v>1564</v>
      </c>
      <c r="F30" s="104">
        <f>IF(D30&gt;0,E30/D30*100,"-")</f>
        <v>6.9326241134751774</v>
      </c>
      <c r="G30" s="103">
        <v>1564</v>
      </c>
      <c r="H30" s="103">
        <v>0</v>
      </c>
      <c r="I30" s="103">
        <f>+SUM(K30,+M30,+O30)</f>
        <v>20996</v>
      </c>
      <c r="J30" s="104">
        <f>IF(D30&gt;0,I30/D30*100,"-")</f>
        <v>93.067375886524829</v>
      </c>
      <c r="K30" s="103">
        <v>16532</v>
      </c>
      <c r="L30" s="104">
        <f>IF(D30&gt;0,K30/D30*100,"-")</f>
        <v>73.280141843971634</v>
      </c>
      <c r="M30" s="103">
        <v>0</v>
      </c>
      <c r="N30" s="104">
        <f>IF(D30&gt;0,M30/D30*100,"-")</f>
        <v>0</v>
      </c>
      <c r="O30" s="103">
        <v>4464</v>
      </c>
      <c r="P30" s="103">
        <v>1113</v>
      </c>
      <c r="Q30" s="104">
        <f>IF(D30&gt;0,O30/D30*100,"-")</f>
        <v>19.787234042553191</v>
      </c>
      <c r="R30" s="103">
        <v>318</v>
      </c>
      <c r="S30" s="101"/>
      <c r="T30" s="101"/>
      <c r="U30" s="101"/>
      <c r="V30" s="101" t="s">
        <v>257</v>
      </c>
      <c r="W30" s="101"/>
      <c r="X30" s="101"/>
      <c r="Y30" s="101"/>
      <c r="Z30" s="101" t="s">
        <v>257</v>
      </c>
      <c r="AA30" s="189" t="s">
        <v>256</v>
      </c>
      <c r="AB30" s="190"/>
    </row>
    <row r="31" spans="1:28" s="105" customFormat="1" ht="13.5" customHeight="1">
      <c r="A31" s="101" t="s">
        <v>33</v>
      </c>
      <c r="B31" s="102" t="s">
        <v>302</v>
      </c>
      <c r="C31" s="101" t="s">
        <v>303</v>
      </c>
      <c r="D31" s="103">
        <f>+SUM(E31,+I31)</f>
        <v>27552</v>
      </c>
      <c r="E31" s="103">
        <f>+SUM(G31,+H31)</f>
        <v>3352</v>
      </c>
      <c r="F31" s="104">
        <f>IF(D31&gt;0,E31/D31*100,"-")</f>
        <v>12.166085946573752</v>
      </c>
      <c r="G31" s="103">
        <v>3352</v>
      </c>
      <c r="H31" s="103">
        <v>0</v>
      </c>
      <c r="I31" s="103">
        <f>+SUM(K31,+M31,+O31)</f>
        <v>24200</v>
      </c>
      <c r="J31" s="104">
        <f>IF(D31&gt;0,I31/D31*100,"-")</f>
        <v>87.833914053426241</v>
      </c>
      <c r="K31" s="103">
        <v>7253</v>
      </c>
      <c r="L31" s="104">
        <f>IF(D31&gt;0,K31/D31*100,"-")</f>
        <v>26.324767711962831</v>
      </c>
      <c r="M31" s="103">
        <v>914</v>
      </c>
      <c r="N31" s="104">
        <f>IF(D31&gt;0,M31/D31*100,"-")</f>
        <v>3.3173635307781648</v>
      </c>
      <c r="O31" s="103">
        <v>16033</v>
      </c>
      <c r="P31" s="103">
        <v>7767</v>
      </c>
      <c r="Q31" s="104">
        <f>IF(D31&gt;0,O31/D31*100,"-")</f>
        <v>58.191782810685247</v>
      </c>
      <c r="R31" s="103">
        <v>548</v>
      </c>
      <c r="S31" s="101" t="s">
        <v>257</v>
      </c>
      <c r="T31" s="101"/>
      <c r="U31" s="101"/>
      <c r="V31" s="101"/>
      <c r="W31" s="101"/>
      <c r="X31" s="101" t="s">
        <v>257</v>
      </c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33</v>
      </c>
      <c r="B32" s="102" t="s">
        <v>304</v>
      </c>
      <c r="C32" s="101" t="s">
        <v>305</v>
      </c>
      <c r="D32" s="103">
        <f>+SUM(E32,+I32)</f>
        <v>27457</v>
      </c>
      <c r="E32" s="103">
        <f>+SUM(G32,+H32)</f>
        <v>1238</v>
      </c>
      <c r="F32" s="104">
        <f>IF(D32&gt;0,E32/D32*100,"-")</f>
        <v>4.508868412426704</v>
      </c>
      <c r="G32" s="103">
        <v>1217</v>
      </c>
      <c r="H32" s="103">
        <v>21</v>
      </c>
      <c r="I32" s="103">
        <f>+SUM(K32,+M32,+O32)</f>
        <v>26219</v>
      </c>
      <c r="J32" s="104">
        <f>IF(D32&gt;0,I32/D32*100,"-")</f>
        <v>95.491131587573292</v>
      </c>
      <c r="K32" s="103">
        <v>11281</v>
      </c>
      <c r="L32" s="104">
        <f>IF(D32&gt;0,K32/D32*100,"-")</f>
        <v>41.086061842153185</v>
      </c>
      <c r="M32" s="103">
        <v>0</v>
      </c>
      <c r="N32" s="104">
        <f>IF(D32&gt;0,M32/D32*100,"-")</f>
        <v>0</v>
      </c>
      <c r="O32" s="103">
        <v>14938</v>
      </c>
      <c r="P32" s="103">
        <v>7838</v>
      </c>
      <c r="Q32" s="104">
        <f>IF(D32&gt;0,O32/D32*100,"-")</f>
        <v>54.405069745420107</v>
      </c>
      <c r="R32" s="103">
        <v>811</v>
      </c>
      <c r="S32" s="101"/>
      <c r="T32" s="101"/>
      <c r="U32" s="101"/>
      <c r="V32" s="101" t="s">
        <v>257</v>
      </c>
      <c r="W32" s="101"/>
      <c r="X32" s="101"/>
      <c r="Y32" s="101"/>
      <c r="Z32" s="101" t="s">
        <v>257</v>
      </c>
      <c r="AA32" s="189" t="s">
        <v>256</v>
      </c>
      <c r="AB32" s="190"/>
    </row>
    <row r="33" spans="1:28" s="105" customFormat="1" ht="13.5" customHeight="1">
      <c r="A33" s="101" t="s">
        <v>33</v>
      </c>
      <c r="B33" s="102" t="s">
        <v>306</v>
      </c>
      <c r="C33" s="101" t="s">
        <v>307</v>
      </c>
      <c r="D33" s="103">
        <f>+SUM(E33,+I33)</f>
        <v>6911</v>
      </c>
      <c r="E33" s="103">
        <f>+SUM(G33,+H33)</f>
        <v>1003</v>
      </c>
      <c r="F33" s="104">
        <f>IF(D33&gt;0,E33/D33*100,"-")</f>
        <v>14.513095065837071</v>
      </c>
      <c r="G33" s="103">
        <v>1003</v>
      </c>
      <c r="H33" s="103">
        <v>0</v>
      </c>
      <c r="I33" s="103">
        <f>+SUM(K33,+M33,+O33)</f>
        <v>5908</v>
      </c>
      <c r="J33" s="104">
        <f>IF(D33&gt;0,I33/D33*100,"-")</f>
        <v>85.486904934162936</v>
      </c>
      <c r="K33" s="103">
        <v>4214</v>
      </c>
      <c r="L33" s="104">
        <f>IF(D33&gt;0,K33/D33*100,"-")</f>
        <v>60.97525683692664</v>
      </c>
      <c r="M33" s="103">
        <v>0</v>
      </c>
      <c r="N33" s="104">
        <f>IF(D33&gt;0,M33/D33*100,"-")</f>
        <v>0</v>
      </c>
      <c r="O33" s="103">
        <v>1694</v>
      </c>
      <c r="P33" s="103">
        <v>1119</v>
      </c>
      <c r="Q33" s="104">
        <f>IF(D33&gt;0,O33/D33*100,"-")</f>
        <v>24.511648097236289</v>
      </c>
      <c r="R33" s="103">
        <v>129</v>
      </c>
      <c r="S33" s="101"/>
      <c r="T33" s="101"/>
      <c r="U33" s="101"/>
      <c r="V33" s="101" t="s">
        <v>257</v>
      </c>
      <c r="W33" s="101"/>
      <c r="X33" s="101"/>
      <c r="Y33" s="101"/>
      <c r="Z33" s="101" t="s">
        <v>257</v>
      </c>
      <c r="AA33" s="189" t="s">
        <v>256</v>
      </c>
      <c r="AB33" s="190"/>
    </row>
    <row r="34" spans="1:28" s="105" customFormat="1" ht="13.5" customHeight="1">
      <c r="A34" s="101" t="s">
        <v>33</v>
      </c>
      <c r="B34" s="102" t="s">
        <v>308</v>
      </c>
      <c r="C34" s="101" t="s">
        <v>309</v>
      </c>
      <c r="D34" s="103">
        <f>+SUM(E34,+I34)</f>
        <v>18953</v>
      </c>
      <c r="E34" s="103">
        <f>+SUM(G34,+H34)</f>
        <v>1482</v>
      </c>
      <c r="F34" s="104">
        <f>IF(D34&gt;0,E34/D34*100,"-")</f>
        <v>7.8193425842874476</v>
      </c>
      <c r="G34" s="103">
        <v>1482</v>
      </c>
      <c r="H34" s="103">
        <v>0</v>
      </c>
      <c r="I34" s="103">
        <f>+SUM(K34,+M34,+O34)</f>
        <v>17471</v>
      </c>
      <c r="J34" s="104">
        <f>IF(D34&gt;0,I34/D34*100,"-")</f>
        <v>92.180657415712545</v>
      </c>
      <c r="K34" s="103">
        <v>7829</v>
      </c>
      <c r="L34" s="104">
        <f>IF(D34&gt;0,K34/D34*100,"-")</f>
        <v>41.307444731704749</v>
      </c>
      <c r="M34" s="103">
        <v>0</v>
      </c>
      <c r="N34" s="104">
        <f>IF(D34&gt;0,M34/D34*100,"-")</f>
        <v>0</v>
      </c>
      <c r="O34" s="103">
        <v>9642</v>
      </c>
      <c r="P34" s="103">
        <v>3860</v>
      </c>
      <c r="Q34" s="104">
        <f>IF(D34&gt;0,O34/D34*100,"-")</f>
        <v>50.873212684007804</v>
      </c>
      <c r="R34" s="103">
        <v>410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89" t="s">
        <v>256</v>
      </c>
      <c r="AB34" s="190"/>
    </row>
    <row r="35" spans="1:28" s="105" customFormat="1" ht="13.5" customHeight="1">
      <c r="A35" s="101" t="s">
        <v>33</v>
      </c>
      <c r="B35" s="102" t="s">
        <v>310</v>
      </c>
      <c r="C35" s="101" t="s">
        <v>311</v>
      </c>
      <c r="D35" s="103">
        <f>+SUM(E35,+I35)</f>
        <v>9621</v>
      </c>
      <c r="E35" s="103">
        <f>+SUM(G35,+H35)</f>
        <v>466</v>
      </c>
      <c r="F35" s="104">
        <f>IF(D35&gt;0,E35/D35*100,"-")</f>
        <v>4.8435713543290717</v>
      </c>
      <c r="G35" s="103">
        <v>466</v>
      </c>
      <c r="H35" s="103">
        <v>0</v>
      </c>
      <c r="I35" s="103">
        <f>+SUM(K35,+M35,+O35)</f>
        <v>9155</v>
      </c>
      <c r="J35" s="104">
        <f>IF(D35&gt;0,I35/D35*100,"-")</f>
        <v>95.156428645670928</v>
      </c>
      <c r="K35" s="103">
        <v>3518</v>
      </c>
      <c r="L35" s="104">
        <f>IF(D35&gt;0,K35/D35*100,"-")</f>
        <v>36.565845546201018</v>
      </c>
      <c r="M35" s="103">
        <v>0</v>
      </c>
      <c r="N35" s="104">
        <f>IF(D35&gt;0,M35/D35*100,"-")</f>
        <v>0</v>
      </c>
      <c r="O35" s="103">
        <v>5637</v>
      </c>
      <c r="P35" s="103">
        <v>2566</v>
      </c>
      <c r="Q35" s="104">
        <f>IF(D35&gt;0,O35/D35*100,"-")</f>
        <v>58.590583099469903</v>
      </c>
      <c r="R35" s="103">
        <v>409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33</v>
      </c>
      <c r="B36" s="102" t="s">
        <v>312</v>
      </c>
      <c r="C36" s="101" t="s">
        <v>313</v>
      </c>
      <c r="D36" s="103">
        <f>+SUM(E36,+I36)</f>
        <v>14600</v>
      </c>
      <c r="E36" s="103">
        <f>+SUM(G36,+H36)</f>
        <v>250</v>
      </c>
      <c r="F36" s="104">
        <f>IF(D36&gt;0,E36/D36*100,"-")</f>
        <v>1.7123287671232876</v>
      </c>
      <c r="G36" s="103">
        <v>250</v>
      </c>
      <c r="H36" s="103">
        <v>0</v>
      </c>
      <c r="I36" s="103">
        <f>+SUM(K36,+M36,+O36)</f>
        <v>14350</v>
      </c>
      <c r="J36" s="104">
        <f>IF(D36&gt;0,I36/D36*100,"-")</f>
        <v>98.287671232876718</v>
      </c>
      <c r="K36" s="103">
        <v>12217</v>
      </c>
      <c r="L36" s="104">
        <f>IF(D36&gt;0,K36/D36*100,"-")</f>
        <v>83.678082191780817</v>
      </c>
      <c r="M36" s="103">
        <v>0</v>
      </c>
      <c r="N36" s="104">
        <f>IF(D36&gt;0,M36/D36*100,"-")</f>
        <v>0</v>
      </c>
      <c r="O36" s="103">
        <v>2133</v>
      </c>
      <c r="P36" s="103">
        <v>764</v>
      </c>
      <c r="Q36" s="104">
        <f>IF(D36&gt;0,O36/D36*100,"-")</f>
        <v>14.609589041095891</v>
      </c>
      <c r="R36" s="103">
        <v>229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33</v>
      </c>
      <c r="B37" s="102" t="s">
        <v>314</v>
      </c>
      <c r="C37" s="101" t="s">
        <v>315</v>
      </c>
      <c r="D37" s="103">
        <f>+SUM(E37,+I37)</f>
        <v>20303</v>
      </c>
      <c r="E37" s="103">
        <f>+SUM(G37,+H37)</f>
        <v>1016</v>
      </c>
      <c r="F37" s="104">
        <f>IF(D37&gt;0,E37/D37*100,"-")</f>
        <v>5.0041865734127962</v>
      </c>
      <c r="G37" s="103">
        <v>1016</v>
      </c>
      <c r="H37" s="103">
        <v>0</v>
      </c>
      <c r="I37" s="103">
        <f>+SUM(K37,+M37,+O37)</f>
        <v>19287</v>
      </c>
      <c r="J37" s="104">
        <f>IF(D37&gt;0,I37/D37*100,"-")</f>
        <v>94.995813426587205</v>
      </c>
      <c r="K37" s="103">
        <v>7040</v>
      </c>
      <c r="L37" s="104">
        <f>IF(D37&gt;0,K37/D37*100,"-")</f>
        <v>34.674678618923309</v>
      </c>
      <c r="M37" s="103">
        <v>0</v>
      </c>
      <c r="N37" s="104">
        <f>IF(D37&gt;0,M37/D37*100,"-")</f>
        <v>0</v>
      </c>
      <c r="O37" s="103">
        <v>12247</v>
      </c>
      <c r="P37" s="103">
        <v>7411</v>
      </c>
      <c r="Q37" s="104">
        <f>IF(D37&gt;0,O37/D37*100,"-")</f>
        <v>60.321134807663888</v>
      </c>
      <c r="R37" s="103">
        <v>173</v>
      </c>
      <c r="S37" s="101"/>
      <c r="T37" s="101"/>
      <c r="U37" s="101"/>
      <c r="V37" s="101" t="s">
        <v>257</v>
      </c>
      <c r="W37" s="101"/>
      <c r="X37" s="101"/>
      <c r="Y37" s="101"/>
      <c r="Z37" s="101" t="s">
        <v>257</v>
      </c>
      <c r="AA37" s="189" t="s">
        <v>256</v>
      </c>
      <c r="AB37" s="190"/>
    </row>
    <row r="38" spans="1:28" s="105" customFormat="1" ht="13.5" customHeight="1">
      <c r="A38" s="101" t="s">
        <v>33</v>
      </c>
      <c r="B38" s="102" t="s">
        <v>316</v>
      </c>
      <c r="C38" s="101" t="s">
        <v>317</v>
      </c>
      <c r="D38" s="103">
        <f>+SUM(E38,+I38)</f>
        <v>23167</v>
      </c>
      <c r="E38" s="103">
        <f>+SUM(G38,+H38)</f>
        <v>0</v>
      </c>
      <c r="F38" s="104">
        <f>IF(D38&gt;0,E38/D38*100,"-")</f>
        <v>0</v>
      </c>
      <c r="G38" s="103">
        <v>0</v>
      </c>
      <c r="H38" s="103">
        <v>0</v>
      </c>
      <c r="I38" s="103">
        <f>+SUM(K38,+M38,+O38)</f>
        <v>23167</v>
      </c>
      <c r="J38" s="104">
        <f>IF(D38&gt;0,I38/D38*100,"-")</f>
        <v>100</v>
      </c>
      <c r="K38" s="103">
        <v>0</v>
      </c>
      <c r="L38" s="104">
        <f>IF(D38&gt;0,K38/D38*100,"-")</f>
        <v>0</v>
      </c>
      <c r="M38" s="103">
        <v>0</v>
      </c>
      <c r="N38" s="104">
        <f>IF(D38&gt;0,M38/D38*100,"-")</f>
        <v>0</v>
      </c>
      <c r="O38" s="103">
        <v>23167</v>
      </c>
      <c r="P38" s="103">
        <v>16584</v>
      </c>
      <c r="Q38" s="104">
        <f>IF(D38&gt;0,O38/D38*100,"-")</f>
        <v>100</v>
      </c>
      <c r="R38" s="103">
        <v>268</v>
      </c>
      <c r="S38" s="101"/>
      <c r="T38" s="101"/>
      <c r="U38" s="101"/>
      <c r="V38" s="101" t="s">
        <v>257</v>
      </c>
      <c r="W38" s="101"/>
      <c r="X38" s="101"/>
      <c r="Y38" s="101"/>
      <c r="Z38" s="101" t="s">
        <v>257</v>
      </c>
      <c r="AA38" s="189" t="s">
        <v>256</v>
      </c>
      <c r="AB38" s="190"/>
    </row>
    <row r="39" spans="1:28" s="105" customFormat="1" ht="13.5" customHeight="1">
      <c r="A39" s="101" t="s">
        <v>33</v>
      </c>
      <c r="B39" s="102" t="s">
        <v>318</v>
      </c>
      <c r="C39" s="101" t="s">
        <v>319</v>
      </c>
      <c r="D39" s="103">
        <f>+SUM(E39,+I39)</f>
        <v>23742</v>
      </c>
      <c r="E39" s="103">
        <f>+SUM(G39,+H39)</f>
        <v>594</v>
      </c>
      <c r="F39" s="104">
        <f>IF(D39&gt;0,E39/D39*100,"-")</f>
        <v>2.5018953752843061</v>
      </c>
      <c r="G39" s="103">
        <v>570</v>
      </c>
      <c r="H39" s="103">
        <v>24</v>
      </c>
      <c r="I39" s="103">
        <f>+SUM(K39,+M39,+O39)</f>
        <v>23148</v>
      </c>
      <c r="J39" s="104">
        <f>IF(D39&gt;0,I39/D39*100,"-")</f>
        <v>97.498104624715694</v>
      </c>
      <c r="K39" s="103">
        <v>7692</v>
      </c>
      <c r="L39" s="104">
        <f>IF(D39&gt;0,K39/D39*100,"-")</f>
        <v>32.398281526408894</v>
      </c>
      <c r="M39" s="103">
        <v>0</v>
      </c>
      <c r="N39" s="104">
        <f>IF(D39&gt;0,M39/D39*100,"-")</f>
        <v>0</v>
      </c>
      <c r="O39" s="103">
        <v>15456</v>
      </c>
      <c r="P39" s="103">
        <v>4944</v>
      </c>
      <c r="Q39" s="104">
        <f>IF(D39&gt;0,O39/D39*100,"-")</f>
        <v>65.0998230983068</v>
      </c>
      <c r="R39" s="103">
        <v>404</v>
      </c>
      <c r="S39" s="101"/>
      <c r="T39" s="101"/>
      <c r="U39" s="101"/>
      <c r="V39" s="101" t="s">
        <v>257</v>
      </c>
      <c r="W39" s="101"/>
      <c r="X39" s="101"/>
      <c r="Y39" s="101"/>
      <c r="Z39" s="101" t="s">
        <v>257</v>
      </c>
      <c r="AA39" s="189" t="s">
        <v>256</v>
      </c>
      <c r="AB39" s="190"/>
    </row>
    <row r="40" spans="1:28" s="105" customFormat="1" ht="13.5" customHeight="1">
      <c r="A40" s="101" t="s">
        <v>33</v>
      </c>
      <c r="B40" s="102" t="s">
        <v>320</v>
      </c>
      <c r="C40" s="101" t="s">
        <v>321</v>
      </c>
      <c r="D40" s="103">
        <f>+SUM(E40,+I40)</f>
        <v>18278</v>
      </c>
      <c r="E40" s="103">
        <f>+SUM(G40,+H40)</f>
        <v>129</v>
      </c>
      <c r="F40" s="104">
        <f>IF(D40&gt;0,E40/D40*100,"-")</f>
        <v>0.70576649524017943</v>
      </c>
      <c r="G40" s="103">
        <v>129</v>
      </c>
      <c r="H40" s="103">
        <v>0</v>
      </c>
      <c r="I40" s="103">
        <f>+SUM(K40,+M40,+O40)</f>
        <v>18149</v>
      </c>
      <c r="J40" s="104">
        <f>IF(D40&gt;0,I40/D40*100,"-")</f>
        <v>99.294233504759816</v>
      </c>
      <c r="K40" s="103">
        <v>15436</v>
      </c>
      <c r="L40" s="104">
        <f>IF(D40&gt;0,K40/D40*100,"-")</f>
        <v>84.451252872305503</v>
      </c>
      <c r="M40" s="103">
        <v>0</v>
      </c>
      <c r="N40" s="104">
        <f>IF(D40&gt;0,M40/D40*100,"-")</f>
        <v>0</v>
      </c>
      <c r="O40" s="103">
        <v>2713</v>
      </c>
      <c r="P40" s="103">
        <v>472</v>
      </c>
      <c r="Q40" s="104">
        <f>IF(D40&gt;0,O40/D40*100,"-")</f>
        <v>14.842980632454317</v>
      </c>
      <c r="R40" s="103">
        <v>505</v>
      </c>
      <c r="S40" s="101"/>
      <c r="T40" s="101"/>
      <c r="U40" s="101"/>
      <c r="V40" s="101" t="s">
        <v>257</v>
      </c>
      <c r="W40" s="101"/>
      <c r="X40" s="101"/>
      <c r="Y40" s="101"/>
      <c r="Z40" s="101" t="s">
        <v>257</v>
      </c>
      <c r="AA40" s="189" t="s">
        <v>256</v>
      </c>
      <c r="AB40" s="190"/>
    </row>
    <row r="41" spans="1:28" s="105" customFormat="1" ht="13.5" customHeight="1">
      <c r="A41" s="101" t="s">
        <v>33</v>
      </c>
      <c r="B41" s="102" t="s">
        <v>322</v>
      </c>
      <c r="C41" s="101" t="s">
        <v>323</v>
      </c>
      <c r="D41" s="103">
        <f>+SUM(E41,+I41)</f>
        <v>8280</v>
      </c>
      <c r="E41" s="103">
        <f>+SUM(G41,+H41)</f>
        <v>66</v>
      </c>
      <c r="F41" s="104">
        <f>IF(D41&gt;0,E41/D41*100,"-")</f>
        <v>0.79710144927536231</v>
      </c>
      <c r="G41" s="103">
        <v>66</v>
      </c>
      <c r="H41" s="103">
        <v>0</v>
      </c>
      <c r="I41" s="103">
        <f>+SUM(K41,+M41,+O41)</f>
        <v>8214</v>
      </c>
      <c r="J41" s="104">
        <f>IF(D41&gt;0,I41/D41*100,"-")</f>
        <v>99.20289855072464</v>
      </c>
      <c r="K41" s="103">
        <v>5512</v>
      </c>
      <c r="L41" s="104">
        <f>IF(D41&gt;0,K41/D41*100,"-")</f>
        <v>66.570048309178745</v>
      </c>
      <c r="M41" s="103">
        <v>0</v>
      </c>
      <c r="N41" s="104">
        <f>IF(D41&gt;0,M41/D41*100,"-")</f>
        <v>0</v>
      </c>
      <c r="O41" s="103">
        <v>2702</v>
      </c>
      <c r="P41" s="103">
        <v>332</v>
      </c>
      <c r="Q41" s="104">
        <f>IF(D41&gt;0,O41/D41*100,"-")</f>
        <v>32.632850241545889</v>
      </c>
      <c r="R41" s="103">
        <v>510</v>
      </c>
      <c r="S41" s="101"/>
      <c r="T41" s="101"/>
      <c r="U41" s="101"/>
      <c r="V41" s="101" t="s">
        <v>257</v>
      </c>
      <c r="W41" s="101"/>
      <c r="X41" s="101"/>
      <c r="Y41" s="101"/>
      <c r="Z41" s="101" t="s">
        <v>257</v>
      </c>
      <c r="AA41" s="189" t="s">
        <v>256</v>
      </c>
      <c r="AB41" s="190"/>
    </row>
    <row r="42" spans="1:28" s="105" customFormat="1" ht="13.5" customHeight="1">
      <c r="A42" s="101" t="s">
        <v>33</v>
      </c>
      <c r="B42" s="102" t="s">
        <v>324</v>
      </c>
      <c r="C42" s="101" t="s">
        <v>325</v>
      </c>
      <c r="D42" s="103">
        <f>+SUM(E42,+I42)</f>
        <v>5718</v>
      </c>
      <c r="E42" s="103">
        <f>+SUM(G42,+H42)</f>
        <v>98</v>
      </c>
      <c r="F42" s="104">
        <f>IF(D42&gt;0,E42/D42*100,"-")</f>
        <v>1.713885974116824</v>
      </c>
      <c r="G42" s="103">
        <v>98</v>
      </c>
      <c r="H42" s="103">
        <v>0</v>
      </c>
      <c r="I42" s="103">
        <f>+SUM(K42,+M42,+O42)</f>
        <v>5620</v>
      </c>
      <c r="J42" s="104">
        <f>IF(D42&gt;0,I42/D42*100,"-")</f>
        <v>98.28611402588318</v>
      </c>
      <c r="K42" s="103">
        <v>3380</v>
      </c>
      <c r="L42" s="104">
        <f>IF(D42&gt;0,K42/D42*100,"-")</f>
        <v>59.111577474641486</v>
      </c>
      <c r="M42" s="103">
        <v>0</v>
      </c>
      <c r="N42" s="104">
        <f>IF(D42&gt;0,M42/D42*100,"-")</f>
        <v>0</v>
      </c>
      <c r="O42" s="103">
        <v>2240</v>
      </c>
      <c r="P42" s="103">
        <v>2091</v>
      </c>
      <c r="Q42" s="104">
        <f>IF(D42&gt;0,O42/D42*100,"-")</f>
        <v>39.174536551241694</v>
      </c>
      <c r="R42" s="103">
        <v>118</v>
      </c>
      <c r="S42" s="101"/>
      <c r="T42" s="101"/>
      <c r="U42" s="101"/>
      <c r="V42" s="101" t="s">
        <v>257</v>
      </c>
      <c r="W42" s="101"/>
      <c r="X42" s="101"/>
      <c r="Y42" s="101"/>
      <c r="Z42" s="101" t="s">
        <v>257</v>
      </c>
      <c r="AA42" s="189" t="s">
        <v>256</v>
      </c>
      <c r="AB42" s="190"/>
    </row>
    <row r="43" spans="1:28" s="105" customFormat="1" ht="13.5" customHeight="1">
      <c r="A43" s="101" t="s">
        <v>33</v>
      </c>
      <c r="B43" s="102" t="s">
        <v>326</v>
      </c>
      <c r="C43" s="101" t="s">
        <v>327</v>
      </c>
      <c r="D43" s="103">
        <f>+SUM(E43,+I43)</f>
        <v>9948</v>
      </c>
      <c r="E43" s="103">
        <f>+SUM(G43,+H43)</f>
        <v>435</v>
      </c>
      <c r="F43" s="104">
        <f>IF(D43&gt;0,E43/D43*100,"-")</f>
        <v>4.3727382388419782</v>
      </c>
      <c r="G43" s="103">
        <v>435</v>
      </c>
      <c r="H43" s="103">
        <v>0</v>
      </c>
      <c r="I43" s="103">
        <f>+SUM(K43,+M43,+O43)</f>
        <v>9513</v>
      </c>
      <c r="J43" s="104">
        <f>IF(D43&gt;0,I43/D43*100,"-")</f>
        <v>95.627261761158024</v>
      </c>
      <c r="K43" s="103">
        <v>8053</v>
      </c>
      <c r="L43" s="104">
        <f>IF(D43&gt;0,K43/D43*100,"-")</f>
        <v>80.950944913550458</v>
      </c>
      <c r="M43" s="103">
        <v>0</v>
      </c>
      <c r="N43" s="104">
        <f>IF(D43&gt;0,M43/D43*100,"-")</f>
        <v>0</v>
      </c>
      <c r="O43" s="103">
        <v>1460</v>
      </c>
      <c r="P43" s="103">
        <v>802</v>
      </c>
      <c r="Q43" s="104">
        <f>IF(D43&gt;0,O43/D43*100,"-")</f>
        <v>14.676316847607559</v>
      </c>
      <c r="R43" s="103">
        <v>168</v>
      </c>
      <c r="S43" s="101"/>
      <c r="T43" s="101"/>
      <c r="U43" s="101"/>
      <c r="V43" s="101" t="s">
        <v>257</v>
      </c>
      <c r="W43" s="101"/>
      <c r="X43" s="101"/>
      <c r="Y43" s="101"/>
      <c r="Z43" s="101" t="s">
        <v>257</v>
      </c>
      <c r="AA43" s="189" t="s">
        <v>256</v>
      </c>
      <c r="AB43" s="190"/>
    </row>
    <row r="44" spans="1:28" s="105" customFormat="1" ht="13.5" customHeight="1">
      <c r="A44" s="101" t="s">
        <v>33</v>
      </c>
      <c r="B44" s="102" t="s">
        <v>328</v>
      </c>
      <c r="C44" s="101" t="s">
        <v>329</v>
      </c>
      <c r="D44" s="103">
        <f>+SUM(E44,+I44)</f>
        <v>3550</v>
      </c>
      <c r="E44" s="103">
        <f>+SUM(G44,+H44)</f>
        <v>464</v>
      </c>
      <c r="F44" s="104">
        <f>IF(D44&gt;0,E44/D44*100,"-")</f>
        <v>13.070422535211268</v>
      </c>
      <c r="G44" s="103">
        <v>464</v>
      </c>
      <c r="H44" s="103">
        <v>0</v>
      </c>
      <c r="I44" s="103">
        <f>+SUM(K44,+M44,+O44)</f>
        <v>3086</v>
      </c>
      <c r="J44" s="104">
        <f>IF(D44&gt;0,I44/D44*100,"-")</f>
        <v>86.929577464788736</v>
      </c>
      <c r="K44" s="103">
        <v>0</v>
      </c>
      <c r="L44" s="104">
        <f>IF(D44&gt;0,K44/D44*100,"-")</f>
        <v>0</v>
      </c>
      <c r="M44" s="103">
        <v>0</v>
      </c>
      <c r="N44" s="104">
        <f>IF(D44&gt;0,M44/D44*100,"-")</f>
        <v>0</v>
      </c>
      <c r="O44" s="103">
        <v>3086</v>
      </c>
      <c r="P44" s="103">
        <v>2608</v>
      </c>
      <c r="Q44" s="104">
        <f>IF(D44&gt;0,O44/D44*100,"-")</f>
        <v>86.929577464788736</v>
      </c>
      <c r="R44" s="103">
        <v>34</v>
      </c>
      <c r="S44" s="101"/>
      <c r="T44" s="101"/>
      <c r="U44" s="101"/>
      <c r="V44" s="101" t="s">
        <v>257</v>
      </c>
      <c r="W44" s="101"/>
      <c r="X44" s="101"/>
      <c r="Y44" s="101"/>
      <c r="Z44" s="101" t="s">
        <v>257</v>
      </c>
      <c r="AA44" s="189" t="s">
        <v>256</v>
      </c>
      <c r="AB44" s="190"/>
    </row>
    <row r="45" spans="1:28" s="105" customFormat="1" ht="13.5" customHeight="1">
      <c r="A45" s="101" t="s">
        <v>33</v>
      </c>
      <c r="B45" s="102" t="s">
        <v>330</v>
      </c>
      <c r="C45" s="101" t="s">
        <v>331</v>
      </c>
      <c r="D45" s="103">
        <f>+SUM(E45,+I45)</f>
        <v>10430</v>
      </c>
      <c r="E45" s="103">
        <f>+SUM(G45,+H45)</f>
        <v>511</v>
      </c>
      <c r="F45" s="104">
        <f>IF(D45&gt;0,E45/D45*100,"-")</f>
        <v>4.8993288590604029</v>
      </c>
      <c r="G45" s="103">
        <v>511</v>
      </c>
      <c r="H45" s="103">
        <v>0</v>
      </c>
      <c r="I45" s="103">
        <f>+SUM(K45,+M45,+O45)</f>
        <v>9919</v>
      </c>
      <c r="J45" s="104">
        <f>IF(D45&gt;0,I45/D45*100,"-")</f>
        <v>95.100671140939596</v>
      </c>
      <c r="K45" s="103">
        <v>7287</v>
      </c>
      <c r="L45" s="104">
        <f>IF(D45&gt;0,K45/D45*100,"-")</f>
        <v>69.865771812080538</v>
      </c>
      <c r="M45" s="103">
        <v>717</v>
      </c>
      <c r="N45" s="104">
        <f>IF(D45&gt;0,M45/D45*100,"-")</f>
        <v>6.8744007670182166</v>
      </c>
      <c r="O45" s="103">
        <v>1915</v>
      </c>
      <c r="P45" s="103">
        <v>1236</v>
      </c>
      <c r="Q45" s="104">
        <f>IF(D45&gt;0,O45/D45*100,"-")</f>
        <v>18.360498561840842</v>
      </c>
      <c r="R45" s="103">
        <v>112</v>
      </c>
      <c r="S45" s="101"/>
      <c r="T45" s="101"/>
      <c r="U45" s="101"/>
      <c r="V45" s="101" t="s">
        <v>257</v>
      </c>
      <c r="W45" s="101"/>
      <c r="X45" s="101"/>
      <c r="Y45" s="101"/>
      <c r="Z45" s="101" t="s">
        <v>257</v>
      </c>
      <c r="AA45" s="189" t="s">
        <v>256</v>
      </c>
      <c r="AB45" s="190"/>
    </row>
    <row r="46" spans="1:28" s="105" customFormat="1" ht="13.5" customHeight="1">
      <c r="A46" s="101" t="s">
        <v>33</v>
      </c>
      <c r="B46" s="102" t="s">
        <v>332</v>
      </c>
      <c r="C46" s="101" t="s">
        <v>333</v>
      </c>
      <c r="D46" s="103">
        <f>+SUM(E46,+I46)</f>
        <v>7733</v>
      </c>
      <c r="E46" s="103">
        <f>+SUM(G46,+H46)</f>
        <v>670</v>
      </c>
      <c r="F46" s="104">
        <f>IF(D46&gt;0,E46/D46*100,"-")</f>
        <v>8.6641665589034016</v>
      </c>
      <c r="G46" s="103">
        <v>670</v>
      </c>
      <c r="H46" s="103">
        <v>0</v>
      </c>
      <c r="I46" s="103">
        <f>+SUM(K46,+M46,+O46)</f>
        <v>7063</v>
      </c>
      <c r="J46" s="104">
        <f>IF(D46&gt;0,I46/D46*100,"-")</f>
        <v>91.335833441096597</v>
      </c>
      <c r="K46" s="103">
        <v>0</v>
      </c>
      <c r="L46" s="104">
        <f>IF(D46&gt;0,K46/D46*100,"-")</f>
        <v>0</v>
      </c>
      <c r="M46" s="103">
        <v>0</v>
      </c>
      <c r="N46" s="104">
        <f>IF(D46&gt;0,M46/D46*100,"-")</f>
        <v>0</v>
      </c>
      <c r="O46" s="103">
        <v>7063</v>
      </c>
      <c r="P46" s="103">
        <v>6401</v>
      </c>
      <c r="Q46" s="104">
        <f>IF(D46&gt;0,O46/D46*100,"-")</f>
        <v>91.335833441096597</v>
      </c>
      <c r="R46" s="103">
        <v>99</v>
      </c>
      <c r="S46" s="101"/>
      <c r="T46" s="101"/>
      <c r="U46" s="101"/>
      <c r="V46" s="101" t="s">
        <v>257</v>
      </c>
      <c r="W46" s="101"/>
      <c r="X46" s="101"/>
      <c r="Y46" s="101"/>
      <c r="Z46" s="101" t="s">
        <v>257</v>
      </c>
      <c r="AA46" s="189" t="s">
        <v>256</v>
      </c>
      <c r="AB46" s="190"/>
    </row>
    <row r="47" spans="1:28" s="105" customFormat="1" ht="13.5" customHeight="1">
      <c r="A47" s="101" t="s">
        <v>33</v>
      </c>
      <c r="B47" s="102" t="s">
        <v>334</v>
      </c>
      <c r="C47" s="101" t="s">
        <v>335</v>
      </c>
      <c r="D47" s="103">
        <f>+SUM(E47,+I47)</f>
        <v>2097</v>
      </c>
      <c r="E47" s="103">
        <f>+SUM(G47,+H47)</f>
        <v>85</v>
      </c>
      <c r="F47" s="104">
        <f>IF(D47&gt;0,E47/D47*100,"-")</f>
        <v>4.0534096328087745</v>
      </c>
      <c r="G47" s="103">
        <v>85</v>
      </c>
      <c r="H47" s="103">
        <v>0</v>
      </c>
      <c r="I47" s="103">
        <f>+SUM(K47,+M47,+O47)</f>
        <v>2012</v>
      </c>
      <c r="J47" s="104">
        <f>IF(D47&gt;0,I47/D47*100,"-")</f>
        <v>95.94659036719122</v>
      </c>
      <c r="K47" s="103">
        <v>0</v>
      </c>
      <c r="L47" s="104">
        <f>IF(D47&gt;0,K47/D47*100,"-")</f>
        <v>0</v>
      </c>
      <c r="M47" s="103">
        <v>0</v>
      </c>
      <c r="N47" s="104">
        <f>IF(D47&gt;0,M47/D47*100,"-")</f>
        <v>0</v>
      </c>
      <c r="O47" s="103">
        <v>2012</v>
      </c>
      <c r="P47" s="103">
        <v>1858</v>
      </c>
      <c r="Q47" s="104">
        <f>IF(D47&gt;0,O47/D47*100,"-")</f>
        <v>95.94659036719122</v>
      </c>
      <c r="R47" s="103">
        <v>14</v>
      </c>
      <c r="S47" s="101"/>
      <c r="T47" s="101"/>
      <c r="U47" s="101"/>
      <c r="V47" s="101" t="s">
        <v>257</v>
      </c>
      <c r="W47" s="101"/>
      <c r="X47" s="101"/>
      <c r="Y47" s="101"/>
      <c r="Z47" s="101" t="s">
        <v>257</v>
      </c>
      <c r="AA47" s="189" t="s">
        <v>256</v>
      </c>
      <c r="AB47" s="190"/>
    </row>
    <row r="48" spans="1:28" s="105" customFormat="1" ht="13.5" customHeight="1">
      <c r="A48" s="101" t="s">
        <v>33</v>
      </c>
      <c r="B48" s="102" t="s">
        <v>336</v>
      </c>
      <c r="C48" s="101" t="s">
        <v>337</v>
      </c>
      <c r="D48" s="103">
        <f>+SUM(E48,+I48)</f>
        <v>17679</v>
      </c>
      <c r="E48" s="103">
        <f>+SUM(G48,+H48)</f>
        <v>2121</v>
      </c>
      <c r="F48" s="104">
        <f>IF(D48&gt;0,E48/D48*100,"-")</f>
        <v>11.997284914305109</v>
      </c>
      <c r="G48" s="103">
        <v>2121</v>
      </c>
      <c r="H48" s="103">
        <v>0</v>
      </c>
      <c r="I48" s="103">
        <f>+SUM(K48,+M48,+O48)</f>
        <v>15558</v>
      </c>
      <c r="J48" s="104">
        <f>IF(D48&gt;0,I48/D48*100,"-")</f>
        <v>88.002715085694888</v>
      </c>
      <c r="K48" s="103">
        <v>10745</v>
      </c>
      <c r="L48" s="104">
        <f>IF(D48&gt;0,K48/D48*100,"-")</f>
        <v>60.778324565869113</v>
      </c>
      <c r="M48" s="103">
        <v>0</v>
      </c>
      <c r="N48" s="104">
        <f>IF(D48&gt;0,M48/D48*100,"-")</f>
        <v>0</v>
      </c>
      <c r="O48" s="103">
        <v>4813</v>
      </c>
      <c r="P48" s="103">
        <v>3616</v>
      </c>
      <c r="Q48" s="104">
        <f>IF(D48&gt;0,O48/D48*100,"-")</f>
        <v>27.224390519825782</v>
      </c>
      <c r="R48" s="103">
        <v>338</v>
      </c>
      <c r="S48" s="101"/>
      <c r="T48" s="101"/>
      <c r="U48" s="101"/>
      <c r="V48" s="101" t="s">
        <v>257</v>
      </c>
      <c r="W48" s="101"/>
      <c r="X48" s="101"/>
      <c r="Y48" s="101"/>
      <c r="Z48" s="101" t="s">
        <v>257</v>
      </c>
      <c r="AA48" s="189" t="s">
        <v>256</v>
      </c>
      <c r="AB48" s="190"/>
    </row>
    <row r="49" spans="1:28" s="105" customFormat="1" ht="13.5" customHeight="1">
      <c r="A49" s="101" t="s">
        <v>33</v>
      </c>
      <c r="B49" s="102" t="s">
        <v>338</v>
      </c>
      <c r="C49" s="101" t="s">
        <v>339</v>
      </c>
      <c r="D49" s="103">
        <f>+SUM(E49,+I49)</f>
        <v>1544</v>
      </c>
      <c r="E49" s="103">
        <f>+SUM(G49,+H49)</f>
        <v>92</v>
      </c>
      <c r="F49" s="104">
        <f>IF(D49&gt;0,E49/D49*100,"-")</f>
        <v>5.9585492227979273</v>
      </c>
      <c r="G49" s="103">
        <v>92</v>
      </c>
      <c r="H49" s="103">
        <v>0</v>
      </c>
      <c r="I49" s="103">
        <f>+SUM(K49,+M49,+O49)</f>
        <v>1452</v>
      </c>
      <c r="J49" s="104">
        <f>IF(D49&gt;0,I49/D49*100,"-")</f>
        <v>94.041450777202073</v>
      </c>
      <c r="K49" s="103">
        <v>1321</v>
      </c>
      <c r="L49" s="104">
        <f>IF(D49&gt;0,K49/D49*100,"-")</f>
        <v>85.556994818652853</v>
      </c>
      <c r="M49" s="103">
        <v>0</v>
      </c>
      <c r="N49" s="104">
        <f>IF(D49&gt;0,M49/D49*100,"-")</f>
        <v>0</v>
      </c>
      <c r="O49" s="103">
        <v>131</v>
      </c>
      <c r="P49" s="103">
        <v>30</v>
      </c>
      <c r="Q49" s="104">
        <f>IF(D49&gt;0,O49/D49*100,"-")</f>
        <v>8.4844559585492227</v>
      </c>
      <c r="R49" s="103">
        <v>21</v>
      </c>
      <c r="S49" s="101"/>
      <c r="T49" s="101"/>
      <c r="U49" s="101"/>
      <c r="V49" s="101" t="s">
        <v>257</v>
      </c>
      <c r="W49" s="101"/>
      <c r="X49" s="101"/>
      <c r="Y49" s="101"/>
      <c r="Z49" s="101" t="s">
        <v>257</v>
      </c>
      <c r="AA49" s="189" t="s">
        <v>256</v>
      </c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9">
    <sortCondition ref="A8:A49"/>
    <sortCondition ref="B8:B49"/>
    <sortCondition ref="C8:C49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岐阜県</v>
      </c>
      <c r="B7" s="107" t="str">
        <f>水洗化人口等!B7</f>
        <v>21000</v>
      </c>
      <c r="C7" s="106" t="s">
        <v>200</v>
      </c>
      <c r="D7" s="108">
        <f>SUM(E7,+H7,+K7)</f>
        <v>553813</v>
      </c>
      <c r="E7" s="108">
        <f>SUM(F7:G7)</f>
        <v>4117</v>
      </c>
      <c r="F7" s="108">
        <f>SUM(F$8:F$207)</f>
        <v>4117</v>
      </c>
      <c r="G7" s="108">
        <f>SUM(G$8:G$207)</f>
        <v>0</v>
      </c>
      <c r="H7" s="108">
        <f>SUM(I7:J7)</f>
        <v>33646</v>
      </c>
      <c r="I7" s="108">
        <f>SUM(I$8:I$207)</f>
        <v>21102</v>
      </c>
      <c r="J7" s="108">
        <f>SUM(J$8:J$207)</f>
        <v>12544</v>
      </c>
      <c r="K7" s="108">
        <f>SUM(L7:M7)</f>
        <v>516050</v>
      </c>
      <c r="L7" s="108">
        <f>SUM(L$8:L$207)</f>
        <v>44554</v>
      </c>
      <c r="M7" s="108">
        <f>SUM(M$8:M$207)</f>
        <v>471496</v>
      </c>
      <c r="N7" s="108">
        <f>SUM(O7,+V7,+AC7)</f>
        <v>553980</v>
      </c>
      <c r="O7" s="108">
        <f>SUM(P7:U7)</f>
        <v>69773</v>
      </c>
      <c r="P7" s="108">
        <f t="shared" ref="P7:U7" si="0">SUM(P$8:P$207)</f>
        <v>66638</v>
      </c>
      <c r="Q7" s="108">
        <f t="shared" si="0"/>
        <v>0</v>
      </c>
      <c r="R7" s="108">
        <f t="shared" si="0"/>
        <v>0</v>
      </c>
      <c r="S7" s="108">
        <f t="shared" si="0"/>
        <v>124</v>
      </c>
      <c r="T7" s="108">
        <f t="shared" si="0"/>
        <v>0</v>
      </c>
      <c r="U7" s="108">
        <f t="shared" si="0"/>
        <v>3011</v>
      </c>
      <c r="V7" s="108">
        <f>SUM(W7:AB7)</f>
        <v>484040</v>
      </c>
      <c r="W7" s="108">
        <f t="shared" ref="W7:AB7" si="1">SUM(W$8:W$207)</f>
        <v>474424</v>
      </c>
      <c r="X7" s="108">
        <f t="shared" si="1"/>
        <v>0</v>
      </c>
      <c r="Y7" s="108">
        <f t="shared" si="1"/>
        <v>0</v>
      </c>
      <c r="Z7" s="108">
        <f t="shared" si="1"/>
        <v>409</v>
      </c>
      <c r="AA7" s="108">
        <f t="shared" si="1"/>
        <v>0</v>
      </c>
      <c r="AB7" s="108">
        <f t="shared" si="1"/>
        <v>9207</v>
      </c>
      <c r="AC7" s="108">
        <f>SUM(AD7:AE7)</f>
        <v>167</v>
      </c>
      <c r="AD7" s="108">
        <f>SUM(AD$8:AD$207)</f>
        <v>167</v>
      </c>
      <c r="AE7" s="108">
        <f>SUM(AE$8:AE$207)</f>
        <v>0</v>
      </c>
      <c r="AF7" s="108">
        <f>SUM(AG7:AI7)</f>
        <v>7214</v>
      </c>
      <c r="AG7" s="108">
        <f>SUM(AG$8:AG$207)</f>
        <v>7214</v>
      </c>
      <c r="AH7" s="108">
        <f>SUM(AH$8:AH$207)</f>
        <v>0</v>
      </c>
      <c r="AI7" s="108">
        <f>SUM(AI$8:AI$207)</f>
        <v>0</v>
      </c>
      <c r="AJ7" s="108">
        <f>SUM(AK7:AS7)</f>
        <v>11701</v>
      </c>
      <c r="AK7" s="108">
        <f t="shared" ref="AK7:AS7" si="2">SUM(AK$8:AK$207)</f>
        <v>4910</v>
      </c>
      <c r="AL7" s="108">
        <f t="shared" si="2"/>
        <v>207</v>
      </c>
      <c r="AM7" s="108">
        <f t="shared" si="2"/>
        <v>4104</v>
      </c>
      <c r="AN7" s="108">
        <f t="shared" si="2"/>
        <v>1012</v>
      </c>
      <c r="AO7" s="108">
        <f t="shared" si="2"/>
        <v>94</v>
      </c>
      <c r="AP7" s="108">
        <f t="shared" si="2"/>
        <v>279</v>
      </c>
      <c r="AQ7" s="108">
        <f t="shared" si="2"/>
        <v>0</v>
      </c>
      <c r="AR7" s="108">
        <f t="shared" si="2"/>
        <v>0</v>
      </c>
      <c r="AS7" s="108">
        <f t="shared" si="2"/>
        <v>1095</v>
      </c>
      <c r="AT7" s="108">
        <f>SUM(AU7:AY7)</f>
        <v>812</v>
      </c>
      <c r="AU7" s="108">
        <f>SUM(AU$8:AU$207)</f>
        <v>630</v>
      </c>
      <c r="AV7" s="108">
        <f>SUM(AV$8:AV$207)</f>
        <v>0</v>
      </c>
      <c r="AW7" s="108">
        <f>SUM(AW$8:AW$207)</f>
        <v>182</v>
      </c>
      <c r="AX7" s="108">
        <f>SUM(AX$8:AX$207)</f>
        <v>0</v>
      </c>
      <c r="AY7" s="108">
        <f>SUM(AY$8:AY$207)</f>
        <v>0</v>
      </c>
      <c r="AZ7" s="108">
        <f>SUM(BA7:BC7)</f>
        <v>569</v>
      </c>
      <c r="BA7" s="108">
        <f>SUM(BA$8:BA$207)</f>
        <v>569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33</v>
      </c>
      <c r="B8" s="113" t="s">
        <v>254</v>
      </c>
      <c r="C8" s="101" t="s">
        <v>255</v>
      </c>
      <c r="D8" s="103">
        <f>SUM(E8,+H8,+K8)</f>
        <v>50680</v>
      </c>
      <c r="E8" s="103">
        <f>SUM(F8:G8)</f>
        <v>1177</v>
      </c>
      <c r="F8" s="103">
        <v>1177</v>
      </c>
      <c r="G8" s="103">
        <v>0</v>
      </c>
      <c r="H8" s="103">
        <f>SUM(I8:J8)</f>
        <v>3453</v>
      </c>
      <c r="I8" s="103">
        <v>3453</v>
      </c>
      <c r="J8" s="103">
        <v>0</v>
      </c>
      <c r="K8" s="103">
        <f>SUM(L8:M8)</f>
        <v>46050</v>
      </c>
      <c r="L8" s="103">
        <v>0</v>
      </c>
      <c r="M8" s="103">
        <v>46050</v>
      </c>
      <c r="N8" s="103">
        <f>SUM(O8,+V8,+AC8)</f>
        <v>50680</v>
      </c>
      <c r="O8" s="103">
        <f>SUM(P8:U8)</f>
        <v>4630</v>
      </c>
      <c r="P8" s="103">
        <v>4630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46050</v>
      </c>
      <c r="W8" s="103">
        <v>46050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998</v>
      </c>
      <c r="AG8" s="103">
        <v>998</v>
      </c>
      <c r="AH8" s="103">
        <v>0</v>
      </c>
      <c r="AI8" s="103">
        <v>0</v>
      </c>
      <c r="AJ8" s="103">
        <f>SUM(AK8:AS8)</f>
        <v>998</v>
      </c>
      <c r="AK8" s="103">
        <v>0</v>
      </c>
      <c r="AL8" s="103">
        <v>0</v>
      </c>
      <c r="AM8" s="103">
        <v>998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120</v>
      </c>
      <c r="AU8" s="103">
        <v>0</v>
      </c>
      <c r="AV8" s="103">
        <v>0</v>
      </c>
      <c r="AW8" s="103">
        <v>120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33</v>
      </c>
      <c r="B9" s="113" t="s">
        <v>258</v>
      </c>
      <c r="C9" s="101" t="s">
        <v>259</v>
      </c>
      <c r="D9" s="103">
        <f>SUM(E9,+H9,+K9)</f>
        <v>27602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27602</v>
      </c>
      <c r="L9" s="103">
        <v>2127</v>
      </c>
      <c r="M9" s="103">
        <v>25475</v>
      </c>
      <c r="N9" s="103">
        <f>SUM(O9,+V9,+AC9)</f>
        <v>27625</v>
      </c>
      <c r="O9" s="103">
        <f>SUM(P9:U9)</f>
        <v>2127</v>
      </c>
      <c r="P9" s="103">
        <v>2127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25475</v>
      </c>
      <c r="W9" s="103">
        <v>25475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23</v>
      </c>
      <c r="AD9" s="103">
        <v>23</v>
      </c>
      <c r="AE9" s="103">
        <v>0</v>
      </c>
      <c r="AF9" s="103">
        <f>SUM(AG9:AI9)</f>
        <v>627</v>
      </c>
      <c r="AG9" s="103">
        <v>627</v>
      </c>
      <c r="AH9" s="103">
        <v>0</v>
      </c>
      <c r="AI9" s="103">
        <v>0</v>
      </c>
      <c r="AJ9" s="103">
        <f>SUM(AK9:AS9)</f>
        <v>627</v>
      </c>
      <c r="AK9" s="103">
        <v>0</v>
      </c>
      <c r="AL9" s="103">
        <v>0</v>
      </c>
      <c r="AM9" s="103">
        <v>234</v>
      </c>
      <c r="AN9" s="103">
        <v>251</v>
      </c>
      <c r="AO9" s="103">
        <v>0</v>
      </c>
      <c r="AP9" s="103">
        <v>0</v>
      </c>
      <c r="AQ9" s="103">
        <v>0</v>
      </c>
      <c r="AR9" s="103">
        <v>0</v>
      </c>
      <c r="AS9" s="103">
        <v>142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33</v>
      </c>
      <c r="B10" s="113" t="s">
        <v>260</v>
      </c>
      <c r="C10" s="101" t="s">
        <v>261</v>
      </c>
      <c r="D10" s="103">
        <f>SUM(E10,+H10,+K10)</f>
        <v>22597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22597</v>
      </c>
      <c r="L10" s="103">
        <v>4978</v>
      </c>
      <c r="M10" s="103">
        <v>17619</v>
      </c>
      <c r="N10" s="103">
        <f>SUM(O10,+V10,+AC10)</f>
        <v>22597</v>
      </c>
      <c r="O10" s="103">
        <f>SUM(P10:U10)</f>
        <v>4978</v>
      </c>
      <c r="P10" s="103">
        <v>4978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17619</v>
      </c>
      <c r="W10" s="103">
        <v>17619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199</v>
      </c>
      <c r="AG10" s="103">
        <v>199</v>
      </c>
      <c r="AH10" s="103">
        <v>0</v>
      </c>
      <c r="AI10" s="103">
        <v>0</v>
      </c>
      <c r="AJ10" s="103">
        <f>SUM(AK10:AS10)</f>
        <v>199</v>
      </c>
      <c r="AK10" s="103">
        <v>0</v>
      </c>
      <c r="AL10" s="103">
        <v>0</v>
      </c>
      <c r="AM10" s="103">
        <v>34</v>
      </c>
      <c r="AN10" s="103">
        <v>0</v>
      </c>
      <c r="AO10" s="103">
        <v>0</v>
      </c>
      <c r="AP10" s="103">
        <v>165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33</v>
      </c>
      <c r="B11" s="113" t="s">
        <v>262</v>
      </c>
      <c r="C11" s="101" t="s">
        <v>263</v>
      </c>
      <c r="D11" s="103">
        <f>SUM(E11,+H11,+K11)</f>
        <v>9088</v>
      </c>
      <c r="E11" s="103">
        <f>SUM(F11:G11)</f>
        <v>0</v>
      </c>
      <c r="F11" s="103">
        <v>0</v>
      </c>
      <c r="G11" s="103">
        <v>0</v>
      </c>
      <c r="H11" s="103">
        <f>SUM(I11:J11)</f>
        <v>2493</v>
      </c>
      <c r="I11" s="103">
        <v>2467</v>
      </c>
      <c r="J11" s="103">
        <v>26</v>
      </c>
      <c r="K11" s="103">
        <f>SUM(L11:M11)</f>
        <v>6595</v>
      </c>
      <c r="L11" s="103">
        <v>0</v>
      </c>
      <c r="M11" s="103">
        <v>6595</v>
      </c>
      <c r="N11" s="103">
        <f>SUM(O11,+V11,+AC11)</f>
        <v>9088</v>
      </c>
      <c r="O11" s="103">
        <f>SUM(P11:U11)</f>
        <v>2467</v>
      </c>
      <c r="P11" s="103">
        <v>2467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6621</v>
      </c>
      <c r="W11" s="103">
        <v>6621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268</v>
      </c>
      <c r="AG11" s="103">
        <v>268</v>
      </c>
      <c r="AH11" s="103">
        <v>0</v>
      </c>
      <c r="AI11" s="103">
        <v>0</v>
      </c>
      <c r="AJ11" s="103">
        <f>SUM(AK11:AS11)</f>
        <v>268</v>
      </c>
      <c r="AK11" s="103">
        <v>0</v>
      </c>
      <c r="AL11" s="103">
        <v>0</v>
      </c>
      <c r="AM11" s="103">
        <v>268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33</v>
      </c>
      <c r="B12" s="113" t="s">
        <v>264</v>
      </c>
      <c r="C12" s="101" t="s">
        <v>265</v>
      </c>
      <c r="D12" s="103">
        <f>SUM(E12,+H12,+K12)</f>
        <v>11160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11160</v>
      </c>
      <c r="L12" s="103">
        <v>1456</v>
      </c>
      <c r="M12" s="103">
        <v>9704</v>
      </c>
      <c r="N12" s="103">
        <f>SUM(O12,+V12,+AC12)</f>
        <v>11160</v>
      </c>
      <c r="O12" s="103">
        <f>SUM(P12:U12)</f>
        <v>1456</v>
      </c>
      <c r="P12" s="103">
        <v>1456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9704</v>
      </c>
      <c r="W12" s="103">
        <v>9704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84</v>
      </c>
      <c r="AG12" s="103">
        <v>84</v>
      </c>
      <c r="AH12" s="103">
        <v>0</v>
      </c>
      <c r="AI12" s="103">
        <v>0</v>
      </c>
      <c r="AJ12" s="103">
        <f>SUM(AK12:AS12)</f>
        <v>84</v>
      </c>
      <c r="AK12" s="103">
        <v>0</v>
      </c>
      <c r="AL12" s="103">
        <v>0</v>
      </c>
      <c r="AM12" s="103">
        <v>84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33</v>
      </c>
      <c r="B13" s="113" t="s">
        <v>266</v>
      </c>
      <c r="C13" s="101" t="s">
        <v>267</v>
      </c>
      <c r="D13" s="103">
        <f>SUM(E13,+H13,+K13)</f>
        <v>22500</v>
      </c>
      <c r="E13" s="103">
        <f>SUM(F13:G13)</f>
        <v>0</v>
      </c>
      <c r="F13" s="103">
        <v>0</v>
      </c>
      <c r="G13" s="103">
        <v>0</v>
      </c>
      <c r="H13" s="103">
        <f>SUM(I13:J13)</f>
        <v>6600</v>
      </c>
      <c r="I13" s="103">
        <v>6600</v>
      </c>
      <c r="J13" s="103">
        <v>0</v>
      </c>
      <c r="K13" s="103">
        <f>SUM(L13:M13)</f>
        <v>15900</v>
      </c>
      <c r="L13" s="103">
        <v>2999</v>
      </c>
      <c r="M13" s="103">
        <v>12901</v>
      </c>
      <c r="N13" s="103">
        <f>SUM(O13,+V13,+AC13)</f>
        <v>22500</v>
      </c>
      <c r="O13" s="103">
        <f>SUM(P13:U13)</f>
        <v>9599</v>
      </c>
      <c r="P13" s="103">
        <v>9599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12901</v>
      </c>
      <c r="W13" s="103">
        <v>12901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350</v>
      </c>
      <c r="AG13" s="103">
        <v>350</v>
      </c>
      <c r="AH13" s="103">
        <v>0</v>
      </c>
      <c r="AI13" s="103">
        <v>0</v>
      </c>
      <c r="AJ13" s="103">
        <f>SUM(AK13:AS13)</f>
        <v>1120</v>
      </c>
      <c r="AK13" s="103">
        <v>659</v>
      </c>
      <c r="AL13" s="103">
        <v>141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320</v>
      </c>
      <c r="AT13" s="103">
        <f>SUM(AU13:AY13)</f>
        <v>30</v>
      </c>
      <c r="AU13" s="103">
        <v>30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141</v>
      </c>
      <c r="BA13" s="103">
        <v>141</v>
      </c>
      <c r="BB13" s="103">
        <v>0</v>
      </c>
      <c r="BC13" s="103">
        <v>0</v>
      </c>
    </row>
    <row r="14" spans="1:55" s="105" customFormat="1" ht="13.5" customHeight="1">
      <c r="A14" s="115" t="s">
        <v>33</v>
      </c>
      <c r="B14" s="113" t="s">
        <v>268</v>
      </c>
      <c r="C14" s="101" t="s">
        <v>269</v>
      </c>
      <c r="D14" s="103">
        <f>SUM(E14,+H14,+K14)</f>
        <v>5738</v>
      </c>
      <c r="E14" s="103">
        <f>SUM(F14:G14)</f>
        <v>0</v>
      </c>
      <c r="F14" s="103">
        <v>0</v>
      </c>
      <c r="G14" s="103">
        <v>0</v>
      </c>
      <c r="H14" s="103">
        <f>SUM(I14:J14)</f>
        <v>1150</v>
      </c>
      <c r="I14" s="103">
        <v>1150</v>
      </c>
      <c r="J14" s="103">
        <v>0</v>
      </c>
      <c r="K14" s="103">
        <f>SUM(L14:M14)</f>
        <v>4588</v>
      </c>
      <c r="L14" s="103">
        <v>0</v>
      </c>
      <c r="M14" s="103">
        <v>4588</v>
      </c>
      <c r="N14" s="103">
        <f>SUM(O14,+V14,+AC14)</f>
        <v>5760</v>
      </c>
      <c r="O14" s="103">
        <f>SUM(P14:U14)</f>
        <v>1150</v>
      </c>
      <c r="P14" s="103">
        <v>1150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4588</v>
      </c>
      <c r="W14" s="103">
        <v>4588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22</v>
      </c>
      <c r="AD14" s="103">
        <v>22</v>
      </c>
      <c r="AE14" s="103">
        <v>0</v>
      </c>
      <c r="AF14" s="103">
        <f>SUM(AG14:AI14)</f>
        <v>18</v>
      </c>
      <c r="AG14" s="103">
        <v>18</v>
      </c>
      <c r="AH14" s="103">
        <v>0</v>
      </c>
      <c r="AI14" s="103">
        <v>0</v>
      </c>
      <c r="AJ14" s="103">
        <f>SUM(AK14:AS14)</f>
        <v>11</v>
      </c>
      <c r="AK14" s="103">
        <v>11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18</v>
      </c>
      <c r="AU14" s="103">
        <v>18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33</v>
      </c>
      <c r="B15" s="113" t="s">
        <v>270</v>
      </c>
      <c r="C15" s="101" t="s">
        <v>271</v>
      </c>
      <c r="D15" s="103">
        <f>SUM(E15,+H15,+K15)</f>
        <v>12218</v>
      </c>
      <c r="E15" s="103">
        <f>SUM(F15:G15)</f>
        <v>0</v>
      </c>
      <c r="F15" s="103">
        <v>0</v>
      </c>
      <c r="G15" s="103">
        <v>0</v>
      </c>
      <c r="H15" s="103">
        <f>SUM(I15:J15)</f>
        <v>3011</v>
      </c>
      <c r="I15" s="103">
        <v>3011</v>
      </c>
      <c r="J15" s="103">
        <v>0</v>
      </c>
      <c r="K15" s="103">
        <f>SUM(L15:M15)</f>
        <v>9207</v>
      </c>
      <c r="L15" s="103">
        <v>0</v>
      </c>
      <c r="M15" s="103">
        <v>9207</v>
      </c>
      <c r="N15" s="103">
        <f>SUM(O15,+V15,+AC15)</f>
        <v>12218</v>
      </c>
      <c r="O15" s="103">
        <f>SUM(P15:U15)</f>
        <v>3011</v>
      </c>
      <c r="P15" s="103">
        <v>0</v>
      </c>
      <c r="Q15" s="103">
        <v>0</v>
      </c>
      <c r="R15" s="103">
        <v>0</v>
      </c>
      <c r="S15" s="103">
        <v>0</v>
      </c>
      <c r="T15" s="103">
        <v>0</v>
      </c>
      <c r="U15" s="103">
        <v>3011</v>
      </c>
      <c r="V15" s="103">
        <f>SUM(W15:AB15)</f>
        <v>9207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9207</v>
      </c>
      <c r="AC15" s="103">
        <f>SUM(AD15:AE15)</f>
        <v>0</v>
      </c>
      <c r="AD15" s="103">
        <v>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33</v>
      </c>
      <c r="B16" s="113" t="s">
        <v>272</v>
      </c>
      <c r="C16" s="101" t="s">
        <v>273</v>
      </c>
      <c r="D16" s="103">
        <f>SUM(E16,+H16,+K16)</f>
        <v>33194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33194</v>
      </c>
      <c r="L16" s="103">
        <v>2119</v>
      </c>
      <c r="M16" s="103">
        <v>31075</v>
      </c>
      <c r="N16" s="103">
        <f>SUM(O16,+V16,+AC16)</f>
        <v>33194</v>
      </c>
      <c r="O16" s="103">
        <f>SUM(P16:U16)</f>
        <v>2119</v>
      </c>
      <c r="P16" s="103">
        <v>2119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31075</v>
      </c>
      <c r="W16" s="103">
        <v>31075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144</v>
      </c>
      <c r="AG16" s="103">
        <v>144</v>
      </c>
      <c r="AH16" s="103">
        <v>0</v>
      </c>
      <c r="AI16" s="103">
        <v>0</v>
      </c>
      <c r="AJ16" s="103">
        <f>SUM(AK16:AS16)</f>
        <v>907</v>
      </c>
      <c r="AK16" s="103">
        <v>907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144</v>
      </c>
      <c r="AU16" s="103">
        <v>144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33</v>
      </c>
      <c r="B17" s="113" t="s">
        <v>274</v>
      </c>
      <c r="C17" s="101" t="s">
        <v>275</v>
      </c>
      <c r="D17" s="103">
        <f>SUM(E17,+H17,+K17)</f>
        <v>16939</v>
      </c>
      <c r="E17" s="103">
        <f>SUM(F17:G17)</f>
        <v>0</v>
      </c>
      <c r="F17" s="103">
        <v>0</v>
      </c>
      <c r="G17" s="103">
        <v>0</v>
      </c>
      <c r="H17" s="103">
        <f>SUM(I17:J17)</f>
        <v>16939</v>
      </c>
      <c r="I17" s="103">
        <v>4421</v>
      </c>
      <c r="J17" s="103">
        <v>12518</v>
      </c>
      <c r="K17" s="103">
        <f>SUM(L17:M17)</f>
        <v>0</v>
      </c>
      <c r="L17" s="103">
        <v>0</v>
      </c>
      <c r="M17" s="103">
        <v>0</v>
      </c>
      <c r="N17" s="103">
        <f>SUM(O17,+V17,+AC17)</f>
        <v>16954</v>
      </c>
      <c r="O17" s="103">
        <f>SUM(P17:U17)</f>
        <v>4421</v>
      </c>
      <c r="P17" s="103">
        <v>4421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12518</v>
      </c>
      <c r="W17" s="103">
        <v>12518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15</v>
      </c>
      <c r="AD17" s="103">
        <v>15</v>
      </c>
      <c r="AE17" s="103">
        <v>0</v>
      </c>
      <c r="AF17" s="103">
        <f>SUM(AG17:AI17)</f>
        <v>291</v>
      </c>
      <c r="AG17" s="103">
        <v>291</v>
      </c>
      <c r="AH17" s="103">
        <v>0</v>
      </c>
      <c r="AI17" s="103">
        <v>0</v>
      </c>
      <c r="AJ17" s="103">
        <f>SUM(AK17:AS17)</f>
        <v>291</v>
      </c>
      <c r="AK17" s="103">
        <v>33</v>
      </c>
      <c r="AL17" s="103">
        <v>0</v>
      </c>
      <c r="AM17" s="103">
        <v>1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257</v>
      </c>
      <c r="AT17" s="103">
        <f>SUM(AU17:AY17)</f>
        <v>33</v>
      </c>
      <c r="AU17" s="103">
        <v>33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33</v>
      </c>
      <c r="B18" s="113" t="s">
        <v>276</v>
      </c>
      <c r="C18" s="101" t="s">
        <v>277</v>
      </c>
      <c r="D18" s="103">
        <f>SUM(E18,+H18,+K18)</f>
        <v>11291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11291</v>
      </c>
      <c r="L18" s="103">
        <v>1550</v>
      </c>
      <c r="M18" s="103">
        <v>9741</v>
      </c>
      <c r="N18" s="103">
        <f>SUM(O18,+V18,+AC18)</f>
        <v>11291</v>
      </c>
      <c r="O18" s="103">
        <f>SUM(P18:U18)</f>
        <v>1550</v>
      </c>
      <c r="P18" s="103">
        <v>1550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9741</v>
      </c>
      <c r="W18" s="103">
        <v>9741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48</v>
      </c>
      <c r="AG18" s="103">
        <v>48</v>
      </c>
      <c r="AH18" s="103">
        <v>0</v>
      </c>
      <c r="AI18" s="103">
        <v>0</v>
      </c>
      <c r="AJ18" s="103">
        <f>SUM(AK18:AS18)</f>
        <v>102</v>
      </c>
      <c r="AK18" s="103">
        <v>86</v>
      </c>
      <c r="AL18" s="103">
        <v>16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48</v>
      </c>
      <c r="AU18" s="103">
        <v>48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16</v>
      </c>
      <c r="BA18" s="103">
        <v>16</v>
      </c>
      <c r="BB18" s="103">
        <v>0</v>
      </c>
      <c r="BC18" s="103">
        <v>0</v>
      </c>
    </row>
    <row r="19" spans="1:55" s="105" customFormat="1" ht="13.5" customHeight="1">
      <c r="A19" s="115" t="s">
        <v>33</v>
      </c>
      <c r="B19" s="113" t="s">
        <v>278</v>
      </c>
      <c r="C19" s="101" t="s">
        <v>279</v>
      </c>
      <c r="D19" s="103">
        <f>SUM(E19,+H19,+K19)</f>
        <v>11204</v>
      </c>
      <c r="E19" s="103">
        <f>SUM(F19:G19)</f>
        <v>2940</v>
      </c>
      <c r="F19" s="103">
        <v>2940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8264</v>
      </c>
      <c r="L19" s="103">
        <v>0</v>
      </c>
      <c r="M19" s="103">
        <v>8264</v>
      </c>
      <c r="N19" s="103">
        <f>SUM(O19,+V19,+AC19)</f>
        <v>11217</v>
      </c>
      <c r="O19" s="103">
        <f>SUM(P19:U19)</f>
        <v>2940</v>
      </c>
      <c r="P19" s="103">
        <v>2940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8264</v>
      </c>
      <c r="W19" s="103">
        <v>8264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13</v>
      </c>
      <c r="AD19" s="103">
        <v>13</v>
      </c>
      <c r="AE19" s="103">
        <v>0</v>
      </c>
      <c r="AF19" s="103">
        <f>SUM(AG19:AI19)</f>
        <v>42</v>
      </c>
      <c r="AG19" s="103">
        <v>42</v>
      </c>
      <c r="AH19" s="103">
        <v>0</v>
      </c>
      <c r="AI19" s="103">
        <v>0</v>
      </c>
      <c r="AJ19" s="103">
        <f>SUM(AK19:AS19)</f>
        <v>448</v>
      </c>
      <c r="AK19" s="103">
        <v>448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42</v>
      </c>
      <c r="AU19" s="103">
        <v>42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33</v>
      </c>
      <c r="B20" s="113" t="s">
        <v>280</v>
      </c>
      <c r="C20" s="101" t="s">
        <v>281</v>
      </c>
      <c r="D20" s="103">
        <f>SUM(E20,+H20,+K20)</f>
        <v>44449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44449</v>
      </c>
      <c r="L20" s="103">
        <v>3180</v>
      </c>
      <c r="M20" s="103">
        <v>41269</v>
      </c>
      <c r="N20" s="103">
        <f>SUM(O20,+V20,+AC20)</f>
        <v>44449</v>
      </c>
      <c r="O20" s="103">
        <f>SUM(P20:U20)</f>
        <v>3180</v>
      </c>
      <c r="P20" s="103">
        <v>3180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41269</v>
      </c>
      <c r="W20" s="103">
        <v>41269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40</v>
      </c>
      <c r="AG20" s="103">
        <v>40</v>
      </c>
      <c r="AH20" s="103">
        <v>0</v>
      </c>
      <c r="AI20" s="103">
        <v>0</v>
      </c>
      <c r="AJ20" s="103">
        <f>SUM(AK20:AS20)</f>
        <v>1530</v>
      </c>
      <c r="AK20" s="103">
        <v>1490</v>
      </c>
      <c r="AL20" s="103">
        <v>0</v>
      </c>
      <c r="AM20" s="103">
        <v>40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33</v>
      </c>
      <c r="B21" s="113" t="s">
        <v>282</v>
      </c>
      <c r="C21" s="101" t="s">
        <v>283</v>
      </c>
      <c r="D21" s="103">
        <f>SUM(E21,+H21,+K21)</f>
        <v>8635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8635</v>
      </c>
      <c r="L21" s="103">
        <v>1036</v>
      </c>
      <c r="M21" s="103">
        <v>7599</v>
      </c>
      <c r="N21" s="103">
        <f>SUM(O21,+V21,+AC21)</f>
        <v>8635</v>
      </c>
      <c r="O21" s="103">
        <f>SUM(P21:U21)</f>
        <v>1036</v>
      </c>
      <c r="P21" s="103">
        <v>1036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7599</v>
      </c>
      <c r="W21" s="103">
        <v>7599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37</v>
      </c>
      <c r="AG21" s="103">
        <v>37</v>
      </c>
      <c r="AH21" s="103">
        <v>0</v>
      </c>
      <c r="AI21" s="103">
        <v>0</v>
      </c>
      <c r="AJ21" s="103">
        <f>SUM(AK21:AS21)</f>
        <v>77</v>
      </c>
      <c r="AK21" s="103">
        <v>65</v>
      </c>
      <c r="AL21" s="103">
        <v>12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37</v>
      </c>
      <c r="AU21" s="103">
        <v>37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12</v>
      </c>
      <c r="BA21" s="103">
        <v>12</v>
      </c>
      <c r="BB21" s="103">
        <v>0</v>
      </c>
      <c r="BC21" s="103">
        <v>0</v>
      </c>
    </row>
    <row r="22" spans="1:55" s="105" customFormat="1" ht="13.5" customHeight="1">
      <c r="A22" s="115" t="s">
        <v>33</v>
      </c>
      <c r="B22" s="113" t="s">
        <v>284</v>
      </c>
      <c r="C22" s="101" t="s">
        <v>285</v>
      </c>
      <c r="D22" s="103">
        <f>SUM(E22,+H22,+K22)</f>
        <v>17473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17473</v>
      </c>
      <c r="L22" s="103">
        <v>1637</v>
      </c>
      <c r="M22" s="103">
        <v>15836</v>
      </c>
      <c r="N22" s="103">
        <f>SUM(O22,+V22,+AC22)</f>
        <v>17473</v>
      </c>
      <c r="O22" s="103">
        <f>SUM(P22:U22)</f>
        <v>1637</v>
      </c>
      <c r="P22" s="103">
        <v>1637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15836</v>
      </c>
      <c r="W22" s="103">
        <v>15836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650</v>
      </c>
      <c r="AG22" s="103">
        <v>650</v>
      </c>
      <c r="AH22" s="103">
        <v>0</v>
      </c>
      <c r="AI22" s="103">
        <v>0</v>
      </c>
      <c r="AJ22" s="103">
        <f>SUM(AK22:AS22)</f>
        <v>650</v>
      </c>
      <c r="AK22" s="103">
        <v>0</v>
      </c>
      <c r="AL22" s="103">
        <v>0</v>
      </c>
      <c r="AM22" s="103">
        <v>650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49</v>
      </c>
      <c r="AU22" s="103">
        <v>0</v>
      </c>
      <c r="AV22" s="103">
        <v>0</v>
      </c>
      <c r="AW22" s="103">
        <v>49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33</v>
      </c>
      <c r="B23" s="113" t="s">
        <v>286</v>
      </c>
      <c r="C23" s="101" t="s">
        <v>287</v>
      </c>
      <c r="D23" s="103">
        <f>SUM(E23,+H23,+K23)</f>
        <v>33673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33673</v>
      </c>
      <c r="L23" s="103">
        <v>614</v>
      </c>
      <c r="M23" s="103">
        <v>33059</v>
      </c>
      <c r="N23" s="103">
        <f>SUM(O23,+V23,+AC23)</f>
        <v>33673</v>
      </c>
      <c r="O23" s="103">
        <f>SUM(P23:U23)</f>
        <v>614</v>
      </c>
      <c r="P23" s="103">
        <v>614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33059</v>
      </c>
      <c r="W23" s="103">
        <v>33059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42</v>
      </c>
      <c r="AK23" s="103">
        <v>42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33</v>
      </c>
      <c r="B24" s="113" t="s">
        <v>288</v>
      </c>
      <c r="C24" s="101" t="s">
        <v>289</v>
      </c>
      <c r="D24" s="103">
        <f>SUM(E24,+H24,+K24)</f>
        <v>8540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8540</v>
      </c>
      <c r="L24" s="103">
        <v>1700</v>
      </c>
      <c r="M24" s="103">
        <v>6840</v>
      </c>
      <c r="N24" s="103">
        <f>SUM(O24,+V24,+AC24)</f>
        <v>8540</v>
      </c>
      <c r="O24" s="103">
        <f>SUM(P24:U24)</f>
        <v>1700</v>
      </c>
      <c r="P24" s="103">
        <v>1700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6840</v>
      </c>
      <c r="W24" s="103">
        <v>6840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120</v>
      </c>
      <c r="AG24" s="103">
        <v>120</v>
      </c>
      <c r="AH24" s="103">
        <v>0</v>
      </c>
      <c r="AI24" s="103">
        <v>0</v>
      </c>
      <c r="AJ24" s="103">
        <f>SUM(AK24:AS24)</f>
        <v>287</v>
      </c>
      <c r="AK24" s="103">
        <v>173</v>
      </c>
      <c r="AL24" s="103">
        <v>0</v>
      </c>
      <c r="AM24" s="103">
        <v>0</v>
      </c>
      <c r="AN24" s="103">
        <v>0</v>
      </c>
      <c r="AO24" s="103">
        <v>0</v>
      </c>
      <c r="AP24" s="103">
        <v>114</v>
      </c>
      <c r="AQ24" s="103">
        <v>0</v>
      </c>
      <c r="AR24" s="103">
        <v>0</v>
      </c>
      <c r="AS24" s="103">
        <v>0</v>
      </c>
      <c r="AT24" s="103">
        <f>SUM(AU24:AY24)</f>
        <v>6</v>
      </c>
      <c r="AU24" s="103">
        <v>6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14</v>
      </c>
      <c r="BA24" s="103">
        <v>14</v>
      </c>
      <c r="BB24" s="103">
        <v>0</v>
      </c>
      <c r="BC24" s="103">
        <v>0</v>
      </c>
    </row>
    <row r="25" spans="1:55" s="105" customFormat="1" ht="13.5" customHeight="1">
      <c r="A25" s="115" t="s">
        <v>33</v>
      </c>
      <c r="B25" s="113" t="s">
        <v>290</v>
      </c>
      <c r="C25" s="101" t="s">
        <v>291</v>
      </c>
      <c r="D25" s="103">
        <f>SUM(E25,+H25,+K25)</f>
        <v>24200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24200</v>
      </c>
      <c r="L25" s="103">
        <v>768</v>
      </c>
      <c r="M25" s="103">
        <v>23432</v>
      </c>
      <c r="N25" s="103">
        <f>SUM(O25,+V25,+AC25)</f>
        <v>24270</v>
      </c>
      <c r="O25" s="103">
        <f>SUM(P25:U25)</f>
        <v>768</v>
      </c>
      <c r="P25" s="103">
        <v>768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23432</v>
      </c>
      <c r="W25" s="103">
        <v>23432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70</v>
      </c>
      <c r="AD25" s="103">
        <v>70</v>
      </c>
      <c r="AE25" s="103">
        <v>0</v>
      </c>
      <c r="AF25" s="103">
        <f>SUM(AG25:AI25)</f>
        <v>30</v>
      </c>
      <c r="AG25" s="103">
        <v>30</v>
      </c>
      <c r="AH25" s="103">
        <v>0</v>
      </c>
      <c r="AI25" s="103">
        <v>0</v>
      </c>
      <c r="AJ25" s="103">
        <f>SUM(AK25:AS25)</f>
        <v>640</v>
      </c>
      <c r="AK25" s="103">
        <v>640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30</v>
      </c>
      <c r="AU25" s="103">
        <v>30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33</v>
      </c>
      <c r="B26" s="113" t="s">
        <v>292</v>
      </c>
      <c r="C26" s="101" t="s">
        <v>293</v>
      </c>
      <c r="D26" s="103">
        <f>SUM(E26,+H26,+K26)</f>
        <v>18846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18846</v>
      </c>
      <c r="L26" s="103">
        <v>2894</v>
      </c>
      <c r="M26" s="103">
        <v>15952</v>
      </c>
      <c r="N26" s="103">
        <f>SUM(O26,+V26,+AC26)</f>
        <v>18846</v>
      </c>
      <c r="O26" s="103">
        <f>SUM(P26:U26)</f>
        <v>2894</v>
      </c>
      <c r="P26" s="103">
        <v>2894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15952</v>
      </c>
      <c r="W26" s="103">
        <v>15952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12</v>
      </c>
      <c r="AG26" s="103">
        <v>12</v>
      </c>
      <c r="AH26" s="103">
        <v>0</v>
      </c>
      <c r="AI26" s="103">
        <v>0</v>
      </c>
      <c r="AJ26" s="103">
        <f>SUM(AK26:AS26)</f>
        <v>12</v>
      </c>
      <c r="AK26" s="103">
        <v>0</v>
      </c>
      <c r="AL26" s="103">
        <v>0</v>
      </c>
      <c r="AM26" s="103">
        <v>12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216</v>
      </c>
      <c r="BA26" s="103">
        <v>216</v>
      </c>
      <c r="BB26" s="103">
        <v>0</v>
      </c>
      <c r="BC26" s="103">
        <v>0</v>
      </c>
    </row>
    <row r="27" spans="1:55" s="105" customFormat="1" ht="13.5" customHeight="1">
      <c r="A27" s="115" t="s">
        <v>33</v>
      </c>
      <c r="B27" s="113" t="s">
        <v>294</v>
      </c>
      <c r="C27" s="101" t="s">
        <v>295</v>
      </c>
      <c r="D27" s="103">
        <f>SUM(E27,+H27,+K27)</f>
        <v>10861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10861</v>
      </c>
      <c r="L27" s="103">
        <v>1712</v>
      </c>
      <c r="M27" s="103">
        <v>9149</v>
      </c>
      <c r="N27" s="103">
        <f>SUM(O27,+V27,+AC27)</f>
        <v>10861</v>
      </c>
      <c r="O27" s="103">
        <f>SUM(P27:U27)</f>
        <v>1712</v>
      </c>
      <c r="P27" s="103">
        <v>1712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9149</v>
      </c>
      <c r="W27" s="103">
        <v>9149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50</v>
      </c>
      <c r="AG27" s="103">
        <v>50</v>
      </c>
      <c r="AH27" s="103">
        <v>0</v>
      </c>
      <c r="AI27" s="103">
        <v>0</v>
      </c>
      <c r="AJ27" s="103">
        <f>SUM(AK27:AS27)</f>
        <v>191</v>
      </c>
      <c r="AK27" s="103">
        <v>151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40</v>
      </c>
      <c r="AT27" s="103">
        <f>SUM(AU27:AY27)</f>
        <v>10</v>
      </c>
      <c r="AU27" s="103">
        <v>10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33</v>
      </c>
      <c r="B28" s="113" t="s">
        <v>296</v>
      </c>
      <c r="C28" s="101" t="s">
        <v>297</v>
      </c>
      <c r="D28" s="103">
        <f>SUM(E28,+H28,+K28)</f>
        <v>10560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10560</v>
      </c>
      <c r="L28" s="103">
        <v>1577</v>
      </c>
      <c r="M28" s="103">
        <v>8983</v>
      </c>
      <c r="N28" s="103">
        <f>SUM(O28,+V28,+AC28)</f>
        <v>10560</v>
      </c>
      <c r="O28" s="103">
        <f>SUM(P28:U28)</f>
        <v>1577</v>
      </c>
      <c r="P28" s="103">
        <v>1577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8983</v>
      </c>
      <c r="W28" s="103">
        <v>8983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316</v>
      </c>
      <c r="AG28" s="103">
        <v>316</v>
      </c>
      <c r="AH28" s="103">
        <v>0</v>
      </c>
      <c r="AI28" s="103">
        <v>0</v>
      </c>
      <c r="AJ28" s="103">
        <f>SUM(AK28:AS28)</f>
        <v>316</v>
      </c>
      <c r="AK28" s="103">
        <v>0</v>
      </c>
      <c r="AL28" s="103">
        <v>0</v>
      </c>
      <c r="AM28" s="103">
        <v>316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13</v>
      </c>
      <c r="AU28" s="103">
        <v>0</v>
      </c>
      <c r="AV28" s="103">
        <v>0</v>
      </c>
      <c r="AW28" s="103">
        <v>13</v>
      </c>
      <c r="AX28" s="103">
        <v>0</v>
      </c>
      <c r="AY28" s="103">
        <v>0</v>
      </c>
      <c r="AZ28" s="103">
        <f>SUM(BA28:BC28)</f>
        <v>132</v>
      </c>
      <c r="BA28" s="103">
        <v>132</v>
      </c>
      <c r="BB28" s="103">
        <v>0</v>
      </c>
      <c r="BC28" s="103">
        <v>0</v>
      </c>
    </row>
    <row r="29" spans="1:55" s="105" customFormat="1" ht="13.5" customHeight="1">
      <c r="A29" s="115" t="s">
        <v>33</v>
      </c>
      <c r="B29" s="113" t="s">
        <v>298</v>
      </c>
      <c r="C29" s="101" t="s">
        <v>299</v>
      </c>
      <c r="D29" s="103">
        <f>SUM(E29,+H29,+K29)</f>
        <v>3749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3749</v>
      </c>
      <c r="L29" s="103">
        <v>455</v>
      </c>
      <c r="M29" s="103">
        <v>3294</v>
      </c>
      <c r="N29" s="103">
        <f>SUM(O29,+V29,+AC29)</f>
        <v>3749</v>
      </c>
      <c r="O29" s="103">
        <f>SUM(P29:U29)</f>
        <v>455</v>
      </c>
      <c r="P29" s="103">
        <v>455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3294</v>
      </c>
      <c r="W29" s="103">
        <v>3294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119</v>
      </c>
      <c r="AG29" s="103">
        <v>119</v>
      </c>
      <c r="AH29" s="103">
        <v>0</v>
      </c>
      <c r="AI29" s="103">
        <v>0</v>
      </c>
      <c r="AJ29" s="103">
        <f>SUM(AK29:AS29)</f>
        <v>0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119</v>
      </c>
      <c r="AU29" s="103">
        <v>119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33</v>
      </c>
      <c r="B30" s="113" t="s">
        <v>300</v>
      </c>
      <c r="C30" s="101" t="s">
        <v>301</v>
      </c>
      <c r="D30" s="103">
        <f>SUM(E30,+H30,+K30)</f>
        <v>4745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4745</v>
      </c>
      <c r="L30" s="103">
        <v>564</v>
      </c>
      <c r="M30" s="103">
        <v>4181</v>
      </c>
      <c r="N30" s="103">
        <f>SUM(O30,+V30,+AC30)</f>
        <v>4745</v>
      </c>
      <c r="O30" s="103">
        <f>SUM(P30:U30)</f>
        <v>564</v>
      </c>
      <c r="P30" s="103">
        <v>564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4181</v>
      </c>
      <c r="W30" s="103">
        <v>4181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150</v>
      </c>
      <c r="AG30" s="103">
        <v>150</v>
      </c>
      <c r="AH30" s="103">
        <v>0</v>
      </c>
      <c r="AI30" s="103">
        <v>0</v>
      </c>
      <c r="AJ30" s="103">
        <f>SUM(AK30:AS30)</f>
        <v>150</v>
      </c>
      <c r="AK30" s="103">
        <v>0</v>
      </c>
      <c r="AL30" s="103">
        <v>0</v>
      </c>
      <c r="AM30" s="103">
        <v>150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33</v>
      </c>
      <c r="B31" s="113" t="s">
        <v>302</v>
      </c>
      <c r="C31" s="101" t="s">
        <v>303</v>
      </c>
      <c r="D31" s="103">
        <f>SUM(E31,+H31,+K31)</f>
        <v>20266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20266</v>
      </c>
      <c r="L31" s="103">
        <v>4165</v>
      </c>
      <c r="M31" s="103">
        <v>16101</v>
      </c>
      <c r="N31" s="103">
        <f>SUM(O31,+V31,+AC31)</f>
        <v>20266</v>
      </c>
      <c r="O31" s="103">
        <f>SUM(P31:U31)</f>
        <v>4165</v>
      </c>
      <c r="P31" s="103">
        <v>4165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16101</v>
      </c>
      <c r="W31" s="103">
        <v>16101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605</v>
      </c>
      <c r="AG31" s="103">
        <v>605</v>
      </c>
      <c r="AH31" s="103">
        <v>0</v>
      </c>
      <c r="AI31" s="103">
        <v>0</v>
      </c>
      <c r="AJ31" s="103">
        <f>SUM(AK31:AS31)</f>
        <v>605</v>
      </c>
      <c r="AK31" s="103">
        <v>0</v>
      </c>
      <c r="AL31" s="103">
        <v>0</v>
      </c>
      <c r="AM31" s="103">
        <v>605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33</v>
      </c>
      <c r="B32" s="113" t="s">
        <v>304</v>
      </c>
      <c r="C32" s="101" t="s">
        <v>305</v>
      </c>
      <c r="D32" s="103">
        <f>SUM(E32,+H32,+K32)</f>
        <v>12997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12997</v>
      </c>
      <c r="L32" s="103">
        <v>1226</v>
      </c>
      <c r="M32" s="103">
        <v>11771</v>
      </c>
      <c r="N32" s="103">
        <f>SUM(O32,+V32,+AC32)</f>
        <v>13020</v>
      </c>
      <c r="O32" s="103">
        <f>SUM(P32:U32)</f>
        <v>1226</v>
      </c>
      <c r="P32" s="103">
        <v>1226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11771</v>
      </c>
      <c r="W32" s="103">
        <v>11771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23</v>
      </c>
      <c r="AD32" s="103">
        <v>23</v>
      </c>
      <c r="AE32" s="103">
        <v>0</v>
      </c>
      <c r="AF32" s="103">
        <f>SUM(AG32:AI32)</f>
        <v>282</v>
      </c>
      <c r="AG32" s="103">
        <v>282</v>
      </c>
      <c r="AH32" s="103">
        <v>0</v>
      </c>
      <c r="AI32" s="103">
        <v>0</v>
      </c>
      <c r="AJ32" s="103">
        <f>SUM(AK32:AS32)</f>
        <v>282</v>
      </c>
      <c r="AK32" s="103">
        <v>0</v>
      </c>
      <c r="AL32" s="103">
        <v>0</v>
      </c>
      <c r="AM32" s="103">
        <v>105</v>
      </c>
      <c r="AN32" s="103">
        <v>113</v>
      </c>
      <c r="AO32" s="103">
        <v>0</v>
      </c>
      <c r="AP32" s="103">
        <v>0</v>
      </c>
      <c r="AQ32" s="103">
        <v>0</v>
      </c>
      <c r="AR32" s="103">
        <v>0</v>
      </c>
      <c r="AS32" s="103">
        <v>64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33</v>
      </c>
      <c r="B33" s="113" t="s">
        <v>306</v>
      </c>
      <c r="C33" s="101" t="s">
        <v>307</v>
      </c>
      <c r="D33" s="103">
        <f>SUM(E33,+H33,+K33)</f>
        <v>2145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2145</v>
      </c>
      <c r="L33" s="103">
        <v>521</v>
      </c>
      <c r="M33" s="103">
        <v>1624</v>
      </c>
      <c r="N33" s="103">
        <f>SUM(O33,+V33,+AC33)</f>
        <v>2145</v>
      </c>
      <c r="O33" s="103">
        <f>SUM(P33:U33)</f>
        <v>521</v>
      </c>
      <c r="P33" s="103">
        <v>521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1624</v>
      </c>
      <c r="W33" s="103">
        <v>1624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49</v>
      </c>
      <c r="AG33" s="103">
        <v>49</v>
      </c>
      <c r="AH33" s="103">
        <v>0</v>
      </c>
      <c r="AI33" s="103">
        <v>0</v>
      </c>
      <c r="AJ33" s="103">
        <f>SUM(AK33:AS33)</f>
        <v>49</v>
      </c>
      <c r="AK33" s="103">
        <v>0</v>
      </c>
      <c r="AL33" s="103">
        <v>0</v>
      </c>
      <c r="AM33" s="103">
        <v>18</v>
      </c>
      <c r="AN33" s="103">
        <v>20</v>
      </c>
      <c r="AO33" s="103">
        <v>0</v>
      </c>
      <c r="AP33" s="103">
        <v>0</v>
      </c>
      <c r="AQ33" s="103">
        <v>0</v>
      </c>
      <c r="AR33" s="103">
        <v>0</v>
      </c>
      <c r="AS33" s="103">
        <v>11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33</v>
      </c>
      <c r="B34" s="113" t="s">
        <v>308</v>
      </c>
      <c r="C34" s="101" t="s">
        <v>309</v>
      </c>
      <c r="D34" s="103">
        <f>SUM(E34,+H34,+K34)</f>
        <v>9784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9784</v>
      </c>
      <c r="L34" s="103">
        <v>514</v>
      </c>
      <c r="M34" s="103">
        <v>9270</v>
      </c>
      <c r="N34" s="103">
        <f>SUM(O34,+V34,+AC34)</f>
        <v>9784</v>
      </c>
      <c r="O34" s="103">
        <f>SUM(P34:U34)</f>
        <v>514</v>
      </c>
      <c r="P34" s="103">
        <v>514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9270</v>
      </c>
      <c r="W34" s="103">
        <v>9270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222</v>
      </c>
      <c r="AG34" s="103">
        <v>222</v>
      </c>
      <c r="AH34" s="103">
        <v>0</v>
      </c>
      <c r="AI34" s="103">
        <v>0</v>
      </c>
      <c r="AJ34" s="103">
        <f>SUM(AK34:AS34)</f>
        <v>222</v>
      </c>
      <c r="AK34" s="103">
        <v>0</v>
      </c>
      <c r="AL34" s="103">
        <v>0</v>
      </c>
      <c r="AM34" s="103">
        <v>83</v>
      </c>
      <c r="AN34" s="103">
        <v>89</v>
      </c>
      <c r="AO34" s="103">
        <v>0</v>
      </c>
      <c r="AP34" s="103">
        <v>0</v>
      </c>
      <c r="AQ34" s="103">
        <v>0</v>
      </c>
      <c r="AR34" s="103">
        <v>0</v>
      </c>
      <c r="AS34" s="103">
        <v>50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33</v>
      </c>
      <c r="B35" s="113" t="s">
        <v>310</v>
      </c>
      <c r="C35" s="101" t="s">
        <v>311</v>
      </c>
      <c r="D35" s="103">
        <f>SUM(E35,+H35,+K35)</f>
        <v>5277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5277</v>
      </c>
      <c r="L35" s="103">
        <v>401</v>
      </c>
      <c r="M35" s="103">
        <v>4876</v>
      </c>
      <c r="N35" s="103">
        <f>SUM(O35,+V35,+AC35)</f>
        <v>5277</v>
      </c>
      <c r="O35" s="103">
        <f>SUM(P35:U35)</f>
        <v>401</v>
      </c>
      <c r="P35" s="103">
        <v>401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4876</v>
      </c>
      <c r="W35" s="103">
        <v>4876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120</v>
      </c>
      <c r="AG35" s="103">
        <v>120</v>
      </c>
      <c r="AH35" s="103">
        <v>0</v>
      </c>
      <c r="AI35" s="103">
        <v>0</v>
      </c>
      <c r="AJ35" s="103">
        <f>SUM(AK35:AS35)</f>
        <v>120</v>
      </c>
      <c r="AK35" s="103">
        <v>0</v>
      </c>
      <c r="AL35" s="103">
        <v>0</v>
      </c>
      <c r="AM35" s="103">
        <v>45</v>
      </c>
      <c r="AN35" s="103">
        <v>48</v>
      </c>
      <c r="AO35" s="103">
        <v>0</v>
      </c>
      <c r="AP35" s="103">
        <v>0</v>
      </c>
      <c r="AQ35" s="103">
        <v>0</v>
      </c>
      <c r="AR35" s="103">
        <v>0</v>
      </c>
      <c r="AS35" s="103">
        <v>27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33</v>
      </c>
      <c r="B36" s="113" t="s">
        <v>312</v>
      </c>
      <c r="C36" s="101" t="s">
        <v>313</v>
      </c>
      <c r="D36" s="103">
        <f>SUM(E36,+H36,+K36)</f>
        <v>2320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2320</v>
      </c>
      <c r="L36" s="103">
        <v>325</v>
      </c>
      <c r="M36" s="103">
        <v>1995</v>
      </c>
      <c r="N36" s="103">
        <f>SUM(O36,+V36,+AC36)</f>
        <v>2320</v>
      </c>
      <c r="O36" s="103">
        <f>SUM(P36:U36)</f>
        <v>325</v>
      </c>
      <c r="P36" s="103">
        <v>325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1995</v>
      </c>
      <c r="W36" s="103">
        <v>1995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53</v>
      </c>
      <c r="AG36" s="103">
        <v>53</v>
      </c>
      <c r="AH36" s="103">
        <v>0</v>
      </c>
      <c r="AI36" s="103">
        <v>0</v>
      </c>
      <c r="AJ36" s="103">
        <f>SUM(AK36:AS36)</f>
        <v>53</v>
      </c>
      <c r="AK36" s="103">
        <v>0</v>
      </c>
      <c r="AL36" s="103">
        <v>0</v>
      </c>
      <c r="AM36" s="103">
        <v>20</v>
      </c>
      <c r="AN36" s="103">
        <v>21</v>
      </c>
      <c r="AO36" s="103">
        <v>0</v>
      </c>
      <c r="AP36" s="103">
        <v>0</v>
      </c>
      <c r="AQ36" s="103">
        <v>0</v>
      </c>
      <c r="AR36" s="103">
        <v>0</v>
      </c>
      <c r="AS36" s="103">
        <v>12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33</v>
      </c>
      <c r="B37" s="113" t="s">
        <v>314</v>
      </c>
      <c r="C37" s="101" t="s">
        <v>315</v>
      </c>
      <c r="D37" s="103">
        <f>SUM(E37,+H37,+K37)</f>
        <v>17815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17815</v>
      </c>
      <c r="L37" s="103">
        <v>974</v>
      </c>
      <c r="M37" s="103">
        <v>16841</v>
      </c>
      <c r="N37" s="103">
        <f>SUM(O37,+V37,+AC37)</f>
        <v>17815</v>
      </c>
      <c r="O37" s="103">
        <f>SUM(P37:U37)</f>
        <v>974</v>
      </c>
      <c r="P37" s="103">
        <v>974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16841</v>
      </c>
      <c r="W37" s="103">
        <v>16841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405</v>
      </c>
      <c r="AG37" s="103">
        <v>405</v>
      </c>
      <c r="AH37" s="103">
        <v>0</v>
      </c>
      <c r="AI37" s="103">
        <v>0</v>
      </c>
      <c r="AJ37" s="103">
        <f>SUM(AK37:AS37)</f>
        <v>405</v>
      </c>
      <c r="AK37" s="103">
        <v>0</v>
      </c>
      <c r="AL37" s="103">
        <v>0</v>
      </c>
      <c r="AM37" s="103">
        <v>151</v>
      </c>
      <c r="AN37" s="103">
        <v>162</v>
      </c>
      <c r="AO37" s="103">
        <v>0</v>
      </c>
      <c r="AP37" s="103">
        <v>0</v>
      </c>
      <c r="AQ37" s="103">
        <v>0</v>
      </c>
      <c r="AR37" s="103">
        <v>0</v>
      </c>
      <c r="AS37" s="103">
        <v>92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33</v>
      </c>
      <c r="B38" s="113" t="s">
        <v>316</v>
      </c>
      <c r="C38" s="101" t="s">
        <v>317</v>
      </c>
      <c r="D38" s="103">
        <f>SUM(E38,+H38,+K38)</f>
        <v>18374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18374</v>
      </c>
      <c r="L38" s="103">
        <v>451</v>
      </c>
      <c r="M38" s="103">
        <v>17923</v>
      </c>
      <c r="N38" s="103">
        <f>SUM(O38,+V38,+AC38)</f>
        <v>18374</v>
      </c>
      <c r="O38" s="103">
        <f>SUM(P38:U38)</f>
        <v>451</v>
      </c>
      <c r="P38" s="103">
        <v>451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17923</v>
      </c>
      <c r="W38" s="103">
        <v>17923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416</v>
      </c>
      <c r="AG38" s="103">
        <v>416</v>
      </c>
      <c r="AH38" s="103">
        <v>0</v>
      </c>
      <c r="AI38" s="103">
        <v>0</v>
      </c>
      <c r="AJ38" s="103">
        <f>SUM(AK38:AS38)</f>
        <v>416</v>
      </c>
      <c r="AK38" s="103">
        <v>0</v>
      </c>
      <c r="AL38" s="103">
        <v>0</v>
      </c>
      <c r="AM38" s="103">
        <v>155</v>
      </c>
      <c r="AN38" s="103">
        <v>167</v>
      </c>
      <c r="AO38" s="103">
        <v>94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33</v>
      </c>
      <c r="B39" s="113" t="s">
        <v>318</v>
      </c>
      <c r="C39" s="101" t="s">
        <v>319</v>
      </c>
      <c r="D39" s="103">
        <f>SUM(E39,+H39,+K39)</f>
        <v>15525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15525</v>
      </c>
      <c r="L39" s="103">
        <v>978</v>
      </c>
      <c r="M39" s="103">
        <v>14547</v>
      </c>
      <c r="N39" s="103">
        <f>SUM(O39,+V39,+AC39)</f>
        <v>15526</v>
      </c>
      <c r="O39" s="103">
        <f>SUM(P39:U39)</f>
        <v>978</v>
      </c>
      <c r="P39" s="103">
        <v>978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14547</v>
      </c>
      <c r="W39" s="103">
        <v>14547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1</v>
      </c>
      <c r="AD39" s="103">
        <v>1</v>
      </c>
      <c r="AE39" s="103">
        <v>0</v>
      </c>
      <c r="AF39" s="103">
        <f>SUM(AG39:AI39)</f>
        <v>353</v>
      </c>
      <c r="AG39" s="103">
        <v>353</v>
      </c>
      <c r="AH39" s="103">
        <v>0</v>
      </c>
      <c r="AI39" s="103">
        <v>0</v>
      </c>
      <c r="AJ39" s="103">
        <f>SUM(AK39:AS39)</f>
        <v>353</v>
      </c>
      <c r="AK39" s="103">
        <v>0</v>
      </c>
      <c r="AL39" s="103">
        <v>0</v>
      </c>
      <c r="AM39" s="103">
        <v>132</v>
      </c>
      <c r="AN39" s="103">
        <v>141</v>
      </c>
      <c r="AO39" s="103">
        <v>0</v>
      </c>
      <c r="AP39" s="103">
        <v>0</v>
      </c>
      <c r="AQ39" s="103">
        <v>0</v>
      </c>
      <c r="AR39" s="103">
        <v>0</v>
      </c>
      <c r="AS39" s="103">
        <v>80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33</v>
      </c>
      <c r="B40" s="113" t="s">
        <v>320</v>
      </c>
      <c r="C40" s="101" t="s">
        <v>321</v>
      </c>
      <c r="D40" s="103">
        <f>SUM(E40,+H40,+K40)</f>
        <v>2501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2501</v>
      </c>
      <c r="L40" s="103">
        <v>121</v>
      </c>
      <c r="M40" s="103">
        <v>2380</v>
      </c>
      <c r="N40" s="103">
        <f>SUM(O40,+V40,+AC40)</f>
        <v>2501</v>
      </c>
      <c r="O40" s="103">
        <f>SUM(P40:U40)</f>
        <v>121</v>
      </c>
      <c r="P40" s="103">
        <v>121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2380</v>
      </c>
      <c r="W40" s="103">
        <v>2380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3</v>
      </c>
      <c r="AG40" s="103">
        <v>3</v>
      </c>
      <c r="AH40" s="103">
        <v>0</v>
      </c>
      <c r="AI40" s="103">
        <v>0</v>
      </c>
      <c r="AJ40" s="103">
        <f>SUM(AK40:AS40)</f>
        <v>3</v>
      </c>
      <c r="AK40" s="103">
        <v>0</v>
      </c>
      <c r="AL40" s="103">
        <v>0</v>
      </c>
      <c r="AM40" s="103">
        <v>3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33</v>
      </c>
      <c r="B41" s="113" t="s">
        <v>322</v>
      </c>
      <c r="C41" s="101" t="s">
        <v>323</v>
      </c>
      <c r="D41" s="103">
        <f>SUM(E41,+H41,+K41)</f>
        <v>2178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2178</v>
      </c>
      <c r="L41" s="103">
        <v>94</v>
      </c>
      <c r="M41" s="103">
        <v>2084</v>
      </c>
      <c r="N41" s="103">
        <f>SUM(O41,+V41,+AC41)</f>
        <v>2178</v>
      </c>
      <c r="O41" s="103">
        <f>SUM(P41:U41)</f>
        <v>94</v>
      </c>
      <c r="P41" s="103">
        <v>94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2084</v>
      </c>
      <c r="W41" s="103">
        <v>2084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9</v>
      </c>
      <c r="AG41" s="103">
        <v>9</v>
      </c>
      <c r="AH41" s="103">
        <v>0</v>
      </c>
      <c r="AI41" s="103">
        <v>0</v>
      </c>
      <c r="AJ41" s="103">
        <f>SUM(AK41:AS41)</f>
        <v>19</v>
      </c>
      <c r="AK41" s="103">
        <v>16</v>
      </c>
      <c r="AL41" s="103">
        <v>3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9</v>
      </c>
      <c r="AU41" s="103">
        <v>9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3</v>
      </c>
      <c r="BA41" s="103">
        <v>3</v>
      </c>
      <c r="BB41" s="103">
        <v>0</v>
      </c>
      <c r="BC41" s="103">
        <v>0</v>
      </c>
    </row>
    <row r="42" spans="1:55" s="105" customFormat="1" ht="13.5" customHeight="1">
      <c r="A42" s="115" t="s">
        <v>33</v>
      </c>
      <c r="B42" s="113" t="s">
        <v>324</v>
      </c>
      <c r="C42" s="101" t="s">
        <v>325</v>
      </c>
      <c r="D42" s="103">
        <f>SUM(E42,+H42,+K42)</f>
        <v>1669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1669</v>
      </c>
      <c r="L42" s="103">
        <v>50</v>
      </c>
      <c r="M42" s="103">
        <v>1619</v>
      </c>
      <c r="N42" s="103">
        <f>SUM(O42,+V42,+AC42)</f>
        <v>1669</v>
      </c>
      <c r="O42" s="103">
        <f>SUM(P42:U42)</f>
        <v>50</v>
      </c>
      <c r="P42" s="103">
        <v>50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1619</v>
      </c>
      <c r="W42" s="103">
        <v>1619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7</v>
      </c>
      <c r="AG42" s="103">
        <v>7</v>
      </c>
      <c r="AH42" s="103">
        <v>0</v>
      </c>
      <c r="AI42" s="103">
        <v>0</v>
      </c>
      <c r="AJ42" s="103">
        <f>SUM(AK42:AS42)</f>
        <v>19</v>
      </c>
      <c r="AK42" s="103">
        <v>16</v>
      </c>
      <c r="AL42" s="103">
        <v>3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7</v>
      </c>
      <c r="AU42" s="103">
        <v>7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3</v>
      </c>
      <c r="BA42" s="103">
        <v>3</v>
      </c>
      <c r="BB42" s="103">
        <v>0</v>
      </c>
      <c r="BC42" s="103">
        <v>0</v>
      </c>
    </row>
    <row r="43" spans="1:55" s="105" customFormat="1" ht="13.5" customHeight="1">
      <c r="A43" s="115" t="s">
        <v>33</v>
      </c>
      <c r="B43" s="113" t="s">
        <v>326</v>
      </c>
      <c r="C43" s="101" t="s">
        <v>327</v>
      </c>
      <c r="D43" s="103">
        <f>SUM(E43,+H43,+K43)</f>
        <v>1496</v>
      </c>
      <c r="E43" s="103">
        <f>SUM(F43:G43)</f>
        <v>0</v>
      </c>
      <c r="F43" s="103">
        <v>0</v>
      </c>
      <c r="G43" s="103">
        <v>0</v>
      </c>
      <c r="H43" s="103">
        <f>SUM(I43:J43)</f>
        <v>0</v>
      </c>
      <c r="I43" s="103">
        <v>0</v>
      </c>
      <c r="J43" s="103">
        <v>0</v>
      </c>
      <c r="K43" s="103">
        <f>SUM(L43:M43)</f>
        <v>1496</v>
      </c>
      <c r="L43" s="103">
        <v>294</v>
      </c>
      <c r="M43" s="103">
        <v>1202</v>
      </c>
      <c r="N43" s="103">
        <f>SUM(O43,+V43,+AC43)</f>
        <v>1496</v>
      </c>
      <c r="O43" s="103">
        <f>SUM(P43:U43)</f>
        <v>294</v>
      </c>
      <c r="P43" s="103">
        <v>294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1202</v>
      </c>
      <c r="W43" s="103">
        <v>1202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7</v>
      </c>
      <c r="AG43" s="103">
        <v>7</v>
      </c>
      <c r="AH43" s="103">
        <v>0</v>
      </c>
      <c r="AI43" s="103">
        <v>0</v>
      </c>
      <c r="AJ43" s="103">
        <f>SUM(AK43:AS43)</f>
        <v>13</v>
      </c>
      <c r="AK43" s="103">
        <v>11</v>
      </c>
      <c r="AL43" s="103">
        <v>2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7</v>
      </c>
      <c r="AU43" s="103">
        <v>7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2</v>
      </c>
      <c r="BA43" s="103">
        <v>2</v>
      </c>
      <c r="BB43" s="103">
        <v>0</v>
      </c>
      <c r="BC43" s="103">
        <v>0</v>
      </c>
    </row>
    <row r="44" spans="1:55" s="105" customFormat="1" ht="13.5" customHeight="1">
      <c r="A44" s="115" t="s">
        <v>33</v>
      </c>
      <c r="B44" s="113" t="s">
        <v>328</v>
      </c>
      <c r="C44" s="101" t="s">
        <v>329</v>
      </c>
      <c r="D44" s="103">
        <f>SUM(E44,+H44,+K44)</f>
        <v>3274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3274</v>
      </c>
      <c r="L44" s="103">
        <v>265</v>
      </c>
      <c r="M44" s="103">
        <v>3009</v>
      </c>
      <c r="N44" s="103">
        <f>SUM(O44,+V44,+AC44)</f>
        <v>3274</v>
      </c>
      <c r="O44" s="103">
        <f>SUM(P44:U44)</f>
        <v>265</v>
      </c>
      <c r="P44" s="103">
        <v>265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3009</v>
      </c>
      <c r="W44" s="103">
        <v>3009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14</v>
      </c>
      <c r="AG44" s="103">
        <v>14</v>
      </c>
      <c r="AH44" s="103">
        <v>0</v>
      </c>
      <c r="AI44" s="103">
        <v>0</v>
      </c>
      <c r="AJ44" s="103">
        <f>SUM(AK44:AS44)</f>
        <v>32</v>
      </c>
      <c r="AK44" s="103">
        <v>27</v>
      </c>
      <c r="AL44" s="103">
        <v>5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14</v>
      </c>
      <c r="AU44" s="103">
        <v>14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5</v>
      </c>
      <c r="BA44" s="103">
        <v>5</v>
      </c>
      <c r="BB44" s="103">
        <v>0</v>
      </c>
      <c r="BC44" s="103">
        <v>0</v>
      </c>
    </row>
    <row r="45" spans="1:55" s="105" customFormat="1" ht="13.5" customHeight="1">
      <c r="A45" s="115" t="s">
        <v>33</v>
      </c>
      <c r="B45" s="113" t="s">
        <v>330</v>
      </c>
      <c r="C45" s="101" t="s">
        <v>331</v>
      </c>
      <c r="D45" s="103">
        <f>SUM(E45,+H45,+K45)</f>
        <v>2115</v>
      </c>
      <c r="E45" s="103">
        <f>SUM(F45:G45)</f>
        <v>0</v>
      </c>
      <c r="F45" s="103">
        <v>0</v>
      </c>
      <c r="G45" s="103">
        <v>0</v>
      </c>
      <c r="H45" s="103">
        <f>SUM(I45:J45)</f>
        <v>0</v>
      </c>
      <c r="I45" s="103">
        <v>0</v>
      </c>
      <c r="J45" s="103">
        <v>0</v>
      </c>
      <c r="K45" s="103">
        <f>SUM(L45:M45)</f>
        <v>2115</v>
      </c>
      <c r="L45" s="103">
        <v>615</v>
      </c>
      <c r="M45" s="103">
        <v>1500</v>
      </c>
      <c r="N45" s="103">
        <f>SUM(O45,+V45,+AC45)</f>
        <v>2115</v>
      </c>
      <c r="O45" s="103">
        <f>SUM(P45:U45)</f>
        <v>615</v>
      </c>
      <c r="P45" s="103">
        <v>615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1500</v>
      </c>
      <c r="W45" s="103">
        <v>1500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9</v>
      </c>
      <c r="AG45" s="103">
        <v>9</v>
      </c>
      <c r="AH45" s="103">
        <v>0</v>
      </c>
      <c r="AI45" s="103">
        <v>0</v>
      </c>
      <c r="AJ45" s="103">
        <f>SUM(AK45:AS45)</f>
        <v>19</v>
      </c>
      <c r="AK45" s="103">
        <v>16</v>
      </c>
      <c r="AL45" s="103">
        <v>3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>SUM(AU45:AY45)</f>
        <v>9</v>
      </c>
      <c r="AU45" s="103">
        <v>9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3</v>
      </c>
      <c r="BA45" s="103">
        <v>3</v>
      </c>
      <c r="BB45" s="103">
        <v>0</v>
      </c>
      <c r="BC45" s="103">
        <v>0</v>
      </c>
    </row>
    <row r="46" spans="1:55" s="105" customFormat="1" ht="13.5" customHeight="1">
      <c r="A46" s="115" t="s">
        <v>33</v>
      </c>
      <c r="B46" s="113" t="s">
        <v>332</v>
      </c>
      <c r="C46" s="101" t="s">
        <v>333</v>
      </c>
      <c r="D46" s="103">
        <f>SUM(E46,+H46,+K46)</f>
        <v>8406</v>
      </c>
      <c r="E46" s="103">
        <f>SUM(F46:G46)</f>
        <v>0</v>
      </c>
      <c r="F46" s="103">
        <v>0</v>
      </c>
      <c r="G46" s="103">
        <v>0</v>
      </c>
      <c r="H46" s="103">
        <f>SUM(I46:J46)</f>
        <v>0</v>
      </c>
      <c r="I46" s="103">
        <v>0</v>
      </c>
      <c r="J46" s="103">
        <v>0</v>
      </c>
      <c r="K46" s="103">
        <f>SUM(L46:M46)</f>
        <v>8406</v>
      </c>
      <c r="L46" s="103">
        <v>719</v>
      </c>
      <c r="M46" s="103">
        <v>7687</v>
      </c>
      <c r="N46" s="103">
        <f>SUM(O46,+V46,+AC46)</f>
        <v>8406</v>
      </c>
      <c r="O46" s="103">
        <f>SUM(P46:U46)</f>
        <v>719</v>
      </c>
      <c r="P46" s="103">
        <v>719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7687</v>
      </c>
      <c r="W46" s="103">
        <v>7687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36</v>
      </c>
      <c r="AG46" s="103">
        <v>36</v>
      </c>
      <c r="AH46" s="103">
        <v>0</v>
      </c>
      <c r="AI46" s="103">
        <v>0</v>
      </c>
      <c r="AJ46" s="103">
        <f>SUM(AK46:AS46)</f>
        <v>77</v>
      </c>
      <c r="AK46" s="103">
        <v>65</v>
      </c>
      <c r="AL46" s="103">
        <v>12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36</v>
      </c>
      <c r="AU46" s="103">
        <v>36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12</v>
      </c>
      <c r="BA46" s="103">
        <v>12</v>
      </c>
      <c r="BB46" s="103">
        <v>0</v>
      </c>
      <c r="BC46" s="103">
        <v>0</v>
      </c>
    </row>
    <row r="47" spans="1:55" s="105" customFormat="1" ht="13.5" customHeight="1">
      <c r="A47" s="115" t="s">
        <v>33</v>
      </c>
      <c r="B47" s="113" t="s">
        <v>334</v>
      </c>
      <c r="C47" s="101" t="s">
        <v>335</v>
      </c>
      <c r="D47" s="103">
        <f>SUM(E47,+H47,+K47)</f>
        <v>2081</v>
      </c>
      <c r="E47" s="103">
        <f>SUM(F47:G47)</f>
        <v>0</v>
      </c>
      <c r="F47" s="103">
        <v>0</v>
      </c>
      <c r="G47" s="103">
        <v>0</v>
      </c>
      <c r="H47" s="103">
        <f>SUM(I47:J47)</f>
        <v>0</v>
      </c>
      <c r="I47" s="103">
        <v>0</v>
      </c>
      <c r="J47" s="103">
        <v>0</v>
      </c>
      <c r="K47" s="103">
        <f>SUM(L47:M47)</f>
        <v>2081</v>
      </c>
      <c r="L47" s="103">
        <v>118</v>
      </c>
      <c r="M47" s="103">
        <v>1963</v>
      </c>
      <c r="N47" s="103">
        <f>SUM(O47,+V47,+AC47)</f>
        <v>2081</v>
      </c>
      <c r="O47" s="103">
        <f>SUM(P47:U47)</f>
        <v>118</v>
      </c>
      <c r="P47" s="103">
        <v>118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1963</v>
      </c>
      <c r="W47" s="103">
        <v>1963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9</v>
      </c>
      <c r="AG47" s="103">
        <v>9</v>
      </c>
      <c r="AH47" s="103">
        <v>0</v>
      </c>
      <c r="AI47" s="103">
        <v>0</v>
      </c>
      <c r="AJ47" s="103">
        <f>SUM(AK47:AS47)</f>
        <v>19</v>
      </c>
      <c r="AK47" s="103">
        <v>16</v>
      </c>
      <c r="AL47" s="103">
        <v>3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9</v>
      </c>
      <c r="AU47" s="103">
        <v>9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3</v>
      </c>
      <c r="BA47" s="103">
        <v>3</v>
      </c>
      <c r="BB47" s="103">
        <v>0</v>
      </c>
      <c r="BC47" s="103">
        <v>0</v>
      </c>
    </row>
    <row r="48" spans="1:55" s="105" customFormat="1" ht="13.5" customHeight="1">
      <c r="A48" s="115" t="s">
        <v>33</v>
      </c>
      <c r="B48" s="113" t="s">
        <v>336</v>
      </c>
      <c r="C48" s="101" t="s">
        <v>337</v>
      </c>
      <c r="D48" s="103">
        <f>SUM(E48,+H48,+K48)</f>
        <v>5115</v>
      </c>
      <c r="E48" s="103">
        <f>SUM(F48:G48)</f>
        <v>0</v>
      </c>
      <c r="F48" s="103">
        <v>0</v>
      </c>
      <c r="G48" s="103">
        <v>0</v>
      </c>
      <c r="H48" s="103">
        <f>SUM(I48:J48)</f>
        <v>0</v>
      </c>
      <c r="I48" s="103">
        <v>0</v>
      </c>
      <c r="J48" s="103">
        <v>0</v>
      </c>
      <c r="K48" s="103">
        <f>SUM(L48:M48)</f>
        <v>5115</v>
      </c>
      <c r="L48" s="103">
        <v>1233</v>
      </c>
      <c r="M48" s="103">
        <v>3882</v>
      </c>
      <c r="N48" s="103">
        <f>SUM(O48,+V48,+AC48)</f>
        <v>5115</v>
      </c>
      <c r="O48" s="103">
        <f>SUM(P48:U48)</f>
        <v>1233</v>
      </c>
      <c r="P48" s="103">
        <v>1233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3882</v>
      </c>
      <c r="W48" s="103">
        <v>3882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22</v>
      </c>
      <c r="AG48" s="103">
        <v>22</v>
      </c>
      <c r="AH48" s="103">
        <v>0</v>
      </c>
      <c r="AI48" s="103">
        <v>0</v>
      </c>
      <c r="AJ48" s="103">
        <f>SUM(AK48:AS48)</f>
        <v>45</v>
      </c>
      <c r="AK48" s="103">
        <v>38</v>
      </c>
      <c r="AL48" s="103">
        <v>7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22</v>
      </c>
      <c r="AU48" s="103">
        <v>22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7</v>
      </c>
      <c r="BA48" s="103">
        <v>7</v>
      </c>
      <c r="BB48" s="103">
        <v>0</v>
      </c>
      <c r="BC48" s="103">
        <v>0</v>
      </c>
    </row>
    <row r="49" spans="1:55" s="105" customFormat="1" ht="13.5" customHeight="1">
      <c r="A49" s="115" t="s">
        <v>33</v>
      </c>
      <c r="B49" s="113" t="s">
        <v>338</v>
      </c>
      <c r="C49" s="101" t="s">
        <v>339</v>
      </c>
      <c r="D49" s="103">
        <f>SUM(E49,+H49,+K49)</f>
        <v>533</v>
      </c>
      <c r="E49" s="103">
        <f>SUM(F49:G49)</f>
        <v>0</v>
      </c>
      <c r="F49" s="103">
        <v>0</v>
      </c>
      <c r="G49" s="103">
        <v>0</v>
      </c>
      <c r="H49" s="103">
        <f>SUM(I49:J49)</f>
        <v>0</v>
      </c>
      <c r="I49" s="103">
        <v>0</v>
      </c>
      <c r="J49" s="103">
        <v>0</v>
      </c>
      <c r="K49" s="103">
        <f>SUM(L49:M49)</f>
        <v>533</v>
      </c>
      <c r="L49" s="103">
        <v>124</v>
      </c>
      <c r="M49" s="103">
        <v>409</v>
      </c>
      <c r="N49" s="103">
        <f>SUM(O49,+V49,+AC49)</f>
        <v>533</v>
      </c>
      <c r="O49" s="103">
        <f>SUM(P49:U49)</f>
        <v>124</v>
      </c>
      <c r="P49" s="103">
        <v>0</v>
      </c>
      <c r="Q49" s="103">
        <v>0</v>
      </c>
      <c r="R49" s="103">
        <v>0</v>
      </c>
      <c r="S49" s="103">
        <v>124</v>
      </c>
      <c r="T49" s="103">
        <v>0</v>
      </c>
      <c r="U49" s="103">
        <v>0</v>
      </c>
      <c r="V49" s="103">
        <f>SUM(W49:AB49)</f>
        <v>409</v>
      </c>
      <c r="W49" s="103">
        <v>0</v>
      </c>
      <c r="X49" s="103">
        <v>0</v>
      </c>
      <c r="Y49" s="103">
        <v>0</v>
      </c>
      <c r="Z49" s="103">
        <v>409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0</v>
      </c>
      <c r="AG49" s="103">
        <v>0</v>
      </c>
      <c r="AH49" s="103">
        <v>0</v>
      </c>
      <c r="AI49" s="103">
        <v>0</v>
      </c>
      <c r="AJ49" s="103">
        <f>SUM(AK49:AS49)</f>
        <v>0</v>
      </c>
      <c r="AK49" s="103">
        <v>0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0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9">
    <sortCondition ref="A8:A49"/>
    <sortCondition ref="B8:B49"/>
    <sortCondition ref="C8:C49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48" man="1"/>
    <brk id="31" min="1" max="48" man="1"/>
    <brk id="45" min="1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21000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21201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21202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21203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21204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21205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21206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21207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21208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21209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21210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21211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21212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21213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21214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21215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21216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21217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21218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21219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21220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21221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21302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21303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21341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21361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21362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21381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21382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21383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21401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21403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21404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21421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21501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21502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21503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21504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21505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21506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21507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21521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21604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2016-10-24T05:42:31Z</cp:lastPrinted>
  <dcterms:created xsi:type="dcterms:W3CDTF">2008-01-06T09:25:24Z</dcterms:created>
  <dcterms:modified xsi:type="dcterms:W3CDTF">2020-01-31T08:05:22Z</dcterms:modified>
</cp:coreProperties>
</file>