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9山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N13" i="2" s="1"/>
  <c r="AC14" i="2"/>
  <c r="AC15" i="2"/>
  <c r="AC16" i="2"/>
  <c r="AC17" i="2"/>
  <c r="N17" i="2" s="1"/>
  <c r="AC18" i="2"/>
  <c r="AC19" i="2"/>
  <c r="AC20" i="2"/>
  <c r="AC21" i="2"/>
  <c r="N21" i="2" s="1"/>
  <c r="AC22" i="2"/>
  <c r="AC23" i="2"/>
  <c r="AC24" i="2"/>
  <c r="AC25" i="2"/>
  <c r="N25" i="2" s="1"/>
  <c r="AC26" i="2"/>
  <c r="AC27" i="2"/>
  <c r="AC28" i="2"/>
  <c r="AC29" i="2"/>
  <c r="N29" i="2" s="1"/>
  <c r="AC30" i="2"/>
  <c r="AC31" i="2"/>
  <c r="AC32" i="2"/>
  <c r="AC33" i="2"/>
  <c r="AC34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12" i="2"/>
  <c r="N16" i="2"/>
  <c r="N20" i="2"/>
  <c r="N24" i="2"/>
  <c r="N28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D3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12" i="2"/>
  <c r="D16" i="2"/>
  <c r="D20" i="2"/>
  <c r="D24" i="2"/>
  <c r="D28" i="2"/>
  <c r="D32" i="2"/>
  <c r="N10" i="1"/>
  <c r="N18" i="1"/>
  <c r="N26" i="1"/>
  <c r="N34" i="1"/>
  <c r="J12" i="1"/>
  <c r="J20" i="1"/>
  <c r="J2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10" i="1"/>
  <c r="F14" i="1"/>
  <c r="F18" i="1"/>
  <c r="F22" i="1"/>
  <c r="F26" i="1"/>
  <c r="F30" i="1"/>
  <c r="F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D10" i="1"/>
  <c r="D12" i="1"/>
  <c r="D14" i="1"/>
  <c r="J14" i="1" s="1"/>
  <c r="D16" i="1"/>
  <c r="J16" i="1" s="1"/>
  <c r="D18" i="1"/>
  <c r="D20" i="1"/>
  <c r="D22" i="1"/>
  <c r="N22" i="1" s="1"/>
  <c r="D24" i="1"/>
  <c r="D26" i="1"/>
  <c r="D28" i="1"/>
  <c r="D30" i="1"/>
  <c r="J30" i="1" s="1"/>
  <c r="D32" i="1"/>
  <c r="J32" i="1" s="1"/>
  <c r="D34" i="1"/>
  <c r="Q24" i="1" l="1"/>
  <c r="L24" i="1"/>
  <c r="N24" i="1"/>
  <c r="Q8" i="1"/>
  <c r="L8" i="1"/>
  <c r="N8" i="1"/>
  <c r="Q28" i="1"/>
  <c r="L28" i="1"/>
  <c r="N28" i="1"/>
  <c r="Q20" i="1"/>
  <c r="L20" i="1"/>
  <c r="N20" i="1"/>
  <c r="Q12" i="1"/>
  <c r="L12" i="1"/>
  <c r="N12" i="1"/>
  <c r="J24" i="1"/>
  <c r="J8" i="1"/>
  <c r="D31" i="2"/>
  <c r="D27" i="2"/>
  <c r="D23" i="2"/>
  <c r="D19" i="2"/>
  <c r="D15" i="2"/>
  <c r="D11" i="2"/>
  <c r="N31" i="2"/>
  <c r="N27" i="2"/>
  <c r="N23" i="2"/>
  <c r="N19" i="2"/>
  <c r="N15" i="2"/>
  <c r="N11" i="2"/>
  <c r="L34" i="1"/>
  <c r="Q34" i="1"/>
  <c r="L26" i="1"/>
  <c r="Q26" i="1"/>
  <c r="L18" i="1"/>
  <c r="Q18" i="1"/>
  <c r="L10" i="1"/>
  <c r="Q10" i="1"/>
  <c r="F28" i="1"/>
  <c r="F20" i="1"/>
  <c r="F12" i="1"/>
  <c r="D33" i="1"/>
  <c r="D29" i="1"/>
  <c r="D25" i="1"/>
  <c r="D21" i="1"/>
  <c r="D17" i="1"/>
  <c r="D13" i="1"/>
  <c r="D9" i="1"/>
  <c r="J22" i="1"/>
  <c r="Q32" i="1"/>
  <c r="L32" i="1"/>
  <c r="N32" i="1"/>
  <c r="Q16" i="1"/>
  <c r="L16" i="1"/>
  <c r="N16" i="1"/>
  <c r="L30" i="1"/>
  <c r="Q30" i="1"/>
  <c r="L22" i="1"/>
  <c r="Q22" i="1"/>
  <c r="L14" i="1"/>
  <c r="Q14" i="1"/>
  <c r="F32" i="1"/>
  <c r="F24" i="1"/>
  <c r="F16" i="1"/>
  <c r="F8" i="1"/>
  <c r="D31" i="1"/>
  <c r="D27" i="1"/>
  <c r="D23" i="1"/>
  <c r="D19" i="1"/>
  <c r="D15" i="1"/>
  <c r="D11" i="1"/>
  <c r="J34" i="1"/>
  <c r="J26" i="1"/>
  <c r="J18" i="1"/>
  <c r="J10" i="1"/>
  <c r="N30" i="1"/>
  <c r="N14" i="1"/>
  <c r="D33" i="2"/>
  <c r="D29" i="2"/>
  <c r="D25" i="2"/>
  <c r="D21" i="2"/>
  <c r="D17" i="2"/>
  <c r="D13" i="2"/>
  <c r="D9" i="2"/>
  <c r="N33" i="2"/>
  <c r="N9" i="2"/>
  <c r="A7" i="2"/>
  <c r="J11" i="1" l="1"/>
  <c r="N11" i="1"/>
  <c r="F11" i="1"/>
  <c r="Q11" i="1"/>
  <c r="L11" i="1"/>
  <c r="N13" i="1"/>
  <c r="F13" i="1"/>
  <c r="J13" i="1"/>
  <c r="L13" i="1"/>
  <c r="Q13" i="1"/>
  <c r="J15" i="1"/>
  <c r="N15" i="1"/>
  <c r="F15" i="1"/>
  <c r="Q15" i="1"/>
  <c r="L15" i="1"/>
  <c r="J19" i="1"/>
  <c r="N19" i="1"/>
  <c r="F19" i="1"/>
  <c r="Q19" i="1"/>
  <c r="L19" i="1"/>
  <c r="N21" i="1"/>
  <c r="F21" i="1"/>
  <c r="J21" i="1"/>
  <c r="L21" i="1"/>
  <c r="Q21" i="1"/>
  <c r="J23" i="1"/>
  <c r="N23" i="1"/>
  <c r="F23" i="1"/>
  <c r="Q23" i="1"/>
  <c r="L23" i="1"/>
  <c r="N9" i="1"/>
  <c r="F9" i="1"/>
  <c r="J9" i="1"/>
  <c r="L9" i="1"/>
  <c r="Q9" i="1"/>
  <c r="N25" i="1"/>
  <c r="F25" i="1"/>
  <c r="J25" i="1"/>
  <c r="Q25" i="1"/>
  <c r="L25" i="1"/>
  <c r="J27" i="1"/>
  <c r="N27" i="1"/>
  <c r="F27" i="1"/>
  <c r="Q27" i="1"/>
  <c r="L27" i="1"/>
  <c r="N29" i="1"/>
  <c r="F29" i="1"/>
  <c r="J29" i="1"/>
  <c r="L29" i="1"/>
  <c r="Q29" i="1"/>
  <c r="J31" i="1"/>
  <c r="N31" i="1"/>
  <c r="F31" i="1"/>
  <c r="Q31" i="1"/>
  <c r="L31" i="1"/>
  <c r="N17" i="1"/>
  <c r="F17" i="1"/>
  <c r="J17" i="1"/>
  <c r="L17" i="1"/>
  <c r="Q17" i="1"/>
  <c r="N33" i="1"/>
  <c r="F33" i="1"/>
  <c r="J33" i="1"/>
  <c r="Q33" i="1"/>
  <c r="L33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<sst xmlns="http://schemas.openxmlformats.org/spreadsheetml/2006/main" count="727" uniqueCount="310">
  <si>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</si>
  <si>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</si>
  <si>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</si>
  <si>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</si>
  <si>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</si>
  <si>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</si>
  <si>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</si>
  <si>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</si>
  <si>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</si>
  <si>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</si>
  <si>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</si>
  <si>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</si>
  <si>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</si>
  <si>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</si>
  <si>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</si>
  <si>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</si>
  <si>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</si>
  <si>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</si>
  <si>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</si>
  <si>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</si>
  <si>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</si>
  <si>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</si>
  <si>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</si>
  <si>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</si>
  <si>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</si>
  <si>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</si>
  <si>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</si>
  <si>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</si>
  <si>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</si>
  <si>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</si>
  <si>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</si>
  <si>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</si>
  <si>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</si>
  <si>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</si>
  <si>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</si>
  <si>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</si>
  <si>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</si>
  <si>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</si>
  <si>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</si>
  <si>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</si>
  <si>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</si>
  <si>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</si>
  <si>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</si>
  <si>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</si>
  <si>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</si>
  <si>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</si>
  <si>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</si>
  <si>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</si>
  <si>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</si>
  <si>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</si>
  <si>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</si>
  <si>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</si>
  <si>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</si>
  <si>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</si>
  <si>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</si>
  <si>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</si>
  <si>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</si>
  <si>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</si>
  <si>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</si>
  <si>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</si>
  <si>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</si>
  <si>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</si>
  <si>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</si>
  <si>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</si>
  <si>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</si>
  <si>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</si>
  <si>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</si>
  <si>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</si>
  <si>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</si>
  <si>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</si>
  <si>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</si>
  <si>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</si>
  <si>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</si>
  <si>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</si>
  <si>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</si>
  <si>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</si>
  <si>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</si>
  <si>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</si>
  <si>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</si>
  <si>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</si>
  <si>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</si>
  <si>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</si>
  <si>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</si>
  <si>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</si>
  <si>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</si>
  <si>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</si>
  <si>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</si>
  <si>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</si>
  <si>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</si>
  <si>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</si>
  <si>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</si>
  <si>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</si>
  <si>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</si>
  <si>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</si>
  <si>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</si>
  <si>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</si>
  <si>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</si>
  <si>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</si>
  <si>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</si>
  <si>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</si>
  <si>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</si>
  <si>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</si>
  <si>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</si>
  <si>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</si>
  <si>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</si>
  <si>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</si>
  <si>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</si>
  <si>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</si>
  <si>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</si>
  <si>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</si>
  <si>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</si>
  <si>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</si>
  <si>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</si>
  <si>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</si>
  <si>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</si>
  <si>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</si>
  <si>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</si>
  <si>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</si>
  <si>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</si>
  <si>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</si>
  <si>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</si>
  <si>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</si>
  <si>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</si>
  <si>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</si>
  <si>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</si>
  <si>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</si>
  <si>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</si>
  <si>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</si>
  <si>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</si>
  <si>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</si>
  <si>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</si>
  <si>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</si>
  <si>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</si>
  <si>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</si>
  <si>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</si>
  <si>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</si>
  <si>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</si>
  <si>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</si>
  <si>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</si>
  <si>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</si>
  <si>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</si>
  <si>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</si>
  <si>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</si>
  <si>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</si>
  <si>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</si>
  <si>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</si>
  <si>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</si>
  <si>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</si>
  <si>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</si>
  <si>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</si>
  <si>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</si>
  <si>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</si>
  <si>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</si>
  <si>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</si>
  <si>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</si>
  <si>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</si>
  <si>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</si>
  <si>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</si>
  <si>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</si>
  <si>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</si>
  <si>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</si>
  <si>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</si>
  <si>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</si>
  <si>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</si>
  <si>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</si>
  <si>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</si>
  <si>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</si>
  <si>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</si>
  <si>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</si>
  <si>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</si>
  <si>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</si>
  <si>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</si>
  <si>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</si>
  <si>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</si>
  <si>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</si>
  <si>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</si>
  <si>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</si>
  <si>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</si>
  <si>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</si>
  <si>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</si>
  <si>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</si>
  <si>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</si>
  <si>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</si>
  <si>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</si>
  <si>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</si>
  <si>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</si>
  <si>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</si>
  <si>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</si>
  <si>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</si>
  <si>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</si>
  <si>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</si>
  <si>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</si>
  <si>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</si>
  <si>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</si>
  <si>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</si>
  <si>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</si>
  <si>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</si>
  <si>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</si>
  <si>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</si>
  <si>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</si>
  <si>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</si>
  <si>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</si>
  <si>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</si>
  <si>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</si>
  <si>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</si>
  <si>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</si>
  <si>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</si>
  <si>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</si>
  <si>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</si>
  <si>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</si>
  <si>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</si>
  <si>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</si>
  <si>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</si>
  <si>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</si>
  <si>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</si>
  <si>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</si>
  <si>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</si>
  <si>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</si>
  <si>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</si>
  <si>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</si>
  <si>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</si>
  <si>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</si>
  <si>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</si>
  <si>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</si>
  <si>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</si>
  <si>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</si>
  <si>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</si>
  <si>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</si>
  <si>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</si>
  <si>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</si>
  <si>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</si>
  <si>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</si>
  <si>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</si>
  <si>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</si>
  <si>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</si>
  <si>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</si>
  <si>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</si>
  <si>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</si>
  <si>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</si>
  <si>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</si>
  <si>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</si>
  <si>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</si>
  <si>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</si>
  <si>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</si>
  <si>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</si>
  <si>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</si>
  <si>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</si>
  <si>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</si>
  <si>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</si>
  <si>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</si>
  <si>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</si>
  <si>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19000</t>
  </si>
  <si>
    <t>水洗化人口等（平成30年度実績）</t>
    <phoneticPr fontId="3"/>
  </si>
  <si>
    <t>し尿処理の状況（平成30年度実績）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</si>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</sst>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35</v>
      </c>
      <c r="B7" s="116" t="s">
        <v>251</v>
      </c>
      <c r="C7" s="109" t="s">
        <v>200</v>
      </c>
      <c r="D7" s="110">
        <f>+SUM(E7,+I7)</f>
        <v>832051</v>
      </c>
      <c r="E7" s="110">
        <f>+SUM(G7,+H7)</f>
        <v>34815</v>
      </c>
      <c r="F7" s="111">
        <f>IF(D7&gt;0,E7/D7*100,"-")</f>
        <v>4.1842387065215956</v>
      </c>
      <c r="G7" s="108">
        <f>SUM(G$8:G$207)</f>
        <v>34809</v>
      </c>
      <c r="H7" s="108">
        <f>SUM(H$8:H$207)</f>
        <v>6</v>
      </c>
      <c r="I7" s="110">
        <f>+SUM(K7,+M7,+O7)</f>
        <v>797236</v>
      </c>
      <c r="J7" s="111">
        <f>IF(D7&gt;0,I7/D7*100,"-")</f>
        <v>95.815761293478403</v>
      </c>
      <c r="K7" s="108">
        <f>SUM(K$8:K$207)</f>
        <v>504966</v>
      </c>
      <c r="L7" s="111">
        <f>IF(D7&gt;0,K7/D7*100,"-")</f>
        <v>60.68930870824024</v>
      </c>
      <c r="M7" s="108">
        <f>SUM(M$8:M$207)</f>
        <v>5109</v>
      </c>
      <c r="N7" s="111">
        <f>IF(D7&gt;0,M7/D7*100,"-")</f>
        <v>0.61402486145680968</v>
      </c>
      <c r="O7" s="108">
        <f>SUM(O$8:O$207)</f>
        <v>287161</v>
      </c>
      <c r="P7" s="108">
        <f>SUM(P$8:P$207)</f>
        <v>126183</v>
      </c>
      <c r="Q7" s="111">
        <f>IF(D7&gt;0,O7/D7*100,"-")</f>
        <v>34.51242772378135</v>
      </c>
      <c r="R7" s="108">
        <f>SUM(R$8:R$207)</f>
        <v>15641</v>
      </c>
      <c r="S7" s="112">
        <f t="shared" ref="S7:Z7" si="0">COUNTIF(S$8:S$207,"○")</f>
        <v>13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1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35</v>
      </c>
      <c r="B8" s="102" t="s">
        <v>254</v>
      </c>
      <c r="C8" s="101" t="s">
        <v>255</v>
      </c>
      <c r="D8" s="103">
        <f>+SUM(E8,+I8)</f>
        <v>187913</v>
      </c>
      <c r="E8" s="103">
        <f>+SUM(G8,+H8)</f>
        <v>952</v>
      </c>
      <c r="F8" s="104">
        <f>IF(D8&gt;0,E8/D8*100,"-")</f>
        <v>0.50661742402069043</v>
      </c>
      <c r="G8" s="103">
        <v>952</v>
      </c>
      <c r="H8" s="103">
        <v>0</v>
      </c>
      <c r="I8" s="103">
        <f>+SUM(K8,+M8,+O8)</f>
        <v>186961</v>
      </c>
      <c r="J8" s="104">
        <f>IF(D8&gt;0,I8/D8*100,"-")</f>
        <v>99.493382575979311</v>
      </c>
      <c r="K8" s="103">
        <v>177572</v>
      </c>
      <c r="L8" s="104">
        <f>IF(D8&gt;0,K8/D8*100,"-")</f>
        <v>94.496921447691221</v>
      </c>
      <c r="M8" s="103">
        <v>0</v>
      </c>
      <c r="N8" s="104">
        <f>IF(D8&gt;0,M8/D8*100,"-")</f>
        <v>0</v>
      </c>
      <c r="O8" s="103">
        <v>9389</v>
      </c>
      <c r="P8" s="103">
        <v>4670</v>
      </c>
      <c r="Q8" s="104">
        <f>IF(D8&gt;0,O8/D8*100,"-")</f>
        <v>4.9964611282880904</v>
      </c>
      <c r="R8" s="103">
        <v>5304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35</v>
      </c>
      <c r="B9" s="102" t="s">
        <v>258</v>
      </c>
      <c r="C9" s="101" t="s">
        <v>259</v>
      </c>
      <c r="D9" s="103">
        <f>+SUM(E9,+I9)</f>
        <v>49134</v>
      </c>
      <c r="E9" s="103">
        <f>+SUM(G9,+H9)</f>
        <v>7496</v>
      </c>
      <c r="F9" s="104">
        <f>IF(D9&gt;0,E9/D9*100,"-")</f>
        <v>15.256238042903082</v>
      </c>
      <c r="G9" s="103">
        <v>7496</v>
      </c>
      <c r="H9" s="103">
        <v>0</v>
      </c>
      <c r="I9" s="103">
        <f>+SUM(K9,+M9,+O9)</f>
        <v>41638</v>
      </c>
      <c r="J9" s="104">
        <f>IF(D9&gt;0,I9/D9*100,"-")</f>
        <v>84.743761957096922</v>
      </c>
      <c r="K9" s="103">
        <v>20208</v>
      </c>
      <c r="L9" s="104">
        <f>IF(D9&gt;0,K9/D9*100,"-")</f>
        <v>41.128342899010867</v>
      </c>
      <c r="M9" s="103">
        <v>0</v>
      </c>
      <c r="N9" s="104">
        <f>IF(D9&gt;0,M9/D9*100,"-")</f>
        <v>0</v>
      </c>
      <c r="O9" s="103">
        <v>21430</v>
      </c>
      <c r="P9" s="103">
        <v>13284</v>
      </c>
      <c r="Q9" s="104">
        <f>IF(D9&gt;0,O9/D9*100,"-")</f>
        <v>43.615419058086054</v>
      </c>
      <c r="R9" s="103">
        <v>606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35</v>
      </c>
      <c r="B10" s="102" t="s">
        <v>260</v>
      </c>
      <c r="C10" s="101" t="s">
        <v>261</v>
      </c>
      <c r="D10" s="103">
        <f>+SUM(E10,+I10)</f>
        <v>30290</v>
      </c>
      <c r="E10" s="103">
        <f>+SUM(G10,+H10)</f>
        <v>883</v>
      </c>
      <c r="F10" s="104">
        <f>IF(D10&gt;0,E10/D10*100,"-")</f>
        <v>2.9151535160118853</v>
      </c>
      <c r="G10" s="103">
        <v>883</v>
      </c>
      <c r="H10" s="103">
        <v>0</v>
      </c>
      <c r="I10" s="103">
        <f>+SUM(K10,+M10,+O10)</f>
        <v>29407</v>
      </c>
      <c r="J10" s="104">
        <f>IF(D10&gt;0,I10/D10*100,"-")</f>
        <v>97.084846483988116</v>
      </c>
      <c r="K10" s="103">
        <v>4702</v>
      </c>
      <c r="L10" s="104">
        <f>IF(D10&gt;0,K10/D10*100,"-")</f>
        <v>15.523275008253549</v>
      </c>
      <c r="M10" s="103">
        <v>0</v>
      </c>
      <c r="N10" s="104">
        <f>IF(D10&gt;0,M10/D10*100,"-")</f>
        <v>0</v>
      </c>
      <c r="O10" s="103">
        <v>24705</v>
      </c>
      <c r="P10" s="103">
        <v>7293</v>
      </c>
      <c r="Q10" s="104">
        <f>IF(D10&gt;0,O10/D10*100,"-")</f>
        <v>81.561571475734567</v>
      </c>
      <c r="R10" s="103">
        <v>714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35</v>
      </c>
      <c r="B11" s="102" t="s">
        <v>262</v>
      </c>
      <c r="C11" s="101" t="s">
        <v>263</v>
      </c>
      <c r="D11" s="103">
        <f>+SUM(E11,+I11)</f>
        <v>34648</v>
      </c>
      <c r="E11" s="103">
        <f>+SUM(G11,+H11)</f>
        <v>288</v>
      </c>
      <c r="F11" s="104">
        <f>IF(D11&gt;0,E11/D11*100,"-")</f>
        <v>0.83121680905102746</v>
      </c>
      <c r="G11" s="103">
        <v>288</v>
      </c>
      <c r="H11" s="103">
        <v>0</v>
      </c>
      <c r="I11" s="103">
        <f>+SUM(K11,+M11,+O11)</f>
        <v>34360</v>
      </c>
      <c r="J11" s="104">
        <f>IF(D11&gt;0,I11/D11*100,"-")</f>
        <v>99.168783190948972</v>
      </c>
      <c r="K11" s="103">
        <v>14908</v>
      </c>
      <c r="L11" s="104">
        <f>IF(D11&gt;0,K11/D11*100,"-")</f>
        <v>43.027014546294154</v>
      </c>
      <c r="M11" s="103">
        <v>0</v>
      </c>
      <c r="N11" s="104">
        <f>IF(D11&gt;0,M11/D11*100,"-")</f>
        <v>0</v>
      </c>
      <c r="O11" s="103">
        <v>19452</v>
      </c>
      <c r="P11" s="103">
        <v>5798</v>
      </c>
      <c r="Q11" s="104">
        <f>IF(D11&gt;0,O11/D11*100,"-")</f>
        <v>56.14176864465481</v>
      </c>
      <c r="R11" s="103">
        <v>211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35</v>
      </c>
      <c r="B12" s="102" t="s">
        <v>264</v>
      </c>
      <c r="C12" s="101" t="s">
        <v>265</v>
      </c>
      <c r="D12" s="103">
        <f>+SUM(E12,+I12)</f>
        <v>24426</v>
      </c>
      <c r="E12" s="103">
        <f>+SUM(G12,+H12)</f>
        <v>1353</v>
      </c>
      <c r="F12" s="104">
        <f>IF(D12&gt;0,E12/D12*100,"-")</f>
        <v>5.5391795627609923</v>
      </c>
      <c r="G12" s="103">
        <v>1353</v>
      </c>
      <c r="H12" s="103">
        <v>0</v>
      </c>
      <c r="I12" s="103">
        <f>+SUM(K12,+M12,+O12)</f>
        <v>23073</v>
      </c>
      <c r="J12" s="104">
        <f>IF(D12&gt;0,I12/D12*100,"-")</f>
        <v>94.460820437239008</v>
      </c>
      <c r="K12" s="103">
        <v>4169</v>
      </c>
      <c r="L12" s="104">
        <f>IF(D12&gt;0,K12/D12*100,"-")</f>
        <v>17.067878490133463</v>
      </c>
      <c r="M12" s="103">
        <v>0</v>
      </c>
      <c r="N12" s="104">
        <f>IF(D12&gt;0,M12/D12*100,"-")</f>
        <v>0</v>
      </c>
      <c r="O12" s="103">
        <v>18904</v>
      </c>
      <c r="P12" s="103">
        <v>6760</v>
      </c>
      <c r="Q12" s="104">
        <f>IF(D12&gt;0,O12/D12*100,"-")</f>
        <v>77.392941947105541</v>
      </c>
      <c r="R12" s="103">
        <v>228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35</v>
      </c>
      <c r="B13" s="102" t="s">
        <v>266</v>
      </c>
      <c r="C13" s="101" t="s">
        <v>267</v>
      </c>
      <c r="D13" s="103">
        <f>+SUM(E13,+I13)</f>
        <v>29858</v>
      </c>
      <c r="E13" s="103">
        <f>+SUM(G13,+H13)</f>
        <v>440</v>
      </c>
      <c r="F13" s="104">
        <f>IF(D13&gt;0,E13/D13*100,"-")</f>
        <v>1.4736419050170808</v>
      </c>
      <c r="G13" s="103">
        <v>440</v>
      </c>
      <c r="H13" s="103">
        <v>0</v>
      </c>
      <c r="I13" s="103">
        <f>+SUM(K13,+M13,+O13)</f>
        <v>29418</v>
      </c>
      <c r="J13" s="104">
        <f>IF(D13&gt;0,I13/D13*100,"-")</f>
        <v>98.526358094982925</v>
      </c>
      <c r="K13" s="103">
        <v>19340</v>
      </c>
      <c r="L13" s="104">
        <f>IF(D13&gt;0,K13/D13*100,"-")</f>
        <v>64.773260097796239</v>
      </c>
      <c r="M13" s="103">
        <v>0</v>
      </c>
      <c r="N13" s="104">
        <f>IF(D13&gt;0,M13/D13*100,"-")</f>
        <v>0</v>
      </c>
      <c r="O13" s="103">
        <v>10078</v>
      </c>
      <c r="P13" s="103">
        <v>6518</v>
      </c>
      <c r="Q13" s="104">
        <f>IF(D13&gt;0,O13/D13*100,"-")</f>
        <v>33.753097997186678</v>
      </c>
      <c r="R13" s="103">
        <v>540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35</v>
      </c>
      <c r="B14" s="102" t="s">
        <v>268</v>
      </c>
      <c r="C14" s="101" t="s">
        <v>269</v>
      </c>
      <c r="D14" s="103">
        <f>+SUM(E14,+I14)</f>
        <v>71893</v>
      </c>
      <c r="E14" s="103">
        <f>+SUM(G14,+H14)</f>
        <v>1419</v>
      </c>
      <c r="F14" s="104">
        <f>IF(D14&gt;0,E14/D14*100,"-")</f>
        <v>1.9737665697633984</v>
      </c>
      <c r="G14" s="103">
        <v>1419</v>
      </c>
      <c r="H14" s="103">
        <v>0</v>
      </c>
      <c r="I14" s="103">
        <f>+SUM(K14,+M14,+O14)</f>
        <v>70474</v>
      </c>
      <c r="J14" s="104">
        <f>IF(D14&gt;0,I14/D14*100,"-")</f>
        <v>98.026233430236601</v>
      </c>
      <c r="K14" s="103">
        <v>30751</v>
      </c>
      <c r="L14" s="104">
        <f>IF(D14&gt;0,K14/D14*100,"-")</f>
        <v>42.773288080898006</v>
      </c>
      <c r="M14" s="103">
        <v>407</v>
      </c>
      <c r="N14" s="104">
        <f>IF(D14&gt;0,M14/D14*100,"-")</f>
        <v>0.56611909365306778</v>
      </c>
      <c r="O14" s="103">
        <v>39316</v>
      </c>
      <c r="P14" s="103">
        <v>16694</v>
      </c>
      <c r="Q14" s="104">
        <f>IF(D14&gt;0,O14/D14*100,"-")</f>
        <v>54.686826255685531</v>
      </c>
      <c r="R14" s="103">
        <v>1039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35</v>
      </c>
      <c r="B15" s="102" t="s">
        <v>270</v>
      </c>
      <c r="C15" s="101" t="s">
        <v>271</v>
      </c>
      <c r="D15" s="103">
        <f>+SUM(E15,+I15)</f>
        <v>47316</v>
      </c>
      <c r="E15" s="103">
        <f>+SUM(G15,+H15)</f>
        <v>6141</v>
      </c>
      <c r="F15" s="104">
        <f>IF(D15&gt;0,E15/D15*100,"-")</f>
        <v>12.978696424042607</v>
      </c>
      <c r="G15" s="103">
        <v>6141</v>
      </c>
      <c r="H15" s="103">
        <v>0</v>
      </c>
      <c r="I15" s="103">
        <f>+SUM(K15,+M15,+O15)</f>
        <v>41175</v>
      </c>
      <c r="J15" s="104">
        <f>IF(D15&gt;0,I15/D15*100,"-")</f>
        <v>87.021303575957404</v>
      </c>
      <c r="K15" s="103">
        <v>26302</v>
      </c>
      <c r="L15" s="104">
        <f>IF(D15&gt;0,K15/D15*100,"-")</f>
        <v>55.587961788824082</v>
      </c>
      <c r="M15" s="103">
        <v>0</v>
      </c>
      <c r="N15" s="104">
        <f>IF(D15&gt;0,M15/D15*100,"-")</f>
        <v>0</v>
      </c>
      <c r="O15" s="103">
        <v>14873</v>
      </c>
      <c r="P15" s="103">
        <v>3891</v>
      </c>
      <c r="Q15" s="104">
        <f>IF(D15&gt;0,O15/D15*100,"-")</f>
        <v>31.433341787133319</v>
      </c>
      <c r="R15" s="103">
        <v>577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35</v>
      </c>
      <c r="B16" s="102" t="s">
        <v>272</v>
      </c>
      <c r="C16" s="101" t="s">
        <v>273</v>
      </c>
      <c r="D16" s="103">
        <f>+SUM(E16,+I16)</f>
        <v>75743</v>
      </c>
      <c r="E16" s="103">
        <f>+SUM(G16,+H16)</f>
        <v>1205</v>
      </c>
      <c r="F16" s="104">
        <f>IF(D16&gt;0,E16/D16*100,"-")</f>
        <v>1.5909060903317798</v>
      </c>
      <c r="G16" s="103">
        <v>1205</v>
      </c>
      <c r="H16" s="103">
        <v>0</v>
      </c>
      <c r="I16" s="103">
        <f>+SUM(K16,+M16,+O16)</f>
        <v>74538</v>
      </c>
      <c r="J16" s="104">
        <f>IF(D16&gt;0,I16/D16*100,"-")</f>
        <v>98.409093909668215</v>
      </c>
      <c r="K16" s="103">
        <v>49176</v>
      </c>
      <c r="L16" s="104">
        <f>IF(D16&gt;0,K16/D16*100,"-")</f>
        <v>64.924811533739089</v>
      </c>
      <c r="M16" s="103">
        <v>1131</v>
      </c>
      <c r="N16" s="104">
        <f>IF(D16&gt;0,M16/D16*100,"-")</f>
        <v>1.4932072930831892</v>
      </c>
      <c r="O16" s="103">
        <v>24231</v>
      </c>
      <c r="P16" s="103">
        <v>8837</v>
      </c>
      <c r="Q16" s="104">
        <f>IF(D16&gt;0,O16/D16*100,"-")</f>
        <v>31.991075082845938</v>
      </c>
      <c r="R16" s="103">
        <v>1133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35</v>
      </c>
      <c r="B17" s="102" t="s">
        <v>274</v>
      </c>
      <c r="C17" s="101" t="s">
        <v>275</v>
      </c>
      <c r="D17" s="103">
        <f>+SUM(E17,+I17)</f>
        <v>69792</v>
      </c>
      <c r="E17" s="103">
        <f>+SUM(G17,+H17)</f>
        <v>5770</v>
      </c>
      <c r="F17" s="104">
        <f>IF(D17&gt;0,E17/D17*100,"-")</f>
        <v>8.2674232003668031</v>
      </c>
      <c r="G17" s="103">
        <v>5770</v>
      </c>
      <c r="H17" s="103">
        <v>0</v>
      </c>
      <c r="I17" s="103">
        <f>+SUM(K17,+M17,+O17)</f>
        <v>64022</v>
      </c>
      <c r="J17" s="104">
        <f>IF(D17&gt;0,I17/D17*100,"-")</f>
        <v>91.732576799633193</v>
      </c>
      <c r="K17" s="103">
        <v>40705</v>
      </c>
      <c r="L17" s="104">
        <f>IF(D17&gt;0,K17/D17*100,"-")</f>
        <v>58.323303530490598</v>
      </c>
      <c r="M17" s="103">
        <v>0</v>
      </c>
      <c r="N17" s="104">
        <f>IF(D17&gt;0,M17/D17*100,"-")</f>
        <v>0</v>
      </c>
      <c r="O17" s="103">
        <v>23317</v>
      </c>
      <c r="P17" s="103">
        <v>11378</v>
      </c>
      <c r="Q17" s="104">
        <f>IF(D17&gt;0,O17/D17*100,"-")</f>
        <v>33.409273269142595</v>
      </c>
      <c r="R17" s="103">
        <v>1023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35</v>
      </c>
      <c r="B18" s="102" t="s">
        <v>276</v>
      </c>
      <c r="C18" s="101" t="s">
        <v>277</v>
      </c>
      <c r="D18" s="103">
        <f>+SUM(E18,+I18)</f>
        <v>23458</v>
      </c>
      <c r="E18" s="103">
        <f>+SUM(G18,+H18)</f>
        <v>1992</v>
      </c>
      <c r="F18" s="104">
        <f>IF(D18&gt;0,E18/D18*100,"-")</f>
        <v>8.4917725296274202</v>
      </c>
      <c r="G18" s="103">
        <v>1992</v>
      </c>
      <c r="H18" s="103">
        <v>0</v>
      </c>
      <c r="I18" s="103">
        <f>+SUM(K18,+M18,+O18)</f>
        <v>21466</v>
      </c>
      <c r="J18" s="104">
        <f>IF(D18&gt;0,I18/D18*100,"-")</f>
        <v>91.508227470372589</v>
      </c>
      <c r="K18" s="103">
        <v>9395</v>
      </c>
      <c r="L18" s="104">
        <f>IF(D18&gt;0,K18/D18*100,"-")</f>
        <v>40.050302668599194</v>
      </c>
      <c r="M18" s="103">
        <v>0</v>
      </c>
      <c r="N18" s="104">
        <f>IF(D18&gt;0,M18/D18*100,"-")</f>
        <v>0</v>
      </c>
      <c r="O18" s="103">
        <v>12071</v>
      </c>
      <c r="P18" s="103">
        <v>4209</v>
      </c>
      <c r="Q18" s="104">
        <f>IF(D18&gt;0,O18/D18*100,"-")</f>
        <v>51.45792480177338</v>
      </c>
      <c r="R18" s="103">
        <v>234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35</v>
      </c>
      <c r="B19" s="102" t="s">
        <v>278</v>
      </c>
      <c r="C19" s="101" t="s">
        <v>279</v>
      </c>
      <c r="D19" s="103">
        <f>+SUM(E19,+I19)</f>
        <v>31915</v>
      </c>
      <c r="E19" s="103">
        <f>+SUM(G19,+H19)</f>
        <v>3019</v>
      </c>
      <c r="F19" s="104">
        <f>IF(D19&gt;0,E19/D19*100,"-")</f>
        <v>9.4595018016606609</v>
      </c>
      <c r="G19" s="103">
        <v>3019</v>
      </c>
      <c r="H19" s="103">
        <v>0</v>
      </c>
      <c r="I19" s="103">
        <f>+SUM(K19,+M19,+O19)</f>
        <v>28896</v>
      </c>
      <c r="J19" s="104">
        <f>IF(D19&gt;0,I19/D19*100,"-")</f>
        <v>90.540498198339336</v>
      </c>
      <c r="K19" s="103">
        <v>14816</v>
      </c>
      <c r="L19" s="104">
        <f>IF(D19&gt;0,K19/D19*100,"-")</f>
        <v>46.423311922293593</v>
      </c>
      <c r="M19" s="103">
        <v>0</v>
      </c>
      <c r="N19" s="104">
        <f>IF(D19&gt;0,M19/D19*100,"-")</f>
        <v>0</v>
      </c>
      <c r="O19" s="103">
        <v>14080</v>
      </c>
      <c r="P19" s="103">
        <v>4250</v>
      </c>
      <c r="Q19" s="104">
        <f>IF(D19&gt;0,O19/D19*100,"-")</f>
        <v>44.117186276045743</v>
      </c>
      <c r="R19" s="103">
        <v>215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35</v>
      </c>
      <c r="B20" s="102" t="s">
        <v>280</v>
      </c>
      <c r="C20" s="101" t="s">
        <v>281</v>
      </c>
      <c r="D20" s="103">
        <f>+SUM(E20,+I20)</f>
        <v>30740</v>
      </c>
      <c r="E20" s="103">
        <f>+SUM(G20,+H20)</f>
        <v>232</v>
      </c>
      <c r="F20" s="104">
        <f>IF(D20&gt;0,E20/D20*100,"-")</f>
        <v>0.75471698113207553</v>
      </c>
      <c r="G20" s="103">
        <v>232</v>
      </c>
      <c r="H20" s="103">
        <v>0</v>
      </c>
      <c r="I20" s="103">
        <f>+SUM(K20,+M20,+O20)</f>
        <v>30508</v>
      </c>
      <c r="J20" s="104">
        <f>IF(D20&gt;0,I20/D20*100,"-")</f>
        <v>99.245283018867923</v>
      </c>
      <c r="K20" s="103">
        <v>20608</v>
      </c>
      <c r="L20" s="104">
        <f>IF(D20&gt;0,K20/D20*100,"-")</f>
        <v>67.039687703318151</v>
      </c>
      <c r="M20" s="103">
        <v>3451</v>
      </c>
      <c r="N20" s="104">
        <f>IF(D20&gt;0,M20/D20*100,"-")</f>
        <v>11.226415094339623</v>
      </c>
      <c r="O20" s="103">
        <v>6449</v>
      </c>
      <c r="P20" s="103">
        <v>5167</v>
      </c>
      <c r="Q20" s="104">
        <f>IF(D20&gt;0,O20/D20*100,"-")</f>
        <v>20.97918022121015</v>
      </c>
      <c r="R20" s="103">
        <v>1476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35</v>
      </c>
      <c r="B21" s="102" t="s">
        <v>282</v>
      </c>
      <c r="C21" s="101" t="s">
        <v>283</v>
      </c>
      <c r="D21" s="103">
        <f>+SUM(E21,+I21)</f>
        <v>15999</v>
      </c>
      <c r="E21" s="103">
        <f>+SUM(G21,+H21)</f>
        <v>120</v>
      </c>
      <c r="F21" s="104">
        <f>IF(D21&gt;0,E21/D21*100,"-")</f>
        <v>0.75004687792987057</v>
      </c>
      <c r="G21" s="103">
        <v>120</v>
      </c>
      <c r="H21" s="103">
        <v>0</v>
      </c>
      <c r="I21" s="103">
        <f>+SUM(K21,+M21,+O21)</f>
        <v>15879</v>
      </c>
      <c r="J21" s="104">
        <f>IF(D21&gt;0,I21/D21*100,"-")</f>
        <v>99.249953122070139</v>
      </c>
      <c r="K21" s="103">
        <v>11089</v>
      </c>
      <c r="L21" s="104">
        <f>IF(D21&gt;0,K21/D21*100,"-")</f>
        <v>69.310581911369468</v>
      </c>
      <c r="M21" s="103">
        <v>0</v>
      </c>
      <c r="N21" s="104">
        <f>IF(D21&gt;0,M21/D21*100,"-")</f>
        <v>0</v>
      </c>
      <c r="O21" s="103">
        <v>4790</v>
      </c>
      <c r="P21" s="103">
        <v>1160</v>
      </c>
      <c r="Q21" s="104">
        <f>IF(D21&gt;0,O21/D21*100,"-")</f>
        <v>29.939371210700671</v>
      </c>
      <c r="R21" s="103">
        <v>273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35</v>
      </c>
      <c r="B22" s="102" t="s">
        <v>284</v>
      </c>
      <c r="C22" s="101" t="s">
        <v>285</v>
      </c>
      <c r="D22" s="103">
        <f>+SUM(E22,+I22)</f>
        <v>1076</v>
      </c>
      <c r="E22" s="103">
        <f>+SUM(G22,+H22)</f>
        <v>401</v>
      </c>
      <c r="F22" s="104">
        <f>IF(D22&gt;0,E22/D22*100,"-")</f>
        <v>37.267657992565056</v>
      </c>
      <c r="G22" s="103">
        <v>401</v>
      </c>
      <c r="H22" s="103">
        <v>0</v>
      </c>
      <c r="I22" s="103">
        <f>+SUM(K22,+M22,+O22)</f>
        <v>675</v>
      </c>
      <c r="J22" s="104">
        <f>IF(D22&gt;0,I22/D22*100,"-")</f>
        <v>62.732342007434951</v>
      </c>
      <c r="K22" s="103">
        <v>50</v>
      </c>
      <c r="L22" s="104">
        <f>IF(D22&gt;0,K22/D22*100,"-")</f>
        <v>4.6468401486988844</v>
      </c>
      <c r="M22" s="103">
        <v>0</v>
      </c>
      <c r="N22" s="104">
        <f>IF(D22&gt;0,M22/D22*100,"-")</f>
        <v>0</v>
      </c>
      <c r="O22" s="103">
        <v>625</v>
      </c>
      <c r="P22" s="103">
        <v>559</v>
      </c>
      <c r="Q22" s="104">
        <f>IF(D22&gt;0,O22/D22*100,"-")</f>
        <v>58.085501858736052</v>
      </c>
      <c r="R22" s="103">
        <v>2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35</v>
      </c>
      <c r="B23" s="102" t="s">
        <v>286</v>
      </c>
      <c r="C23" s="101" t="s">
        <v>287</v>
      </c>
      <c r="D23" s="103">
        <f>+SUM(E23,+I23)</f>
        <v>11971</v>
      </c>
      <c r="E23" s="103">
        <f>+SUM(G23,+H23)</f>
        <v>928</v>
      </c>
      <c r="F23" s="104">
        <f>IF(D23&gt;0,E23/D23*100,"-")</f>
        <v>7.7520674964497536</v>
      </c>
      <c r="G23" s="103">
        <v>928</v>
      </c>
      <c r="H23" s="103">
        <v>0</v>
      </c>
      <c r="I23" s="103">
        <f>+SUM(K23,+M23,+O23)</f>
        <v>11043</v>
      </c>
      <c r="J23" s="104">
        <f>IF(D23&gt;0,I23/D23*100,"-")</f>
        <v>92.247932503550246</v>
      </c>
      <c r="K23" s="103">
        <v>5872</v>
      </c>
      <c r="L23" s="104">
        <f>IF(D23&gt;0,K23/D23*100,"-")</f>
        <v>49.051875365466543</v>
      </c>
      <c r="M23" s="103">
        <v>0</v>
      </c>
      <c r="N23" s="104">
        <f>IF(D23&gt;0,M23/D23*100,"-")</f>
        <v>0</v>
      </c>
      <c r="O23" s="103">
        <v>5171</v>
      </c>
      <c r="P23" s="103">
        <v>3504</v>
      </c>
      <c r="Q23" s="104">
        <f>IF(D23&gt;0,O23/D23*100,"-")</f>
        <v>43.196057138083702</v>
      </c>
      <c r="R23" s="103">
        <v>138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35</v>
      </c>
      <c r="B24" s="102" t="s">
        <v>288</v>
      </c>
      <c r="C24" s="101" t="s">
        <v>289</v>
      </c>
      <c r="D24" s="103">
        <f>+SUM(E24,+I24)</f>
        <v>7860</v>
      </c>
      <c r="E24" s="103">
        <f>+SUM(G24,+H24)</f>
        <v>122</v>
      </c>
      <c r="F24" s="104">
        <f>IF(D24&gt;0,E24/D24*100,"-")</f>
        <v>1.5521628498727735</v>
      </c>
      <c r="G24" s="103">
        <v>122</v>
      </c>
      <c r="H24" s="103">
        <v>0</v>
      </c>
      <c r="I24" s="103">
        <f>+SUM(K24,+M24,+O24)</f>
        <v>7738</v>
      </c>
      <c r="J24" s="104">
        <f>IF(D24&gt;0,I24/D24*100,"-")</f>
        <v>98.447837150127228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7738</v>
      </c>
      <c r="P24" s="103">
        <v>7335</v>
      </c>
      <c r="Q24" s="104">
        <f>IF(D24&gt;0,O24/D24*100,"-")</f>
        <v>98.447837150127228</v>
      </c>
      <c r="R24" s="103">
        <v>50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35</v>
      </c>
      <c r="B25" s="102" t="s">
        <v>290</v>
      </c>
      <c r="C25" s="101" t="s">
        <v>291</v>
      </c>
      <c r="D25" s="103">
        <f>+SUM(E25,+I25)</f>
        <v>15309</v>
      </c>
      <c r="E25" s="103">
        <f>+SUM(G25,+H25)</f>
        <v>977</v>
      </c>
      <c r="F25" s="104">
        <f>IF(D25&gt;0,E25/D25*100,"-")</f>
        <v>6.3818668756940369</v>
      </c>
      <c r="G25" s="103">
        <v>977</v>
      </c>
      <c r="H25" s="103">
        <v>0</v>
      </c>
      <c r="I25" s="103">
        <f>+SUM(K25,+M25,+O25)</f>
        <v>14332</v>
      </c>
      <c r="J25" s="104">
        <f>IF(D25&gt;0,I25/D25*100,"-")</f>
        <v>93.61813312430597</v>
      </c>
      <c r="K25" s="103">
        <v>10538</v>
      </c>
      <c r="L25" s="104">
        <f>IF(D25&gt;0,K25/D25*100,"-")</f>
        <v>68.835325625449087</v>
      </c>
      <c r="M25" s="103">
        <v>0</v>
      </c>
      <c r="N25" s="104">
        <f>IF(D25&gt;0,M25/D25*100,"-")</f>
        <v>0</v>
      </c>
      <c r="O25" s="103">
        <v>3794</v>
      </c>
      <c r="P25" s="103">
        <v>811</v>
      </c>
      <c r="Q25" s="104">
        <f>IF(D25&gt;0,O25/D25*100,"-")</f>
        <v>24.782807498856883</v>
      </c>
      <c r="R25" s="103">
        <v>176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35</v>
      </c>
      <c r="B26" s="102" t="s">
        <v>292</v>
      </c>
      <c r="C26" s="101" t="s">
        <v>293</v>
      </c>
      <c r="D26" s="103">
        <f>+SUM(E26,+I26)</f>
        <v>20277</v>
      </c>
      <c r="E26" s="103">
        <f>+SUM(G26,+H26)</f>
        <v>74</v>
      </c>
      <c r="F26" s="104">
        <f>IF(D26&gt;0,E26/D26*100,"-")</f>
        <v>0.36494550475908666</v>
      </c>
      <c r="G26" s="103">
        <v>74</v>
      </c>
      <c r="H26" s="103">
        <v>0</v>
      </c>
      <c r="I26" s="103">
        <f>+SUM(K26,+M26,+O26)</f>
        <v>20203</v>
      </c>
      <c r="J26" s="104">
        <f>IF(D26&gt;0,I26/D26*100,"-")</f>
        <v>99.635054495240922</v>
      </c>
      <c r="K26" s="103">
        <v>16803</v>
      </c>
      <c r="L26" s="104">
        <f>IF(D26&gt;0,K26/D26*100,"-")</f>
        <v>82.867288060363961</v>
      </c>
      <c r="M26" s="103">
        <v>0</v>
      </c>
      <c r="N26" s="104">
        <f>IF(D26&gt;0,M26/D26*100,"-")</f>
        <v>0</v>
      </c>
      <c r="O26" s="103">
        <v>3400</v>
      </c>
      <c r="P26" s="103">
        <v>629</v>
      </c>
      <c r="Q26" s="104">
        <f>IF(D26&gt;0,O26/D26*100,"-")</f>
        <v>16.767766434876954</v>
      </c>
      <c r="R26" s="103">
        <v>709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35</v>
      </c>
      <c r="B27" s="102" t="s">
        <v>294</v>
      </c>
      <c r="C27" s="101" t="s">
        <v>295</v>
      </c>
      <c r="D27" s="103">
        <f>+SUM(E27,+I27)</f>
        <v>1675</v>
      </c>
      <c r="E27" s="103">
        <f>+SUM(G27,+H27)</f>
        <v>63</v>
      </c>
      <c r="F27" s="104">
        <f>IF(D27&gt;0,E27/D27*100,"-")</f>
        <v>3.7611940298507465</v>
      </c>
      <c r="G27" s="103">
        <v>63</v>
      </c>
      <c r="H27" s="103">
        <v>0</v>
      </c>
      <c r="I27" s="103">
        <f>+SUM(K27,+M27,+O27)</f>
        <v>1612</v>
      </c>
      <c r="J27" s="104">
        <f>IF(D27&gt;0,I27/D27*100,"-")</f>
        <v>96.238805970149258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1612</v>
      </c>
      <c r="P27" s="103">
        <v>1302</v>
      </c>
      <c r="Q27" s="104">
        <f>IF(D27&gt;0,O27/D27*100,"-")</f>
        <v>96.238805970149258</v>
      </c>
      <c r="R27" s="103">
        <v>11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35</v>
      </c>
      <c r="B28" s="102" t="s">
        <v>296</v>
      </c>
      <c r="C28" s="101" t="s">
        <v>297</v>
      </c>
      <c r="D28" s="103">
        <f>+SUM(E28,+I28)</f>
        <v>4350</v>
      </c>
      <c r="E28" s="103">
        <f>+SUM(G28,+H28)</f>
        <v>180</v>
      </c>
      <c r="F28" s="104">
        <f>IF(D28&gt;0,E28/D28*100,"-")</f>
        <v>4.1379310344827589</v>
      </c>
      <c r="G28" s="103">
        <v>180</v>
      </c>
      <c r="H28" s="103">
        <v>0</v>
      </c>
      <c r="I28" s="103">
        <f>+SUM(K28,+M28,+O28)</f>
        <v>4170</v>
      </c>
      <c r="J28" s="104">
        <f>IF(D28&gt;0,I28/D28*100,"-")</f>
        <v>95.862068965517238</v>
      </c>
      <c r="K28" s="103">
        <v>1703</v>
      </c>
      <c r="L28" s="104">
        <f>IF(D28&gt;0,K28/D28*100,"-")</f>
        <v>39.149425287356323</v>
      </c>
      <c r="M28" s="103">
        <v>0</v>
      </c>
      <c r="N28" s="104">
        <f>IF(D28&gt;0,M28/D28*100,"-")</f>
        <v>0</v>
      </c>
      <c r="O28" s="103">
        <v>2467</v>
      </c>
      <c r="P28" s="103">
        <v>753</v>
      </c>
      <c r="Q28" s="104">
        <f>IF(D28&gt;0,O28/D28*100,"-")</f>
        <v>56.712643678160923</v>
      </c>
      <c r="R28" s="103">
        <v>27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35</v>
      </c>
      <c r="B29" s="102" t="s">
        <v>298</v>
      </c>
      <c r="C29" s="101" t="s">
        <v>299</v>
      </c>
      <c r="D29" s="103">
        <f>+SUM(E29,+I29)</f>
        <v>9712</v>
      </c>
      <c r="E29" s="103">
        <f>+SUM(G29,+H29)</f>
        <v>183</v>
      </c>
      <c r="F29" s="104">
        <f>IF(D29&gt;0,E29/D29*100,"-")</f>
        <v>1.8842668863261944</v>
      </c>
      <c r="G29" s="103">
        <v>183</v>
      </c>
      <c r="H29" s="103">
        <v>0</v>
      </c>
      <c r="I29" s="103">
        <f>+SUM(K29,+M29,+O29)</f>
        <v>9529</v>
      </c>
      <c r="J29" s="104">
        <f>IF(D29&gt;0,I29/D29*100,"-")</f>
        <v>98.115733113673812</v>
      </c>
      <c r="K29" s="103">
        <v>4123</v>
      </c>
      <c r="L29" s="104">
        <f>IF(D29&gt;0,K29/D29*100,"-")</f>
        <v>42.452635914332788</v>
      </c>
      <c r="M29" s="103">
        <v>0</v>
      </c>
      <c r="N29" s="104">
        <f>IF(D29&gt;0,M29/D29*100,"-")</f>
        <v>0</v>
      </c>
      <c r="O29" s="103">
        <v>5406</v>
      </c>
      <c r="P29" s="103">
        <v>3805</v>
      </c>
      <c r="Q29" s="104">
        <f>IF(D29&gt;0,O29/D29*100,"-")</f>
        <v>55.663097199341017</v>
      </c>
      <c r="R29" s="103">
        <v>333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35</v>
      </c>
      <c r="B30" s="102" t="s">
        <v>300</v>
      </c>
      <c r="C30" s="101" t="s">
        <v>301</v>
      </c>
      <c r="D30" s="103">
        <f>+SUM(E30,+I30)</f>
        <v>5827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5827</v>
      </c>
      <c r="J30" s="104">
        <f>IF(D30&gt;0,I30/D30*100,"-")</f>
        <v>100</v>
      </c>
      <c r="K30" s="103">
        <v>3317</v>
      </c>
      <c r="L30" s="104">
        <f>IF(D30&gt;0,K30/D30*100,"-")</f>
        <v>56.924661060580064</v>
      </c>
      <c r="M30" s="103">
        <v>0</v>
      </c>
      <c r="N30" s="104">
        <f>IF(D30&gt;0,M30/D30*100,"-")</f>
        <v>0</v>
      </c>
      <c r="O30" s="103">
        <v>2510</v>
      </c>
      <c r="P30" s="103">
        <v>978</v>
      </c>
      <c r="Q30" s="104">
        <f>IF(D30&gt;0,O30/D30*100,"-")</f>
        <v>43.075338939419943</v>
      </c>
      <c r="R30" s="103">
        <v>216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35</v>
      </c>
      <c r="B31" s="102" t="s">
        <v>302</v>
      </c>
      <c r="C31" s="101" t="s">
        <v>303</v>
      </c>
      <c r="D31" s="103">
        <f>+SUM(E31,+I31)</f>
        <v>3163</v>
      </c>
      <c r="E31" s="103">
        <f>+SUM(G31,+H31)</f>
        <v>75</v>
      </c>
      <c r="F31" s="104">
        <f>IF(D31&gt;0,E31/D31*100,"-")</f>
        <v>2.3711666139740752</v>
      </c>
      <c r="G31" s="103">
        <v>75</v>
      </c>
      <c r="H31" s="103">
        <v>0</v>
      </c>
      <c r="I31" s="103">
        <f>+SUM(K31,+M31,+O31)</f>
        <v>3088</v>
      </c>
      <c r="J31" s="104">
        <f>IF(D31&gt;0,I31/D31*100,"-")</f>
        <v>97.628833386025931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3088</v>
      </c>
      <c r="P31" s="103">
        <v>1803</v>
      </c>
      <c r="Q31" s="104">
        <f>IF(D31&gt;0,O31/D31*100,"-")</f>
        <v>97.628833386025931</v>
      </c>
      <c r="R31" s="103">
        <v>31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35</v>
      </c>
      <c r="B32" s="102" t="s">
        <v>304</v>
      </c>
      <c r="C32" s="101" t="s">
        <v>305</v>
      </c>
      <c r="D32" s="103">
        <f>+SUM(E32,+I32)</f>
        <v>26421</v>
      </c>
      <c r="E32" s="103">
        <f>+SUM(G32,+H32)</f>
        <v>496</v>
      </c>
      <c r="F32" s="104">
        <f>IF(D32&gt;0,E32/D32*100,"-")</f>
        <v>1.8772945762840165</v>
      </c>
      <c r="G32" s="103">
        <v>496</v>
      </c>
      <c r="H32" s="103">
        <v>0</v>
      </c>
      <c r="I32" s="103">
        <f>+SUM(K32,+M32,+O32)</f>
        <v>25925</v>
      </c>
      <c r="J32" s="104">
        <f>IF(D32&gt;0,I32/D32*100,"-")</f>
        <v>98.122705423715985</v>
      </c>
      <c r="K32" s="103">
        <v>17555</v>
      </c>
      <c r="L32" s="104">
        <f>IF(D32&gt;0,K32/D32*100,"-")</f>
        <v>66.443359448923204</v>
      </c>
      <c r="M32" s="103">
        <v>120</v>
      </c>
      <c r="N32" s="104">
        <f>IF(D32&gt;0,M32/D32*100,"-")</f>
        <v>0.45418417168161695</v>
      </c>
      <c r="O32" s="103">
        <v>8250</v>
      </c>
      <c r="P32" s="103">
        <v>4785</v>
      </c>
      <c r="Q32" s="104">
        <f>IF(D32&gt;0,O32/D32*100,"-")</f>
        <v>31.225161803111163</v>
      </c>
      <c r="R32" s="103">
        <v>368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35</v>
      </c>
      <c r="B33" s="102" t="s">
        <v>306</v>
      </c>
      <c r="C33" s="101" t="s">
        <v>307</v>
      </c>
      <c r="D33" s="103">
        <f>+SUM(E33,+I33)</f>
        <v>716</v>
      </c>
      <c r="E33" s="103">
        <f>+SUM(G33,+H33)</f>
        <v>0</v>
      </c>
      <c r="F33" s="104">
        <f>IF(D33&gt;0,E33/D33*100,"-")</f>
        <v>0</v>
      </c>
      <c r="G33" s="103">
        <v>0</v>
      </c>
      <c r="H33" s="103">
        <v>0</v>
      </c>
      <c r="I33" s="103">
        <f>+SUM(K33,+M33,+O33)</f>
        <v>716</v>
      </c>
      <c r="J33" s="104">
        <f>IF(D33&gt;0,I33/D33*100,"-")</f>
        <v>100</v>
      </c>
      <c r="K33" s="103">
        <v>716</v>
      </c>
      <c r="L33" s="104">
        <f>IF(D33&gt;0,K33/D33*100,"-")</f>
        <v>100</v>
      </c>
      <c r="M33" s="103">
        <v>0</v>
      </c>
      <c r="N33" s="104">
        <f>IF(D33&gt;0,M33/D33*100,"-")</f>
        <v>0</v>
      </c>
      <c r="O33" s="103">
        <v>0</v>
      </c>
      <c r="P33" s="103">
        <v>0</v>
      </c>
      <c r="Q33" s="104">
        <f>IF(D33&gt;0,O33/D33*100,"-")</f>
        <v>0</v>
      </c>
      <c r="R33" s="103">
        <v>4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35</v>
      </c>
      <c r="B34" s="102" t="s">
        <v>308</v>
      </c>
      <c r="C34" s="101" t="s">
        <v>309</v>
      </c>
      <c r="D34" s="103">
        <f>+SUM(E34,+I34)</f>
        <v>569</v>
      </c>
      <c r="E34" s="103">
        <f>+SUM(G34,+H34)</f>
        <v>6</v>
      </c>
      <c r="F34" s="104">
        <f>IF(D34&gt;0,E34/D34*100,"-")</f>
        <v>1.0544815465729349</v>
      </c>
      <c r="G34" s="103">
        <v>0</v>
      </c>
      <c r="H34" s="103">
        <v>6</v>
      </c>
      <c r="I34" s="103">
        <f>+SUM(K34,+M34,+O34)</f>
        <v>563</v>
      </c>
      <c r="J34" s="104">
        <f>IF(D34&gt;0,I34/D34*100,"-")</f>
        <v>98.945518453427056</v>
      </c>
      <c r="K34" s="103">
        <v>548</v>
      </c>
      <c r="L34" s="104">
        <f>IF(D34&gt;0,K34/D34*100,"-")</f>
        <v>96.309314586994731</v>
      </c>
      <c r="M34" s="103">
        <v>0</v>
      </c>
      <c r="N34" s="104">
        <f>IF(D34&gt;0,M34/D34*100,"-")</f>
        <v>0</v>
      </c>
      <c r="O34" s="103">
        <v>15</v>
      </c>
      <c r="P34" s="103">
        <v>10</v>
      </c>
      <c r="Q34" s="104">
        <f>IF(D34&gt;0,O34/D34*100,"-")</f>
        <v>2.6362038664323375</v>
      </c>
      <c r="R34" s="103">
        <v>3</v>
      </c>
      <c r="S34" s="101" t="s">
        <v>257</v>
      </c>
      <c r="T34" s="101"/>
      <c r="U34" s="101"/>
      <c r="V34" s="101"/>
      <c r="W34" s="101"/>
      <c r="X34" s="101"/>
      <c r="Y34" s="101" t="s">
        <v>257</v>
      </c>
      <c r="Z34" s="101"/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山梨県</v>
      </c>
      <c r="B7" s="107" t="str">
        <f>水洗化人口等!B7</f>
        <v>19000</v>
      </c>
      <c r="C7" s="106" t="s">
        <v>200</v>
      </c>
      <c r="D7" s="108">
        <f>SUM(E7,+H7,+K7)</f>
        <v>144526</v>
      </c>
      <c r="E7" s="108">
        <f>SUM(F7:G7)</f>
        <v>1926</v>
      </c>
      <c r="F7" s="108">
        <f>SUM(F$8:F$207)</f>
        <v>0</v>
      </c>
      <c r="G7" s="108">
        <f>SUM(G$8:G$207)</f>
        <v>1926</v>
      </c>
      <c r="H7" s="108">
        <f>SUM(I7:J7)</f>
        <v>651</v>
      </c>
      <c r="I7" s="108">
        <f>SUM(I$8:I$207)</f>
        <v>55</v>
      </c>
      <c r="J7" s="108">
        <f>SUM(J$8:J$207)</f>
        <v>596</v>
      </c>
      <c r="K7" s="108">
        <f>SUM(L7:M7)</f>
        <v>141949</v>
      </c>
      <c r="L7" s="108">
        <f>SUM(L$8:L$207)</f>
        <v>10868</v>
      </c>
      <c r="M7" s="108">
        <f>SUM(M$8:M$207)</f>
        <v>131081</v>
      </c>
      <c r="N7" s="108">
        <f>SUM(O7,+V7,+AC7)</f>
        <v>144538</v>
      </c>
      <c r="O7" s="108">
        <f>SUM(P7:U7)</f>
        <v>10923</v>
      </c>
      <c r="P7" s="108">
        <f t="shared" ref="P7:U7" si="0">SUM(P$8:P$207)</f>
        <v>10923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133603</v>
      </c>
      <c r="W7" s="108">
        <f t="shared" ref="W7:AB7" si="1">SUM(W$8:W$207)</f>
        <v>131665</v>
      </c>
      <c r="X7" s="108">
        <f t="shared" si="1"/>
        <v>1926</v>
      </c>
      <c r="Y7" s="108">
        <f t="shared" si="1"/>
        <v>0</v>
      </c>
      <c r="Z7" s="108">
        <f t="shared" si="1"/>
        <v>12</v>
      </c>
      <c r="AA7" s="108">
        <f t="shared" si="1"/>
        <v>0</v>
      </c>
      <c r="AB7" s="108">
        <f t="shared" si="1"/>
        <v>0</v>
      </c>
      <c r="AC7" s="108">
        <f>SUM(AD7:AE7)</f>
        <v>12</v>
      </c>
      <c r="AD7" s="108">
        <f>SUM(AD$8:AD$207)</f>
        <v>0</v>
      </c>
      <c r="AE7" s="108">
        <f>SUM(AE$8:AE$207)</f>
        <v>12</v>
      </c>
      <c r="AF7" s="108">
        <f>SUM(AG7:AI7)</f>
        <v>4058</v>
      </c>
      <c r="AG7" s="108">
        <f>SUM(AG$8:AG$207)</f>
        <v>4058</v>
      </c>
      <c r="AH7" s="108">
        <f>SUM(AH$8:AH$207)</f>
        <v>0</v>
      </c>
      <c r="AI7" s="108">
        <f>SUM(AI$8:AI$207)</f>
        <v>0</v>
      </c>
      <c r="AJ7" s="108">
        <f>SUM(AK7:AS7)</f>
        <v>4759</v>
      </c>
      <c r="AK7" s="108">
        <f t="shared" ref="AK7:AS7" si="2">SUM(AK$8:AK$207)</f>
        <v>758</v>
      </c>
      <c r="AL7" s="108">
        <f t="shared" si="2"/>
        <v>0</v>
      </c>
      <c r="AM7" s="108">
        <f t="shared" si="2"/>
        <v>1303</v>
      </c>
      <c r="AN7" s="108">
        <f t="shared" si="2"/>
        <v>1383</v>
      </c>
      <c r="AO7" s="108">
        <f t="shared" si="2"/>
        <v>0</v>
      </c>
      <c r="AP7" s="108">
        <f t="shared" si="2"/>
        <v>0</v>
      </c>
      <c r="AQ7" s="108">
        <f t="shared" si="2"/>
        <v>324</v>
      </c>
      <c r="AR7" s="108">
        <f t="shared" si="2"/>
        <v>26</v>
      </c>
      <c r="AS7" s="108">
        <f t="shared" si="2"/>
        <v>965</v>
      </c>
      <c r="AT7" s="108">
        <f>SUM(AU7:AY7)</f>
        <v>131</v>
      </c>
      <c r="AU7" s="108">
        <f>SUM(AU$8:AU$207)</f>
        <v>57</v>
      </c>
      <c r="AV7" s="108">
        <f>SUM(AV$8:AV$207)</f>
        <v>0</v>
      </c>
      <c r="AW7" s="108">
        <f>SUM(AW$8:AW$207)</f>
        <v>62</v>
      </c>
      <c r="AX7" s="108">
        <f>SUM(AX$8:AX$207)</f>
        <v>12</v>
      </c>
      <c r="AY7" s="108">
        <f>SUM(AY$8:AY$207)</f>
        <v>0</v>
      </c>
      <c r="AZ7" s="108">
        <f>SUM(BA7:BC7)</f>
        <v>40</v>
      </c>
      <c r="BA7" s="108">
        <f>SUM(BA$8:BA$207)</f>
        <v>7</v>
      </c>
      <c r="BB7" s="108">
        <f>SUM(BB$8:BB$207)</f>
        <v>33</v>
      </c>
      <c r="BC7" s="108">
        <f>SUM(BC$8:BC$207)</f>
        <v>0</v>
      </c>
    </row>
    <row r="8" spans="1:55" s="105" customFormat="1" ht="13.5" customHeight="1">
      <c r="A8" s="115" t="s">
        <v>35</v>
      </c>
      <c r="B8" s="113" t="s">
        <v>254</v>
      </c>
      <c r="C8" s="101" t="s">
        <v>255</v>
      </c>
      <c r="D8" s="103">
        <f>SUM(E8,+H8,+K8)</f>
        <v>5075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5075</v>
      </c>
      <c r="L8" s="103">
        <v>376</v>
      </c>
      <c r="M8" s="103">
        <v>4699</v>
      </c>
      <c r="N8" s="103">
        <f>SUM(O8,+V8,+AC8)</f>
        <v>5075</v>
      </c>
      <c r="O8" s="103">
        <f>SUM(P8:U8)</f>
        <v>376</v>
      </c>
      <c r="P8" s="103">
        <v>376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4699</v>
      </c>
      <c r="W8" s="103">
        <v>4699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188</v>
      </c>
      <c r="AG8" s="103">
        <v>188</v>
      </c>
      <c r="AH8" s="103">
        <v>0</v>
      </c>
      <c r="AI8" s="103">
        <v>0</v>
      </c>
      <c r="AJ8" s="103">
        <f>SUM(AK8:AS8)</f>
        <v>188</v>
      </c>
      <c r="AK8" s="103">
        <v>0</v>
      </c>
      <c r="AL8" s="103">
        <v>0</v>
      </c>
      <c r="AM8" s="103">
        <v>188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8</v>
      </c>
      <c r="AU8" s="103">
        <v>0</v>
      </c>
      <c r="AV8" s="103">
        <v>0</v>
      </c>
      <c r="AW8" s="103">
        <v>8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35</v>
      </c>
      <c r="B9" s="113" t="s">
        <v>258</v>
      </c>
      <c r="C9" s="101" t="s">
        <v>259</v>
      </c>
      <c r="D9" s="103">
        <f>SUM(E9,+H9,+K9)</f>
        <v>14076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14076</v>
      </c>
      <c r="L9" s="103">
        <v>375</v>
      </c>
      <c r="M9" s="103">
        <v>13701</v>
      </c>
      <c r="N9" s="103">
        <f>SUM(O9,+V9,+AC9)</f>
        <v>14076</v>
      </c>
      <c r="O9" s="103">
        <f>SUM(P9:U9)</f>
        <v>375</v>
      </c>
      <c r="P9" s="103">
        <v>375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13701</v>
      </c>
      <c r="W9" s="103">
        <v>13701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40</v>
      </c>
      <c r="AK9" s="103">
        <v>40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35</v>
      </c>
      <c r="B10" s="113" t="s">
        <v>260</v>
      </c>
      <c r="C10" s="101" t="s">
        <v>261</v>
      </c>
      <c r="D10" s="103">
        <f>SUM(E10,+H10,+K10)</f>
        <v>6385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6385</v>
      </c>
      <c r="L10" s="103">
        <v>305</v>
      </c>
      <c r="M10" s="103">
        <v>6080</v>
      </c>
      <c r="N10" s="103">
        <f>SUM(O10,+V10,+AC10)</f>
        <v>6385</v>
      </c>
      <c r="O10" s="103">
        <f>SUM(P10:U10)</f>
        <v>305</v>
      </c>
      <c r="P10" s="103">
        <v>305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6080</v>
      </c>
      <c r="W10" s="103">
        <v>6080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319</v>
      </c>
      <c r="AG10" s="103">
        <v>319</v>
      </c>
      <c r="AH10" s="103">
        <v>0</v>
      </c>
      <c r="AI10" s="103">
        <v>0</v>
      </c>
      <c r="AJ10" s="103">
        <f>SUM(AK10:AS10)</f>
        <v>319</v>
      </c>
      <c r="AK10" s="103">
        <v>0</v>
      </c>
      <c r="AL10" s="103">
        <v>0</v>
      </c>
      <c r="AM10" s="103">
        <v>0</v>
      </c>
      <c r="AN10" s="103">
        <v>319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11</v>
      </c>
      <c r="AU10" s="103">
        <v>0</v>
      </c>
      <c r="AV10" s="103">
        <v>0</v>
      </c>
      <c r="AW10" s="103">
        <v>0</v>
      </c>
      <c r="AX10" s="103">
        <v>11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35</v>
      </c>
      <c r="B11" s="113" t="s">
        <v>262</v>
      </c>
      <c r="C11" s="101" t="s">
        <v>263</v>
      </c>
      <c r="D11" s="103">
        <f>SUM(E11,+H11,+K11)</f>
        <v>9592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9592</v>
      </c>
      <c r="L11" s="103">
        <v>699</v>
      </c>
      <c r="M11" s="103">
        <v>8893</v>
      </c>
      <c r="N11" s="103">
        <f>SUM(O11,+V11,+AC11)</f>
        <v>9592</v>
      </c>
      <c r="O11" s="103">
        <f>SUM(P11:U11)</f>
        <v>699</v>
      </c>
      <c r="P11" s="103">
        <v>699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8893</v>
      </c>
      <c r="W11" s="103">
        <v>8893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445</v>
      </c>
      <c r="AG11" s="103">
        <v>445</v>
      </c>
      <c r="AH11" s="103">
        <v>0</v>
      </c>
      <c r="AI11" s="103">
        <v>0</v>
      </c>
      <c r="AJ11" s="103">
        <f>SUM(AK11:AS11)</f>
        <v>445</v>
      </c>
      <c r="AK11" s="103">
        <v>0</v>
      </c>
      <c r="AL11" s="103">
        <v>0</v>
      </c>
      <c r="AM11" s="103">
        <v>445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35</v>
      </c>
      <c r="B12" s="113" t="s">
        <v>264</v>
      </c>
      <c r="C12" s="101" t="s">
        <v>265</v>
      </c>
      <c r="D12" s="103">
        <f>SUM(E12,+H12,+K12)</f>
        <v>8002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8002</v>
      </c>
      <c r="L12" s="103">
        <v>156</v>
      </c>
      <c r="M12" s="103">
        <v>7846</v>
      </c>
      <c r="N12" s="103">
        <f>SUM(O12,+V12,+AC12)</f>
        <v>8002</v>
      </c>
      <c r="O12" s="103">
        <f>SUM(P12:U12)</f>
        <v>156</v>
      </c>
      <c r="P12" s="103">
        <v>156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7846</v>
      </c>
      <c r="W12" s="103">
        <v>7846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399</v>
      </c>
      <c r="AG12" s="103">
        <v>399</v>
      </c>
      <c r="AH12" s="103">
        <v>0</v>
      </c>
      <c r="AI12" s="103">
        <v>0</v>
      </c>
      <c r="AJ12" s="103">
        <f>SUM(AK12:AS12)</f>
        <v>399</v>
      </c>
      <c r="AK12" s="103">
        <v>0</v>
      </c>
      <c r="AL12" s="103">
        <v>0</v>
      </c>
      <c r="AM12" s="103">
        <v>0</v>
      </c>
      <c r="AN12" s="103">
        <v>399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</v>
      </c>
      <c r="AU12" s="103">
        <v>0</v>
      </c>
      <c r="AV12" s="103">
        <v>0</v>
      </c>
      <c r="AW12" s="103">
        <v>0</v>
      </c>
      <c r="AX12" s="103">
        <v>1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35</v>
      </c>
      <c r="B13" s="113" t="s">
        <v>266</v>
      </c>
      <c r="C13" s="101" t="s">
        <v>267</v>
      </c>
      <c r="D13" s="103">
        <f>SUM(E13,+H13,+K13)</f>
        <v>5504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5504</v>
      </c>
      <c r="L13" s="103">
        <v>660</v>
      </c>
      <c r="M13" s="103">
        <v>4844</v>
      </c>
      <c r="N13" s="103">
        <f>SUM(O13,+V13,+AC13)</f>
        <v>5504</v>
      </c>
      <c r="O13" s="103">
        <f>SUM(P13:U13)</f>
        <v>660</v>
      </c>
      <c r="P13" s="103">
        <v>660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4844</v>
      </c>
      <c r="W13" s="103">
        <v>4844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288</v>
      </c>
      <c r="AG13" s="103">
        <v>288</v>
      </c>
      <c r="AH13" s="103">
        <v>0</v>
      </c>
      <c r="AI13" s="103">
        <v>0</v>
      </c>
      <c r="AJ13" s="103">
        <f>SUM(AK13:AS13)</f>
        <v>288</v>
      </c>
      <c r="AK13" s="103">
        <v>0</v>
      </c>
      <c r="AL13" s="103">
        <v>0</v>
      </c>
      <c r="AM13" s="103">
        <v>8</v>
      </c>
      <c r="AN13" s="103">
        <v>280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35</v>
      </c>
      <c r="B14" s="113" t="s">
        <v>268</v>
      </c>
      <c r="C14" s="101" t="s">
        <v>269</v>
      </c>
      <c r="D14" s="103">
        <f>SUM(E14,+H14,+K14)</f>
        <v>16632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16632</v>
      </c>
      <c r="L14" s="103">
        <v>283</v>
      </c>
      <c r="M14" s="103">
        <v>16349</v>
      </c>
      <c r="N14" s="103">
        <f>SUM(O14,+V14,+AC14)</f>
        <v>16632</v>
      </c>
      <c r="O14" s="103">
        <f>SUM(P14:U14)</f>
        <v>283</v>
      </c>
      <c r="P14" s="103">
        <v>283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16349</v>
      </c>
      <c r="W14" s="103">
        <v>16349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320</v>
      </c>
      <c r="AG14" s="103">
        <v>320</v>
      </c>
      <c r="AH14" s="103">
        <v>0</v>
      </c>
      <c r="AI14" s="103">
        <v>0</v>
      </c>
      <c r="AJ14" s="103">
        <f>SUM(AK14:AS14)</f>
        <v>382</v>
      </c>
      <c r="AK14" s="103">
        <v>70</v>
      </c>
      <c r="AL14" s="103">
        <v>0</v>
      </c>
      <c r="AM14" s="103">
        <v>0</v>
      </c>
      <c r="AN14" s="103">
        <v>221</v>
      </c>
      <c r="AO14" s="103">
        <v>0</v>
      </c>
      <c r="AP14" s="103">
        <v>0</v>
      </c>
      <c r="AQ14" s="103">
        <v>0</v>
      </c>
      <c r="AR14" s="103">
        <v>0</v>
      </c>
      <c r="AS14" s="103">
        <v>91</v>
      </c>
      <c r="AT14" s="103">
        <f>SUM(AU14:AY14)</f>
        <v>8</v>
      </c>
      <c r="AU14" s="103">
        <v>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35</v>
      </c>
      <c r="B15" s="113" t="s">
        <v>270</v>
      </c>
      <c r="C15" s="101" t="s">
        <v>271</v>
      </c>
      <c r="D15" s="103">
        <f>SUM(E15,+H15,+K15)</f>
        <v>9311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9311</v>
      </c>
      <c r="L15" s="103">
        <v>2016</v>
      </c>
      <c r="M15" s="103">
        <v>7295</v>
      </c>
      <c r="N15" s="103">
        <f>SUM(O15,+V15,+AC15)</f>
        <v>9311</v>
      </c>
      <c r="O15" s="103">
        <f>SUM(P15:U15)</f>
        <v>2016</v>
      </c>
      <c r="P15" s="103">
        <v>2016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7295</v>
      </c>
      <c r="W15" s="103">
        <v>7295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196</v>
      </c>
      <c r="AG15" s="103">
        <v>196</v>
      </c>
      <c r="AH15" s="103">
        <v>0</v>
      </c>
      <c r="AI15" s="103">
        <v>0</v>
      </c>
      <c r="AJ15" s="103">
        <f>SUM(AK15:AS15)</f>
        <v>587</v>
      </c>
      <c r="AK15" s="103">
        <v>423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137</v>
      </c>
      <c r="AR15" s="103">
        <v>0</v>
      </c>
      <c r="AS15" s="103">
        <v>27</v>
      </c>
      <c r="AT15" s="103">
        <f>SUM(AU15:AY15)</f>
        <v>32</v>
      </c>
      <c r="AU15" s="103">
        <v>32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35</v>
      </c>
      <c r="B16" s="113" t="s">
        <v>272</v>
      </c>
      <c r="C16" s="101" t="s">
        <v>273</v>
      </c>
      <c r="D16" s="103">
        <f>SUM(E16,+H16,+K16)</f>
        <v>7478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7478</v>
      </c>
      <c r="L16" s="103">
        <v>355</v>
      </c>
      <c r="M16" s="103">
        <v>7123</v>
      </c>
      <c r="N16" s="103">
        <f>SUM(O16,+V16,+AC16)</f>
        <v>7478</v>
      </c>
      <c r="O16" s="103">
        <f>SUM(P16:U16)</f>
        <v>355</v>
      </c>
      <c r="P16" s="103">
        <v>355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7123</v>
      </c>
      <c r="W16" s="103">
        <v>7123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250</v>
      </c>
      <c r="AG16" s="103">
        <v>250</v>
      </c>
      <c r="AH16" s="103">
        <v>0</v>
      </c>
      <c r="AI16" s="103">
        <v>0</v>
      </c>
      <c r="AJ16" s="103">
        <f>SUM(AK16:AS16)</f>
        <v>250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250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35</v>
      </c>
      <c r="B17" s="113" t="s">
        <v>274</v>
      </c>
      <c r="C17" s="101" t="s">
        <v>275</v>
      </c>
      <c r="D17" s="103">
        <f>SUM(E17,+H17,+K17)</f>
        <v>8531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8531</v>
      </c>
      <c r="L17" s="103">
        <v>661</v>
      </c>
      <c r="M17" s="103">
        <v>7870</v>
      </c>
      <c r="N17" s="103">
        <f>SUM(O17,+V17,+AC17)</f>
        <v>8531</v>
      </c>
      <c r="O17" s="103">
        <f>SUM(P17:U17)</f>
        <v>661</v>
      </c>
      <c r="P17" s="103">
        <v>661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7870</v>
      </c>
      <c r="W17" s="103">
        <v>7870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468</v>
      </c>
      <c r="AG17" s="103">
        <v>468</v>
      </c>
      <c r="AH17" s="103">
        <v>0</v>
      </c>
      <c r="AI17" s="103">
        <v>0</v>
      </c>
      <c r="AJ17" s="103">
        <f>SUM(AK17:AS17)</f>
        <v>468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468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35</v>
      </c>
      <c r="B18" s="113" t="s">
        <v>276</v>
      </c>
      <c r="C18" s="101" t="s">
        <v>277</v>
      </c>
      <c r="D18" s="103">
        <f>SUM(E18,+H18,+K18)</f>
        <v>7973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7973</v>
      </c>
      <c r="L18" s="103">
        <v>1091</v>
      </c>
      <c r="M18" s="103">
        <v>6882</v>
      </c>
      <c r="N18" s="103">
        <f>SUM(O18,+V18,+AC18)</f>
        <v>7973</v>
      </c>
      <c r="O18" s="103">
        <f>SUM(P18:U18)</f>
        <v>1091</v>
      </c>
      <c r="P18" s="103">
        <v>1091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6882</v>
      </c>
      <c r="W18" s="103">
        <v>6882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342</v>
      </c>
      <c r="AG18" s="103">
        <v>342</v>
      </c>
      <c r="AH18" s="103">
        <v>0</v>
      </c>
      <c r="AI18" s="103">
        <v>0</v>
      </c>
      <c r="AJ18" s="103">
        <f>SUM(AK18:AS18)</f>
        <v>342</v>
      </c>
      <c r="AK18" s="103">
        <v>0</v>
      </c>
      <c r="AL18" s="103">
        <v>0</v>
      </c>
      <c r="AM18" s="103">
        <v>342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34</v>
      </c>
      <c r="AU18" s="103">
        <v>0</v>
      </c>
      <c r="AV18" s="103">
        <v>0</v>
      </c>
      <c r="AW18" s="103">
        <v>34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35</v>
      </c>
      <c r="B19" s="113" t="s">
        <v>278</v>
      </c>
      <c r="C19" s="101" t="s">
        <v>279</v>
      </c>
      <c r="D19" s="103">
        <f>SUM(E19,+H19,+K19)</f>
        <v>7565</v>
      </c>
      <c r="E19" s="103">
        <f>SUM(F19:G19)</f>
        <v>0</v>
      </c>
      <c r="F19" s="103">
        <v>0</v>
      </c>
      <c r="G19" s="103">
        <v>0</v>
      </c>
      <c r="H19" s="103">
        <f>SUM(I19:J19)</f>
        <v>639</v>
      </c>
      <c r="I19" s="103">
        <v>55</v>
      </c>
      <c r="J19" s="103">
        <v>584</v>
      </c>
      <c r="K19" s="103">
        <f>SUM(L19:M19)</f>
        <v>6926</v>
      </c>
      <c r="L19" s="103">
        <v>706</v>
      </c>
      <c r="M19" s="103">
        <v>6220</v>
      </c>
      <c r="N19" s="103">
        <f>SUM(O19,+V19,+AC19)</f>
        <v>7565</v>
      </c>
      <c r="O19" s="103">
        <f>SUM(P19:U19)</f>
        <v>761</v>
      </c>
      <c r="P19" s="103">
        <v>761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6804</v>
      </c>
      <c r="W19" s="103">
        <v>6804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66</v>
      </c>
      <c r="AG19" s="103">
        <v>66</v>
      </c>
      <c r="AH19" s="103">
        <v>0</v>
      </c>
      <c r="AI19" s="103">
        <v>0</v>
      </c>
      <c r="AJ19" s="103">
        <f>SUM(AK19:AS19)</f>
        <v>66</v>
      </c>
      <c r="AK19" s="103">
        <v>0</v>
      </c>
      <c r="AL19" s="103">
        <v>0</v>
      </c>
      <c r="AM19" s="103">
        <v>16</v>
      </c>
      <c r="AN19" s="103">
        <v>0</v>
      </c>
      <c r="AO19" s="103">
        <v>0</v>
      </c>
      <c r="AP19" s="103">
        <v>0</v>
      </c>
      <c r="AQ19" s="103">
        <v>12</v>
      </c>
      <c r="AR19" s="103">
        <v>0</v>
      </c>
      <c r="AS19" s="103">
        <v>38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35</v>
      </c>
      <c r="B20" s="113" t="s">
        <v>280</v>
      </c>
      <c r="C20" s="101" t="s">
        <v>281</v>
      </c>
      <c r="D20" s="103">
        <f>SUM(E20,+H20,+K20)</f>
        <v>7824</v>
      </c>
      <c r="E20" s="103">
        <f>SUM(F20:G20)</f>
        <v>1926</v>
      </c>
      <c r="F20" s="103">
        <v>0</v>
      </c>
      <c r="G20" s="103">
        <v>1926</v>
      </c>
      <c r="H20" s="103">
        <f>SUM(I20:J20)</f>
        <v>0</v>
      </c>
      <c r="I20" s="103">
        <v>0</v>
      </c>
      <c r="J20" s="103">
        <v>0</v>
      </c>
      <c r="K20" s="103">
        <f>SUM(L20:M20)</f>
        <v>5898</v>
      </c>
      <c r="L20" s="103">
        <v>111</v>
      </c>
      <c r="M20" s="103">
        <v>5787</v>
      </c>
      <c r="N20" s="103">
        <f>SUM(O20,+V20,+AC20)</f>
        <v>7824</v>
      </c>
      <c r="O20" s="103">
        <f>SUM(P20:U20)</f>
        <v>111</v>
      </c>
      <c r="P20" s="103">
        <v>111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7713</v>
      </c>
      <c r="W20" s="103">
        <v>5787</v>
      </c>
      <c r="X20" s="103">
        <v>1926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70</v>
      </c>
      <c r="AG20" s="103">
        <v>70</v>
      </c>
      <c r="AH20" s="103">
        <v>0</v>
      </c>
      <c r="AI20" s="103">
        <v>0</v>
      </c>
      <c r="AJ20" s="103">
        <f>SUM(AK20:AS20)</f>
        <v>70</v>
      </c>
      <c r="AK20" s="103">
        <v>0</v>
      </c>
      <c r="AL20" s="103">
        <v>0</v>
      </c>
      <c r="AM20" s="103">
        <v>2</v>
      </c>
      <c r="AN20" s="103">
        <v>0</v>
      </c>
      <c r="AO20" s="103">
        <v>0</v>
      </c>
      <c r="AP20" s="103">
        <v>0</v>
      </c>
      <c r="AQ20" s="103">
        <v>3</v>
      </c>
      <c r="AR20" s="103">
        <v>0</v>
      </c>
      <c r="AS20" s="103">
        <v>65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33</v>
      </c>
      <c r="BA20" s="103">
        <v>0</v>
      </c>
      <c r="BB20" s="103">
        <v>33</v>
      </c>
      <c r="BC20" s="103">
        <v>0</v>
      </c>
    </row>
    <row r="21" spans="1:55" s="105" customFormat="1" ht="13.5" customHeight="1">
      <c r="A21" s="115" t="s">
        <v>35</v>
      </c>
      <c r="B21" s="113" t="s">
        <v>282</v>
      </c>
      <c r="C21" s="101" t="s">
        <v>283</v>
      </c>
      <c r="D21" s="103">
        <f>SUM(E21,+H21,+K21)</f>
        <v>1373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1373</v>
      </c>
      <c r="L21" s="103">
        <v>168</v>
      </c>
      <c r="M21" s="103">
        <v>1205</v>
      </c>
      <c r="N21" s="103">
        <f>SUM(O21,+V21,+AC21)</f>
        <v>1373</v>
      </c>
      <c r="O21" s="103">
        <f>SUM(P21:U21)</f>
        <v>168</v>
      </c>
      <c r="P21" s="103">
        <v>168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1205</v>
      </c>
      <c r="W21" s="103">
        <v>1205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65</v>
      </c>
      <c r="AG21" s="103">
        <v>65</v>
      </c>
      <c r="AH21" s="103">
        <v>0</v>
      </c>
      <c r="AI21" s="103">
        <v>0</v>
      </c>
      <c r="AJ21" s="103">
        <f>SUM(AK21:AS21)</f>
        <v>80</v>
      </c>
      <c r="AK21" s="103">
        <v>15</v>
      </c>
      <c r="AL21" s="103">
        <v>0</v>
      </c>
      <c r="AM21" s="103">
        <v>15</v>
      </c>
      <c r="AN21" s="103">
        <v>50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</v>
      </c>
      <c r="AU21" s="103">
        <v>0</v>
      </c>
      <c r="AV21" s="103">
        <v>0</v>
      </c>
      <c r="AW21" s="103">
        <v>2</v>
      </c>
      <c r="AX21" s="103">
        <v>0</v>
      </c>
      <c r="AY21" s="103">
        <v>0</v>
      </c>
      <c r="AZ21" s="103">
        <f>SUM(BA21:BC21)</f>
        <v>4</v>
      </c>
      <c r="BA21" s="103">
        <v>4</v>
      </c>
      <c r="BB21" s="103">
        <v>0</v>
      </c>
      <c r="BC21" s="103">
        <v>0</v>
      </c>
    </row>
    <row r="22" spans="1:55" s="105" customFormat="1" ht="13.5" customHeight="1">
      <c r="A22" s="115" t="s">
        <v>35</v>
      </c>
      <c r="B22" s="113" t="s">
        <v>284</v>
      </c>
      <c r="C22" s="101" t="s">
        <v>285</v>
      </c>
      <c r="D22" s="103">
        <f>SUM(E22,+H22,+K22)</f>
        <v>846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846</v>
      </c>
      <c r="L22" s="103">
        <v>117</v>
      </c>
      <c r="M22" s="103">
        <v>729</v>
      </c>
      <c r="N22" s="103">
        <f>SUM(O22,+V22,+AC22)</f>
        <v>846</v>
      </c>
      <c r="O22" s="103">
        <f>SUM(P22:U22)</f>
        <v>117</v>
      </c>
      <c r="P22" s="103">
        <v>117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729</v>
      </c>
      <c r="W22" s="103">
        <v>729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22</v>
      </c>
      <c r="AG22" s="103">
        <v>22</v>
      </c>
      <c r="AH22" s="103">
        <v>0</v>
      </c>
      <c r="AI22" s="103">
        <v>0</v>
      </c>
      <c r="AJ22" s="103">
        <f>SUM(AK22:AS22)</f>
        <v>22</v>
      </c>
      <c r="AK22" s="103">
        <v>0</v>
      </c>
      <c r="AL22" s="103">
        <v>0</v>
      </c>
      <c r="AM22" s="103">
        <v>19</v>
      </c>
      <c r="AN22" s="103">
        <v>3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3</v>
      </c>
      <c r="AU22" s="103">
        <v>0</v>
      </c>
      <c r="AV22" s="103">
        <v>0</v>
      </c>
      <c r="AW22" s="103">
        <v>3</v>
      </c>
      <c r="AX22" s="103">
        <v>0</v>
      </c>
      <c r="AY22" s="103">
        <v>0</v>
      </c>
      <c r="AZ22" s="103">
        <f>SUM(BA22:BC22)</f>
        <v>3</v>
      </c>
      <c r="BA22" s="103">
        <v>3</v>
      </c>
      <c r="BB22" s="103">
        <v>0</v>
      </c>
      <c r="BC22" s="103">
        <v>0</v>
      </c>
    </row>
    <row r="23" spans="1:55" s="105" customFormat="1" ht="13.5" customHeight="1">
      <c r="A23" s="115" t="s">
        <v>35</v>
      </c>
      <c r="B23" s="113" t="s">
        <v>286</v>
      </c>
      <c r="C23" s="101" t="s">
        <v>287</v>
      </c>
      <c r="D23" s="103">
        <f>SUM(E23,+H23,+K23)</f>
        <v>4520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4520</v>
      </c>
      <c r="L23" s="103">
        <v>774</v>
      </c>
      <c r="M23" s="103">
        <v>3746</v>
      </c>
      <c r="N23" s="103">
        <f>SUM(O23,+V23,+AC23)</f>
        <v>4520</v>
      </c>
      <c r="O23" s="103">
        <f>SUM(P23:U23)</f>
        <v>774</v>
      </c>
      <c r="P23" s="103">
        <v>774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3746</v>
      </c>
      <c r="W23" s="103">
        <v>3746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130</v>
      </c>
      <c r="AG23" s="103">
        <v>130</v>
      </c>
      <c r="AH23" s="103">
        <v>0</v>
      </c>
      <c r="AI23" s="103">
        <v>0</v>
      </c>
      <c r="AJ23" s="103">
        <f>SUM(AK23:AS23)</f>
        <v>130</v>
      </c>
      <c r="AK23" s="103">
        <v>0</v>
      </c>
      <c r="AL23" s="103">
        <v>0</v>
      </c>
      <c r="AM23" s="103">
        <v>116</v>
      </c>
      <c r="AN23" s="103">
        <v>14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15</v>
      </c>
      <c r="AU23" s="103">
        <v>0</v>
      </c>
      <c r="AV23" s="103">
        <v>0</v>
      </c>
      <c r="AW23" s="103">
        <v>15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35</v>
      </c>
      <c r="B24" s="113" t="s">
        <v>288</v>
      </c>
      <c r="C24" s="101" t="s">
        <v>289</v>
      </c>
      <c r="D24" s="103">
        <f>SUM(E24,+H24,+K24)</f>
        <v>4873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4873</v>
      </c>
      <c r="L24" s="103">
        <v>302</v>
      </c>
      <c r="M24" s="103">
        <v>4571</v>
      </c>
      <c r="N24" s="103">
        <f>SUM(O24,+V24,+AC24)</f>
        <v>4873</v>
      </c>
      <c r="O24" s="103">
        <f>SUM(P24:U24)</f>
        <v>302</v>
      </c>
      <c r="P24" s="103">
        <v>302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4571</v>
      </c>
      <c r="W24" s="103">
        <v>4571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51</v>
      </c>
      <c r="AG24" s="103">
        <v>51</v>
      </c>
      <c r="AH24" s="103">
        <v>0</v>
      </c>
      <c r="AI24" s="103">
        <v>0</v>
      </c>
      <c r="AJ24" s="103">
        <f>SUM(AK24:AS24)</f>
        <v>51</v>
      </c>
      <c r="AK24" s="103">
        <v>0</v>
      </c>
      <c r="AL24" s="103">
        <v>0</v>
      </c>
      <c r="AM24" s="103">
        <v>0</v>
      </c>
      <c r="AN24" s="103">
        <v>51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35</v>
      </c>
      <c r="B25" s="113" t="s">
        <v>290</v>
      </c>
      <c r="C25" s="101" t="s">
        <v>291</v>
      </c>
      <c r="D25" s="103">
        <f>SUM(E25,+H25,+K25)</f>
        <v>1879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1879</v>
      </c>
      <c r="L25" s="103">
        <v>222</v>
      </c>
      <c r="M25" s="103">
        <v>1657</v>
      </c>
      <c r="N25" s="103">
        <f>SUM(O25,+V25,+AC25)</f>
        <v>1879</v>
      </c>
      <c r="O25" s="103">
        <f>SUM(P25:U25)</f>
        <v>222</v>
      </c>
      <c r="P25" s="103">
        <v>222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1657</v>
      </c>
      <c r="W25" s="103">
        <v>1657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48</v>
      </c>
      <c r="AG25" s="103">
        <v>48</v>
      </c>
      <c r="AH25" s="103">
        <v>0</v>
      </c>
      <c r="AI25" s="103">
        <v>0</v>
      </c>
      <c r="AJ25" s="103">
        <f>SUM(AK25:AS25)</f>
        <v>61</v>
      </c>
      <c r="AK25" s="103">
        <v>15</v>
      </c>
      <c r="AL25" s="103">
        <v>0</v>
      </c>
      <c r="AM25" s="103">
        <v>0</v>
      </c>
      <c r="AN25" s="103">
        <v>46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</v>
      </c>
      <c r="AU25" s="103">
        <v>2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35</v>
      </c>
      <c r="B26" s="113" t="s">
        <v>292</v>
      </c>
      <c r="C26" s="101" t="s">
        <v>293</v>
      </c>
      <c r="D26" s="103">
        <f>SUM(E26,+H26,+K26)</f>
        <v>1948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1948</v>
      </c>
      <c r="L26" s="103">
        <v>26</v>
      </c>
      <c r="M26" s="103">
        <v>1922</v>
      </c>
      <c r="N26" s="103">
        <f>SUM(O26,+V26,+AC26)</f>
        <v>1948</v>
      </c>
      <c r="O26" s="103">
        <f>SUM(P26:U26)</f>
        <v>26</v>
      </c>
      <c r="P26" s="103">
        <v>26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1922</v>
      </c>
      <c r="W26" s="103">
        <v>1922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26</v>
      </c>
      <c r="AG26" s="103">
        <v>26</v>
      </c>
      <c r="AH26" s="103">
        <v>0</v>
      </c>
      <c r="AI26" s="103">
        <v>0</v>
      </c>
      <c r="AJ26" s="103">
        <f>SUM(AK26:AS26)</f>
        <v>26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26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35</v>
      </c>
      <c r="B27" s="113" t="s">
        <v>294</v>
      </c>
      <c r="C27" s="101" t="s">
        <v>295</v>
      </c>
      <c r="D27" s="103">
        <f>SUM(E27,+H27,+K27)</f>
        <v>1153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1153</v>
      </c>
      <c r="L27" s="103">
        <v>16</v>
      </c>
      <c r="M27" s="103">
        <v>1137</v>
      </c>
      <c r="N27" s="103">
        <f>SUM(O27,+V27,+AC27)</f>
        <v>1153</v>
      </c>
      <c r="O27" s="103">
        <f>SUM(P27:U27)</f>
        <v>16</v>
      </c>
      <c r="P27" s="103">
        <v>16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1137</v>
      </c>
      <c r="W27" s="103">
        <v>1137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49</v>
      </c>
      <c r="AG27" s="103">
        <v>49</v>
      </c>
      <c r="AH27" s="103">
        <v>0</v>
      </c>
      <c r="AI27" s="103">
        <v>0</v>
      </c>
      <c r="AJ27" s="103">
        <f>SUM(AK27:AS27)</f>
        <v>49</v>
      </c>
      <c r="AK27" s="103">
        <v>0</v>
      </c>
      <c r="AL27" s="103">
        <v>0</v>
      </c>
      <c r="AM27" s="103">
        <v>11</v>
      </c>
      <c r="AN27" s="103">
        <v>0</v>
      </c>
      <c r="AO27" s="103">
        <v>0</v>
      </c>
      <c r="AP27" s="103">
        <v>0</v>
      </c>
      <c r="AQ27" s="103">
        <v>12</v>
      </c>
      <c r="AR27" s="103">
        <v>26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35</v>
      </c>
      <c r="B28" s="113" t="s">
        <v>296</v>
      </c>
      <c r="C28" s="101" t="s">
        <v>297</v>
      </c>
      <c r="D28" s="103">
        <f>SUM(E28,+H28,+K28)</f>
        <v>691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691</v>
      </c>
      <c r="L28" s="103">
        <v>51</v>
      </c>
      <c r="M28" s="103">
        <v>640</v>
      </c>
      <c r="N28" s="103">
        <f>SUM(O28,+V28,+AC28)</f>
        <v>691</v>
      </c>
      <c r="O28" s="103">
        <f>SUM(P28:U28)</f>
        <v>51</v>
      </c>
      <c r="P28" s="103">
        <v>51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640</v>
      </c>
      <c r="W28" s="103">
        <v>640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</v>
      </c>
      <c r="AG28" s="103">
        <v>2</v>
      </c>
      <c r="AH28" s="103">
        <v>0</v>
      </c>
      <c r="AI28" s="103">
        <v>0</v>
      </c>
      <c r="AJ28" s="103">
        <f>SUM(AK28:AS28)</f>
        <v>2</v>
      </c>
      <c r="AK28" s="103">
        <v>2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</v>
      </c>
      <c r="AU28" s="103">
        <v>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35</v>
      </c>
      <c r="B29" s="113" t="s">
        <v>298</v>
      </c>
      <c r="C29" s="101" t="s">
        <v>299</v>
      </c>
      <c r="D29" s="103">
        <f>SUM(E29,+H29,+K29)</f>
        <v>1335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1335</v>
      </c>
      <c r="L29" s="103">
        <v>2</v>
      </c>
      <c r="M29" s="103">
        <v>1333</v>
      </c>
      <c r="N29" s="103">
        <f>SUM(O29,+V29,+AC29)</f>
        <v>1335</v>
      </c>
      <c r="O29" s="103">
        <f>SUM(P29:U29)</f>
        <v>2</v>
      </c>
      <c r="P29" s="103">
        <v>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1333</v>
      </c>
      <c r="W29" s="103">
        <v>1333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4</v>
      </c>
      <c r="AG29" s="103">
        <v>4</v>
      </c>
      <c r="AH29" s="103">
        <v>0</v>
      </c>
      <c r="AI29" s="103">
        <v>0</v>
      </c>
      <c r="AJ29" s="103">
        <f>SUM(AK29:AS29)</f>
        <v>59</v>
      </c>
      <c r="AK29" s="103">
        <v>59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4</v>
      </c>
      <c r="AU29" s="103">
        <v>4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35</v>
      </c>
      <c r="B30" s="113" t="s">
        <v>300</v>
      </c>
      <c r="C30" s="101" t="s">
        <v>301</v>
      </c>
      <c r="D30" s="103">
        <f>SUM(E30,+H30,+K30)</f>
        <v>3352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3352</v>
      </c>
      <c r="L30" s="103">
        <v>404</v>
      </c>
      <c r="M30" s="103">
        <v>2948</v>
      </c>
      <c r="N30" s="103">
        <f>SUM(O30,+V30,+AC30)</f>
        <v>3352</v>
      </c>
      <c r="O30" s="103">
        <f>SUM(P30:U30)</f>
        <v>404</v>
      </c>
      <c r="P30" s="103">
        <v>404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2948</v>
      </c>
      <c r="W30" s="103">
        <v>2948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9</v>
      </c>
      <c r="AG30" s="103">
        <v>9</v>
      </c>
      <c r="AH30" s="103">
        <v>0</v>
      </c>
      <c r="AI30" s="103">
        <v>0</v>
      </c>
      <c r="AJ30" s="103">
        <f>SUM(AK30:AS30)</f>
        <v>134</v>
      </c>
      <c r="AK30" s="103">
        <v>134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9</v>
      </c>
      <c r="AU30" s="103">
        <v>9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35</v>
      </c>
      <c r="B31" s="113" t="s">
        <v>302</v>
      </c>
      <c r="C31" s="101" t="s">
        <v>303</v>
      </c>
      <c r="D31" s="103">
        <f>SUM(E31,+H31,+K31)</f>
        <v>2565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2565</v>
      </c>
      <c r="L31" s="103">
        <v>577</v>
      </c>
      <c r="M31" s="103">
        <v>1988</v>
      </c>
      <c r="N31" s="103">
        <f>SUM(O31,+V31,+AC31)</f>
        <v>2565</v>
      </c>
      <c r="O31" s="103">
        <f>SUM(P31:U31)</f>
        <v>577</v>
      </c>
      <c r="P31" s="103">
        <v>577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1988</v>
      </c>
      <c r="W31" s="103">
        <v>1988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90</v>
      </c>
      <c r="AG31" s="103">
        <v>90</v>
      </c>
      <c r="AH31" s="103">
        <v>0</v>
      </c>
      <c r="AI31" s="103">
        <v>0</v>
      </c>
      <c r="AJ31" s="103">
        <f>SUM(AK31:AS31)</f>
        <v>90</v>
      </c>
      <c r="AK31" s="103">
        <v>0</v>
      </c>
      <c r="AL31" s="103">
        <v>0</v>
      </c>
      <c r="AM31" s="103">
        <v>42</v>
      </c>
      <c r="AN31" s="103">
        <v>0</v>
      </c>
      <c r="AO31" s="103">
        <v>0</v>
      </c>
      <c r="AP31" s="103">
        <v>0</v>
      </c>
      <c r="AQ31" s="103">
        <v>48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35</v>
      </c>
      <c r="B32" s="113" t="s">
        <v>304</v>
      </c>
      <c r="C32" s="101" t="s">
        <v>305</v>
      </c>
      <c r="D32" s="103">
        <f>SUM(E32,+H32,+K32)</f>
        <v>6031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6031</v>
      </c>
      <c r="L32" s="103">
        <v>415</v>
      </c>
      <c r="M32" s="103">
        <v>5616</v>
      </c>
      <c r="N32" s="103">
        <f>SUM(O32,+V32,+AC32)</f>
        <v>6031</v>
      </c>
      <c r="O32" s="103">
        <f>SUM(P32:U32)</f>
        <v>415</v>
      </c>
      <c r="P32" s="103">
        <v>415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5616</v>
      </c>
      <c r="W32" s="103">
        <v>5616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211</v>
      </c>
      <c r="AG32" s="103">
        <v>211</v>
      </c>
      <c r="AH32" s="103">
        <v>0</v>
      </c>
      <c r="AI32" s="103">
        <v>0</v>
      </c>
      <c r="AJ32" s="103">
        <f>SUM(AK32:AS32)</f>
        <v>211</v>
      </c>
      <c r="AK32" s="103">
        <v>0</v>
      </c>
      <c r="AL32" s="103">
        <v>0</v>
      </c>
      <c r="AM32" s="103">
        <v>99</v>
      </c>
      <c r="AN32" s="103">
        <v>0</v>
      </c>
      <c r="AO32" s="103">
        <v>0</v>
      </c>
      <c r="AP32" s="103">
        <v>0</v>
      </c>
      <c r="AQ32" s="103">
        <v>112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35</v>
      </c>
      <c r="B33" s="113" t="s">
        <v>306</v>
      </c>
      <c r="C33" s="101" t="s">
        <v>307</v>
      </c>
      <c r="D33" s="103">
        <f>SUM(E33,+H33,+K33)</f>
        <v>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0</v>
      </c>
      <c r="L33" s="103">
        <v>0</v>
      </c>
      <c r="M33" s="103">
        <v>0</v>
      </c>
      <c r="N33" s="103">
        <f>SUM(O33,+V33,+AC33)</f>
        <v>0</v>
      </c>
      <c r="O33" s="103">
        <f>SUM(P33:U33)</f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35</v>
      </c>
      <c r="B34" s="113" t="s">
        <v>308</v>
      </c>
      <c r="C34" s="101" t="s">
        <v>309</v>
      </c>
      <c r="D34" s="103">
        <f>SUM(E34,+H34,+K34)</f>
        <v>12</v>
      </c>
      <c r="E34" s="103">
        <f>SUM(F34:G34)</f>
        <v>0</v>
      </c>
      <c r="F34" s="103">
        <v>0</v>
      </c>
      <c r="G34" s="103">
        <v>0</v>
      </c>
      <c r="H34" s="103">
        <f>SUM(I34:J34)</f>
        <v>12</v>
      </c>
      <c r="I34" s="103">
        <v>0</v>
      </c>
      <c r="J34" s="103">
        <v>12</v>
      </c>
      <c r="K34" s="103">
        <f>SUM(L34:M34)</f>
        <v>0</v>
      </c>
      <c r="L34" s="103">
        <v>0</v>
      </c>
      <c r="M34" s="103">
        <v>0</v>
      </c>
      <c r="N34" s="103">
        <f>SUM(O34,+V34,+AC34)</f>
        <v>24</v>
      </c>
      <c r="O34" s="103">
        <f>SUM(P34:U34)</f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12</v>
      </c>
      <c r="W34" s="103">
        <v>0</v>
      </c>
      <c r="X34" s="103">
        <v>0</v>
      </c>
      <c r="Y34" s="103">
        <v>0</v>
      </c>
      <c r="Z34" s="103">
        <v>12</v>
      </c>
      <c r="AA34" s="103">
        <v>0</v>
      </c>
      <c r="AB34" s="103">
        <v>0</v>
      </c>
      <c r="AC34" s="103">
        <f>SUM(AD34:AE34)</f>
        <v>12</v>
      </c>
      <c r="AD34" s="103">
        <v>0</v>
      </c>
      <c r="AE34" s="103">
        <v>12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19000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19201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19204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19205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19206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19207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19213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19214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19346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19364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19365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19366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19368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19384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19422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19423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19424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19425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19429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19430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19442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19443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2020-02-13T01:19:02Z</dcterms:modified>
</cp:coreProperties>
</file>