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ごみ処理概要!$2:$22</definedName>
    <definedName name="_xlnm.Print_Area" localSheetId="3">ごみ処理量内訳!$2:$22</definedName>
    <definedName name="_xlnm.Print_Area" localSheetId="1">ごみ搬入量内訳!$2:$22</definedName>
    <definedName name="_xlnm.Print_Area" localSheetId="6">災害廃棄物搬入量!$2:$22</definedName>
    <definedName name="_xlnm.Print_Area" localSheetId="2">施設区分別搬入量内訳!$2:$22</definedName>
    <definedName name="_xlnm.Print_Area" localSheetId="5">施設資源化量内訳!$2:$22</definedName>
    <definedName name="_xlnm.Print_Area" localSheetId="4">資源化量内訳!$2:$22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T8" i="5"/>
  <c r="CT9" i="5"/>
  <c r="CT10" i="5"/>
  <c r="CT11" i="5"/>
  <c r="CT12" i="5"/>
  <c r="CT13" i="5"/>
  <c r="CT14" i="5"/>
  <c r="CT15" i="5"/>
  <c r="CR15" i="5" s="1"/>
  <c r="O15" i="5" s="1"/>
  <c r="CT16" i="5"/>
  <c r="CT17" i="5"/>
  <c r="CT18" i="5"/>
  <c r="CT19" i="5"/>
  <c r="CT20" i="5"/>
  <c r="CT21" i="5"/>
  <c r="CR21" i="5" s="1"/>
  <c r="O21" i="5" s="1"/>
  <c r="CT22" i="5"/>
  <c r="CS8" i="5"/>
  <c r="CS9" i="5"/>
  <c r="CS10" i="5"/>
  <c r="CR10" i="5" s="1"/>
  <c r="O10" i="5" s="1"/>
  <c r="CS11" i="5"/>
  <c r="CS12" i="5"/>
  <c r="CR12" i="5" s="1"/>
  <c r="O12" i="5" s="1"/>
  <c r="CS13" i="5"/>
  <c r="CS14" i="5"/>
  <c r="CS15" i="5"/>
  <c r="CS16" i="5"/>
  <c r="CR16" i="5" s="1"/>
  <c r="O16" i="5" s="1"/>
  <c r="CS17" i="5"/>
  <c r="CS18" i="5"/>
  <c r="CR18" i="5" s="1"/>
  <c r="O18" i="5" s="1"/>
  <c r="CS19" i="5"/>
  <c r="CS20" i="5"/>
  <c r="CS21" i="5"/>
  <c r="CS22" i="5"/>
  <c r="CR22" i="5" s="1"/>
  <c r="O22" i="5" s="1"/>
  <c r="CR8" i="5"/>
  <c r="CR9" i="5"/>
  <c r="O9" i="5" s="1"/>
  <c r="CR11" i="5"/>
  <c r="CR13" i="5"/>
  <c r="CR14" i="5"/>
  <c r="CR17" i="5"/>
  <c r="CR19" i="5"/>
  <c r="CR2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K8" i="5"/>
  <c r="CK9" i="5"/>
  <c r="CK10" i="5"/>
  <c r="CJ10" i="5" s="1"/>
  <c r="N10" i="5" s="1"/>
  <c r="CK11" i="5"/>
  <c r="CK12" i="5"/>
  <c r="CJ12" i="5" s="1"/>
  <c r="N12" i="5" s="1"/>
  <c r="CK13" i="5"/>
  <c r="CK14" i="5"/>
  <c r="CK15" i="5"/>
  <c r="CK16" i="5"/>
  <c r="CJ16" i="5" s="1"/>
  <c r="N16" i="5" s="1"/>
  <c r="CK17" i="5"/>
  <c r="CK18" i="5"/>
  <c r="CJ18" i="5" s="1"/>
  <c r="N18" i="5" s="1"/>
  <c r="CK19" i="5"/>
  <c r="CK20" i="5"/>
  <c r="CK21" i="5"/>
  <c r="CK22" i="5"/>
  <c r="CJ22" i="5" s="1"/>
  <c r="N22" i="5" s="1"/>
  <c r="CJ8" i="5"/>
  <c r="CJ9" i="5"/>
  <c r="CJ11" i="5"/>
  <c r="CJ13" i="5"/>
  <c r="CJ14" i="5"/>
  <c r="CJ15" i="5"/>
  <c r="CJ17" i="5"/>
  <c r="CJ19" i="5"/>
  <c r="CJ20" i="5"/>
  <c r="CJ2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C8" i="5"/>
  <c r="CC9" i="5"/>
  <c r="CC10" i="5"/>
  <c r="CB10" i="5" s="1"/>
  <c r="M10" i="5" s="1"/>
  <c r="CC11" i="5"/>
  <c r="CC12" i="5"/>
  <c r="CB12" i="5" s="1"/>
  <c r="CC13" i="5"/>
  <c r="CC14" i="5"/>
  <c r="CC15" i="5"/>
  <c r="CC16" i="5"/>
  <c r="CB16" i="5" s="1"/>
  <c r="M16" i="5" s="1"/>
  <c r="CC17" i="5"/>
  <c r="CC18" i="5"/>
  <c r="CB18" i="5" s="1"/>
  <c r="CC19" i="5"/>
  <c r="CC20" i="5"/>
  <c r="CC21" i="5"/>
  <c r="CC22" i="5"/>
  <c r="CB22" i="5" s="1"/>
  <c r="M22" i="5" s="1"/>
  <c r="CB8" i="5"/>
  <c r="CB9" i="5"/>
  <c r="M9" i="5" s="1"/>
  <c r="CB11" i="5"/>
  <c r="CB13" i="5"/>
  <c r="M13" i="5" s="1"/>
  <c r="CB14" i="5"/>
  <c r="CB15" i="5"/>
  <c r="M15" i="5" s="1"/>
  <c r="CB17" i="5"/>
  <c r="CB19" i="5"/>
  <c r="M19" i="5" s="1"/>
  <c r="CB20" i="5"/>
  <c r="CB21" i="5"/>
  <c r="M21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U8" i="5"/>
  <c r="BU9" i="5"/>
  <c r="BU10" i="5"/>
  <c r="BT10" i="5" s="1"/>
  <c r="L10" i="5" s="1"/>
  <c r="BU11" i="5"/>
  <c r="BT11" i="5" s="1"/>
  <c r="L11" i="5" s="1"/>
  <c r="BU12" i="5"/>
  <c r="BT12" i="5" s="1"/>
  <c r="L12" i="5" s="1"/>
  <c r="BU13" i="5"/>
  <c r="BU14" i="5"/>
  <c r="BU15" i="5"/>
  <c r="BU16" i="5"/>
  <c r="BT16" i="5" s="1"/>
  <c r="L16" i="5" s="1"/>
  <c r="BU17" i="5"/>
  <c r="BU18" i="5"/>
  <c r="BT18" i="5" s="1"/>
  <c r="L18" i="5" s="1"/>
  <c r="BU19" i="5"/>
  <c r="BU20" i="5"/>
  <c r="BU21" i="5"/>
  <c r="BU22" i="5"/>
  <c r="BT22" i="5" s="1"/>
  <c r="L22" i="5" s="1"/>
  <c r="BT8" i="5"/>
  <c r="BT9" i="5"/>
  <c r="L9" i="5" s="1"/>
  <c r="BT13" i="5"/>
  <c r="BT14" i="5"/>
  <c r="BT15" i="5"/>
  <c r="L15" i="5" s="1"/>
  <c r="BT17" i="5"/>
  <c r="BT19" i="5"/>
  <c r="BT20" i="5"/>
  <c r="BT21" i="5"/>
  <c r="L21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M8" i="5"/>
  <c r="BM9" i="5"/>
  <c r="BM10" i="5"/>
  <c r="BL10" i="5" s="1"/>
  <c r="K10" i="5" s="1"/>
  <c r="BM11" i="5"/>
  <c r="BL11" i="5" s="1"/>
  <c r="K11" i="5" s="1"/>
  <c r="BM12" i="5"/>
  <c r="BL12" i="5" s="1"/>
  <c r="BM13" i="5"/>
  <c r="BM14" i="5"/>
  <c r="BM15" i="5"/>
  <c r="BM16" i="5"/>
  <c r="BL16" i="5" s="1"/>
  <c r="K16" i="5" s="1"/>
  <c r="BM17" i="5"/>
  <c r="BL17" i="5" s="1"/>
  <c r="K17" i="5" s="1"/>
  <c r="BM18" i="5"/>
  <c r="BL18" i="5" s="1"/>
  <c r="BM19" i="5"/>
  <c r="BM20" i="5"/>
  <c r="BM21" i="5"/>
  <c r="BM22" i="5"/>
  <c r="BL22" i="5" s="1"/>
  <c r="K22" i="5" s="1"/>
  <c r="BL8" i="5"/>
  <c r="BL9" i="5"/>
  <c r="K9" i="5" s="1"/>
  <c r="BL13" i="5"/>
  <c r="K13" i="5" s="1"/>
  <c r="BL14" i="5"/>
  <c r="BL15" i="5"/>
  <c r="K15" i="5" s="1"/>
  <c r="BL19" i="5"/>
  <c r="K19" i="5" s="1"/>
  <c r="BL20" i="5"/>
  <c r="BL21" i="5"/>
  <c r="K21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E8" i="5"/>
  <c r="BE9" i="5"/>
  <c r="BE10" i="5"/>
  <c r="BD10" i="5" s="1"/>
  <c r="J10" i="5" s="1"/>
  <c r="BE11" i="5"/>
  <c r="BD11" i="5" s="1"/>
  <c r="J11" i="5" s="1"/>
  <c r="BE12" i="5"/>
  <c r="BD12" i="5" s="1"/>
  <c r="J12" i="5" s="1"/>
  <c r="BE13" i="5"/>
  <c r="BE14" i="5"/>
  <c r="BE15" i="5"/>
  <c r="BE16" i="5"/>
  <c r="BD16" i="5" s="1"/>
  <c r="J16" i="5" s="1"/>
  <c r="BE17" i="5"/>
  <c r="BD17" i="5" s="1"/>
  <c r="J17" i="5" s="1"/>
  <c r="BE18" i="5"/>
  <c r="BD18" i="5" s="1"/>
  <c r="J18" i="5" s="1"/>
  <c r="BE19" i="5"/>
  <c r="BE20" i="5"/>
  <c r="BE21" i="5"/>
  <c r="BE22" i="5"/>
  <c r="BD22" i="5" s="1"/>
  <c r="J22" i="5" s="1"/>
  <c r="BD8" i="5"/>
  <c r="BD9" i="5"/>
  <c r="BD13" i="5"/>
  <c r="BD14" i="5"/>
  <c r="BD15" i="5"/>
  <c r="BD19" i="5"/>
  <c r="BD20" i="5"/>
  <c r="BD2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W8" i="5"/>
  <c r="AW9" i="5"/>
  <c r="AW10" i="5"/>
  <c r="AV10" i="5" s="1"/>
  <c r="I10" i="5" s="1"/>
  <c r="AW11" i="5"/>
  <c r="AV11" i="5" s="1"/>
  <c r="I11" i="5" s="1"/>
  <c r="AW12" i="5"/>
  <c r="AV12" i="5" s="1"/>
  <c r="AW13" i="5"/>
  <c r="AW14" i="5"/>
  <c r="AW15" i="5"/>
  <c r="AW16" i="5"/>
  <c r="AV16" i="5" s="1"/>
  <c r="I16" i="5" s="1"/>
  <c r="AW17" i="5"/>
  <c r="AV17" i="5" s="1"/>
  <c r="I17" i="5" s="1"/>
  <c r="AW18" i="5"/>
  <c r="AV18" i="5" s="1"/>
  <c r="AW19" i="5"/>
  <c r="AW20" i="5"/>
  <c r="AW21" i="5"/>
  <c r="AW22" i="5"/>
  <c r="AV22" i="5" s="1"/>
  <c r="I22" i="5" s="1"/>
  <c r="AV8" i="5"/>
  <c r="AV9" i="5"/>
  <c r="I9" i="5" s="1"/>
  <c r="AV13" i="5"/>
  <c r="I13" i="5" s="1"/>
  <c r="AV14" i="5"/>
  <c r="AV15" i="5"/>
  <c r="I15" i="5" s="1"/>
  <c r="AV19" i="5"/>
  <c r="I19" i="5" s="1"/>
  <c r="AV20" i="5"/>
  <c r="AV21" i="5"/>
  <c r="I21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P8" i="5"/>
  <c r="AP9" i="5"/>
  <c r="AP10" i="5"/>
  <c r="AP11" i="5"/>
  <c r="AP12" i="5"/>
  <c r="AP13" i="5"/>
  <c r="AP14" i="5"/>
  <c r="AP15" i="5"/>
  <c r="AN15" i="5" s="1"/>
  <c r="H15" i="5" s="1"/>
  <c r="AP16" i="5"/>
  <c r="AP17" i="5"/>
  <c r="AP18" i="5"/>
  <c r="AP19" i="5"/>
  <c r="AP20" i="5"/>
  <c r="AP21" i="5"/>
  <c r="AN21" i="5" s="1"/>
  <c r="H21" i="5" s="1"/>
  <c r="F21" i="5" s="1"/>
  <c r="AP22" i="5"/>
  <c r="AO8" i="5"/>
  <c r="AO9" i="5"/>
  <c r="AO10" i="5"/>
  <c r="AN10" i="5" s="1"/>
  <c r="H10" i="5" s="1"/>
  <c r="AO11" i="5"/>
  <c r="AN11" i="5" s="1"/>
  <c r="H11" i="5" s="1"/>
  <c r="AO12" i="5"/>
  <c r="AN12" i="5" s="1"/>
  <c r="H12" i="5" s="1"/>
  <c r="AO13" i="5"/>
  <c r="AO14" i="5"/>
  <c r="AO15" i="5"/>
  <c r="AO16" i="5"/>
  <c r="AN16" i="5" s="1"/>
  <c r="H16" i="5" s="1"/>
  <c r="AO17" i="5"/>
  <c r="AN17" i="5" s="1"/>
  <c r="H17" i="5" s="1"/>
  <c r="AO18" i="5"/>
  <c r="AN18" i="5" s="1"/>
  <c r="H18" i="5" s="1"/>
  <c r="AO19" i="5"/>
  <c r="AO20" i="5"/>
  <c r="AO21" i="5"/>
  <c r="AO22" i="5"/>
  <c r="AN22" i="5" s="1"/>
  <c r="H22" i="5" s="1"/>
  <c r="AN8" i="5"/>
  <c r="AN9" i="5"/>
  <c r="H9" i="5" s="1"/>
  <c r="F9" i="5" s="1"/>
  <c r="AN13" i="5"/>
  <c r="AN14" i="5"/>
  <c r="AN19" i="5"/>
  <c r="AN2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H8" i="5"/>
  <c r="AH9" i="5"/>
  <c r="AH10" i="5"/>
  <c r="AH11" i="5"/>
  <c r="AH12" i="5"/>
  <c r="AH13" i="5"/>
  <c r="AH14" i="5"/>
  <c r="AH15" i="5"/>
  <c r="AF15" i="5" s="1"/>
  <c r="G15" i="5" s="1"/>
  <c r="AH16" i="5"/>
  <c r="AH17" i="5"/>
  <c r="AH18" i="5"/>
  <c r="AH19" i="5"/>
  <c r="AH20" i="5"/>
  <c r="AH21" i="5"/>
  <c r="AH22" i="5"/>
  <c r="AG8" i="5"/>
  <c r="AG9" i="5"/>
  <c r="AG10" i="5"/>
  <c r="AF10" i="5" s="1"/>
  <c r="G10" i="5" s="1"/>
  <c r="AG11" i="5"/>
  <c r="AF11" i="5" s="1"/>
  <c r="G11" i="5" s="1"/>
  <c r="AG12" i="5"/>
  <c r="AF12" i="5" s="1"/>
  <c r="AG13" i="5"/>
  <c r="AG14" i="5"/>
  <c r="AG15" i="5"/>
  <c r="AG16" i="5"/>
  <c r="AF16" i="5" s="1"/>
  <c r="G16" i="5" s="1"/>
  <c r="AG17" i="5"/>
  <c r="AF17" i="5" s="1"/>
  <c r="G17" i="5" s="1"/>
  <c r="AG18" i="5"/>
  <c r="AF18" i="5" s="1"/>
  <c r="G18" i="5" s="1"/>
  <c r="AG19" i="5"/>
  <c r="AG20" i="5"/>
  <c r="AG21" i="5"/>
  <c r="AG22" i="5"/>
  <c r="AF22" i="5" s="1"/>
  <c r="G22" i="5" s="1"/>
  <c r="AF8" i="5"/>
  <c r="AF9" i="5"/>
  <c r="G9" i="5" s="1"/>
  <c r="AF13" i="5"/>
  <c r="G13" i="5" s="1"/>
  <c r="F13" i="5" s="1"/>
  <c r="AF14" i="5"/>
  <c r="AF19" i="5"/>
  <c r="G19" i="5" s="1"/>
  <c r="F19" i="5" s="1"/>
  <c r="AF20" i="5"/>
  <c r="AF21" i="5"/>
  <c r="G21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Z8" i="5"/>
  <c r="Z9" i="5"/>
  <c r="Z10" i="5"/>
  <c r="Z11" i="5"/>
  <c r="Z12" i="5"/>
  <c r="Z13" i="5"/>
  <c r="Z14" i="5"/>
  <c r="Z15" i="5"/>
  <c r="X15" i="5" s="1"/>
  <c r="E15" i="5" s="1"/>
  <c r="Z16" i="5"/>
  <c r="Z17" i="5"/>
  <c r="Z18" i="5"/>
  <c r="Z19" i="5"/>
  <c r="Z20" i="5"/>
  <c r="Z21" i="5"/>
  <c r="Z22" i="5"/>
  <c r="Y8" i="5"/>
  <c r="Y9" i="5"/>
  <c r="Y10" i="5"/>
  <c r="X10" i="5" s="1"/>
  <c r="E10" i="5" s="1"/>
  <c r="Y11" i="5"/>
  <c r="X11" i="5" s="1"/>
  <c r="E11" i="5" s="1"/>
  <c r="Y12" i="5"/>
  <c r="X12" i="5" s="1"/>
  <c r="Y13" i="5"/>
  <c r="Y14" i="5"/>
  <c r="Y15" i="5"/>
  <c r="Y16" i="5"/>
  <c r="X16" i="5" s="1"/>
  <c r="E16" i="5" s="1"/>
  <c r="Y17" i="5"/>
  <c r="X17" i="5" s="1"/>
  <c r="E17" i="5" s="1"/>
  <c r="Y18" i="5"/>
  <c r="X18" i="5" s="1"/>
  <c r="E18" i="5" s="1"/>
  <c r="Y19" i="5"/>
  <c r="Y20" i="5"/>
  <c r="Y21" i="5"/>
  <c r="Y22" i="5"/>
  <c r="X22" i="5" s="1"/>
  <c r="E22" i="5" s="1"/>
  <c r="X8" i="5"/>
  <c r="X9" i="5"/>
  <c r="E9" i="5" s="1"/>
  <c r="X13" i="5"/>
  <c r="E13" i="5" s="1"/>
  <c r="X14" i="5"/>
  <c r="X19" i="5"/>
  <c r="E19" i="5" s="1"/>
  <c r="X20" i="5"/>
  <c r="X21" i="5"/>
  <c r="E21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Q8" i="5"/>
  <c r="Q9" i="5"/>
  <c r="Q10" i="5"/>
  <c r="P10" i="5" s="1"/>
  <c r="Q11" i="5"/>
  <c r="P11" i="5" s="1"/>
  <c r="Q12" i="5"/>
  <c r="P12" i="5" s="1"/>
  <c r="Q13" i="5"/>
  <c r="Q14" i="5"/>
  <c r="Q15" i="5"/>
  <c r="Q16" i="5"/>
  <c r="P16" i="5" s="1"/>
  <c r="Q17" i="5"/>
  <c r="P17" i="5" s="1"/>
  <c r="Q18" i="5"/>
  <c r="P18" i="5" s="1"/>
  <c r="Q19" i="5"/>
  <c r="Q20" i="5"/>
  <c r="Q21" i="5"/>
  <c r="Q22" i="5"/>
  <c r="P22" i="5" s="1"/>
  <c r="P8" i="5"/>
  <c r="P9" i="5"/>
  <c r="P13" i="5"/>
  <c r="P14" i="5"/>
  <c r="P15" i="5"/>
  <c r="P19" i="5"/>
  <c r="P20" i="5"/>
  <c r="P21" i="5"/>
  <c r="O8" i="5"/>
  <c r="O11" i="5"/>
  <c r="O13" i="5"/>
  <c r="O14" i="5"/>
  <c r="O17" i="5"/>
  <c r="O19" i="5"/>
  <c r="O20" i="5"/>
  <c r="N8" i="5"/>
  <c r="N9" i="5"/>
  <c r="N11" i="5"/>
  <c r="N13" i="5"/>
  <c r="N14" i="5"/>
  <c r="N15" i="5"/>
  <c r="N17" i="5"/>
  <c r="N19" i="5"/>
  <c r="N20" i="5"/>
  <c r="N21" i="5"/>
  <c r="M8" i="5"/>
  <c r="M11" i="5"/>
  <c r="M12" i="5"/>
  <c r="M14" i="5"/>
  <c r="M17" i="5"/>
  <c r="M18" i="5"/>
  <c r="M20" i="5"/>
  <c r="L8" i="5"/>
  <c r="L13" i="5"/>
  <c r="L14" i="5"/>
  <c r="L17" i="5"/>
  <c r="L19" i="5"/>
  <c r="L20" i="5"/>
  <c r="K8" i="5"/>
  <c r="K12" i="5"/>
  <c r="K14" i="5"/>
  <c r="K18" i="5"/>
  <c r="K20" i="5"/>
  <c r="J8" i="5"/>
  <c r="J9" i="5"/>
  <c r="J13" i="5"/>
  <c r="J14" i="5"/>
  <c r="J15" i="5"/>
  <c r="J19" i="5"/>
  <c r="J20" i="5"/>
  <c r="J21" i="5"/>
  <c r="I8" i="5"/>
  <c r="I12" i="5"/>
  <c r="I14" i="5"/>
  <c r="I18" i="5"/>
  <c r="I20" i="5"/>
  <c r="H8" i="5"/>
  <c r="H13" i="5"/>
  <c r="H14" i="5"/>
  <c r="H19" i="5"/>
  <c r="H20" i="5"/>
  <c r="G8" i="5"/>
  <c r="G12" i="5"/>
  <c r="F12" i="5" s="1"/>
  <c r="G14" i="5"/>
  <c r="G20" i="5"/>
  <c r="F8" i="5"/>
  <c r="F14" i="5"/>
  <c r="F20" i="5"/>
  <c r="E8" i="5"/>
  <c r="E12" i="5"/>
  <c r="E14" i="5"/>
  <c r="E20" i="5"/>
  <c r="D8" i="5"/>
  <c r="D14" i="5"/>
  <c r="D2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Y8" i="9"/>
  <c r="Y9" i="9"/>
  <c r="Y10" i="9"/>
  <c r="Y11" i="9"/>
  <c r="Y12" i="9"/>
  <c r="D12" i="9" s="1"/>
  <c r="AT12" i="4" s="1"/>
  <c r="Y13" i="9"/>
  <c r="Y14" i="9"/>
  <c r="Y15" i="9"/>
  <c r="Y16" i="9"/>
  <c r="Y17" i="9"/>
  <c r="Y18" i="9"/>
  <c r="D18" i="9" s="1"/>
  <c r="AT18" i="4" s="1"/>
  <c r="Y19" i="9"/>
  <c r="Y20" i="9"/>
  <c r="Y21" i="9"/>
  <c r="Y22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D8" i="9"/>
  <c r="D9" i="9"/>
  <c r="D10" i="9"/>
  <c r="D11" i="9"/>
  <c r="D13" i="9"/>
  <c r="D14" i="9"/>
  <c r="D15" i="9"/>
  <c r="AT15" i="4" s="1"/>
  <c r="D15" i="4" s="1"/>
  <c r="D16" i="9"/>
  <c r="D17" i="9"/>
  <c r="D19" i="9"/>
  <c r="D20" i="9"/>
  <c r="D21" i="9"/>
  <c r="D22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T8" i="4"/>
  <c r="AT9" i="4"/>
  <c r="AT10" i="4"/>
  <c r="AT11" i="4"/>
  <c r="AT13" i="4"/>
  <c r="AT14" i="4"/>
  <c r="AT16" i="4"/>
  <c r="AT17" i="4"/>
  <c r="AT19" i="4"/>
  <c r="AT20" i="4"/>
  <c r="AT21" i="4"/>
  <c r="AT22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D8" i="4"/>
  <c r="D9" i="4"/>
  <c r="D10" i="4"/>
  <c r="D11" i="4"/>
  <c r="D13" i="4"/>
  <c r="D14" i="4"/>
  <c r="D16" i="4"/>
  <c r="D17" i="4"/>
  <c r="D19" i="4"/>
  <c r="D20" i="4"/>
  <c r="D21" i="4"/>
  <c r="D2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C8" i="3"/>
  <c r="AC9" i="3"/>
  <c r="Z9" i="3" s="1"/>
  <c r="AC10" i="3"/>
  <c r="AC11" i="3"/>
  <c r="Z11" i="3" s="1"/>
  <c r="AC12" i="3"/>
  <c r="AC13" i="3"/>
  <c r="Z13" i="3" s="1"/>
  <c r="AC14" i="3"/>
  <c r="AC15" i="3"/>
  <c r="Z15" i="3" s="1"/>
  <c r="AC16" i="3"/>
  <c r="AC17" i="3"/>
  <c r="Z17" i="3" s="1"/>
  <c r="AC18" i="3"/>
  <c r="AC19" i="3"/>
  <c r="Z19" i="3" s="1"/>
  <c r="AC20" i="3"/>
  <c r="AC21" i="3"/>
  <c r="Z21" i="3" s="1"/>
  <c r="AC22" i="3"/>
  <c r="Z8" i="3"/>
  <c r="Z10" i="3"/>
  <c r="Z12" i="3"/>
  <c r="Z14" i="3"/>
  <c r="Z16" i="3"/>
  <c r="Z18" i="3"/>
  <c r="Z20" i="3"/>
  <c r="Z22" i="3"/>
  <c r="R8" i="3"/>
  <c r="R9" i="3"/>
  <c r="P9" i="3" s="1"/>
  <c r="R10" i="3"/>
  <c r="R11" i="3"/>
  <c r="P11" i="3" s="1"/>
  <c r="R12" i="3"/>
  <c r="R13" i="3"/>
  <c r="P13" i="3" s="1"/>
  <c r="R14" i="3"/>
  <c r="R15" i="3"/>
  <c r="P15" i="3" s="1"/>
  <c r="R16" i="3"/>
  <c r="R17" i="3"/>
  <c r="P17" i="3" s="1"/>
  <c r="R18" i="3"/>
  <c r="R19" i="3"/>
  <c r="P19" i="3" s="1"/>
  <c r="R20" i="3"/>
  <c r="R21" i="3"/>
  <c r="P21" i="3" s="1"/>
  <c r="R22" i="3"/>
  <c r="P8" i="3"/>
  <c r="P10" i="3"/>
  <c r="P12" i="3"/>
  <c r="P14" i="3"/>
  <c r="P16" i="3"/>
  <c r="P18" i="3"/>
  <c r="P20" i="3"/>
  <c r="P22" i="3"/>
  <c r="O8" i="3"/>
  <c r="O9" i="3"/>
  <c r="O10" i="3"/>
  <c r="O11" i="3"/>
  <c r="O13" i="3"/>
  <c r="O14" i="3"/>
  <c r="O15" i="3"/>
  <c r="O16" i="3"/>
  <c r="O17" i="3"/>
  <c r="O19" i="3"/>
  <c r="O20" i="3"/>
  <c r="O21" i="3"/>
  <c r="O22" i="3"/>
  <c r="N8" i="3"/>
  <c r="N9" i="3"/>
  <c r="N10" i="3"/>
  <c r="N11" i="3"/>
  <c r="N12" i="3"/>
  <c r="Q12" i="1" s="1"/>
  <c r="N13" i="3"/>
  <c r="N14" i="3"/>
  <c r="N15" i="3"/>
  <c r="N16" i="3"/>
  <c r="N17" i="3"/>
  <c r="N18" i="3"/>
  <c r="Q18" i="1" s="1"/>
  <c r="N19" i="3"/>
  <c r="N20" i="3"/>
  <c r="N21" i="3"/>
  <c r="N22" i="3"/>
  <c r="F8" i="3"/>
  <c r="F9" i="3"/>
  <c r="D9" i="3" s="1"/>
  <c r="F10" i="3"/>
  <c r="F11" i="3"/>
  <c r="F12" i="3"/>
  <c r="F13" i="3"/>
  <c r="F14" i="3"/>
  <c r="F15" i="3"/>
  <c r="D15" i="3" s="1"/>
  <c r="F16" i="3"/>
  <c r="F17" i="3"/>
  <c r="F18" i="3"/>
  <c r="F19" i="3"/>
  <c r="F20" i="3"/>
  <c r="F21" i="3"/>
  <c r="D21" i="3" s="1"/>
  <c r="F22" i="3"/>
  <c r="E8" i="3"/>
  <c r="D8" i="3" s="1"/>
  <c r="E9" i="3"/>
  <c r="E10" i="3"/>
  <c r="D10" i="3" s="1"/>
  <c r="E11" i="3"/>
  <c r="E12" i="3"/>
  <c r="E13" i="3"/>
  <c r="E14" i="3"/>
  <c r="D14" i="3" s="1"/>
  <c r="E15" i="3"/>
  <c r="E16" i="3"/>
  <c r="D16" i="3" s="1"/>
  <c r="E17" i="3"/>
  <c r="E18" i="3"/>
  <c r="E19" i="3"/>
  <c r="E20" i="3"/>
  <c r="E21" i="3"/>
  <c r="E22" i="3"/>
  <c r="D22" i="3" s="1"/>
  <c r="D11" i="3"/>
  <c r="D13" i="3"/>
  <c r="D17" i="3"/>
  <c r="D19" i="3"/>
  <c r="D20" i="3"/>
  <c r="EH8" i="8"/>
  <c r="EH9" i="8"/>
  <c r="EH10" i="8"/>
  <c r="EH11" i="8"/>
  <c r="EH12" i="8"/>
  <c r="EH13" i="8"/>
  <c r="EH14" i="8"/>
  <c r="DZ14" i="8" s="1"/>
  <c r="EH15" i="8"/>
  <c r="EH16" i="8"/>
  <c r="EH17" i="8"/>
  <c r="EH18" i="8"/>
  <c r="EH19" i="8"/>
  <c r="EH20" i="8"/>
  <c r="EH21" i="8"/>
  <c r="EH22" i="8"/>
  <c r="EA8" i="8"/>
  <c r="EA9" i="8"/>
  <c r="EA10" i="8"/>
  <c r="EA11" i="8"/>
  <c r="DZ11" i="8" s="1"/>
  <c r="EA12" i="8"/>
  <c r="DZ12" i="8" s="1"/>
  <c r="EA13" i="8"/>
  <c r="DZ13" i="8" s="1"/>
  <c r="EA14" i="8"/>
  <c r="EA15" i="8"/>
  <c r="EA16" i="8"/>
  <c r="EA17" i="8"/>
  <c r="DZ17" i="8" s="1"/>
  <c r="EA18" i="8"/>
  <c r="DZ18" i="8" s="1"/>
  <c r="EA19" i="8"/>
  <c r="DZ19" i="8" s="1"/>
  <c r="EA20" i="8"/>
  <c r="EA21" i="8"/>
  <c r="EA22" i="8"/>
  <c r="DZ8" i="8"/>
  <c r="DZ9" i="8"/>
  <c r="DZ10" i="8"/>
  <c r="DZ16" i="8"/>
  <c r="DZ20" i="8"/>
  <c r="DZ2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N8" i="8"/>
  <c r="DN9" i="8"/>
  <c r="DN10" i="8"/>
  <c r="DN11" i="8"/>
  <c r="DF11" i="8" s="1"/>
  <c r="DN12" i="8"/>
  <c r="DN13" i="8"/>
  <c r="DN14" i="8"/>
  <c r="DN15" i="8"/>
  <c r="DN16" i="8"/>
  <c r="DN17" i="8"/>
  <c r="DN18" i="8"/>
  <c r="DN19" i="8"/>
  <c r="DN20" i="8"/>
  <c r="DN21" i="8"/>
  <c r="DN22" i="8"/>
  <c r="DG8" i="8"/>
  <c r="DF8" i="8" s="1"/>
  <c r="DG9" i="8"/>
  <c r="DF9" i="8" s="1"/>
  <c r="DG10" i="8"/>
  <c r="DG11" i="8"/>
  <c r="DG12" i="8"/>
  <c r="DG13" i="8"/>
  <c r="DF13" i="8" s="1"/>
  <c r="DG14" i="8"/>
  <c r="DF14" i="8" s="1"/>
  <c r="DG15" i="8"/>
  <c r="DG16" i="8"/>
  <c r="DG17" i="8"/>
  <c r="DG18" i="8"/>
  <c r="DG19" i="8"/>
  <c r="DF19" i="8" s="1"/>
  <c r="DG20" i="8"/>
  <c r="DF20" i="8" s="1"/>
  <c r="DG21" i="8"/>
  <c r="DF21" i="8" s="1"/>
  <c r="DG22" i="8"/>
  <c r="DF10" i="8"/>
  <c r="DF12" i="8"/>
  <c r="DF15" i="8"/>
  <c r="DF16" i="8"/>
  <c r="DF18" i="8"/>
  <c r="DF22" i="8"/>
  <c r="CY8" i="8"/>
  <c r="CY9" i="8"/>
  <c r="CY10" i="8"/>
  <c r="CY11" i="8"/>
  <c r="CY12" i="8"/>
  <c r="CY13" i="8"/>
  <c r="CQ13" i="8" s="1"/>
  <c r="CY14" i="8"/>
  <c r="CY15" i="8"/>
  <c r="CQ15" i="8" s="1"/>
  <c r="CY16" i="8"/>
  <c r="CY17" i="8"/>
  <c r="CY18" i="8"/>
  <c r="CY19" i="8"/>
  <c r="CQ19" i="8" s="1"/>
  <c r="CY20" i="8"/>
  <c r="CY21" i="8"/>
  <c r="CQ21" i="8" s="1"/>
  <c r="CY22" i="8"/>
  <c r="CR8" i="8"/>
  <c r="CQ8" i="8" s="1"/>
  <c r="CR9" i="8"/>
  <c r="CR10" i="8"/>
  <c r="CQ10" i="8" s="1"/>
  <c r="CR11" i="8"/>
  <c r="CR12" i="8"/>
  <c r="CQ12" i="8" s="1"/>
  <c r="CR13" i="8"/>
  <c r="CR14" i="8"/>
  <c r="CR15" i="8"/>
  <c r="CR16" i="8"/>
  <c r="CQ16" i="8" s="1"/>
  <c r="CR17" i="8"/>
  <c r="CR18" i="8"/>
  <c r="CQ18" i="8" s="1"/>
  <c r="CR19" i="8"/>
  <c r="CR20" i="8"/>
  <c r="CQ20" i="8" s="1"/>
  <c r="CR21" i="8"/>
  <c r="CR22" i="8"/>
  <c r="CQ22" i="8" s="1"/>
  <c r="CQ9" i="8"/>
  <c r="CQ11" i="8"/>
  <c r="CQ14" i="8"/>
  <c r="CQ17" i="8"/>
  <c r="CJ8" i="8"/>
  <c r="CJ9" i="8"/>
  <c r="CB9" i="8" s="1"/>
  <c r="CJ10" i="8"/>
  <c r="CB10" i="8" s="1"/>
  <c r="CJ11" i="8"/>
  <c r="CJ12" i="8"/>
  <c r="CJ13" i="8"/>
  <c r="CJ14" i="8"/>
  <c r="CJ15" i="8"/>
  <c r="CB15" i="8" s="1"/>
  <c r="CJ16" i="8"/>
  <c r="CB16" i="8" s="1"/>
  <c r="CJ17" i="8"/>
  <c r="CJ18" i="8"/>
  <c r="CJ19" i="8"/>
  <c r="CJ20" i="8"/>
  <c r="CJ21" i="8"/>
  <c r="CB21" i="8" s="1"/>
  <c r="CJ22" i="8"/>
  <c r="CB22" i="8" s="1"/>
  <c r="CC8" i="8"/>
  <c r="CB8" i="8" s="1"/>
  <c r="CC9" i="8"/>
  <c r="CC10" i="8"/>
  <c r="CC11" i="8"/>
  <c r="CC12" i="8"/>
  <c r="CB12" i="8" s="1"/>
  <c r="CC13" i="8"/>
  <c r="CB13" i="8" s="1"/>
  <c r="CC14" i="8"/>
  <c r="CC15" i="8"/>
  <c r="CC16" i="8"/>
  <c r="CC17" i="8"/>
  <c r="CC18" i="8"/>
  <c r="CB18" i="8" s="1"/>
  <c r="CC19" i="8"/>
  <c r="CB19" i="8" s="1"/>
  <c r="CC20" i="8"/>
  <c r="CB20" i="8" s="1"/>
  <c r="CC21" i="8"/>
  <c r="CC22" i="8"/>
  <c r="CB11" i="8"/>
  <c r="CB14" i="8"/>
  <c r="CB17" i="8"/>
  <c r="BU8" i="8"/>
  <c r="BU9" i="8"/>
  <c r="BU10" i="8"/>
  <c r="BU11" i="8"/>
  <c r="BU12" i="8"/>
  <c r="BU13" i="8"/>
  <c r="BU14" i="8"/>
  <c r="BM14" i="8" s="1"/>
  <c r="BU15" i="8"/>
  <c r="BU16" i="8"/>
  <c r="BU17" i="8"/>
  <c r="BU18" i="8"/>
  <c r="BU19" i="8"/>
  <c r="BM19" i="8" s="1"/>
  <c r="BU20" i="8"/>
  <c r="BM20" i="8" s="1"/>
  <c r="BU21" i="8"/>
  <c r="BU22" i="8"/>
  <c r="BN8" i="8"/>
  <c r="BN9" i="8"/>
  <c r="BN10" i="8"/>
  <c r="BM10" i="8" s="1"/>
  <c r="BN11" i="8"/>
  <c r="BM11" i="8" s="1"/>
  <c r="BN12" i="8"/>
  <c r="BM12" i="8" s="1"/>
  <c r="BN13" i="8"/>
  <c r="BN14" i="8"/>
  <c r="BN15" i="8"/>
  <c r="BM15" i="8" s="1"/>
  <c r="BN16" i="8"/>
  <c r="BM16" i="8" s="1"/>
  <c r="BN17" i="8"/>
  <c r="BM17" i="8" s="1"/>
  <c r="BN18" i="8"/>
  <c r="BM18" i="8" s="1"/>
  <c r="BN19" i="8"/>
  <c r="BN20" i="8"/>
  <c r="BN21" i="8"/>
  <c r="BN22" i="8"/>
  <c r="BM22" i="8" s="1"/>
  <c r="BM8" i="8"/>
  <c r="BM9" i="8"/>
  <c r="BM13" i="8"/>
  <c r="BF8" i="8"/>
  <c r="BF9" i="8"/>
  <c r="BF10" i="8"/>
  <c r="BF11" i="8"/>
  <c r="BF12" i="8"/>
  <c r="BF13" i="8"/>
  <c r="BF14" i="8"/>
  <c r="AX14" i="8" s="1"/>
  <c r="BF15" i="8"/>
  <c r="AX15" i="8" s="1"/>
  <c r="BF16" i="8"/>
  <c r="BF17" i="8"/>
  <c r="BF18" i="8"/>
  <c r="BF19" i="8"/>
  <c r="BF20" i="8"/>
  <c r="AX20" i="8" s="1"/>
  <c r="D20" i="8" s="1"/>
  <c r="BF21" i="8"/>
  <c r="BF22" i="8"/>
  <c r="AY8" i="8"/>
  <c r="AY9" i="8"/>
  <c r="AY10" i="8"/>
  <c r="AY11" i="8"/>
  <c r="AX11" i="8" s="1"/>
  <c r="AY12" i="8"/>
  <c r="AX12" i="8" s="1"/>
  <c r="AY13" i="8"/>
  <c r="AX13" i="8" s="1"/>
  <c r="AY14" i="8"/>
  <c r="AY15" i="8"/>
  <c r="AY16" i="8"/>
  <c r="AY17" i="8"/>
  <c r="AX17" i="8" s="1"/>
  <c r="AY18" i="8"/>
  <c r="AX18" i="8" s="1"/>
  <c r="AY19" i="8"/>
  <c r="AX19" i="8" s="1"/>
  <c r="AY20" i="8"/>
  <c r="AY21" i="8"/>
  <c r="AY22" i="8"/>
  <c r="AX8" i="8"/>
  <c r="AX9" i="8"/>
  <c r="AX10" i="8"/>
  <c r="AX16" i="8"/>
  <c r="AX22" i="8"/>
  <c r="AQ8" i="8"/>
  <c r="AQ9" i="8"/>
  <c r="AQ10" i="8"/>
  <c r="AQ11" i="8"/>
  <c r="AQ12" i="8"/>
  <c r="AQ13" i="8"/>
  <c r="AQ14" i="8"/>
  <c r="AQ15" i="8"/>
  <c r="AQ16" i="8"/>
  <c r="AQ17" i="8"/>
  <c r="AI17" i="8" s="1"/>
  <c r="AQ18" i="8"/>
  <c r="AQ19" i="8"/>
  <c r="AQ20" i="8"/>
  <c r="AQ21" i="8"/>
  <c r="AQ22" i="8"/>
  <c r="AJ8" i="8"/>
  <c r="AI8" i="8" s="1"/>
  <c r="AJ9" i="8"/>
  <c r="AI9" i="8" s="1"/>
  <c r="AJ10" i="8"/>
  <c r="AI10" i="8" s="1"/>
  <c r="AJ11" i="8"/>
  <c r="AJ12" i="8"/>
  <c r="AI12" i="8" s="1"/>
  <c r="AJ13" i="8"/>
  <c r="AJ14" i="8"/>
  <c r="AJ15" i="8"/>
  <c r="AI15" i="8" s="1"/>
  <c r="AJ16" i="8"/>
  <c r="AI16" i="8" s="1"/>
  <c r="AJ17" i="8"/>
  <c r="AJ18" i="8"/>
  <c r="AJ19" i="8"/>
  <c r="AJ20" i="8"/>
  <c r="AI20" i="8" s="1"/>
  <c r="AJ21" i="8"/>
  <c r="AJ22" i="8"/>
  <c r="AI22" i="8" s="1"/>
  <c r="AI13" i="8"/>
  <c r="AI14" i="8"/>
  <c r="AI19" i="8"/>
  <c r="AI21" i="8"/>
  <c r="AB8" i="8"/>
  <c r="AB9" i="8"/>
  <c r="AB10" i="8"/>
  <c r="AB11" i="8"/>
  <c r="AB12" i="8"/>
  <c r="AB13" i="8"/>
  <c r="T13" i="8" s="1"/>
  <c r="AB14" i="8"/>
  <c r="AB15" i="8"/>
  <c r="AB16" i="8"/>
  <c r="AB17" i="8"/>
  <c r="AB18" i="8"/>
  <c r="AB19" i="8"/>
  <c r="T19" i="8" s="1"/>
  <c r="D19" i="8" s="1"/>
  <c r="AB20" i="8"/>
  <c r="AB21" i="8"/>
  <c r="AB22" i="8"/>
  <c r="U8" i="8"/>
  <c r="U9" i="8"/>
  <c r="T9" i="8" s="1"/>
  <c r="U10" i="8"/>
  <c r="T10" i="8" s="1"/>
  <c r="U11" i="8"/>
  <c r="T11" i="8" s="1"/>
  <c r="U12" i="8"/>
  <c r="U13" i="8"/>
  <c r="U14" i="8"/>
  <c r="U15" i="8"/>
  <c r="U16" i="8"/>
  <c r="T16" i="8" s="1"/>
  <c r="U17" i="8"/>
  <c r="T17" i="8" s="1"/>
  <c r="U18" i="8"/>
  <c r="T18" i="8" s="1"/>
  <c r="U19" i="8"/>
  <c r="U20" i="8"/>
  <c r="T20" i="8" s="1"/>
  <c r="U21" i="8"/>
  <c r="U22" i="8"/>
  <c r="T22" i="8" s="1"/>
  <c r="T8" i="8"/>
  <c r="T12" i="8"/>
  <c r="T14" i="8"/>
  <c r="T15" i="8"/>
  <c r="T21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F8" i="8"/>
  <c r="F9" i="8"/>
  <c r="E9" i="8" s="1"/>
  <c r="F10" i="8"/>
  <c r="F11" i="8"/>
  <c r="E11" i="8" s="1"/>
  <c r="F12" i="8"/>
  <c r="F13" i="8"/>
  <c r="E13" i="8" s="1"/>
  <c r="F14" i="8"/>
  <c r="F15" i="8"/>
  <c r="F16" i="8"/>
  <c r="F17" i="8"/>
  <c r="E17" i="8" s="1"/>
  <c r="F18" i="8"/>
  <c r="F19" i="8"/>
  <c r="E19" i="8" s="1"/>
  <c r="F20" i="8"/>
  <c r="E20" i="8" s="1"/>
  <c r="F21" i="8"/>
  <c r="F22" i="8"/>
  <c r="E8" i="8"/>
  <c r="E10" i="8"/>
  <c r="E12" i="8"/>
  <c r="E14" i="8"/>
  <c r="D14" i="8" s="1"/>
  <c r="E15" i="8"/>
  <c r="E16" i="8"/>
  <c r="E18" i="8"/>
  <c r="E21" i="8"/>
  <c r="E22" i="8"/>
  <c r="D22" i="8" s="1"/>
  <c r="D1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F8" i="10"/>
  <c r="DF9" i="10"/>
  <c r="DF10" i="10"/>
  <c r="DF11" i="10"/>
  <c r="DF12" i="10"/>
  <c r="DF13" i="10"/>
  <c r="DF14" i="10"/>
  <c r="DF15" i="10"/>
  <c r="DF16" i="10"/>
  <c r="DF17" i="10"/>
  <c r="DF18" i="10"/>
  <c r="CR18" i="10" s="1"/>
  <c r="DF19" i="10"/>
  <c r="DF20" i="10"/>
  <c r="DF21" i="10"/>
  <c r="DF2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C8" i="10"/>
  <c r="DC9" i="10"/>
  <c r="CO9" i="10" s="1"/>
  <c r="DC10" i="10"/>
  <c r="DC11" i="10"/>
  <c r="DC12" i="10"/>
  <c r="DC13" i="10"/>
  <c r="DA13" i="10" s="1"/>
  <c r="DC14" i="10"/>
  <c r="DC15" i="10"/>
  <c r="DA15" i="10" s="1"/>
  <c r="DC16" i="10"/>
  <c r="DC17" i="10"/>
  <c r="DC18" i="10"/>
  <c r="DC19" i="10"/>
  <c r="DA19" i="10" s="1"/>
  <c r="DC20" i="10"/>
  <c r="DC21" i="10"/>
  <c r="DA21" i="10" s="1"/>
  <c r="DC22" i="10"/>
  <c r="DB8" i="10"/>
  <c r="DB9" i="10"/>
  <c r="DB10" i="10"/>
  <c r="DA10" i="10" s="1"/>
  <c r="DB11" i="10"/>
  <c r="DB12" i="10"/>
  <c r="DA12" i="10" s="1"/>
  <c r="DB13" i="10"/>
  <c r="DB14" i="10"/>
  <c r="DB15" i="10"/>
  <c r="DB16" i="10"/>
  <c r="DA16" i="10" s="1"/>
  <c r="DB17" i="10"/>
  <c r="DB18" i="10"/>
  <c r="DA18" i="10" s="1"/>
  <c r="DB19" i="10"/>
  <c r="DB20" i="10"/>
  <c r="DA20" i="10" s="1"/>
  <c r="DB21" i="10"/>
  <c r="DB22" i="10"/>
  <c r="DA22" i="10" s="1"/>
  <c r="DA8" i="10"/>
  <c r="DA9" i="10"/>
  <c r="DA11" i="10"/>
  <c r="DA14" i="10"/>
  <c r="DA17" i="10"/>
  <c r="CZ9" i="10"/>
  <c r="CZ10" i="10"/>
  <c r="CS10" i="10" s="1"/>
  <c r="CY9" i="10"/>
  <c r="CR9" i="10" s="1"/>
  <c r="CY15" i="10"/>
  <c r="CR15" i="10" s="1"/>
  <c r="CY17" i="10"/>
  <c r="CR17" i="10" s="1"/>
  <c r="CX8" i="10"/>
  <c r="CQ8" i="10" s="1"/>
  <c r="CX9" i="10"/>
  <c r="CX15" i="10"/>
  <c r="CX16" i="10"/>
  <c r="CQ16" i="10" s="1"/>
  <c r="CW8" i="10"/>
  <c r="CP8" i="10" s="1"/>
  <c r="CW15" i="10"/>
  <c r="CP15" i="10" s="1"/>
  <c r="CW21" i="10"/>
  <c r="CP21" i="10" s="1"/>
  <c r="CV8" i="10"/>
  <c r="CO8" i="10" s="1"/>
  <c r="CV14" i="10"/>
  <c r="CO14" i="10" s="1"/>
  <c r="CV15" i="10"/>
  <c r="CO15" i="10" s="1"/>
  <c r="CV21" i="10"/>
  <c r="CU21" i="10"/>
  <c r="CN21" i="10" s="1"/>
  <c r="CS13" i="10"/>
  <c r="CS19" i="10"/>
  <c r="CR10" i="10"/>
  <c r="CR11" i="10"/>
  <c r="CR16" i="10"/>
  <c r="CQ12" i="10"/>
  <c r="CQ19" i="10"/>
  <c r="CP10" i="10"/>
  <c r="CP16" i="10"/>
  <c r="CP17" i="10"/>
  <c r="CP22" i="10"/>
  <c r="CO18" i="10"/>
  <c r="CN10" i="10"/>
  <c r="CN16" i="10"/>
  <c r="CN2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K8" i="10"/>
  <c r="CK9" i="10"/>
  <c r="CK10" i="10"/>
  <c r="CK11" i="10"/>
  <c r="CK12" i="10"/>
  <c r="BW12" i="10" s="1"/>
  <c r="CK13" i="10"/>
  <c r="CK14" i="10"/>
  <c r="CK15" i="10"/>
  <c r="CK16" i="10"/>
  <c r="CK17" i="10"/>
  <c r="CK18" i="10"/>
  <c r="BW18" i="10" s="1"/>
  <c r="CK19" i="10"/>
  <c r="CK20" i="10"/>
  <c r="CK21" i="10"/>
  <c r="CK2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I8" i="10"/>
  <c r="CI9" i="10"/>
  <c r="CI10" i="10"/>
  <c r="CI11" i="10"/>
  <c r="CI12" i="10"/>
  <c r="CI13" i="10"/>
  <c r="CI14" i="10"/>
  <c r="CI15" i="10"/>
  <c r="CI16" i="10"/>
  <c r="CI17" i="10"/>
  <c r="CI18" i="10"/>
  <c r="BU18" i="10" s="1"/>
  <c r="CI19" i="10"/>
  <c r="CI20" i="10"/>
  <c r="CI21" i="10"/>
  <c r="CI22" i="10"/>
  <c r="CH8" i="10"/>
  <c r="CH9" i="10"/>
  <c r="BT9" i="10" s="1"/>
  <c r="CH10" i="10"/>
  <c r="CH11" i="10"/>
  <c r="CH12" i="10"/>
  <c r="CH13" i="10"/>
  <c r="CH14" i="10"/>
  <c r="CF14" i="10" s="1"/>
  <c r="CH15" i="10"/>
  <c r="CF15" i="10" s="1"/>
  <c r="CH16" i="10"/>
  <c r="CH17" i="10"/>
  <c r="CH18" i="10"/>
  <c r="CH19" i="10"/>
  <c r="CH20" i="10"/>
  <c r="CF20" i="10" s="1"/>
  <c r="CH21" i="10"/>
  <c r="CH22" i="10"/>
  <c r="CG8" i="10"/>
  <c r="CG9" i="10"/>
  <c r="CG10" i="10"/>
  <c r="CG11" i="10"/>
  <c r="CF11" i="10" s="1"/>
  <c r="CG12" i="10"/>
  <c r="CF12" i="10" s="1"/>
  <c r="CG13" i="10"/>
  <c r="CF13" i="10" s="1"/>
  <c r="CG14" i="10"/>
  <c r="CG15" i="10"/>
  <c r="CG16" i="10"/>
  <c r="CG17" i="10"/>
  <c r="CF17" i="10" s="1"/>
  <c r="CG18" i="10"/>
  <c r="CF18" i="10" s="1"/>
  <c r="CG19" i="10"/>
  <c r="CF19" i="10" s="1"/>
  <c r="CG20" i="10"/>
  <c r="CG21" i="10"/>
  <c r="CF21" i="10" s="1"/>
  <c r="CG22" i="10"/>
  <c r="CF8" i="10"/>
  <c r="CF9" i="10"/>
  <c r="CF10" i="10"/>
  <c r="CF16" i="10"/>
  <c r="CF22" i="10"/>
  <c r="CE15" i="10"/>
  <c r="BX15" i="10" s="1"/>
  <c r="CE21" i="10"/>
  <c r="CD8" i="10"/>
  <c r="CD12" i="10"/>
  <c r="CD14" i="10"/>
  <c r="CD15" i="10"/>
  <c r="BW15" i="10" s="1"/>
  <c r="CD18" i="10"/>
  <c r="CD21" i="10"/>
  <c r="BW21" i="10" s="1"/>
  <c r="CD22" i="10"/>
  <c r="BW22" i="10" s="1"/>
  <c r="CC21" i="10"/>
  <c r="BV21" i="10" s="1"/>
  <c r="CB12" i="10"/>
  <c r="CB14" i="10"/>
  <c r="CB18" i="10"/>
  <c r="CB20" i="10"/>
  <c r="CB21" i="10"/>
  <c r="BU21" i="10" s="1"/>
  <c r="CA9" i="10"/>
  <c r="CA12" i="10"/>
  <c r="BT12" i="10" s="1"/>
  <c r="CA13" i="10"/>
  <c r="BT13" i="10" s="1"/>
  <c r="BZ10" i="10"/>
  <c r="BZ11" i="10"/>
  <c r="BZ17" i="10"/>
  <c r="BX10" i="10"/>
  <c r="BX16" i="10"/>
  <c r="BX22" i="10"/>
  <c r="BW8" i="10"/>
  <c r="BW13" i="10"/>
  <c r="BW14" i="10"/>
  <c r="BW19" i="10"/>
  <c r="BV10" i="10"/>
  <c r="BV16" i="10"/>
  <c r="BV22" i="10"/>
  <c r="BU13" i="10"/>
  <c r="BU14" i="10"/>
  <c r="BU19" i="10"/>
  <c r="BU20" i="10"/>
  <c r="BT10" i="10"/>
  <c r="BT16" i="10"/>
  <c r="BS13" i="10"/>
  <c r="BK8" i="10"/>
  <c r="BC8" i="10" s="1"/>
  <c r="I8" i="1" s="1"/>
  <c r="BK9" i="10"/>
  <c r="BK10" i="10"/>
  <c r="BK11" i="10"/>
  <c r="BK12" i="10"/>
  <c r="BK13" i="10"/>
  <c r="BC13" i="10" s="1"/>
  <c r="I13" i="1" s="1"/>
  <c r="BK14" i="10"/>
  <c r="BC14" i="10" s="1"/>
  <c r="I14" i="1" s="1"/>
  <c r="BK15" i="10"/>
  <c r="BK16" i="10"/>
  <c r="BK17" i="10"/>
  <c r="BK18" i="10"/>
  <c r="BK19" i="10"/>
  <c r="BK20" i="10"/>
  <c r="BK21" i="10"/>
  <c r="BK22" i="10"/>
  <c r="BD8" i="10"/>
  <c r="BD9" i="10"/>
  <c r="BC9" i="10" s="1"/>
  <c r="BD10" i="10"/>
  <c r="BC10" i="10" s="1"/>
  <c r="BD11" i="10"/>
  <c r="BC11" i="10" s="1"/>
  <c r="BD12" i="10"/>
  <c r="BD13" i="10"/>
  <c r="BD14" i="10"/>
  <c r="BD15" i="10"/>
  <c r="BC15" i="10" s="1"/>
  <c r="BD16" i="10"/>
  <c r="BC16" i="10" s="1"/>
  <c r="BD17" i="10"/>
  <c r="BC17" i="10" s="1"/>
  <c r="BD18" i="10"/>
  <c r="BD19" i="10"/>
  <c r="BD20" i="10"/>
  <c r="BD21" i="10"/>
  <c r="BC21" i="10" s="1"/>
  <c r="BD22" i="10"/>
  <c r="BC22" i="10" s="1"/>
  <c r="BC12" i="10"/>
  <c r="BC18" i="10"/>
  <c r="BC19" i="10"/>
  <c r="BC20" i="10"/>
  <c r="I20" i="1" s="1"/>
  <c r="AY8" i="10"/>
  <c r="CZ8" i="10" s="1"/>
  <c r="CS8" i="10" s="1"/>
  <c r="AY9" i="10"/>
  <c r="AY10" i="10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AY22" i="10"/>
  <c r="CZ22" i="10" s="1"/>
  <c r="CS22" i="10" s="1"/>
  <c r="AU8" i="10"/>
  <c r="CY8" i="10" s="1"/>
  <c r="CR8" i="10" s="1"/>
  <c r="AU9" i="10"/>
  <c r="AU10" i="10"/>
  <c r="CY10" i="10" s="1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AU16" i="10"/>
  <c r="CY16" i="10" s="1"/>
  <c r="AU17" i="10"/>
  <c r="AU18" i="10"/>
  <c r="CY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Q8" i="10"/>
  <c r="AQ9" i="10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AQ16" i="10"/>
  <c r="AQ17" i="10"/>
  <c r="CX17" i="10" s="1"/>
  <c r="CQ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AQ22" i="10"/>
  <c r="CX22" i="10" s="1"/>
  <c r="CQ22" i="10" s="1"/>
  <c r="AM8" i="10"/>
  <c r="AM9" i="10"/>
  <c r="CW9" i="10" s="1"/>
  <c r="CP9" i="10" s="1"/>
  <c r="AM10" i="10"/>
  <c r="CW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AM16" i="10"/>
  <c r="CW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AM22" i="10"/>
  <c r="CW22" i="10" s="1"/>
  <c r="AI8" i="10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AI15" i="10"/>
  <c r="AI16" i="10"/>
  <c r="CV16" i="10" s="1"/>
  <c r="CO16" i="10" s="1"/>
  <c r="AI17" i="10"/>
  <c r="CV17" i="10" s="1"/>
  <c r="CO17" i="10" s="1"/>
  <c r="AI18" i="10"/>
  <c r="CV18" i="10" s="1"/>
  <c r="AI19" i="10"/>
  <c r="CV19" i="10" s="1"/>
  <c r="CO19" i="10" s="1"/>
  <c r="AI20" i="10"/>
  <c r="CV20" i="10" s="1"/>
  <c r="CO20" i="10" s="1"/>
  <c r="AI21" i="10"/>
  <c r="AI22" i="10"/>
  <c r="CV22" i="10" s="1"/>
  <c r="CO22" i="10" s="1"/>
  <c r="AE8" i="10"/>
  <c r="AE9" i="10"/>
  <c r="CU9" i="10" s="1"/>
  <c r="AE10" i="10"/>
  <c r="CU10" i="10" s="1"/>
  <c r="CT10" i="10" s="1"/>
  <c r="CM10" i="10" s="1"/>
  <c r="AE11" i="10"/>
  <c r="CU11" i="10" s="1"/>
  <c r="AE12" i="10"/>
  <c r="CU12" i="10" s="1"/>
  <c r="AE13" i="10"/>
  <c r="AD13" i="10" s="1"/>
  <c r="AE14" i="10"/>
  <c r="AD14" i="10" s="1"/>
  <c r="AE15" i="10"/>
  <c r="CU15" i="10" s="1"/>
  <c r="AE16" i="10"/>
  <c r="CU16" i="10" s="1"/>
  <c r="AE17" i="10"/>
  <c r="CU17" i="10" s="1"/>
  <c r="AE18" i="10"/>
  <c r="CU18" i="10" s="1"/>
  <c r="AE19" i="10"/>
  <c r="AE20" i="10"/>
  <c r="AD20" i="10" s="1"/>
  <c r="AE21" i="10"/>
  <c r="AE22" i="10"/>
  <c r="CU22" i="10" s="1"/>
  <c r="AD9" i="10"/>
  <c r="AD15" i="10"/>
  <c r="AD17" i="10"/>
  <c r="H17" i="1" s="1"/>
  <c r="K17" i="1" s="1"/>
  <c r="AD21" i="10"/>
  <c r="Z8" i="10"/>
  <c r="CE8" i="10" s="1"/>
  <c r="BX8" i="10" s="1"/>
  <c r="Z9" i="10"/>
  <c r="CE9" i="10" s="1"/>
  <c r="BX9" i="10" s="1"/>
  <c r="Z10" i="10"/>
  <c r="CE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Z16" i="10"/>
  <c r="CE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Z22" i="10"/>
  <c r="CE22" i="10" s="1"/>
  <c r="V8" i="10"/>
  <c r="V9" i="10"/>
  <c r="CD9" i="10" s="1"/>
  <c r="BW9" i="10" s="1"/>
  <c r="V10" i="10"/>
  <c r="CD10" i="10" s="1"/>
  <c r="BW10" i="10" s="1"/>
  <c r="V11" i="10"/>
  <c r="CD11" i="10" s="1"/>
  <c r="BW11" i="10" s="1"/>
  <c r="V12" i="10"/>
  <c r="V13" i="10"/>
  <c r="CD13" i="10" s="1"/>
  <c r="V14" i="10"/>
  <c r="V15" i="10"/>
  <c r="V16" i="10"/>
  <c r="CD16" i="10" s="1"/>
  <c r="BW16" i="10" s="1"/>
  <c r="V17" i="10"/>
  <c r="CD17" i="10" s="1"/>
  <c r="BW17" i="10" s="1"/>
  <c r="V18" i="10"/>
  <c r="V19" i="10"/>
  <c r="CD19" i="10" s="1"/>
  <c r="V20" i="10"/>
  <c r="CD20" i="10" s="1"/>
  <c r="BW20" i="10" s="1"/>
  <c r="V21" i="10"/>
  <c r="V22" i="10"/>
  <c r="R8" i="10"/>
  <c r="CC8" i="10" s="1"/>
  <c r="BV8" i="10" s="1"/>
  <c r="R9" i="10"/>
  <c r="CC9" i="10" s="1"/>
  <c r="BV9" i="10" s="1"/>
  <c r="R10" i="10"/>
  <c r="CC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R22" i="10"/>
  <c r="CC2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N13" i="10"/>
  <c r="CB13" i="10" s="1"/>
  <c r="N14" i="10"/>
  <c r="N15" i="10"/>
  <c r="CB15" i="10" s="1"/>
  <c r="BU15" i="10" s="1"/>
  <c r="N16" i="10"/>
  <c r="CB16" i="10" s="1"/>
  <c r="BU16" i="10" s="1"/>
  <c r="N17" i="10"/>
  <c r="CB17" i="10" s="1"/>
  <c r="BU17" i="10" s="1"/>
  <c r="N18" i="10"/>
  <c r="N19" i="10"/>
  <c r="CB19" i="10" s="1"/>
  <c r="N20" i="10"/>
  <c r="N21" i="10"/>
  <c r="N22" i="10"/>
  <c r="CB22" i="10" s="1"/>
  <c r="BU22" i="10" s="1"/>
  <c r="J8" i="10"/>
  <c r="CA8" i="10" s="1"/>
  <c r="BT8" i="10" s="1"/>
  <c r="J9" i="10"/>
  <c r="J10" i="10"/>
  <c r="CA10" i="10" s="1"/>
  <c r="J11" i="10"/>
  <c r="CA11" i="10" s="1"/>
  <c r="BT11" i="10" s="1"/>
  <c r="J12" i="10"/>
  <c r="J13" i="10"/>
  <c r="J14" i="10"/>
  <c r="CA14" i="10" s="1"/>
  <c r="BT14" i="10" s="1"/>
  <c r="J15" i="10"/>
  <c r="CA15" i="10" s="1"/>
  <c r="BT15" i="10" s="1"/>
  <c r="J16" i="10"/>
  <c r="CA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F8" i="10"/>
  <c r="BZ8" i="10" s="1"/>
  <c r="F9" i="10"/>
  <c r="BZ9" i="10" s="1"/>
  <c r="F10" i="10"/>
  <c r="E10" i="10" s="1"/>
  <c r="F11" i="10"/>
  <c r="E11" i="10" s="1"/>
  <c r="F12" i="10"/>
  <c r="BZ12" i="10" s="1"/>
  <c r="F13" i="10"/>
  <c r="BZ13" i="10" s="1"/>
  <c r="F14" i="10"/>
  <c r="BZ14" i="10" s="1"/>
  <c r="F15" i="10"/>
  <c r="BZ15" i="10" s="1"/>
  <c r="F16" i="10"/>
  <c r="E16" i="10" s="1"/>
  <c r="F17" i="10"/>
  <c r="E17" i="10" s="1"/>
  <c r="D17" i="10" s="1"/>
  <c r="F18" i="10"/>
  <c r="BZ18" i="10" s="1"/>
  <c r="F19" i="10"/>
  <c r="BZ19" i="10" s="1"/>
  <c r="BY19" i="10" s="1"/>
  <c r="BR19" i="10" s="1"/>
  <c r="F20" i="10"/>
  <c r="BZ20" i="10" s="1"/>
  <c r="F21" i="10"/>
  <c r="BZ21" i="10" s="1"/>
  <c r="F22" i="10"/>
  <c r="E22" i="10" s="1"/>
  <c r="E8" i="10"/>
  <c r="E12" i="10"/>
  <c r="E13" i="10"/>
  <c r="E14" i="10"/>
  <c r="E18" i="10"/>
  <c r="E19" i="10"/>
  <c r="E20" i="10"/>
  <c r="AP8" i="1"/>
  <c r="AP13" i="1"/>
  <c r="AP14" i="1"/>
  <c r="AP19" i="1"/>
  <c r="AP2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N8" i="1"/>
  <c r="AN9" i="1"/>
  <c r="AN10" i="1"/>
  <c r="AN11" i="1"/>
  <c r="AN12" i="1"/>
  <c r="AP12" i="1" s="1"/>
  <c r="AN13" i="1"/>
  <c r="AN14" i="1"/>
  <c r="AN15" i="1"/>
  <c r="AN16" i="1"/>
  <c r="AN17" i="1"/>
  <c r="AN18" i="1"/>
  <c r="AP18" i="1" s="1"/>
  <c r="AN19" i="1"/>
  <c r="AN20" i="1"/>
  <c r="AN21" i="1"/>
  <c r="AN22" i="1"/>
  <c r="AM8" i="1"/>
  <c r="AM9" i="1"/>
  <c r="AP9" i="1" s="1"/>
  <c r="AM10" i="1"/>
  <c r="AP10" i="1" s="1"/>
  <c r="AM11" i="1"/>
  <c r="AM12" i="1"/>
  <c r="AM13" i="1"/>
  <c r="AM14" i="1"/>
  <c r="AM15" i="1"/>
  <c r="AP15" i="1" s="1"/>
  <c r="AM16" i="1"/>
  <c r="AP16" i="1" s="1"/>
  <c r="AM17" i="1"/>
  <c r="AM18" i="1"/>
  <c r="AM19" i="1"/>
  <c r="AM20" i="1"/>
  <c r="AM21" i="1"/>
  <c r="AM22" i="1"/>
  <c r="AP22" i="1" s="1"/>
  <c r="AJ12" i="1"/>
  <c r="AJ18" i="1"/>
  <c r="AJ2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D8" i="1"/>
  <c r="AJ8" i="1" s="1"/>
  <c r="AD9" i="1"/>
  <c r="AD10" i="1"/>
  <c r="AD11" i="1"/>
  <c r="AD12" i="1"/>
  <c r="AD13" i="1"/>
  <c r="AJ13" i="1" s="1"/>
  <c r="AD14" i="1"/>
  <c r="AD15" i="1"/>
  <c r="AD16" i="1"/>
  <c r="AD17" i="1"/>
  <c r="AD18" i="1"/>
  <c r="AD19" i="1"/>
  <c r="AJ19" i="1" s="1"/>
  <c r="AD20" i="1"/>
  <c r="AD21" i="1"/>
  <c r="AD22" i="1"/>
  <c r="AC8" i="1"/>
  <c r="AC9" i="1"/>
  <c r="AJ9" i="1" s="1"/>
  <c r="AC10" i="1"/>
  <c r="AJ10" i="1" s="1"/>
  <c r="AC11" i="1"/>
  <c r="AJ11" i="1" s="1"/>
  <c r="AC12" i="1"/>
  <c r="AC13" i="1"/>
  <c r="AC14" i="1"/>
  <c r="AJ14" i="1" s="1"/>
  <c r="AC15" i="1"/>
  <c r="AJ15" i="1" s="1"/>
  <c r="AC16" i="1"/>
  <c r="AJ16" i="1" s="1"/>
  <c r="AC17" i="1"/>
  <c r="AJ17" i="1" s="1"/>
  <c r="AC18" i="1"/>
  <c r="AC19" i="1"/>
  <c r="AC20" i="1"/>
  <c r="AC21" i="1"/>
  <c r="AJ21" i="1" s="1"/>
  <c r="AC22" i="1"/>
  <c r="AJ22" i="1" s="1"/>
  <c r="AA10" i="1"/>
  <c r="AK10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S8" i="1"/>
  <c r="S9" i="1"/>
  <c r="R9" i="1" s="1"/>
  <c r="S10" i="1"/>
  <c r="S11" i="1"/>
  <c r="R11" i="1" s="1"/>
  <c r="S12" i="1"/>
  <c r="S13" i="1"/>
  <c r="R13" i="1" s="1"/>
  <c r="S14" i="1"/>
  <c r="S15" i="1"/>
  <c r="R15" i="1" s="1"/>
  <c r="AA15" i="1" s="1"/>
  <c r="S16" i="1"/>
  <c r="S17" i="1"/>
  <c r="R17" i="1" s="1"/>
  <c r="S18" i="1"/>
  <c r="S19" i="1"/>
  <c r="R19" i="1" s="1"/>
  <c r="S20" i="1"/>
  <c r="S21" i="1"/>
  <c r="R21" i="1" s="1"/>
  <c r="S22" i="1"/>
  <c r="R8" i="1"/>
  <c r="R10" i="1"/>
  <c r="R12" i="1"/>
  <c r="R14" i="1"/>
  <c r="R16" i="1"/>
  <c r="R18" i="1"/>
  <c r="R20" i="1"/>
  <c r="R22" i="1"/>
  <c r="Q8" i="1"/>
  <c r="Q9" i="1"/>
  <c r="Q10" i="1"/>
  <c r="Q11" i="1"/>
  <c r="AA11" i="1" s="1"/>
  <c r="Q13" i="1"/>
  <c r="Q14" i="1"/>
  <c r="Q15" i="1"/>
  <c r="Q16" i="1"/>
  <c r="Q17" i="1"/>
  <c r="Q19" i="1"/>
  <c r="Q20" i="1"/>
  <c r="Q21" i="1"/>
  <c r="Q22" i="1"/>
  <c r="P8" i="1"/>
  <c r="AA8" i="1" s="1"/>
  <c r="P9" i="1"/>
  <c r="AA9" i="1" s="1"/>
  <c r="P10" i="1"/>
  <c r="P11" i="1"/>
  <c r="P12" i="1"/>
  <c r="P13" i="1"/>
  <c r="P14" i="1"/>
  <c r="AA14" i="1" s="1"/>
  <c r="P15" i="1"/>
  <c r="P16" i="1"/>
  <c r="AA16" i="1" s="1"/>
  <c r="P17" i="1"/>
  <c r="AA17" i="1" s="1"/>
  <c r="P18" i="1"/>
  <c r="P19" i="1"/>
  <c r="P20" i="1"/>
  <c r="AA20" i="1" s="1"/>
  <c r="P21" i="1"/>
  <c r="P22" i="1"/>
  <c r="AA22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9" i="1"/>
  <c r="I10" i="1"/>
  <c r="I11" i="1"/>
  <c r="I12" i="1"/>
  <c r="I15" i="1"/>
  <c r="I16" i="1"/>
  <c r="I17" i="1"/>
  <c r="I18" i="1"/>
  <c r="I19" i="1"/>
  <c r="I21" i="1"/>
  <c r="I22" i="1"/>
  <c r="H13" i="1"/>
  <c r="K13" i="1" s="1"/>
  <c r="H14" i="1"/>
  <c r="K14" i="1" s="1"/>
  <c r="L14" i="1" s="1"/>
  <c r="H20" i="1"/>
  <c r="D8" i="1"/>
  <c r="D9" i="1"/>
  <c r="D10" i="1"/>
  <c r="N10" i="1" s="1"/>
  <c r="D11" i="1"/>
  <c r="D12" i="1"/>
  <c r="D13" i="1"/>
  <c r="D14" i="1"/>
  <c r="D15" i="1"/>
  <c r="D16" i="1"/>
  <c r="D17" i="1"/>
  <c r="L17" i="1" s="1"/>
  <c r="D18" i="1"/>
  <c r="D19" i="1"/>
  <c r="D20" i="1"/>
  <c r="D21" i="1"/>
  <c r="D22" i="1"/>
  <c r="AL8" i="1" l="1"/>
  <c r="AK8" i="1"/>
  <c r="AB8" i="1"/>
  <c r="AB17" i="1"/>
  <c r="AK17" i="1"/>
  <c r="AL17" i="1"/>
  <c r="AL15" i="1"/>
  <c r="AB15" i="1"/>
  <c r="AK15" i="1"/>
  <c r="M9" i="1"/>
  <c r="AL22" i="1"/>
  <c r="AB22" i="1"/>
  <c r="AK22" i="1"/>
  <c r="AL16" i="1"/>
  <c r="AB16" i="1"/>
  <c r="AK16" i="1"/>
  <c r="AK11" i="1"/>
  <c r="AL11" i="1"/>
  <c r="AB11" i="1"/>
  <c r="BY20" i="10"/>
  <c r="BR20" i="10" s="1"/>
  <c r="M20" i="1" s="1"/>
  <c r="BY14" i="10"/>
  <c r="BR14" i="10" s="1"/>
  <c r="BY8" i="10"/>
  <c r="BR8" i="10" s="1"/>
  <c r="M8" i="1" s="1"/>
  <c r="N16" i="1"/>
  <c r="AL20" i="1"/>
  <c r="AB20" i="1"/>
  <c r="AK20" i="1"/>
  <c r="AL9" i="1"/>
  <c r="AB9" i="1"/>
  <c r="AK9" i="1"/>
  <c r="AB14" i="1"/>
  <c r="AK14" i="1"/>
  <c r="AL14" i="1"/>
  <c r="M14" i="1"/>
  <c r="M19" i="1"/>
  <c r="K20" i="1"/>
  <c r="L20" i="1" s="1"/>
  <c r="AA21" i="1"/>
  <c r="D18" i="10"/>
  <c r="BY21" i="10"/>
  <c r="BR21" i="10" s="1"/>
  <c r="M21" i="1" s="1"/>
  <c r="BS21" i="10"/>
  <c r="BY15" i="10"/>
  <c r="BR15" i="10" s="1"/>
  <c r="M15" i="1" s="1"/>
  <c r="BS15" i="10"/>
  <c r="BY9" i="10"/>
  <c r="BR9" i="10" s="1"/>
  <c r="BS9" i="10"/>
  <c r="CT17" i="10"/>
  <c r="CM17" i="10" s="1"/>
  <c r="N17" i="1" s="1"/>
  <c r="CT11" i="10"/>
  <c r="CM11" i="10" s="1"/>
  <c r="N11" i="1" s="1"/>
  <c r="CN11" i="10"/>
  <c r="BZ22" i="10"/>
  <c r="CT12" i="10"/>
  <c r="CM12" i="10" s="1"/>
  <c r="N12" i="1" s="1"/>
  <c r="CO21" i="10"/>
  <c r="D8" i="8"/>
  <c r="CT22" i="10"/>
  <c r="CM22" i="10" s="1"/>
  <c r="N22" i="1" s="1"/>
  <c r="BS20" i="10"/>
  <c r="BY17" i="10"/>
  <c r="BR17" i="10" s="1"/>
  <c r="BS17" i="10"/>
  <c r="L13" i="1"/>
  <c r="AA19" i="1"/>
  <c r="AA13" i="1"/>
  <c r="D13" i="10"/>
  <c r="AD16" i="10"/>
  <c r="CN15" i="10"/>
  <c r="CT15" i="10"/>
  <c r="CM15" i="10" s="1"/>
  <c r="N15" i="1" s="1"/>
  <c r="CT9" i="10"/>
  <c r="CM9" i="10" s="1"/>
  <c r="N9" i="1" s="1"/>
  <c r="BS19" i="10"/>
  <c r="BZ16" i="10"/>
  <c r="BU12" i="10"/>
  <c r="BX21" i="10"/>
  <c r="CN9" i="10"/>
  <c r="CU20" i="10"/>
  <c r="CS9" i="10"/>
  <c r="D9" i="8"/>
  <c r="D12" i="8"/>
  <c r="D18" i="5"/>
  <c r="D14" i="10"/>
  <c r="AA18" i="1"/>
  <c r="BY18" i="10"/>
  <c r="BR18" i="10" s="1"/>
  <c r="M18" i="1" s="1"/>
  <c r="BS18" i="10"/>
  <c r="CT21" i="10"/>
  <c r="CM21" i="10" s="1"/>
  <c r="N21" i="1" s="1"/>
  <c r="BY12" i="10"/>
  <c r="BR12" i="10" s="1"/>
  <c r="M12" i="1" s="1"/>
  <c r="BS12" i="10"/>
  <c r="BS14" i="10"/>
  <c r="CU14" i="10"/>
  <c r="L11" i="1"/>
  <c r="D20" i="10"/>
  <c r="AD11" i="10"/>
  <c r="H11" i="1" s="1"/>
  <c r="K11" i="1" s="1"/>
  <c r="AD19" i="10"/>
  <c r="H19" i="1" s="1"/>
  <c r="K19" i="1" s="1"/>
  <c r="L19" i="1" s="1"/>
  <c r="CU19" i="10"/>
  <c r="BY13" i="10"/>
  <c r="BR13" i="10" s="1"/>
  <c r="M13" i="1" s="1"/>
  <c r="BY10" i="10"/>
  <c r="BR10" i="10" s="1"/>
  <c r="M10" i="1" s="1"/>
  <c r="BS10" i="10"/>
  <c r="CU13" i="10"/>
  <c r="CQ15" i="10"/>
  <c r="M17" i="1"/>
  <c r="AP21" i="1"/>
  <c r="CT16" i="10"/>
  <c r="CM16" i="10" s="1"/>
  <c r="AA12" i="1"/>
  <c r="D12" i="10"/>
  <c r="AD8" i="10"/>
  <c r="H8" i="1" s="1"/>
  <c r="K8" i="1" s="1"/>
  <c r="L8" i="1" s="1"/>
  <c r="CU8" i="10"/>
  <c r="BY11" i="10"/>
  <c r="BR11" i="10" s="1"/>
  <c r="M11" i="1" s="1"/>
  <c r="BS11" i="10"/>
  <c r="AL10" i="1"/>
  <c r="AB10" i="1"/>
  <c r="AP17" i="1"/>
  <c r="AP11" i="1"/>
  <c r="D19" i="10"/>
  <c r="AD22" i="10"/>
  <c r="AD10" i="10"/>
  <c r="CT18" i="10"/>
  <c r="CM18" i="10" s="1"/>
  <c r="N18" i="1" s="1"/>
  <c r="CN18" i="10"/>
  <c r="CN12" i="10"/>
  <c r="CP12" i="10"/>
  <c r="CQ21" i="10"/>
  <c r="CS21" i="10"/>
  <c r="CS15" i="10"/>
  <c r="BS8" i="10"/>
  <c r="CN17" i="10"/>
  <c r="CQ9" i="10"/>
  <c r="E21" i="10"/>
  <c r="E15" i="10"/>
  <c r="E9" i="10"/>
  <c r="AD18" i="10"/>
  <c r="H18" i="1" s="1"/>
  <c r="K18" i="1" s="1"/>
  <c r="L18" i="1" s="1"/>
  <c r="AD12" i="10"/>
  <c r="H12" i="1" s="1"/>
  <c r="K12" i="1" s="1"/>
  <c r="L12" i="1" s="1"/>
  <c r="D16" i="8"/>
  <c r="D21" i="5"/>
  <c r="D9" i="5"/>
  <c r="AI18" i="8"/>
  <c r="D18" i="8" s="1"/>
  <c r="AX21" i="8"/>
  <c r="BM21" i="8"/>
  <c r="D21" i="8" s="1"/>
  <c r="D10" i="8"/>
  <c r="AI11" i="8"/>
  <c r="D11" i="8" s="1"/>
  <c r="DF17" i="8"/>
  <c r="D17" i="8" s="1"/>
  <c r="DZ21" i="8"/>
  <c r="DZ15" i="8"/>
  <c r="D15" i="8" s="1"/>
  <c r="F18" i="5"/>
  <c r="F15" i="5"/>
  <c r="D15" i="5" s="1"/>
  <c r="D12" i="5"/>
  <c r="D13" i="5"/>
  <c r="F17" i="5"/>
  <c r="F11" i="5"/>
  <c r="D18" i="4"/>
  <c r="O18" i="3"/>
  <c r="D18" i="3" s="1"/>
  <c r="D12" i="4"/>
  <c r="O12" i="3"/>
  <c r="D12" i="3" s="1"/>
  <c r="D17" i="5"/>
  <c r="D11" i="5"/>
  <c r="F22" i="5"/>
  <c r="F16" i="5"/>
  <c r="D16" i="5" s="1"/>
  <c r="F10" i="5"/>
  <c r="D10" i="5" s="1"/>
  <c r="D19" i="5"/>
  <c r="D22" i="5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N7" i="9" s="1"/>
  <c r="BD7" i="4" s="1"/>
  <c r="N7" i="4" s="1"/>
  <c r="AH7" i="9"/>
  <c r="AG7" i="9"/>
  <c r="AF7" i="9"/>
  <c r="AE7" i="9"/>
  <c r="AD7" i="9"/>
  <c r="AC7" i="9"/>
  <c r="H7" i="9" s="1"/>
  <c r="AX7" i="4" s="1"/>
  <c r="AB7" i="9"/>
  <c r="AA7" i="9"/>
  <c r="F7" i="9" s="1"/>
  <c r="AV7" i="4" s="1"/>
  <c r="F7" i="4" s="1"/>
  <c r="Z7" i="9"/>
  <c r="G7" i="1"/>
  <c r="F7" i="1"/>
  <c r="E7" i="1"/>
  <c r="D7" i="1" s="1"/>
  <c r="Y7" i="1"/>
  <c r="T7" i="1"/>
  <c r="DG7" i="10"/>
  <c r="DF7" i="10"/>
  <c r="DE7" i="10"/>
  <c r="DB7" i="10"/>
  <c r="CK7" i="10"/>
  <c r="CI7" i="10"/>
  <c r="CG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F7" i="10" l="1"/>
  <c r="N7" i="10"/>
  <c r="CB7" i="10" s="1"/>
  <c r="V7" i="10"/>
  <c r="CD7" i="10" s="1"/>
  <c r="AU7" i="10"/>
  <c r="CY7" i="10" s="1"/>
  <c r="CR7" i="10" s="1"/>
  <c r="D8" i="10"/>
  <c r="AK18" i="1"/>
  <c r="AL18" i="1"/>
  <c r="AB18" i="1"/>
  <c r="BY16" i="10"/>
  <c r="BR16" i="10" s="1"/>
  <c r="M16" i="1" s="1"/>
  <c r="BS16" i="10"/>
  <c r="D11" i="10"/>
  <c r="D9" i="10"/>
  <c r="H9" i="1"/>
  <c r="K9" i="1" s="1"/>
  <c r="L9" i="1" s="1"/>
  <c r="AK13" i="1"/>
  <c r="AL13" i="1"/>
  <c r="AB13" i="1"/>
  <c r="BY22" i="10"/>
  <c r="BR22" i="10" s="1"/>
  <c r="M22" i="1" s="1"/>
  <c r="BS22" i="10"/>
  <c r="AL21" i="1"/>
  <c r="AB21" i="1"/>
  <c r="AK21" i="1"/>
  <c r="D15" i="10"/>
  <c r="H15" i="1"/>
  <c r="K15" i="1" s="1"/>
  <c r="L15" i="1" s="1"/>
  <c r="H10" i="1"/>
  <c r="K10" i="1" s="1"/>
  <c r="L10" i="1" s="1"/>
  <c r="D10" i="10"/>
  <c r="CN8" i="10"/>
  <c r="CT8" i="10"/>
  <c r="CM8" i="10" s="1"/>
  <c r="N8" i="1" s="1"/>
  <c r="CN20" i="10"/>
  <c r="CT20" i="10"/>
  <c r="CM20" i="10" s="1"/>
  <c r="N20" i="1" s="1"/>
  <c r="AK19" i="1"/>
  <c r="AL19" i="1"/>
  <c r="AB19" i="1"/>
  <c r="D21" i="10"/>
  <c r="H21" i="1"/>
  <c r="K21" i="1" s="1"/>
  <c r="L21" i="1" s="1"/>
  <c r="H22" i="1"/>
  <c r="K22" i="1" s="1"/>
  <c r="L22" i="1" s="1"/>
  <c r="D22" i="10"/>
  <c r="CT19" i="10"/>
  <c r="CM19" i="10" s="1"/>
  <c r="N19" i="1" s="1"/>
  <c r="CN19" i="10"/>
  <c r="CN14" i="10"/>
  <c r="CT14" i="10"/>
  <c r="CM14" i="10" s="1"/>
  <c r="N14" i="1" s="1"/>
  <c r="AK12" i="1"/>
  <c r="AB12" i="1"/>
  <c r="AL12" i="1"/>
  <c r="CT13" i="10"/>
  <c r="CM13" i="10" s="1"/>
  <c r="N13" i="1" s="1"/>
  <c r="CN13" i="10"/>
  <c r="H16" i="1"/>
  <c r="K16" i="1" s="1"/>
  <c r="L16" i="1" s="1"/>
  <c r="D16" i="10"/>
  <c r="G7" i="9"/>
  <c r="AW7" i="4" s="1"/>
  <c r="G7" i="4" s="1"/>
  <c r="F7" i="8"/>
  <c r="M7" i="8"/>
  <c r="BU7" i="8"/>
  <c r="T7" i="9"/>
  <c r="BJ7" i="4" s="1"/>
  <c r="T7" i="4" s="1"/>
  <c r="CC7" i="8"/>
  <c r="EA7" i="8"/>
  <c r="EH7" i="8"/>
  <c r="BU7" i="10"/>
  <c r="BW7" i="10"/>
  <c r="BD7" i="10"/>
  <c r="P7" i="9"/>
  <c r="BF7" i="4" s="1"/>
  <c r="P7" i="4" s="1"/>
  <c r="L7" i="9"/>
  <c r="BB7" i="4" s="1"/>
  <c r="L7" i="4" s="1"/>
  <c r="BK7" i="10"/>
  <c r="BO7" i="9"/>
  <c r="AE7" i="1" s="1"/>
  <c r="EU7" i="9"/>
  <c r="AI7" i="1" s="1"/>
  <c r="V7" i="9"/>
  <c r="BL7" i="4" s="1"/>
  <c r="V7" i="4" s="1"/>
  <c r="DI7" i="10"/>
  <c r="CY7" i="8"/>
  <c r="Z7" i="10"/>
  <c r="CE7" i="10" s="1"/>
  <c r="BX7" i="10" s="1"/>
  <c r="AI7" i="10"/>
  <c r="CV7" i="10" s="1"/>
  <c r="CO7" i="10" s="1"/>
  <c r="AY7" i="10"/>
  <c r="CZ7" i="10" s="1"/>
  <c r="CS7" i="10" s="1"/>
  <c r="BV7" i="10"/>
  <c r="AC7" i="3"/>
  <c r="AO7" i="1" s="1"/>
  <c r="CH7" i="10"/>
  <c r="CF7" i="10" s="1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H7" i="4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35" i="13"/>
  <c r="AA195" i="13"/>
  <c r="AA57" i="13"/>
  <c r="AA164" i="13"/>
  <c r="AA215" i="13"/>
  <c r="AA52" i="13"/>
  <c r="AA224" i="13"/>
  <c r="AA6" i="13"/>
  <c r="AA155" i="13"/>
  <c r="AA5" i="13"/>
  <c r="AA70" i="13"/>
  <c r="AA140" i="13"/>
  <c r="AA242" i="13"/>
  <c r="AA227" i="13"/>
  <c r="AA135" i="13"/>
  <c r="AA153" i="13"/>
  <c r="AA28" i="13"/>
  <c r="AA154" i="13"/>
  <c r="AA182" i="13"/>
  <c r="AA29" i="13"/>
  <c r="AA157" i="13"/>
  <c r="AA116" i="13"/>
  <c r="AA222" i="13"/>
  <c r="AA14" i="13"/>
  <c r="AA84" i="13"/>
  <c r="AA199" i="13"/>
  <c r="AA88" i="13"/>
  <c r="AA234" i="13"/>
  <c r="AA219" i="13"/>
  <c r="AA108" i="13"/>
  <c r="AA89" i="13"/>
  <c r="AA197" i="13"/>
  <c r="AA85" i="13"/>
  <c r="AA191" i="13"/>
  <c r="AA101" i="13"/>
  <c r="AA184" i="13"/>
  <c r="AA240" i="13"/>
  <c r="AA134" i="13"/>
  <c r="AA33" i="13"/>
  <c r="AA63" i="13"/>
  <c r="AA205" i="13"/>
  <c r="AA67" i="13"/>
  <c r="AA103" i="13"/>
  <c r="AA26" i="13"/>
  <c r="AA220" i="13"/>
  <c r="AA145" i="13"/>
  <c r="AA212" i="13"/>
  <c r="AA59" i="13"/>
  <c r="AA158" i="13"/>
  <c r="AA122" i="13"/>
  <c r="AA50" i="13"/>
  <c r="AA49" i="13"/>
  <c r="AA118" i="13"/>
  <c r="AA74" i="13"/>
  <c r="AA58" i="13"/>
  <c r="AA187" i="13"/>
  <c r="AA223" i="13"/>
  <c r="AA174" i="13"/>
  <c r="AA38" i="13"/>
  <c r="AA221" i="13"/>
  <c r="AA185" i="13"/>
  <c r="AA131" i="13"/>
  <c r="AA120" i="13"/>
  <c r="AA21" i="13"/>
  <c r="AA35" i="13"/>
  <c r="AA8" i="13"/>
  <c r="AA113" i="13"/>
  <c r="AA136" i="13"/>
  <c r="AA231" i="13"/>
  <c r="AA119" i="13"/>
  <c r="AA115" i="13"/>
  <c r="AA7" i="13"/>
  <c r="AA80" i="13"/>
  <c r="AA30" i="13"/>
  <c r="AA68" i="13"/>
  <c r="AA194" i="13"/>
  <c r="AA93" i="13"/>
  <c r="AA244" i="13"/>
  <c r="AA86" i="13"/>
  <c r="AA156" i="13"/>
  <c r="AA216" i="13"/>
  <c r="AA110" i="13"/>
  <c r="AA24" i="13"/>
  <c r="AA148" i="13"/>
  <c r="AA2" i="13"/>
  <c r="AA175" i="13"/>
  <c r="AA143" i="13"/>
  <c r="AA69" i="13"/>
  <c r="AA132" i="13"/>
  <c r="AA105" i="13"/>
  <c r="AA94" i="13"/>
  <c r="AA172" i="13"/>
  <c r="AA147" i="13"/>
  <c r="AA250" i="13"/>
  <c r="AA126" i="13"/>
  <c r="AA95" i="13"/>
  <c r="AA62" i="13"/>
  <c r="AA129" i="13"/>
  <c r="AA106" i="13"/>
  <c r="AA45" i="13"/>
  <c r="AA123" i="13"/>
  <c r="AA151" i="13"/>
  <c r="AA247" i="13"/>
  <c r="AA229" i="13"/>
  <c r="AA142" i="13"/>
  <c r="AA114" i="13"/>
  <c r="AA209" i="13"/>
  <c r="AA31" i="13"/>
  <c r="AA211" i="13"/>
  <c r="AA79" i="13"/>
  <c r="AA127" i="13"/>
  <c r="AA232" i="13"/>
  <c r="AA92" i="13"/>
  <c r="AA249" i="13"/>
  <c r="AA233" i="13"/>
  <c r="AA91" i="13"/>
  <c r="AA201" i="13"/>
  <c r="AA44" i="13"/>
  <c r="AA72" i="13"/>
  <c r="AA65" i="13"/>
  <c r="AA180" i="13"/>
  <c r="AA203" i="13"/>
  <c r="AA239" i="13"/>
  <c r="AA97" i="13"/>
  <c r="AA248" i="13"/>
  <c r="AA87" i="13"/>
  <c r="AA189" i="13"/>
  <c r="AA214" i="13"/>
  <c r="AA138" i="13"/>
  <c r="AA144" i="13"/>
  <c r="AA188" i="13"/>
  <c r="AA25" i="13"/>
  <c r="AA128" i="13"/>
  <c r="AA19" i="13"/>
  <c r="AA56" i="13"/>
  <c r="AA238" i="13"/>
  <c r="AA11" i="13"/>
  <c r="AA96" i="13"/>
  <c r="AA64" i="13"/>
  <c r="AA193" i="13"/>
  <c r="AA47" i="13"/>
  <c r="AA207" i="13"/>
  <c r="AA73" i="13"/>
  <c r="AA246" i="13"/>
  <c r="AA55" i="13"/>
  <c r="AA41" i="13"/>
  <c r="AA150" i="13"/>
  <c r="AA17" i="13"/>
  <c r="AA34" i="13"/>
  <c r="AA16" i="13"/>
  <c r="AA104" i="13"/>
  <c r="AA168" i="13"/>
  <c r="AA107" i="13"/>
  <c r="AA186" i="13"/>
  <c r="AA15" i="13"/>
  <c r="AA217" i="13"/>
  <c r="AA228" i="13"/>
  <c r="AA196" i="13"/>
  <c r="AA78" i="13"/>
  <c r="AA169" i="13"/>
  <c r="AA102" i="13"/>
  <c r="AA230" i="13"/>
  <c r="AA32" i="13"/>
  <c r="AA152" i="13"/>
  <c r="AA82" i="13"/>
  <c r="AA90" i="13"/>
  <c r="AA71" i="13"/>
  <c r="AA208" i="13"/>
  <c r="AA146" i="13"/>
  <c r="AA53" i="13"/>
  <c r="AA192" i="13"/>
  <c r="AA51" i="13"/>
  <c r="AA190" i="13"/>
  <c r="AA210" i="13"/>
  <c r="AA204" i="13"/>
  <c r="AA213" i="13"/>
  <c r="AA202" i="13"/>
  <c r="AA176" i="13"/>
  <c r="AA60" i="13"/>
  <c r="AA54" i="13"/>
  <c r="AA23" i="13"/>
  <c r="AA226" i="13"/>
  <c r="AA179" i="13"/>
  <c r="AA112" i="13"/>
  <c r="AA243" i="13"/>
  <c r="AA13" i="13"/>
  <c r="AA61" i="13"/>
  <c r="AA200" i="13"/>
  <c r="AA37" i="13"/>
  <c r="AA66" i="13"/>
  <c r="AA12" i="13"/>
  <c r="AA76" i="13"/>
  <c r="AA161" i="13"/>
  <c r="AA10" i="13"/>
  <c r="AA42" i="13"/>
  <c r="AA36" i="13"/>
  <c r="AA170" i="13"/>
  <c r="AA133" i="13"/>
  <c r="AA81" i="13"/>
  <c r="AA39" i="13"/>
  <c r="AA99" i="13"/>
  <c r="AA236" i="13"/>
  <c r="AA141" i="13"/>
  <c r="AA109" i="13"/>
  <c r="AA198" i="13"/>
  <c r="AA159" i="13"/>
  <c r="AA111" i="13"/>
  <c r="AA139" i="13"/>
  <c r="AA171" i="13"/>
  <c r="AA130" i="13"/>
  <c r="AA77" i="13"/>
  <c r="AA43" i="13"/>
  <c r="AA75" i="13"/>
  <c r="AA178" i="13"/>
  <c r="AA121" i="13"/>
  <c r="AA22" i="13"/>
  <c r="AA163" i="13"/>
  <c r="AA166" i="13"/>
  <c r="AA160" i="13"/>
  <c r="AA218" i="13"/>
  <c r="AA18" i="13"/>
  <c r="AA46" i="13"/>
  <c r="AA183" i="13"/>
  <c r="AA206" i="13"/>
  <c r="AA162" i="13"/>
  <c r="AA9" i="13"/>
  <c r="AA167" i="13"/>
  <c r="AA173" i="13"/>
  <c r="AA149" i="13"/>
  <c r="AA48" i="13"/>
  <c r="AA245" i="13"/>
  <c r="AA181" i="13"/>
  <c r="AA165" i="13"/>
  <c r="AA40" i="13"/>
  <c r="AA241" i="13"/>
  <c r="AA98" i="13"/>
  <c r="AA124" i="13"/>
  <c r="AA177" i="13"/>
  <c r="AA125" i="13"/>
  <c r="AA100" i="13"/>
  <c r="AA27" i="13"/>
  <c r="AA20" i="13"/>
  <c r="AA237" i="13"/>
  <c r="AA137" i="13"/>
  <c r="AA83" i="13"/>
  <c r="AA225" i="13"/>
  <c r="AA117" i="13"/>
  <c r="O7" i="3" l="1"/>
  <c r="DZ7" i="8"/>
  <c r="E7" i="8"/>
  <c r="BM7" i="8"/>
  <c r="AP7" i="1"/>
  <c r="E7" i="10"/>
  <c r="CB7" i="8"/>
  <c r="T7" i="8"/>
  <c r="Z7" i="3"/>
  <c r="AX7" i="8"/>
  <c r="AI7" i="8"/>
  <c r="BC7" i="10"/>
  <c r="I7" i="1" s="1"/>
  <c r="CQ7" i="8"/>
  <c r="AD7" i="10"/>
  <c r="BT7" i="10"/>
  <c r="AJ7" i="1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24" i="14"/>
  <c r="I37" i="14"/>
  <c r="M17" i="14"/>
  <c r="M24" i="14"/>
  <c r="I17" i="14"/>
  <c r="M28" i="14"/>
  <c r="C38" i="14"/>
  <c r="M21" i="14"/>
  <c r="M27" i="14"/>
  <c r="M34" i="14"/>
  <c r="C39" i="14"/>
  <c r="M29" i="14"/>
  <c r="M32" i="14"/>
  <c r="M35" i="14"/>
  <c r="M26" i="14"/>
  <c r="M38" i="14"/>
  <c r="F5" i="14"/>
  <c r="C14" i="14"/>
  <c r="M7" i="14"/>
  <c r="I29" i="14"/>
  <c r="C16" i="14"/>
  <c r="F8" i="14"/>
  <c r="M30" i="14"/>
  <c r="F40" i="14"/>
  <c r="I33" i="14"/>
  <c r="M25" i="14"/>
  <c r="I25" i="14"/>
  <c r="M18" i="14"/>
  <c r="C20" i="14"/>
  <c r="I21" i="14"/>
  <c r="M19" i="14"/>
  <c r="M15" i="14"/>
  <c r="M12" i="14"/>
  <c r="M23" i="14"/>
  <c r="M14" i="14"/>
  <c r="C10" i="14"/>
  <c r="M8" i="14"/>
  <c r="C18" i="14"/>
  <c r="C12" i="14"/>
  <c r="M36" i="14"/>
  <c r="M9" i="14"/>
  <c r="M33" i="14"/>
  <c r="M22" i="14"/>
  <c r="M13" i="14"/>
  <c r="I13" i="14"/>
  <c r="M37" i="14"/>
  <c r="M16" i="14"/>
  <c r="M31" i="14"/>
  <c r="M20" i="14"/>
  <c r="H7" i="1" l="1"/>
  <c r="K7" i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I8" i="14"/>
  <c r="F21" i="14"/>
  <c r="C40" i="14"/>
  <c r="P11" i="14"/>
  <c r="C22" i="14"/>
  <c r="M10" i="14"/>
  <c r="O37" i="14"/>
  <c r="C26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<sst xmlns="http://schemas.openxmlformats.org/spreadsheetml/2006/main" count="3640" uniqueCount="793">
  <si>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</si>
  <si>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</si>
  <si>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</si>
  <si>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</si>
  <si>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</si>
  <si>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</si>
  <si>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</si>
  <si>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</si>
  <si>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</si>
  <si>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</si>
  <si>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</si>
  <si>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</si>
  <si>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</si>
  <si>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</si>
  <si>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</si>
  <si>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</si>
  <si>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</si>
  <si>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</si>
  <si>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</si>
  <si>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</si>
  <si>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</si>
  <si>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</si>
  <si>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</si>
  <si>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</si>
  <si>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</si>
  <si>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</si>
  <si>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</si>
  <si>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</si>
  <si>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</si>
  <si>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</si>
  <si>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</si>
  <si>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</si>
  <si>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</si>
  <si>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</si>
  <si>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</si>
  <si>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</si>
  <si>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</si>
  <si>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</si>
  <si>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</si>
  <si>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</si>
  <si>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</si>
  <si>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</si>
  <si>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</si>
  <si>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</si>
  <si>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</si>
  <si>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</si>
  <si>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</si>
  <si>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</si>
  <si>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</si>
  <si>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</si>
  <si>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</si>
  <si>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</si>
  <si>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</si>
  <si>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</si>
  <si>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</si>
  <si>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</si>
  <si>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</si>
  <si>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</si>
  <si>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</si>
  <si>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</si>
  <si>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</si>
  <si>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</si>
  <si>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</si>
  <si>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</si>
  <si>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</si>
  <si>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</si>
  <si>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</si>
  <si>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</si>
  <si>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</si>
  <si>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</si>
  <si>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</si>
  <si>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</si>
  <si>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</si>
  <si>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</si>
  <si>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</si>
  <si>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</si>
  <si>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</si>
  <si>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</si>
  <si>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</si>
  <si>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</si>
  <si>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</si>
  <si>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</si>
  <si>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</si>
  <si>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</si>
  <si>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</si>
  <si>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</si>
  <si>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</si>
  <si>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</si>
  <si>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</si>
  <si>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</si>
  <si>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</si>
  <si>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</si>
  <si>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</si>
  <si>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</si>
  <si>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</si>
  <si>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</si>
  <si>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</si>
  <si>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</si>
  <si>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</si>
  <si>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</si>
  <si>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</si>
  <si>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</si>
  <si>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</si>
  <si>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</si>
  <si>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</si>
  <si>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</si>
  <si>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</si>
  <si>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</si>
  <si>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</si>
  <si>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</si>
  <si>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</si>
  <si>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</si>
  <si>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</si>
  <si>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</si>
  <si>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</si>
  <si>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</si>
  <si>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</si>
  <si>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</si>
  <si>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</si>
  <si>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</si>
  <si>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</si>
  <si>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</si>
  <si>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</si>
  <si>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</si>
  <si>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</si>
  <si>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</si>
  <si>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</si>
  <si>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</si>
  <si>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</si>
  <si>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</si>
  <si>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</si>
  <si>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</si>
  <si>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</si>
  <si>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</si>
  <si>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</si>
  <si>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</si>
  <si>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</si>
  <si>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</si>
  <si>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</si>
  <si>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</si>
  <si>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</si>
  <si>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</si>
  <si>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</si>
  <si>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</si>
  <si>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</si>
  <si>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</si>
  <si>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</si>
  <si>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</si>
  <si>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</si>
  <si>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</si>
  <si>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</si>
  <si>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</si>
  <si>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</si>
  <si>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</si>
  <si>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</si>
  <si>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</si>
  <si>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</si>
  <si>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</si>
  <si>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</si>
  <si>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</si>
  <si>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</si>
  <si>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</si>
  <si>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</si>
  <si>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</si>
  <si>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</si>
  <si>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</si>
  <si>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</si>
  <si>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</si>
  <si>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</si>
  <si>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</si>
  <si>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</si>
  <si>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</si>
  <si>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</si>
  <si>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</si>
  <si>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</si>
  <si>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</si>
  <si>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</si>
  <si>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</si>
  <si>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</si>
  <si>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</si>
  <si>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</si>
  <si>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</si>
  <si>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</si>
  <si>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</si>
  <si>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</si>
  <si>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</si>
  <si>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</si>
  <si>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</si>
  <si>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</si>
  <si>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</si>
  <si>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</si>
  <si>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</si>
  <si>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</si>
  <si>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</si>
  <si>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</si>
  <si>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</si>
  <si>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</si>
  <si>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</si>
  <si>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</si>
  <si>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</si>
  <si>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</si>
  <si>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</si>
  <si>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</si>
  <si>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</si>
  <si>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</si>
  <si>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</si>
  <si>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</si>
  <si>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</si>
  <si>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</si>
  <si>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</si>
  <si>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</si>
  <si>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</si>
  <si>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</si>
  <si>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</si>
  <si>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</si>
  <si>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</si>
  <si>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</si>
  <si>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</si>
  <si>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</si>
  <si>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</si>
  <si>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</si>
  <si>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</si>
  <si>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</si>
  <si>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</si>
  <si>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</si>
  <si>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</si>
  <si>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</si>
  <si>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</si>
  <si>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</si>
  <si>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</si>
  <si>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</si>
  <si>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</si>
  <si>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</si>
  <si>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</si>
  <si>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</si>
  <si>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</si>
  <si>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</si>
  <si>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</si>
  <si>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</si>
  <si>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</si>
  <si>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</si>
  <si>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</si>
  <si>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</si>
  <si>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</si>
  <si>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</si>
  <si>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</si>
  <si>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</si>
  <si>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</si>
  <si>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</si>
  <si>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</si>
  <si>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</si>
  <si>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</si>
  <si>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</si>
  <si>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</si>
  <si>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</si>
  <si>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</si>
  <si>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</si>
  <si>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</si>
  <si>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</si>
  <si>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</si>
  <si>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</si>
  <si>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</si>
  <si>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</si>
  <si>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</si>
  <si>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</si>
  <si>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</si>
  <si>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</si>
  <si>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</si>
  <si>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</si>
  <si>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</si>
  <si>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</si>
  <si>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</si>
  <si>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</si>
  <si>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</si>
  <si>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</si>
  <si>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</si>
  <si>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</si>
  <si>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</si>
  <si>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</si>
  <si>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</si>
  <si>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</si>
  <si>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</si>
  <si>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</si>
  <si>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</si>
  <si>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</si>
  <si>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</si>
  <si>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</si>
  <si>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</si>
  <si>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</si>
  <si>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</si>
  <si>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</si>
  <si>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</si>
  <si>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</si>
  <si>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</si>
  <si>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</si>
  <si>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</si>
  <si>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</si>
  <si>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</si>
  <si>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</si>
  <si>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</si>
  <si>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</si>
  <si>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</si>
  <si>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</si>
  <si>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</si>
  <si>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</si>
  <si>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</si>
  <si>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</si>
  <si>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</si>
  <si>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</si>
  <si>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</si>
  <si>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</si>
  <si>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</si>
  <si>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</si>
  <si>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</si>
  <si>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</si>
  <si>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</si>
  <si>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</si>
  <si>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</si>
  <si>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</si>
  <si>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</si>
  <si>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</si>
  <si>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</si>
  <si>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</si>
  <si>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</si>
  <si>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</si>
  <si>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</si>
  <si>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</si>
  <si>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</si>
  <si>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</si>
  <si>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</si>
  <si>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</si>
  <si>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</si>
  <si>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</si>
  <si>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</si>
  <si>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</si>
  <si>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</si>
  <si>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</si>
  <si>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</si>
  <si>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</si>
  <si>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</si>
  <si>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</si>
  <si>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</si>
  <si>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</si>
  <si>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</si>
  <si>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</si>
  <si>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</si>
  <si>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</si>
  <si>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</si>
  <si>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</si>
  <si>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</si>
  <si>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</si>
  <si>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</si>
  <si>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</si>
  <si>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</si>
  <si>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</si>
  <si>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</si>
  <si>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</si>
  <si>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</si>
  <si>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</si>
  <si>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</si>
  <si>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</si>
  <si>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</si>
  <si>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</si>
  <si>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</si>
  <si>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</si>
  <si>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</si>
  <si>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</si>
  <si>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</si>
  <si>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</si>
  <si>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</si>
  <si>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</si>
  <si>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</si>
  <si>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</si>
  <si>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</si>
  <si>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</si>
  <si>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</si>
  <si>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</si>
  <si>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</si>
  <si>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</si>
  <si>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</si>
  <si>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</si>
  <si>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</si>
  <si>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</si>
  <si>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</si>
  <si>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</si>
  <si>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</si>
  <si>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</si>
  <si>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</si>
  <si>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</si>
  <si>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</si>
  <si>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</si>
  <si>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</si>
  <si>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</si>
  <si>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</si>
  <si>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</si>
  <si>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</si>
  <si>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</si>
  <si>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</si>
  <si>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</si>
  <si>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</si>
  <si>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</si>
  <si>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</si>
  <si>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</si>
  <si>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</si>
  <si>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</si>
  <si>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</si>
  <si>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</si>
  <si>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</si>
  <si>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</si>
  <si>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</si>
  <si>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</si>
  <si>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</si>
  <si>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</si>
  <si>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</si>
  <si>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</si>
  <si>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</si>
  <si>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</si>
  <si>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</si>
  <si>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</si>
  <si>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</si>
  <si>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</si>
  <si>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</si>
  <si>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</si>
  <si>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</si>
  <si>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</si>
  <si>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</si>
  <si>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</si>
  <si>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</si>
  <si>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</si>
  <si>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</si>
  <si>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</si>
  <si>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</si>
  <si>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</si>
  <si>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</si>
  <si>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</si>
  <si>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</si>
  <si>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</si>
  <si>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</si>
  <si>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</si>
  <si>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</si>
  <si>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</si>
  <si>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</si>
  <si>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</si>
  <si>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</si>
  <si>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</si>
  <si>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</si>
  <si>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</si>
  <si>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</si>
  <si>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</si>
  <si>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</si>
  <si>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</si>
  <si>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</si>
  <si>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</si>
  <si>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</si>
  <si>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</si>
  <si>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</si>
  <si>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</si>
  <si>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</si>
  <si>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</si>
  <si>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</si>
  <si>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</si>
  <si>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</si>
  <si>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</si>
  <si>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</si>
  <si>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</si>
  <si>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</si>
  <si>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</si>
  <si>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</si>
  <si>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</si>
  <si>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</si>
  <si>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</si>
  <si>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</si>
  <si>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</si>
  <si>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</si>
  <si>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</si>
  <si>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</si>
  <si>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</si>
  <si>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</si>
  <si>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</si>
  <si>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</si>
  <si>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</si>
  <si>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</si>
  <si>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</si>
  <si>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</si>
  <si>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</si>
  <si>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</si>
  <si>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</si>
  <si>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</si>
  <si>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</si>
  <si>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</si>
  <si>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</si>
  <si>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</si>
  <si>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</si>
  <si>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</si>
  <si>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</si>
  <si>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</si>
  <si>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</si>
  <si>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</si>
  <si>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</si>
  <si>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</si>
  <si>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</si>
  <si>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</si>
  <si>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</si>
  <si>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</si>
  <si>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</si>
  <si>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</si>
  <si>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</si>
  <si>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</si>
  <si>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</si>
  <si>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</si>
  <si>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</si>
  <si>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</si>
  <si>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</si>
  <si>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</si>
  <si>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</si>
  <si>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</si>
  <si>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</si>
  <si>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</si>
  <si>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</si>
  <si>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</si>
  <si>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</si>
  <si>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</si>
  <si>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</si>
  <si>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</si>
  <si>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</si>
  <si>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</si>
  <si>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</si>
  <si>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</si>
  <si>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</si>
  <si>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</si>
  <si>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</si>
  <si>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</si>
  <si>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</si>
  <si>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</si>
  <si>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</si>
  <si>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</si>
  <si>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</si>
  <si>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</si>
  <si>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</si>
  <si>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</si>
  <si>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</si>
  <si>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</si>
  <si>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</si>
  <si>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</si>
  <si>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</si>
  <si>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</si>
  <si>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</si>
  <si>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</si>
  <si>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</si>
  <si>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</si>
  <si>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</si>
  <si>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</si>
  <si>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</si>
  <si>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</si>
  <si>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</si>
  <si>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</si>
  <si>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</si>
  <si>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</si>
  <si>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</si>
  <si>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</si>
  <si>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</si>
  <si>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</si>
  <si>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</si>
  <si>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</si>
  <si>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</si>
  <si>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</si>
  <si>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</si>
  <si>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</si>
  <si>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</si>
  <si>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</si>
  <si>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</si>
  <si>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</si>
  <si>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</si>
  <si>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</si>
  <si>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</si>
  <si>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</si>
  <si>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</si>
  <si>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</si>
  <si>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</si>
  <si>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</si>
  <si>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</si>
  <si>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</si>
  <si>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</si>
  <si>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</si>
  <si>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</si>
  <si>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</si>
  <si>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</si>
  <si>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</si>
  <si>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</si>
  <si>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</si>
  <si>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</si>
  <si>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</si>
  <si>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</si>
  <si>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</si>
  <si>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</si>
  <si>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</si>
  <si>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</si>
  <si>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</si>
  <si>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</si>
  <si>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</si>
  <si>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</si>
  <si>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</si>
  <si>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</si>
  <si>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</si>
  <si>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</si>
  <si>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</si>
  <si>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</si>
  <si>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</si>
  <si>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</si>
  <si>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</si>
  <si>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</si>
  <si>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</si>
  <si>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</si>
  <si>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</si>
  <si>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</si>
  <si>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</si>
  <si>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</si>
  <si>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</si>
  <si>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</si>
  <si>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</si>
  <si>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</si>
  <si>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</si>
  <si>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</si>
  <si>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</si>
  <si>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</si>
  <si>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</si>
  <si>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</si>
  <si>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</si>
  <si>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</si>
  <si>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</si>
  <si>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</si>
  <si>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</si>
  <si>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</si>
  <si>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</si>
  <si>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</si>
  <si>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</si>
  <si>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</si>
  <si>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</si>
  <si>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</si>
  <si>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</si>
  <si>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</si>
  <si>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</si>
  <si>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</si>
  <si>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</si>
  <si>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</si>
  <si>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</si>
  <si>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</si>
  <si>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</si>
  <si>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</si>
  <si>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</si>
  <si>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</si>
  <si>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</si>
  <si>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</si>
  <si>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</si>
  <si>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</si>
  <si>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</si>
  <si>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</si>
  <si>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</si>
  <si>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</si>
  <si>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</si>
  <si>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</si>
  <si>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</si>
  <si>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</si>
  <si>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</si>
  <si>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</si>
  <si>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</si>
  <si>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</si>
  <si>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</si>
  <si>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</si>
  <si>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</si>
  <si>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</si>
  <si>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</si>
  <si>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</si>
  <si>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</si>
  <si>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</si>
  <si>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</si>
  <si>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</si>
  <si>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</si>
  <si>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</si>
  <si>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</si>
  <si>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</si>
  <si>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</si>
  <si>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</si>
  <si>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</si>
  <si>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</si>
  <si>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</si>
  <si>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</si>
  <si>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</si>
  <si>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</si>
  <si>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</si>
  <si>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</si>
  <si>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</si>
  <si>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</si>
  <si>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</si>
  <si>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</si>
  <si>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</si>
  <si>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</si>
  <si>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</si>
  <si>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</si>
  <si>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</si>
  <si>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</si>
  <si>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</si>
  <si>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</si>
  <si>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</si>
  <si>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</si>
  <si>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</si>
  <si>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</si>
  <si>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</si>
  <si>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</si>
  <si>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</si>
  <si>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</si>
  <si>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</si>
  <si>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</si>
  <si>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</si>
  <si>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</si>
  <si>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</si>
  <si>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</si>
  <si>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</si>
  <si>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</si>
  <si>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</si>
  <si>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</si>
  <si>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</si>
  <si>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</si>
  <si>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</si>
  <si>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</si>
  <si>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</si>
  <si>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</si>
  <si>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</si>
  <si>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</si>
  <si>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</si>
  <si>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</si>
  <si>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</si>
  <si>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</si>
  <si>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</si>
  <si>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</si>
  <si>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</si>
  <si>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</si>
  <si>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</si>
  <si>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</si>
  <si>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</si>
  <si>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</si>
  <si>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</si>
  <si>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</si>
  <si>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</si>
  <si>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</si>
  <si>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富山県</t>
  </si>
  <si>
    <t>16000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</si>
  <si>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</si>
  <si>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</si>
  <si>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</si>
  <si>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</si>
  <si>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</si>
  <si>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</si>
  <si>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</si>
  <si>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</si>
  <si>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</si>
  <si>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</si>
  <si>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</si>
  <si>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</si>
  <si>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16201</t>
  </si>
  <si>
    <t>富山市</t>
  </si>
  <si>
    <t/>
  </si>
  <si>
    <t>有る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</si>
  <si>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</si>
  <si>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</si>
  <si>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</si>
  <si>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</si>
  <si>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</si>
  <si>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</si>
  <si>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</si>
  <si>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</si>
  <si>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</si>
  <si>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</si>
  <si>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</si>
  <si>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</si>
  <si>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</si>
  <si>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</si>
  <si>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</si>
  <si>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</si>
  <si>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</si>
  <si>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</si>
  <si>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</si>
  <si>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</si>
  <si>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無い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</si>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</sst>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1064456</v>
      </c>
      <c r="E7" s="306">
        <f>SUM(E$8:E$207)</f>
        <v>1064456</v>
      </c>
      <c r="F7" s="306">
        <f>SUM(F$8:F$207)</f>
        <v>0</v>
      </c>
      <c r="G7" s="306">
        <f>SUM(G$8:G$207)</f>
        <v>17962</v>
      </c>
      <c r="H7" s="306">
        <f>SUM(ごみ搬入量内訳!E7,+ごみ搬入量内訳!AD7)</f>
        <v>313161</v>
      </c>
      <c r="I7" s="306">
        <f>ごみ搬入量内訳!BC7</f>
        <v>67589</v>
      </c>
      <c r="J7" s="306">
        <f>資源化量内訳!BO7</f>
        <v>25250</v>
      </c>
      <c r="K7" s="306">
        <f>SUM(H7:J7)</f>
        <v>406000</v>
      </c>
      <c r="L7" s="306">
        <f>IF(D7&lt;&gt;0,K7/D7/365*1000000,"-")</f>
        <v>1044.9739276431228</v>
      </c>
      <c r="M7" s="306">
        <f>IF(D7&lt;&gt;0,(ごみ搬入量内訳!BR7+ごみ処理概要!J7)/ごみ処理概要!D7/365*1000000,"-")</f>
        <v>680.15190935268129</v>
      </c>
      <c r="N7" s="306">
        <f>IF(D7&lt;&gt;0,ごみ搬入量内訳!CM7/ごみ処理概要!D7/365*1000000,"-")</f>
        <v>364.82201829044124</v>
      </c>
      <c r="O7" s="306">
        <f>ごみ搬入量内訳!DH7</f>
        <v>0</v>
      </c>
      <c r="P7" s="306">
        <f>ごみ処理量内訳!E7</f>
        <v>292453</v>
      </c>
      <c r="Q7" s="306">
        <f>ごみ処理量内訳!N7</f>
        <v>2590</v>
      </c>
      <c r="R7" s="306">
        <f>SUM(S7:Y7)</f>
        <v>73676</v>
      </c>
      <c r="S7" s="306">
        <f>ごみ処理量内訳!G7</f>
        <v>15774</v>
      </c>
      <c r="T7" s="306">
        <f>ごみ処理量内訳!L7</f>
        <v>16028</v>
      </c>
      <c r="U7" s="306">
        <f>ごみ処理量内訳!H7</f>
        <v>11768</v>
      </c>
      <c r="V7" s="306">
        <f>ごみ処理量内訳!I7</f>
        <v>2867</v>
      </c>
      <c r="W7" s="306">
        <f>ごみ処理量内訳!J7</f>
        <v>5163</v>
      </c>
      <c r="X7" s="306">
        <f>ごみ処理量内訳!K7</f>
        <v>22071</v>
      </c>
      <c r="Y7" s="306">
        <f>ごみ処理量内訳!M7</f>
        <v>5</v>
      </c>
      <c r="Z7" s="306">
        <f>資源化量内訳!Y7</f>
        <v>12023</v>
      </c>
      <c r="AA7" s="306">
        <f>SUM(P7,Q7,R7,Z7)</f>
        <v>380742</v>
      </c>
      <c r="AB7" s="309">
        <f>IF(AA7&lt;&gt;0,(Z7+P7+R7)/AA7*100,"-")</f>
        <v>99.31974933156836</v>
      </c>
      <c r="AC7" s="306">
        <f>施設資源化量内訳!Y7</f>
        <v>2527</v>
      </c>
      <c r="AD7" s="306">
        <f>施設資源化量内訳!AT7</f>
        <v>3535</v>
      </c>
      <c r="AE7" s="306">
        <f>施設資源化量内訳!BO7</f>
        <v>11768</v>
      </c>
      <c r="AF7" s="306">
        <f>施設資源化量内訳!CJ7</f>
        <v>2867</v>
      </c>
      <c r="AG7" s="306">
        <f>施設資源化量内訳!DE7</f>
        <v>5163</v>
      </c>
      <c r="AH7" s="306">
        <f>施設資源化量内訳!DZ7</f>
        <v>21920</v>
      </c>
      <c r="AI7" s="306">
        <f>施設資源化量内訳!EU7</f>
        <v>12816</v>
      </c>
      <c r="AJ7" s="306">
        <f>SUM(AC7:AI7)</f>
        <v>60596</v>
      </c>
      <c r="AK7" s="309">
        <f>IF((AA7+J7)&lt;&gt;0,(Z7+AJ7+J7)/(AA7+J7)*100,"-")</f>
        <v>24.106140022463496</v>
      </c>
      <c r="AL7" s="309">
        <f>IF((AA7+J7)&lt;&gt;0,(資源化量内訳!D7-資源化量内訳!R7-資源化量内訳!T7-資源化量内訳!V7-資源化量内訳!U7)/(AA7+J7)*100,"-")</f>
        <v>23.487901239433288</v>
      </c>
      <c r="AM7" s="306">
        <f>ごみ処理量内訳!AA7</f>
        <v>2590</v>
      </c>
      <c r="AN7" s="306">
        <f>ごみ処理量内訳!AB7</f>
        <v>32090</v>
      </c>
      <c r="AO7" s="306">
        <f>ごみ処理量内訳!AC7</f>
        <v>3610</v>
      </c>
      <c r="AP7" s="306">
        <f>SUM(AM7:AO7)</f>
        <v>38290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417625</v>
      </c>
      <c r="E8" s="292">
        <v>417625</v>
      </c>
      <c r="F8" s="292">
        <v>0</v>
      </c>
      <c r="G8" s="292">
        <v>7652</v>
      </c>
      <c r="H8" s="292">
        <f>SUM(ごみ搬入量内訳!E8,+ごみ搬入量内訳!AD8)</f>
        <v>134071</v>
      </c>
      <c r="I8" s="292">
        <f>ごみ搬入量内訳!BC8</f>
        <v>15437</v>
      </c>
      <c r="J8" s="292">
        <f>資源化量内訳!BO8</f>
        <v>12723</v>
      </c>
      <c r="K8" s="292">
        <f>SUM(H8:J8)</f>
        <v>162231</v>
      </c>
      <c r="L8" s="295">
        <f>IF(D8&lt;&gt;0,K8/D8/365*1000000,"-")</f>
        <v>1064.2765475023884</v>
      </c>
      <c r="M8" s="292">
        <f>IF(D8&lt;&gt;0,(ごみ搬入量内訳!BR8+ごみ処理概要!J8)/ごみ処理概要!D8/365*1000000,"-")</f>
        <v>707.48401963155982</v>
      </c>
      <c r="N8" s="292">
        <f>IF(D8&lt;&gt;0,ごみ搬入量内訳!CM8/ごみ処理概要!D8/365*1000000,"-")</f>
        <v>356.79252787082862</v>
      </c>
      <c r="O8" s="292">
        <f>ごみ搬入量内訳!DH8</f>
        <v>0</v>
      </c>
      <c r="P8" s="292">
        <f>ごみ処理量内訳!E8</f>
        <v>120418</v>
      </c>
      <c r="Q8" s="292">
        <f>ごみ処理量内訳!N8</f>
        <v>957</v>
      </c>
      <c r="R8" s="292">
        <f>SUM(S8:Y8)</f>
        <v>23835</v>
      </c>
      <c r="S8" s="292">
        <f>ごみ処理量内訳!G8</f>
        <v>5085</v>
      </c>
      <c r="T8" s="292">
        <f>ごみ処理量内訳!L8</f>
        <v>3499</v>
      </c>
      <c r="U8" s="292">
        <f>ごみ処理量内訳!H8</f>
        <v>3004</v>
      </c>
      <c r="V8" s="292">
        <f>ごみ処理量内訳!I8</f>
        <v>845</v>
      </c>
      <c r="W8" s="292">
        <f>ごみ処理量内訳!J8</f>
        <v>3430</v>
      </c>
      <c r="X8" s="292">
        <f>ごみ処理量内訳!K8</f>
        <v>7967</v>
      </c>
      <c r="Y8" s="292">
        <f>ごみ処理量内訳!M8</f>
        <v>5</v>
      </c>
      <c r="Z8" s="292">
        <f>資源化量内訳!Y8</f>
        <v>4298</v>
      </c>
      <c r="AA8" s="292">
        <f>SUM(P8,Q8,R8,Z8)</f>
        <v>149508</v>
      </c>
      <c r="AB8" s="297">
        <f>IF(AA8&lt;&gt;0,(Z8+P8+R8)/AA8*100,"-")</f>
        <v>99.359900473553253</v>
      </c>
      <c r="AC8" s="292">
        <f>施設資源化量内訳!Y8</f>
        <v>2064</v>
      </c>
      <c r="AD8" s="292">
        <f>施設資源化量内訳!AT8</f>
        <v>1737</v>
      </c>
      <c r="AE8" s="292">
        <f>施設資源化量内訳!BO8</f>
        <v>3004</v>
      </c>
      <c r="AF8" s="292">
        <f>施設資源化量内訳!CJ8</f>
        <v>845</v>
      </c>
      <c r="AG8" s="292">
        <f>施設資源化量内訳!DE8</f>
        <v>3430</v>
      </c>
      <c r="AH8" s="292">
        <f>施設資源化量内訳!DZ8</f>
        <v>7967</v>
      </c>
      <c r="AI8" s="292">
        <f>施設資源化量内訳!EU8</f>
        <v>3499</v>
      </c>
      <c r="AJ8" s="292">
        <f>SUM(AC8:AI8)</f>
        <v>22546</v>
      </c>
      <c r="AK8" s="297">
        <f>IF((AA8+J8)&lt;&gt;0,(Z8+AJ8+J8)/(AA8+J8)*100,"-")</f>
        <v>24.38929674353237</v>
      </c>
      <c r="AL8" s="297">
        <f>IF((AA8+J8)&lt;&gt;0,(資源化量内訳!D8-資源化量内訳!R8-資源化量内訳!T8-資源化量内訳!V8-資源化量内訳!U8)/(AA8+J8)*100,"-")</f>
        <v>23.586737429960984</v>
      </c>
      <c r="AM8" s="292">
        <f>ごみ処理量内訳!AA8</f>
        <v>957</v>
      </c>
      <c r="AN8" s="292">
        <f>ごみ処理量内訳!AB8</f>
        <v>12624</v>
      </c>
      <c r="AO8" s="292">
        <f>ごみ処理量内訳!AC8</f>
        <v>1254</v>
      </c>
      <c r="AP8" s="292">
        <f>SUM(AM8:AO8)</f>
        <v>14835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172164</v>
      </c>
      <c r="E9" s="292">
        <v>172164</v>
      </c>
      <c r="F9" s="292">
        <v>0</v>
      </c>
      <c r="G9" s="292">
        <v>3339</v>
      </c>
      <c r="H9" s="292">
        <f>SUM(ごみ搬入量内訳!E9,+ごみ搬入量内訳!AD9)</f>
        <v>48568</v>
      </c>
      <c r="I9" s="292">
        <f>ごみ搬入量内訳!BC9</f>
        <v>8547</v>
      </c>
      <c r="J9" s="292">
        <f>資源化量内訳!BO9</f>
        <v>3906</v>
      </c>
      <c r="K9" s="292">
        <f>SUM(H9:J9)</f>
        <v>61021</v>
      </c>
      <c r="L9" s="295">
        <f>IF(D9&lt;&gt;0,K9/D9/365*1000000,"-")</f>
        <v>971.05563252368802</v>
      </c>
      <c r="M9" s="292">
        <f>IF(D9&lt;&gt;0,(ごみ搬入量内訳!BR9+ごみ処理概要!J9)/ごみ処理概要!D9/365*1000000,"-")</f>
        <v>569.33608699955732</v>
      </c>
      <c r="N9" s="292">
        <f>IF(D9&lt;&gt;0,ごみ搬入量内訳!CM9/ごみ処理概要!D9/365*1000000,"-")</f>
        <v>401.71954552413075</v>
      </c>
      <c r="O9" s="292">
        <f>ごみ搬入量内訳!DH9</f>
        <v>0</v>
      </c>
      <c r="P9" s="292">
        <f>ごみ処理量内訳!E9</f>
        <v>46171</v>
      </c>
      <c r="Q9" s="292">
        <f>ごみ処理量内訳!N9</f>
        <v>801</v>
      </c>
      <c r="R9" s="292">
        <f>SUM(S9:Y9)</f>
        <v>10143</v>
      </c>
      <c r="S9" s="292">
        <f>ごみ処理量内訳!G9</f>
        <v>0</v>
      </c>
      <c r="T9" s="292">
        <f>ごみ処理量内訳!L9</f>
        <v>5640</v>
      </c>
      <c r="U9" s="292">
        <f>ごみ処理量内訳!H9</f>
        <v>0</v>
      </c>
      <c r="V9" s="292">
        <f>ごみ処理量内訳!I9</f>
        <v>526</v>
      </c>
      <c r="W9" s="292">
        <f>ごみ処理量内訳!J9</f>
        <v>263</v>
      </c>
      <c r="X9" s="292">
        <f>ごみ処理量内訳!K9</f>
        <v>3714</v>
      </c>
      <c r="Y9" s="292">
        <f>ごみ処理量内訳!M9</f>
        <v>0</v>
      </c>
      <c r="Z9" s="292">
        <f>資源化量内訳!Y9</f>
        <v>0</v>
      </c>
      <c r="AA9" s="292">
        <f>SUM(P9,Q9,R9,Z9)</f>
        <v>57115</v>
      </c>
      <c r="AB9" s="297">
        <f>IF(AA9&lt;&gt;0,(Z9+P9+R9)/AA9*100,"-")</f>
        <v>98.597566313577872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526</v>
      </c>
      <c r="AG9" s="292">
        <f>施設資源化量内訳!DE9</f>
        <v>263</v>
      </c>
      <c r="AH9" s="292">
        <f>施設資源化量内訳!DZ9</f>
        <v>3595</v>
      </c>
      <c r="AI9" s="292">
        <f>施設資源化量内訳!EU9</f>
        <v>4726</v>
      </c>
      <c r="AJ9" s="292">
        <f>SUM(AC9:AI9)</f>
        <v>9110</v>
      </c>
      <c r="AK9" s="297">
        <f>IF((AA9+J9)&lt;&gt;0,(Z9+AJ9+J9)/(AA9+J9)*100,"-")</f>
        <v>21.330361678766327</v>
      </c>
      <c r="AL9" s="297">
        <f>IF((AA9+J9)&lt;&gt;0,(資源化量内訳!D9-資源化量内訳!R9-資源化量内訳!T9-資源化量内訳!V9-資源化量内訳!U9)/(AA9+J9)*100,"-")</f>
        <v>20.217629996230809</v>
      </c>
      <c r="AM9" s="292">
        <f>ごみ処理量内訳!AA9</f>
        <v>801</v>
      </c>
      <c r="AN9" s="292">
        <f>ごみ処理量内訳!AB9</f>
        <v>5286</v>
      </c>
      <c r="AO9" s="292">
        <f>ごみ処理量内訳!AC9</f>
        <v>124</v>
      </c>
      <c r="AP9" s="292">
        <f>SUM(AM9:AO9)</f>
        <v>6211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42166</v>
      </c>
      <c r="E10" s="292">
        <v>42166</v>
      </c>
      <c r="F10" s="292">
        <v>0</v>
      </c>
      <c r="G10" s="292">
        <v>411</v>
      </c>
      <c r="H10" s="292">
        <f>SUM(ごみ搬入量内訳!E10,+ごみ搬入量内訳!AD10)</f>
        <v>14128</v>
      </c>
      <c r="I10" s="292">
        <f>ごみ搬入量内訳!BC10</f>
        <v>1454</v>
      </c>
      <c r="J10" s="292">
        <f>資源化量内訳!BO10</f>
        <v>532</v>
      </c>
      <c r="K10" s="292">
        <f>SUM(H10:J10)</f>
        <v>16114</v>
      </c>
      <c r="L10" s="295">
        <f>IF(D10&lt;&gt;0,K10/D10/365*1000000,"-")</f>
        <v>1047.0033962310738</v>
      </c>
      <c r="M10" s="292">
        <f>IF(D10&lt;&gt;0,(ごみ搬入量内訳!BR10+ごみ処理概要!J10)/ごみ処理概要!D10/365*1000000,"-")</f>
        <v>711.8635477912153</v>
      </c>
      <c r="N10" s="292">
        <f>IF(D10&lt;&gt;0,ごみ搬入量内訳!CM10/ごみ処理概要!D10/365*1000000,"-")</f>
        <v>335.13984843985838</v>
      </c>
      <c r="O10" s="292">
        <f>ごみ搬入量内訳!DH10</f>
        <v>0</v>
      </c>
      <c r="P10" s="292">
        <f>ごみ処理量内訳!E10</f>
        <v>10517</v>
      </c>
      <c r="Q10" s="292">
        <f>ごみ処理量内訳!N10</f>
        <v>0</v>
      </c>
      <c r="R10" s="292">
        <f>SUM(S10:Y10)</f>
        <v>3547</v>
      </c>
      <c r="S10" s="292">
        <f>ごみ処理量内訳!G10</f>
        <v>2284</v>
      </c>
      <c r="T10" s="292">
        <f>ごみ処理量内訳!L10</f>
        <v>0</v>
      </c>
      <c r="U10" s="292">
        <f>ごみ処理量内訳!H10</f>
        <v>361</v>
      </c>
      <c r="V10" s="292">
        <f>ごみ処理量内訳!I10</f>
        <v>190</v>
      </c>
      <c r="W10" s="292">
        <f>ごみ処理量内訳!J10</f>
        <v>0</v>
      </c>
      <c r="X10" s="292">
        <f>ごみ処理量内訳!K10</f>
        <v>712</v>
      </c>
      <c r="Y10" s="292">
        <f>ごみ処理量内訳!M10</f>
        <v>0</v>
      </c>
      <c r="Z10" s="292">
        <f>資源化量内訳!Y10</f>
        <v>1511</v>
      </c>
      <c r="AA10" s="292">
        <f>SUM(P10,Q10,R10,Z10)</f>
        <v>15575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241</v>
      </c>
      <c r="AE10" s="292">
        <f>施設資源化量内訳!BO10</f>
        <v>361</v>
      </c>
      <c r="AF10" s="292">
        <f>施設資源化量内訳!CJ10</f>
        <v>190</v>
      </c>
      <c r="AG10" s="292">
        <f>施設資源化量内訳!DE10</f>
        <v>0</v>
      </c>
      <c r="AH10" s="292">
        <f>施設資源化量内訳!DZ10</f>
        <v>712</v>
      </c>
      <c r="AI10" s="292">
        <f>施設資源化量内訳!EU10</f>
        <v>0</v>
      </c>
      <c r="AJ10" s="292">
        <f>SUM(AC10:AI10)</f>
        <v>1504</v>
      </c>
      <c r="AK10" s="297">
        <f>IF((AA10+J10)&lt;&gt;0,(Z10+AJ10+J10)/(AA10+J10)*100,"-")</f>
        <v>22.021481343515241</v>
      </c>
      <c r="AL10" s="297">
        <f>IF((AA10+J10)&lt;&gt;0,(資源化量内訳!D10-資源化量内訳!R10-資源化量内訳!T10-資源化量内訳!V10-資源化量内訳!U10)/(AA10+J10)*100,"-")</f>
        <v>21.562053765443594</v>
      </c>
      <c r="AM10" s="292">
        <f>ごみ処理量内訳!AA10</f>
        <v>0</v>
      </c>
      <c r="AN10" s="292">
        <f>ごみ処理量内訳!AB10</f>
        <v>1141</v>
      </c>
      <c r="AO10" s="292">
        <f>ごみ処理量内訳!AC10</f>
        <v>325</v>
      </c>
      <c r="AP10" s="292">
        <f>SUM(AM10:AO10)</f>
        <v>1466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47786</v>
      </c>
      <c r="E11" s="292">
        <v>47786</v>
      </c>
      <c r="F11" s="292">
        <v>0</v>
      </c>
      <c r="G11" s="292">
        <v>483</v>
      </c>
      <c r="H11" s="292">
        <f>SUM(ごみ搬入量内訳!E11,+ごみ搬入量内訳!AD11)</f>
        <v>14392</v>
      </c>
      <c r="I11" s="292">
        <f>ごみ搬入量内訳!BC11</f>
        <v>3688</v>
      </c>
      <c r="J11" s="292">
        <f>資源化量内訳!BO11</f>
        <v>995</v>
      </c>
      <c r="K11" s="292">
        <f>SUM(H11:J11)</f>
        <v>19075</v>
      </c>
      <c r="L11" s="295">
        <f>IF(D11&lt;&gt;0,K11/D11/365*1000000,"-")</f>
        <v>1093.6314814506914</v>
      </c>
      <c r="M11" s="292">
        <f>IF(D11&lt;&gt;0,(ごみ搬入量内訳!BR11+ごみ処理概要!J11)/ごみ処理概要!D11/365*1000000,"-")</f>
        <v>667.072203757735</v>
      </c>
      <c r="N11" s="292">
        <f>IF(D11&lt;&gt;0,ごみ搬入量内訳!CM11/ごみ処理概要!D11/365*1000000,"-")</f>
        <v>426.55927769295647</v>
      </c>
      <c r="O11" s="292">
        <f>ごみ搬入量内訳!DH11</f>
        <v>0</v>
      </c>
      <c r="P11" s="292">
        <f>ごみ処理量内訳!E11</f>
        <v>12500</v>
      </c>
      <c r="Q11" s="292">
        <f>ごみ処理量内訳!N11</f>
        <v>307</v>
      </c>
      <c r="R11" s="292">
        <f>SUM(S11:Y11)</f>
        <v>4956</v>
      </c>
      <c r="S11" s="292">
        <f>ごみ処理量内訳!G11</f>
        <v>0</v>
      </c>
      <c r="T11" s="292">
        <f>ごみ処理量内訳!L11</f>
        <v>3337</v>
      </c>
      <c r="U11" s="292">
        <f>ごみ処理量内訳!H11</f>
        <v>43</v>
      </c>
      <c r="V11" s="292">
        <f>ごみ処理量内訳!I11</f>
        <v>332</v>
      </c>
      <c r="W11" s="292">
        <f>ごみ処理量内訳!J11</f>
        <v>0</v>
      </c>
      <c r="X11" s="292">
        <f>ごみ処理量内訳!K11</f>
        <v>1244</v>
      </c>
      <c r="Y11" s="292">
        <f>ごみ処理量内訳!M11</f>
        <v>0</v>
      </c>
      <c r="Z11" s="292">
        <f>資源化量内訳!Y11</f>
        <v>317</v>
      </c>
      <c r="AA11" s="292">
        <f>SUM(P11,Q11,R11,Z11)</f>
        <v>18080</v>
      </c>
      <c r="AB11" s="297">
        <f>IF(AA11&lt;&gt;0,(Z11+P11+R11)/AA11*100,"-")</f>
        <v>98.301991150442475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43</v>
      </c>
      <c r="AF11" s="292">
        <f>施設資源化量内訳!CJ11</f>
        <v>332</v>
      </c>
      <c r="AG11" s="292">
        <f>施設資源化量内訳!DE11</f>
        <v>0</v>
      </c>
      <c r="AH11" s="292">
        <f>施設資源化量内訳!DZ11</f>
        <v>1244</v>
      </c>
      <c r="AI11" s="292">
        <f>施設資源化量内訳!EU11</f>
        <v>1445</v>
      </c>
      <c r="AJ11" s="292">
        <f>SUM(AC11:AI11)</f>
        <v>3064</v>
      </c>
      <c r="AK11" s="297">
        <f>IF((AA11+J11)&lt;&gt;0,(Z11+AJ11+J11)/(AA11+J11)*100,"-")</f>
        <v>22.94102228047182</v>
      </c>
      <c r="AL11" s="297">
        <f>IF((AA11+J11)&lt;&gt;0,(資源化量内訳!D11-資源化量内訳!R11-資源化量内訳!T11-資源化量内訳!V11-資源化量内訳!U11)/(AA11+J11)*100,"-")</f>
        <v>22.94102228047182</v>
      </c>
      <c r="AM11" s="292">
        <f>ごみ処理量内訳!AA11</f>
        <v>307</v>
      </c>
      <c r="AN11" s="292">
        <f>ごみ処理量内訳!AB11</f>
        <v>1459</v>
      </c>
      <c r="AO11" s="292">
        <f>ごみ処理量内訳!AC11</f>
        <v>397</v>
      </c>
      <c r="AP11" s="292">
        <f>SUM(AM11:AO11)</f>
        <v>2163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33251</v>
      </c>
      <c r="E12" s="292">
        <v>33251</v>
      </c>
      <c r="F12" s="292">
        <v>0</v>
      </c>
      <c r="G12" s="292">
        <v>339</v>
      </c>
      <c r="H12" s="292">
        <f>SUM(ごみ搬入量内訳!E12,+ごみ搬入量内訳!AD12)</f>
        <v>10772</v>
      </c>
      <c r="I12" s="292">
        <f>ごみ搬入量内訳!BC12</f>
        <v>4385</v>
      </c>
      <c r="J12" s="292">
        <f>資源化量内訳!BO12</f>
        <v>702</v>
      </c>
      <c r="K12" s="292">
        <f>SUM(H12:J12)</f>
        <v>15859</v>
      </c>
      <c r="L12" s="295">
        <f>IF(D12&lt;&gt;0,K12/D12/365*1000000,"-")</f>
        <v>1306.7070183902185</v>
      </c>
      <c r="M12" s="292">
        <f>IF(D12&lt;&gt;0,(ごみ搬入量内訳!BR12+ごみ処理概要!J12)/ごみ処理概要!D12/365*1000000,"-")</f>
        <v>922.16816632973848</v>
      </c>
      <c r="N12" s="292">
        <f>IF(D12&lt;&gt;0,ごみ搬入量内訳!CM12/ごみ処理概要!D12/365*1000000,"-")</f>
        <v>384.53885206047983</v>
      </c>
      <c r="O12" s="292">
        <f>ごみ搬入量内訳!DH12</f>
        <v>0</v>
      </c>
      <c r="P12" s="292">
        <f>ごみ処理量内訳!E12</f>
        <v>10129</v>
      </c>
      <c r="Q12" s="292">
        <f>ごみ処理量内訳!N12</f>
        <v>0</v>
      </c>
      <c r="R12" s="292">
        <f>SUM(S12:Y12)</f>
        <v>4252</v>
      </c>
      <c r="S12" s="292">
        <f>ごみ処理量内訳!G12</f>
        <v>372</v>
      </c>
      <c r="T12" s="292">
        <f>ごみ処理量内訳!L12</f>
        <v>462</v>
      </c>
      <c r="U12" s="292">
        <f>ごみ処理量内訳!H12</f>
        <v>18</v>
      </c>
      <c r="V12" s="292">
        <f>ごみ処理量内訳!I12</f>
        <v>75</v>
      </c>
      <c r="W12" s="292">
        <f>ごみ処理量内訳!J12</f>
        <v>114</v>
      </c>
      <c r="X12" s="292">
        <f>ごみ処理量内訳!K12</f>
        <v>3211</v>
      </c>
      <c r="Y12" s="292">
        <f>ごみ処理量内訳!M12</f>
        <v>0</v>
      </c>
      <c r="Z12" s="292">
        <f>資源化量内訳!Y12</f>
        <v>776</v>
      </c>
      <c r="AA12" s="292">
        <f>SUM(P12,Q12,R12,Z12)</f>
        <v>15157</v>
      </c>
      <c r="AB12" s="297">
        <f>IF(AA12&lt;&gt;0,(Z12+P12+R12)/AA12*100,"-")</f>
        <v>100</v>
      </c>
      <c r="AC12" s="292">
        <f>施設資源化量内訳!Y12</f>
        <v>159</v>
      </c>
      <c r="AD12" s="292">
        <f>施設資源化量内訳!AT12</f>
        <v>127</v>
      </c>
      <c r="AE12" s="292">
        <f>施設資源化量内訳!BO12</f>
        <v>18</v>
      </c>
      <c r="AF12" s="292">
        <f>施設資源化量内訳!CJ12</f>
        <v>75</v>
      </c>
      <c r="AG12" s="292">
        <f>施設資源化量内訳!DE12</f>
        <v>114</v>
      </c>
      <c r="AH12" s="292">
        <f>施設資源化量内訳!DZ12</f>
        <v>3211</v>
      </c>
      <c r="AI12" s="292">
        <f>施設資源化量内訳!EU12</f>
        <v>462</v>
      </c>
      <c r="AJ12" s="292">
        <f>SUM(AC12:AI12)</f>
        <v>4166</v>
      </c>
      <c r="AK12" s="297">
        <f>IF((AA12+J12)&lt;&gt;0,(Z12+AJ12+J12)/(AA12+J12)*100,"-")</f>
        <v>35.588624755659247</v>
      </c>
      <c r="AL12" s="297">
        <f>IF((AA12+J12)&lt;&gt;0,(資源化量内訳!D12-資源化量内訳!R12-資源化量内訳!T12-資源化量内訳!V12-資源化量内訳!U12)/(AA12+J12)*100,"-")</f>
        <v>35.588624755659247</v>
      </c>
      <c r="AM12" s="292">
        <f>ごみ処理量内訳!AA12</f>
        <v>0</v>
      </c>
      <c r="AN12" s="292">
        <f>ごみ処理量内訳!AB12</f>
        <v>959</v>
      </c>
      <c r="AO12" s="292">
        <f>ごみ処理量内訳!AC12</f>
        <v>92</v>
      </c>
      <c r="AP12" s="292">
        <f>SUM(AM12:AO12)</f>
        <v>1051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41496</v>
      </c>
      <c r="E13" s="292">
        <v>41496</v>
      </c>
      <c r="F13" s="292">
        <v>0</v>
      </c>
      <c r="G13" s="292">
        <v>383</v>
      </c>
      <c r="H13" s="292">
        <f>SUM(ごみ搬入量内訳!E13,+ごみ搬入量内訳!AD13)</f>
        <v>12796</v>
      </c>
      <c r="I13" s="292">
        <f>ごみ搬入量内訳!BC13</f>
        <v>1980</v>
      </c>
      <c r="J13" s="292">
        <f>資源化量内訳!BO13</f>
        <v>294</v>
      </c>
      <c r="K13" s="292">
        <f>SUM(H13:J13)</f>
        <v>15070</v>
      </c>
      <c r="L13" s="295">
        <f>IF(D13&lt;&gt;0,K13/D13/365*1000000,"-")</f>
        <v>994.97954580867338</v>
      </c>
      <c r="M13" s="292">
        <f>IF(D13&lt;&gt;0,(ごみ搬入量内訳!BR13+ごみ処理概要!J13)/ごみ処理概要!D13/365*1000000,"-")</f>
        <v>724.21570258628662</v>
      </c>
      <c r="N13" s="292">
        <f>IF(D13&lt;&gt;0,ごみ搬入量内訳!CM13/ごみ処理概要!D13/365*1000000,"-")</f>
        <v>270.76384322238687</v>
      </c>
      <c r="O13" s="292">
        <f>ごみ搬入量内訳!DH13</f>
        <v>0</v>
      </c>
      <c r="P13" s="292">
        <f>ごみ処理量内訳!E13</f>
        <v>10061</v>
      </c>
      <c r="Q13" s="292">
        <f>ごみ処理量内訳!N13</f>
        <v>0</v>
      </c>
      <c r="R13" s="292">
        <f>SUM(S13:Y13)</f>
        <v>3578</v>
      </c>
      <c r="S13" s="292">
        <f>ごみ処理量内訳!G13</f>
        <v>2333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100</v>
      </c>
      <c r="W13" s="292">
        <f>ごみ処理量内訳!J13</f>
        <v>95</v>
      </c>
      <c r="X13" s="292">
        <f>ごみ処理量内訳!K13</f>
        <v>1050</v>
      </c>
      <c r="Y13" s="292">
        <f>ごみ処理量内訳!M13</f>
        <v>0</v>
      </c>
      <c r="Z13" s="292">
        <f>資源化量内訳!Y13</f>
        <v>1137</v>
      </c>
      <c r="AA13" s="292">
        <f>SUM(P13,Q13,R13,Z13)</f>
        <v>14776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246</v>
      </c>
      <c r="AE13" s="292">
        <f>施設資源化量内訳!BO13</f>
        <v>0</v>
      </c>
      <c r="AF13" s="292">
        <f>施設資源化量内訳!CJ13</f>
        <v>100</v>
      </c>
      <c r="AG13" s="292">
        <f>施設資源化量内訳!DE13</f>
        <v>95</v>
      </c>
      <c r="AH13" s="292">
        <f>施設資源化量内訳!DZ13</f>
        <v>1050</v>
      </c>
      <c r="AI13" s="292">
        <f>施設資源化量内訳!EU13</f>
        <v>0</v>
      </c>
      <c r="AJ13" s="292">
        <f>SUM(AC13:AI13)</f>
        <v>1491</v>
      </c>
      <c r="AK13" s="297">
        <f>IF((AA13+J13)&lt;&gt;0,(Z13+AJ13+J13)/(AA13+J13)*100,"-")</f>
        <v>19.389515593895158</v>
      </c>
      <c r="AL13" s="297">
        <f>IF((AA13+J13)&lt;&gt;0,(資源化量内訳!D13-資源化量内訳!R13-資源化量内訳!T13-資源化量内訳!V13-資源化量内訳!U13)/(AA13+J13)*100,"-")</f>
        <v>19.389515593895158</v>
      </c>
      <c r="AM13" s="292">
        <f>ごみ処理量内訳!AA13</f>
        <v>0</v>
      </c>
      <c r="AN13" s="292">
        <f>ごみ処理量内訳!AB13</f>
        <v>1095</v>
      </c>
      <c r="AO13" s="292">
        <f>ごみ処理量内訳!AC13</f>
        <v>0</v>
      </c>
      <c r="AP13" s="292">
        <f>SUM(AM13:AO13)</f>
        <v>1095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48509</v>
      </c>
      <c r="E14" s="292">
        <v>48509</v>
      </c>
      <c r="F14" s="292">
        <v>0</v>
      </c>
      <c r="G14" s="292">
        <v>639</v>
      </c>
      <c r="H14" s="292">
        <f>SUM(ごみ搬入量内訳!E14,+ごみ搬入量内訳!AD14)</f>
        <v>11690</v>
      </c>
      <c r="I14" s="292">
        <f>ごみ搬入量内訳!BC14</f>
        <v>3948</v>
      </c>
      <c r="J14" s="292">
        <f>資源化量内訳!BO14</f>
        <v>819</v>
      </c>
      <c r="K14" s="292">
        <f>SUM(H14:J14)</f>
        <v>16457</v>
      </c>
      <c r="L14" s="295">
        <f>IF(D14&lt;&gt;0,K14/D14/365*1000000,"-")</f>
        <v>929.47022682134684</v>
      </c>
      <c r="M14" s="292">
        <f>IF(D14&lt;&gt;0,(ごみ搬入量内訳!BR14+ごみ処理概要!J14)/ごみ処理概要!D14/365*1000000,"-")</f>
        <v>569.87024297425955</v>
      </c>
      <c r="N14" s="292">
        <f>IF(D14&lt;&gt;0,ごみ搬入量内訳!CM14/ごみ処理概要!D14/365*1000000,"-")</f>
        <v>359.59998384708723</v>
      </c>
      <c r="O14" s="292">
        <f>ごみ搬入量内訳!DH14</f>
        <v>0</v>
      </c>
      <c r="P14" s="292">
        <f>ごみ処理量内訳!E14</f>
        <v>11352</v>
      </c>
      <c r="Q14" s="292">
        <f>ごみ処理量内訳!N14</f>
        <v>58</v>
      </c>
      <c r="R14" s="292">
        <f>SUM(S14:Y14)</f>
        <v>3949</v>
      </c>
      <c r="S14" s="292">
        <f>ごみ処理量内訳!G14</f>
        <v>1270</v>
      </c>
      <c r="T14" s="292">
        <f>ごみ処理量内訳!L14</f>
        <v>371</v>
      </c>
      <c r="U14" s="292">
        <f>ごみ処理量内訳!H14</f>
        <v>823</v>
      </c>
      <c r="V14" s="292">
        <f>ごみ処理量内訳!I14</f>
        <v>60</v>
      </c>
      <c r="W14" s="292">
        <f>ごみ処理量内訳!J14</f>
        <v>1036</v>
      </c>
      <c r="X14" s="292">
        <f>ごみ処理量内訳!K14</f>
        <v>389</v>
      </c>
      <c r="Y14" s="292">
        <f>ごみ処理量内訳!M14</f>
        <v>0</v>
      </c>
      <c r="Z14" s="292">
        <f>資源化量内訳!Y14</f>
        <v>279</v>
      </c>
      <c r="AA14" s="292">
        <f>SUM(P14,Q14,R14,Z14)</f>
        <v>15638</v>
      </c>
      <c r="AB14" s="297">
        <f>IF(AA14&lt;&gt;0,(Z14+P14+R14)/AA14*100,"-")</f>
        <v>99.629108581660063</v>
      </c>
      <c r="AC14" s="292">
        <f>施設資源化量内訳!Y14</f>
        <v>37</v>
      </c>
      <c r="AD14" s="292">
        <f>施設資源化量内訳!AT14</f>
        <v>239</v>
      </c>
      <c r="AE14" s="292">
        <f>施設資源化量内訳!BO14</f>
        <v>823</v>
      </c>
      <c r="AF14" s="292">
        <f>施設資源化量内訳!CJ14</f>
        <v>60</v>
      </c>
      <c r="AG14" s="292">
        <f>施設資源化量内訳!DE14</f>
        <v>1036</v>
      </c>
      <c r="AH14" s="292">
        <f>施設資源化量内訳!DZ14</f>
        <v>384</v>
      </c>
      <c r="AI14" s="292">
        <f>施設資源化量内訳!EU14</f>
        <v>337</v>
      </c>
      <c r="AJ14" s="292">
        <f>SUM(AC14:AI14)</f>
        <v>2916</v>
      </c>
      <c r="AK14" s="297">
        <f>IF((AA14+J14)&lt;&gt;0,(Z14+AJ14+J14)/(AA14+J14)*100,"-")</f>
        <v>24.390836726013244</v>
      </c>
      <c r="AL14" s="297">
        <f>IF((AA14+J14)&lt;&gt;0,(資源化量内訳!D14-資源化量内訳!R14-資源化量内訳!T14-資源化量内訳!V14-資源化量内訳!U14)/(AA14+J14)*100,"-")</f>
        <v>22.379534544570699</v>
      </c>
      <c r="AM14" s="292">
        <f>ごみ処理量内訳!AA14</f>
        <v>58</v>
      </c>
      <c r="AN14" s="292">
        <f>ごみ処理量内訳!AB14</f>
        <v>1561</v>
      </c>
      <c r="AO14" s="292">
        <f>ごみ処理量内訳!AC14</f>
        <v>259</v>
      </c>
      <c r="AP14" s="292">
        <f>SUM(AM14:AO14)</f>
        <v>1878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30161</v>
      </c>
      <c r="E15" s="292">
        <v>30161</v>
      </c>
      <c r="F15" s="292">
        <v>0</v>
      </c>
      <c r="G15" s="292">
        <v>474</v>
      </c>
      <c r="H15" s="292">
        <f>SUM(ごみ搬入量内訳!E15,+ごみ搬入量内訳!AD15)</f>
        <v>7526</v>
      </c>
      <c r="I15" s="292">
        <f>ごみ搬入量内訳!BC15</f>
        <v>1992</v>
      </c>
      <c r="J15" s="292">
        <f>資源化量内訳!BO15</f>
        <v>345</v>
      </c>
      <c r="K15" s="292">
        <f>SUM(H15:J15)</f>
        <v>9863</v>
      </c>
      <c r="L15" s="295">
        <f>IF(D15&lt;&gt;0,K15/D15/365*1000000,"-")</f>
        <v>895.92247631773409</v>
      </c>
      <c r="M15" s="292">
        <f>IF(D15&lt;&gt;0,(ごみ搬入量内訳!BR15+ごみ処理概要!J15)/ごみ処理概要!D15/365*1000000,"-")</f>
        <v>607.69759369011865</v>
      </c>
      <c r="N15" s="292">
        <f>IF(D15&lt;&gt;0,ごみ搬入量内訳!CM15/ごみ処理概要!D15/365*1000000,"-")</f>
        <v>288.22488262761539</v>
      </c>
      <c r="O15" s="292">
        <f>ごみ搬入量内訳!DH15</f>
        <v>0</v>
      </c>
      <c r="P15" s="292">
        <f>ごみ処理量内訳!E15</f>
        <v>7311</v>
      </c>
      <c r="Q15" s="292">
        <f>ごみ処理量内訳!N15</f>
        <v>318</v>
      </c>
      <c r="R15" s="292">
        <f>SUM(S15:Y15)</f>
        <v>1729</v>
      </c>
      <c r="S15" s="292">
        <f>ごみ処理量内訳!G15</f>
        <v>0</v>
      </c>
      <c r="T15" s="292">
        <f>ごみ処理量内訳!L15</f>
        <v>745</v>
      </c>
      <c r="U15" s="292">
        <f>ごみ処理量内訳!H15</f>
        <v>879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105</v>
      </c>
      <c r="Y15" s="292">
        <f>ごみ処理量内訳!M15</f>
        <v>0</v>
      </c>
      <c r="Z15" s="292">
        <f>資源化量内訳!Y15</f>
        <v>159</v>
      </c>
      <c r="AA15" s="292">
        <f>SUM(P15,Q15,R15,Z15)</f>
        <v>9517</v>
      </c>
      <c r="AB15" s="297">
        <f>IF(AA15&lt;&gt;0,(Z15+P15+R15)/AA15*100,"-")</f>
        <v>96.658610906798359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879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78</v>
      </c>
      <c r="AI15" s="292">
        <f>施設資源化量内訳!EU15</f>
        <v>496</v>
      </c>
      <c r="AJ15" s="292">
        <f>SUM(AC15:AI15)</f>
        <v>1453</v>
      </c>
      <c r="AK15" s="297">
        <f>IF((AA15+J15)&lt;&gt;0,(Z15+AJ15+J15)/(AA15+J15)*100,"-")</f>
        <v>19.843845061853578</v>
      </c>
      <c r="AL15" s="297">
        <f>IF((AA15+J15)&lt;&gt;0,(資源化量内訳!D15-資源化量内訳!R15-資源化量内訳!T15-資源化量内訳!V15-資源化量内訳!U15)/(AA15+J15)*100,"-")</f>
        <v>19.052930440073006</v>
      </c>
      <c r="AM15" s="292">
        <f>ごみ処理量内訳!AA15</f>
        <v>318</v>
      </c>
      <c r="AN15" s="292">
        <f>ごみ処理量内訳!AB15</f>
        <v>803</v>
      </c>
      <c r="AO15" s="292">
        <f>ごみ処理量内訳!AC15</f>
        <v>276</v>
      </c>
      <c r="AP15" s="292">
        <f>SUM(AM15:AO15)</f>
        <v>1397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51193</v>
      </c>
      <c r="E16" s="292">
        <v>51193</v>
      </c>
      <c r="F16" s="292">
        <v>0</v>
      </c>
      <c r="G16" s="292">
        <v>813</v>
      </c>
      <c r="H16" s="292">
        <f>SUM(ごみ搬入量内訳!E16,+ごみ搬入量内訳!AD16)</f>
        <v>11039</v>
      </c>
      <c r="I16" s="292">
        <f>ごみ搬入量内訳!BC16</f>
        <v>5100</v>
      </c>
      <c r="J16" s="292">
        <f>資源化量内訳!BO16</f>
        <v>810</v>
      </c>
      <c r="K16" s="292">
        <f>SUM(H16:J16)</f>
        <v>16949</v>
      </c>
      <c r="L16" s="295">
        <f>IF(D16&lt;&gt;0,K16/D16/365*1000000,"-")</f>
        <v>907.06964698994329</v>
      </c>
      <c r="M16" s="292">
        <f>IF(D16&lt;&gt;0,(ごみ搬入量内訳!BR16+ごみ処理概要!J16)/ごみ処理概要!D16/365*1000000,"-")</f>
        <v>554.70982896045552</v>
      </c>
      <c r="N16" s="292">
        <f>IF(D16&lt;&gt;0,ごみ搬入量内訳!CM16/ごみ処理概要!D16/365*1000000,"-")</f>
        <v>352.35981802948766</v>
      </c>
      <c r="O16" s="292">
        <f>ごみ搬入量内訳!DH16</f>
        <v>0</v>
      </c>
      <c r="P16" s="292">
        <f>ごみ処理量内訳!E16</f>
        <v>10741</v>
      </c>
      <c r="Q16" s="292">
        <f>ごみ処理量内訳!N16</f>
        <v>92</v>
      </c>
      <c r="R16" s="292">
        <f>SUM(S16:Y16)</f>
        <v>4792</v>
      </c>
      <c r="S16" s="292">
        <f>ごみ処理量内訳!G16</f>
        <v>475</v>
      </c>
      <c r="T16" s="292">
        <f>ごみ処理量内訳!L16</f>
        <v>413</v>
      </c>
      <c r="U16" s="292">
        <f>ごみ処理量内訳!H16</f>
        <v>3041</v>
      </c>
      <c r="V16" s="292">
        <f>ごみ処理量内訳!I16</f>
        <v>110</v>
      </c>
      <c r="W16" s="292">
        <f>ごみ処理量内訳!J16</f>
        <v>0</v>
      </c>
      <c r="X16" s="292">
        <f>ごみ処理量内訳!K16</f>
        <v>753</v>
      </c>
      <c r="Y16" s="292">
        <f>ごみ処理量内訳!M16</f>
        <v>0</v>
      </c>
      <c r="Z16" s="292">
        <f>資源化量内訳!Y16</f>
        <v>514</v>
      </c>
      <c r="AA16" s="292">
        <f>SUM(P16,Q16,R16,Z16)</f>
        <v>16139</v>
      </c>
      <c r="AB16" s="297">
        <f>IF(AA16&lt;&gt;0,(Z16+P16+R16)/AA16*100,"-")</f>
        <v>99.429952289485101</v>
      </c>
      <c r="AC16" s="292">
        <f>施設資源化量内訳!Y16</f>
        <v>87</v>
      </c>
      <c r="AD16" s="292">
        <f>施設資源化量内訳!AT16</f>
        <v>95</v>
      </c>
      <c r="AE16" s="292">
        <f>施設資源化量内訳!BO16</f>
        <v>3041</v>
      </c>
      <c r="AF16" s="292">
        <f>施設資源化量内訳!CJ16</f>
        <v>110</v>
      </c>
      <c r="AG16" s="292">
        <f>施設資源化量内訳!DE16</f>
        <v>0</v>
      </c>
      <c r="AH16" s="292">
        <f>施設資源化量内訳!DZ16</f>
        <v>753</v>
      </c>
      <c r="AI16" s="292">
        <f>施設資源化量内訳!EU16</f>
        <v>400</v>
      </c>
      <c r="AJ16" s="292">
        <f>SUM(AC16:AI16)</f>
        <v>4486</v>
      </c>
      <c r="AK16" s="297">
        <f>IF((AA16+J16)&lt;&gt;0,(Z16+AJ16+J16)/(AA16+J16)*100,"-")</f>
        <v>34.279308513776627</v>
      </c>
      <c r="AL16" s="297">
        <f>IF((AA16+J16)&lt;&gt;0,(資源化量内訳!D16-資源化量内訳!R16-資源化量内訳!T16-資源化量内訳!V16-資源化量内訳!U16)/(AA16+J16)*100,"-")</f>
        <v>34.202607823470409</v>
      </c>
      <c r="AM16" s="292">
        <f>ごみ処理量内訳!AA16</f>
        <v>92</v>
      </c>
      <c r="AN16" s="292">
        <f>ごみ処理量内訳!AB16</f>
        <v>1293</v>
      </c>
      <c r="AO16" s="292">
        <f>ごみ処理量内訳!AC16</f>
        <v>95</v>
      </c>
      <c r="AP16" s="292">
        <f>SUM(AM16:AO16)</f>
        <v>1480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93194</v>
      </c>
      <c r="E17" s="292">
        <v>93194</v>
      </c>
      <c r="F17" s="292">
        <v>0</v>
      </c>
      <c r="G17" s="292">
        <v>2358</v>
      </c>
      <c r="H17" s="292">
        <f>SUM(ごみ搬入量内訳!E17,+ごみ搬入量内訳!AD17)</f>
        <v>17898</v>
      </c>
      <c r="I17" s="292">
        <f>ごみ搬入量内訳!BC17</f>
        <v>16077</v>
      </c>
      <c r="J17" s="292">
        <f>資源化量内訳!BO17</f>
        <v>2594</v>
      </c>
      <c r="K17" s="292">
        <f>SUM(H17:J17)</f>
        <v>36569</v>
      </c>
      <c r="L17" s="295">
        <f>IF(D17&lt;&gt;0,K17/D17/365*1000000,"-")</f>
        <v>1075.0589211310858</v>
      </c>
      <c r="M17" s="292">
        <f>IF(D17&lt;&gt;0,(ごみ搬入量内訳!BR17+ごみ処理概要!J17)/ごみ処理概要!D17/365*1000000,"-")</f>
        <v>644.14165060305777</v>
      </c>
      <c r="N17" s="292">
        <f>IF(D17&lt;&gt;0,ごみ搬入量内訳!CM17/ごみ処理概要!D17/365*1000000,"-")</f>
        <v>430.91727052802798</v>
      </c>
      <c r="O17" s="292">
        <f>ごみ搬入量内訳!DH17</f>
        <v>0</v>
      </c>
      <c r="P17" s="292">
        <f>ごみ処理量内訳!E17</f>
        <v>26693</v>
      </c>
      <c r="Q17" s="292">
        <f>ごみ処理量内訳!N17</f>
        <v>57</v>
      </c>
      <c r="R17" s="292">
        <f>SUM(S17:Y17)</f>
        <v>6941</v>
      </c>
      <c r="S17" s="292">
        <f>ごみ処理量内訳!G17</f>
        <v>1811</v>
      </c>
      <c r="T17" s="292">
        <f>ごみ処理量内訳!L17</f>
        <v>963</v>
      </c>
      <c r="U17" s="292">
        <f>ごみ処理量内訳!H17</f>
        <v>3550</v>
      </c>
      <c r="V17" s="292">
        <f>ごみ処理量内訳!I17</f>
        <v>463</v>
      </c>
      <c r="W17" s="292">
        <f>ごみ処理量内訳!J17</f>
        <v>0</v>
      </c>
      <c r="X17" s="292">
        <f>ごみ処理量内訳!K17</f>
        <v>154</v>
      </c>
      <c r="Y17" s="292">
        <f>ごみ処理量内訳!M17</f>
        <v>0</v>
      </c>
      <c r="Z17" s="292">
        <f>資源化量内訳!Y17</f>
        <v>284</v>
      </c>
      <c r="AA17" s="292">
        <f>SUM(P17,Q17,R17,Z17)</f>
        <v>33975</v>
      </c>
      <c r="AB17" s="297">
        <f>IF(AA17&lt;&gt;0,(Z17+P17+R17)/AA17*100,"-")</f>
        <v>99.832229580573951</v>
      </c>
      <c r="AC17" s="292">
        <f>施設資源化量内訳!Y17</f>
        <v>35</v>
      </c>
      <c r="AD17" s="292">
        <f>施設資源化量内訳!AT17</f>
        <v>516</v>
      </c>
      <c r="AE17" s="292">
        <f>施設資源化量内訳!BO17</f>
        <v>3550</v>
      </c>
      <c r="AF17" s="292">
        <f>施設資源化量内訳!CJ17</f>
        <v>463</v>
      </c>
      <c r="AG17" s="292">
        <f>施設資源化量内訳!DE17</f>
        <v>0</v>
      </c>
      <c r="AH17" s="292">
        <f>施設資源化量内訳!DZ17</f>
        <v>154</v>
      </c>
      <c r="AI17" s="292">
        <f>施設資源化量内訳!EU17</f>
        <v>963</v>
      </c>
      <c r="AJ17" s="292">
        <f>SUM(AC17:AI17)</f>
        <v>5681</v>
      </c>
      <c r="AK17" s="297">
        <f>IF((AA17+J17)&lt;&gt;0,(Z17+AJ17+J17)/(AA17+J17)*100,"-")</f>
        <v>23.405069867920915</v>
      </c>
      <c r="AL17" s="297">
        <f>IF((AA17+J17)&lt;&gt;0,(資源化量内訳!D17-資源化量内訳!R17-資源化量内訳!T17-資源化量内訳!V17-資源化量内訳!U17)/(AA17+J17)*100,"-")</f>
        <v>23.344909622904648</v>
      </c>
      <c r="AM17" s="292">
        <f>ごみ処理量内訳!AA17</f>
        <v>57</v>
      </c>
      <c r="AN17" s="292">
        <f>ごみ処理量内訳!AB17</f>
        <v>2878</v>
      </c>
      <c r="AO17" s="292">
        <f>ごみ処理量内訳!AC17</f>
        <v>381</v>
      </c>
      <c r="AP17" s="292">
        <f>SUM(AM17:AO17)</f>
        <v>3316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3097</v>
      </c>
      <c r="E18" s="292">
        <v>3097</v>
      </c>
      <c r="F18" s="292">
        <v>0</v>
      </c>
      <c r="G18" s="292">
        <v>29</v>
      </c>
      <c r="H18" s="292">
        <f>SUM(ごみ搬入量内訳!E18,+ごみ搬入量内訳!AD18)</f>
        <v>849</v>
      </c>
      <c r="I18" s="292">
        <f>ごみ搬入量内訳!BC18</f>
        <v>200</v>
      </c>
      <c r="J18" s="292">
        <f>資源化量内訳!BO18</f>
        <v>0</v>
      </c>
      <c r="K18" s="292">
        <f>SUM(H18:J18)</f>
        <v>1049</v>
      </c>
      <c r="L18" s="295">
        <f>IF(D18&lt;&gt;0,K18/D18/365*1000000,"-")</f>
        <v>927.98598732312757</v>
      </c>
      <c r="M18" s="292">
        <f>IF(D18&lt;&gt;0,(ごみ搬入量内訳!BR18+ごみ処理概要!J18)/ごみ処理概要!D18/365*1000000,"-")</f>
        <v>726.28836567424946</v>
      </c>
      <c r="N18" s="292">
        <f>IF(D18&lt;&gt;0,ごみ搬入量内訳!CM18/ごみ処理概要!D18/365*1000000,"-")</f>
        <v>201.69762164887808</v>
      </c>
      <c r="O18" s="292">
        <f>ごみ搬入量内訳!DH18</f>
        <v>0</v>
      </c>
      <c r="P18" s="292">
        <f>ごみ処理量内訳!E18</f>
        <v>932</v>
      </c>
      <c r="Q18" s="292">
        <f>ごみ処理量内訳!N18</f>
        <v>0</v>
      </c>
      <c r="R18" s="292">
        <f>SUM(S18:Y18)</f>
        <v>34</v>
      </c>
      <c r="S18" s="292">
        <f>ごみ処理量内訳!G18</f>
        <v>7</v>
      </c>
      <c r="T18" s="292">
        <f>ごみ処理量内訳!L18</f>
        <v>27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83</v>
      </c>
      <c r="AA18" s="292">
        <f>SUM(P18,Q18,R18,Z18)</f>
        <v>1049</v>
      </c>
      <c r="AB18" s="297">
        <f>IF(AA18&lt;&gt;0,(Z18+P18+R18)/AA18*100,"-")</f>
        <v>100</v>
      </c>
      <c r="AC18" s="292">
        <f>施設資源化量内訳!Y18</f>
        <v>25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27</v>
      </c>
      <c r="AJ18" s="292">
        <f>SUM(AC18:AI18)</f>
        <v>52</v>
      </c>
      <c r="AK18" s="297">
        <f>IF((AA18+J18)&lt;&gt;0,(Z18+AJ18+J18)/(AA18+J18)*100,"-")</f>
        <v>12.869399428026693</v>
      </c>
      <c r="AL18" s="297">
        <f>IF((AA18+J18)&lt;&gt;0,(資源化量内訳!D18-資源化量内訳!R18-資源化量内訳!T18-資源化量内訳!V18-資源化量内訳!U18)/(AA18+J18)*100,"-")</f>
        <v>12.869399428026693</v>
      </c>
      <c r="AM18" s="292">
        <f>ごみ処理量内訳!AA18</f>
        <v>0</v>
      </c>
      <c r="AN18" s="292">
        <f>ごみ処理量内訳!AB18</f>
        <v>90</v>
      </c>
      <c r="AO18" s="292">
        <f>ごみ処理量内訳!AC18</f>
        <v>7</v>
      </c>
      <c r="AP18" s="292">
        <f>SUM(AM18:AO18)</f>
        <v>97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20611</v>
      </c>
      <c r="E19" s="292">
        <v>20611</v>
      </c>
      <c r="F19" s="292">
        <v>0</v>
      </c>
      <c r="G19" s="292">
        <v>273</v>
      </c>
      <c r="H19" s="292">
        <f>SUM(ごみ搬入量内訳!E19,+ごみ搬入量内訳!AD19)</f>
        <v>7831</v>
      </c>
      <c r="I19" s="292">
        <f>ごみ搬入量内訳!BC19</f>
        <v>259</v>
      </c>
      <c r="J19" s="292">
        <f>資源化量内訳!BO19</f>
        <v>119</v>
      </c>
      <c r="K19" s="292">
        <f>SUM(H19:J19)</f>
        <v>8209</v>
      </c>
      <c r="L19" s="295">
        <f>IF(D19&lt;&gt;0,K19/D19/365*1000000,"-")</f>
        <v>1091.1848507546508</v>
      </c>
      <c r="M19" s="292">
        <f>IF(D19&lt;&gt;0,(ごみ搬入量内訳!BR19+ごみ処理概要!J19)/ごみ処理概要!D19/365*1000000,"-")</f>
        <v>767.11265363687301</v>
      </c>
      <c r="N19" s="292">
        <f>IF(D19&lt;&gt;0,ごみ搬入量内訳!CM19/ごみ処理概要!D19/365*1000000,"-")</f>
        <v>324.07219711777788</v>
      </c>
      <c r="O19" s="292">
        <f>ごみ搬入量内訳!DH19</f>
        <v>0</v>
      </c>
      <c r="P19" s="292">
        <f>ごみ処理量内訳!E19</f>
        <v>6483</v>
      </c>
      <c r="Q19" s="292">
        <f>ごみ処理量内訳!N19</f>
        <v>0</v>
      </c>
      <c r="R19" s="292">
        <f>SUM(S19:Y19)</f>
        <v>877</v>
      </c>
      <c r="S19" s="292">
        <f>ごみ処理量内訳!G19</f>
        <v>188</v>
      </c>
      <c r="T19" s="292">
        <f>ごみ処理量内訳!L19</f>
        <v>537</v>
      </c>
      <c r="U19" s="292">
        <f>ごみ処理量内訳!H19</f>
        <v>1</v>
      </c>
      <c r="V19" s="292">
        <f>ごみ処理量内訳!I19</f>
        <v>47</v>
      </c>
      <c r="W19" s="292">
        <f>ごみ処理量内訳!J19</f>
        <v>0</v>
      </c>
      <c r="X19" s="292">
        <f>ごみ処理量内訳!K19</f>
        <v>104</v>
      </c>
      <c r="Y19" s="292">
        <f>ごみ処理量内訳!M19</f>
        <v>0</v>
      </c>
      <c r="Z19" s="292">
        <f>資源化量内訳!Y19</f>
        <v>730</v>
      </c>
      <c r="AA19" s="292">
        <f>SUM(P19,Q19,R19,Z19)</f>
        <v>8090</v>
      </c>
      <c r="AB19" s="297">
        <f>IF(AA19&lt;&gt;0,(Z19+P19+R19)/AA19*100,"-")</f>
        <v>100</v>
      </c>
      <c r="AC19" s="292">
        <f>施設資源化量内訳!Y19</f>
        <v>108</v>
      </c>
      <c r="AD19" s="292">
        <f>施設資源化量内訳!AT19</f>
        <v>64</v>
      </c>
      <c r="AE19" s="292">
        <f>施設資源化量内訳!BO19</f>
        <v>1</v>
      </c>
      <c r="AF19" s="292">
        <f>施設資源化量内訳!CJ19</f>
        <v>47</v>
      </c>
      <c r="AG19" s="292">
        <f>施設資源化量内訳!DE19</f>
        <v>0</v>
      </c>
      <c r="AH19" s="292">
        <f>施設資源化量内訳!DZ19</f>
        <v>104</v>
      </c>
      <c r="AI19" s="292">
        <f>施設資源化量内訳!EU19</f>
        <v>435</v>
      </c>
      <c r="AJ19" s="292">
        <f>SUM(AC19:AI19)</f>
        <v>759</v>
      </c>
      <c r="AK19" s="297">
        <f>IF((AA19+J19)&lt;&gt;0,(Z19+AJ19+J19)/(AA19+J19)*100,"-")</f>
        <v>19.588256791326593</v>
      </c>
      <c r="AL19" s="297">
        <f>IF((AA19+J19)&lt;&gt;0,(資源化量内訳!D19-資源化量内訳!R19-資源化量内訳!T19-資源化量内訳!V19-資源化量内訳!U19)/(AA19+J19)*100,"-")</f>
        <v>19.588256791326593</v>
      </c>
      <c r="AM19" s="292">
        <f>ごみ処理量内訳!AA19</f>
        <v>0</v>
      </c>
      <c r="AN19" s="292">
        <f>ごみ処理量内訳!AB19</f>
        <v>742</v>
      </c>
      <c r="AO19" s="292">
        <f>ごみ処理量内訳!AC19</f>
        <v>54</v>
      </c>
      <c r="AP19" s="292">
        <f>SUM(AM19:AO19)</f>
        <v>796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26145</v>
      </c>
      <c r="E20" s="292">
        <v>26145</v>
      </c>
      <c r="F20" s="292">
        <v>0</v>
      </c>
      <c r="G20" s="292">
        <v>241</v>
      </c>
      <c r="H20" s="292">
        <f>SUM(ごみ搬入量内訳!E20,+ごみ搬入量内訳!AD20)</f>
        <v>8994</v>
      </c>
      <c r="I20" s="292">
        <f>ごみ搬入量内訳!BC20</f>
        <v>2017</v>
      </c>
      <c r="J20" s="292">
        <f>資源化量内訳!BO20</f>
        <v>902</v>
      </c>
      <c r="K20" s="292">
        <f>SUM(H20:J20)</f>
        <v>11913</v>
      </c>
      <c r="L20" s="295">
        <f>IF(D20&lt;&gt;0,K20/D20/365*1000000,"-")</f>
        <v>1248.3593866660381</v>
      </c>
      <c r="M20" s="292">
        <f>IF(D20&lt;&gt;0,(ごみ搬入量内訳!BR20+ごみ処理概要!J20)/ごみ処理概要!D20/365*1000000,"-")</f>
        <v>751.55154211104036</v>
      </c>
      <c r="N20" s="292">
        <f>IF(D20&lt;&gt;0,ごみ搬入量内訳!CM20/ごみ処理概要!D20/365*1000000,"-")</f>
        <v>496.80784455499759</v>
      </c>
      <c r="O20" s="292">
        <f>ごみ搬入量内訳!DH20</f>
        <v>0</v>
      </c>
      <c r="P20" s="292">
        <f>ごみ処理量内訳!E20</f>
        <v>8339</v>
      </c>
      <c r="Q20" s="292">
        <f>ごみ処理量内訳!N20</f>
        <v>0</v>
      </c>
      <c r="R20" s="292">
        <f>SUM(S20:Y20)</f>
        <v>2109</v>
      </c>
      <c r="S20" s="292">
        <f>ごみ処理量内訳!G20</f>
        <v>48</v>
      </c>
      <c r="T20" s="292">
        <f>ごみ処理量内訳!L20</f>
        <v>34</v>
      </c>
      <c r="U20" s="292">
        <f>ごみ処理量内訳!H20</f>
        <v>48</v>
      </c>
      <c r="V20" s="292">
        <f>ごみ処理量内訳!I20</f>
        <v>49</v>
      </c>
      <c r="W20" s="292">
        <f>ごみ処理量内訳!J20</f>
        <v>225</v>
      </c>
      <c r="X20" s="292">
        <f>ごみ処理量内訳!K20</f>
        <v>1705</v>
      </c>
      <c r="Y20" s="292">
        <f>ごみ処理量内訳!M20</f>
        <v>0</v>
      </c>
      <c r="Z20" s="292">
        <f>資源化量内訳!Y20</f>
        <v>564</v>
      </c>
      <c r="AA20" s="292">
        <f>SUM(P20,Q20,R20,Z20)</f>
        <v>11012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28</v>
      </c>
      <c r="AE20" s="292">
        <f>施設資源化量内訳!BO20</f>
        <v>48</v>
      </c>
      <c r="AF20" s="292">
        <f>施設資源化量内訳!CJ20</f>
        <v>49</v>
      </c>
      <c r="AG20" s="292">
        <f>施設資源化量内訳!DE20</f>
        <v>225</v>
      </c>
      <c r="AH20" s="292">
        <f>施設資源化量内訳!DZ20</f>
        <v>1705</v>
      </c>
      <c r="AI20" s="292">
        <f>施設資源化量内訳!EU20</f>
        <v>26</v>
      </c>
      <c r="AJ20" s="292">
        <f>SUM(AC20:AI20)</f>
        <v>2081</v>
      </c>
      <c r="AK20" s="297">
        <f>IF((AA20+J20)&lt;&gt;0,(Z20+AJ20+J20)/(AA20+J20)*100,"-")</f>
        <v>29.771697163001509</v>
      </c>
      <c r="AL20" s="297">
        <f>IF((AA20+J20)&lt;&gt;0,(資源化量内訳!D20-資源化量内訳!R20-資源化量内訳!T20-資源化量内訳!V20-資源化量内訳!U20)/(AA20+J20)*100,"-")</f>
        <v>29.771697163001509</v>
      </c>
      <c r="AM20" s="292">
        <f>ごみ処理量内訳!AA20</f>
        <v>0</v>
      </c>
      <c r="AN20" s="292">
        <f>ごみ処理量内訳!AB20</f>
        <v>1029</v>
      </c>
      <c r="AO20" s="292">
        <f>ごみ処理量内訳!AC20</f>
        <v>20</v>
      </c>
      <c r="AP20" s="292">
        <f>SUM(AM20:AO20)</f>
        <v>1049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24931</v>
      </c>
      <c r="E21" s="292">
        <v>24931</v>
      </c>
      <c r="F21" s="292">
        <v>0</v>
      </c>
      <c r="G21" s="292">
        <v>410</v>
      </c>
      <c r="H21" s="292">
        <f>SUM(ごみ搬入量内訳!E21,+ごみ搬入量内訳!AD21)</f>
        <v>8516</v>
      </c>
      <c r="I21" s="292">
        <f>ごみ搬入量内訳!BC21</f>
        <v>1595</v>
      </c>
      <c r="J21" s="292">
        <f>資源化量内訳!BO21</f>
        <v>467</v>
      </c>
      <c r="K21" s="292">
        <f>SUM(H21:J21)</f>
        <v>10578</v>
      </c>
      <c r="L21" s="295">
        <f>IF(D21&lt;&gt;0,K21/D21/365*1000000,"-")</f>
        <v>1162.4412144642502</v>
      </c>
      <c r="M21" s="292">
        <f>IF(D21&lt;&gt;0,(ごみ搬入量内訳!BR21+ごみ処理概要!J21)/ごみ処理概要!D21/365*1000000,"-")</f>
        <v>961.11844031994053</v>
      </c>
      <c r="N21" s="292">
        <f>IF(D21&lt;&gt;0,ごみ搬入量内訳!CM21/ごみ処理概要!D21/365*1000000,"-")</f>
        <v>201.32277414430951</v>
      </c>
      <c r="O21" s="292">
        <f>ごみ搬入量内訳!DH21</f>
        <v>0</v>
      </c>
      <c r="P21" s="292">
        <f>ごみ処理量内訳!E21</f>
        <v>7407</v>
      </c>
      <c r="Q21" s="292">
        <f>ごみ処理量内訳!N21</f>
        <v>0</v>
      </c>
      <c r="R21" s="292">
        <f>SUM(S21:Y21)</f>
        <v>1762</v>
      </c>
      <c r="S21" s="292">
        <f>ごみ処理量内訳!G21</f>
        <v>1119</v>
      </c>
      <c r="T21" s="292">
        <f>ごみ処理量内訳!L21</f>
        <v>0</v>
      </c>
      <c r="U21" s="292">
        <f>ごみ処理量内訳!H21</f>
        <v>0</v>
      </c>
      <c r="V21" s="292">
        <f>ごみ処理量内訳!I21</f>
        <v>70</v>
      </c>
      <c r="W21" s="292">
        <f>ごみ処理量内訳!J21</f>
        <v>0</v>
      </c>
      <c r="X21" s="292">
        <f>ごみ処理量内訳!K21</f>
        <v>573</v>
      </c>
      <c r="Y21" s="292">
        <f>ごみ処理量内訳!M21</f>
        <v>0</v>
      </c>
      <c r="Z21" s="292">
        <f>資源化量内訳!Y21</f>
        <v>942</v>
      </c>
      <c r="AA21" s="292">
        <f>SUM(P21,Q21,R21,Z21)</f>
        <v>10111</v>
      </c>
      <c r="AB21" s="297">
        <f>IF(AA21&lt;&gt;0,(Z21+P21+R21)/AA21*100,"-")</f>
        <v>100</v>
      </c>
      <c r="AC21" s="292">
        <f>施設資源化量内訳!Y21</f>
        <v>12</v>
      </c>
      <c r="AD21" s="292">
        <f>施設資源化量内訳!AT21</f>
        <v>160</v>
      </c>
      <c r="AE21" s="292">
        <f>施設資源化量内訳!BO21</f>
        <v>0</v>
      </c>
      <c r="AF21" s="292">
        <f>施設資源化量内訳!CJ21</f>
        <v>70</v>
      </c>
      <c r="AG21" s="292">
        <f>施設資源化量内訳!DE21</f>
        <v>0</v>
      </c>
      <c r="AH21" s="292">
        <f>施設資源化量内訳!DZ21</f>
        <v>573</v>
      </c>
      <c r="AI21" s="292">
        <f>施設資源化量内訳!EU21</f>
        <v>0</v>
      </c>
      <c r="AJ21" s="292">
        <f>SUM(AC21:AI21)</f>
        <v>815</v>
      </c>
      <c r="AK21" s="297">
        <f>IF((AA21+J21)&lt;&gt;0,(Z21+AJ21+J21)/(AA21+J21)*100,"-")</f>
        <v>21.024768387218757</v>
      </c>
      <c r="AL21" s="297">
        <f>IF((AA21+J21)&lt;&gt;0,(資源化量内訳!D21-資源化量内訳!R21-資源化量内訳!T21-資源化量内訳!V21-資源化量内訳!U21)/(AA21+J21)*100,"-")</f>
        <v>20.920778975231613</v>
      </c>
      <c r="AM21" s="292">
        <f>ごみ処理量内訳!AA21</f>
        <v>0</v>
      </c>
      <c r="AN21" s="292">
        <f>ごみ処理量内訳!AB21</f>
        <v>760</v>
      </c>
      <c r="AO21" s="292">
        <f>ごみ処理量内訳!AC21</f>
        <v>214</v>
      </c>
      <c r="AP21" s="292">
        <f>SUM(AM21:AO21)</f>
        <v>974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12127</v>
      </c>
      <c r="E22" s="292">
        <v>12127</v>
      </c>
      <c r="F22" s="292">
        <v>0</v>
      </c>
      <c r="G22" s="292">
        <v>118</v>
      </c>
      <c r="H22" s="292">
        <f>SUM(ごみ搬入量内訳!E22,+ごみ搬入量内訳!AD22)</f>
        <v>4091</v>
      </c>
      <c r="I22" s="292">
        <f>ごみ搬入量内訳!BC22</f>
        <v>910</v>
      </c>
      <c r="J22" s="292">
        <f>資源化量内訳!BO22</f>
        <v>42</v>
      </c>
      <c r="K22" s="292">
        <f>SUM(H22:J22)</f>
        <v>5043</v>
      </c>
      <c r="L22" s="295">
        <f>IF(D22&lt;&gt;0,K22/D22/365*1000000,"-")</f>
        <v>1139.3121428353579</v>
      </c>
      <c r="M22" s="292">
        <f>IF(D22&lt;&gt;0,(ごみ搬入量内訳!BR22+ごみ処理概要!J22)/ごみ処理概要!D22/365*1000000,"-")</f>
        <v>975.5204903357278</v>
      </c>
      <c r="N22" s="292">
        <f>IF(D22&lt;&gt;0,ごみ搬入量内訳!CM22/ごみ処理概要!D22/365*1000000,"-")</f>
        <v>163.79165249963006</v>
      </c>
      <c r="O22" s="292">
        <f>ごみ搬入量内訳!DH22</f>
        <v>0</v>
      </c>
      <c r="P22" s="292">
        <f>ごみ処理量内訳!E22</f>
        <v>3399</v>
      </c>
      <c r="Q22" s="292">
        <f>ごみ処理量内訳!N22</f>
        <v>0</v>
      </c>
      <c r="R22" s="292">
        <f>SUM(S22:Y22)</f>
        <v>1172</v>
      </c>
      <c r="S22" s="292">
        <f>ごみ処理量内訳!G22</f>
        <v>782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390</v>
      </c>
      <c r="Y22" s="292">
        <f>ごみ処理量内訳!M22</f>
        <v>0</v>
      </c>
      <c r="Z22" s="292">
        <f>資源化量内訳!Y22</f>
        <v>429</v>
      </c>
      <c r="AA22" s="292">
        <f>SUM(P22,Q22,R22,Z22)</f>
        <v>5000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82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390</v>
      </c>
      <c r="AI22" s="292">
        <f>施設資源化量内訳!EU22</f>
        <v>0</v>
      </c>
      <c r="AJ22" s="292">
        <f>SUM(AC22:AI22)</f>
        <v>472</v>
      </c>
      <c r="AK22" s="297">
        <f>IF((AA22+J22)&lt;&gt;0,(Z22+AJ22+J22)/(AA22+J22)*100,"-")</f>
        <v>18.702895676318921</v>
      </c>
      <c r="AL22" s="297">
        <f>IF((AA22+J22)&lt;&gt;0,(資源化量内訳!D22-資源化量内訳!R22-資源化量内訳!T22-資源化量内訳!V22-資源化量内訳!U22)/(AA22+J22)*100,"-")</f>
        <v>18.702895676318921</v>
      </c>
      <c r="AM22" s="292">
        <f>ごみ処理量内訳!AA22</f>
        <v>0</v>
      </c>
      <c r="AN22" s="292">
        <f>ごみ処理量内訳!AB22</f>
        <v>370</v>
      </c>
      <c r="AO22" s="292">
        <f>ごみ処理量内訳!AC22</f>
        <v>112</v>
      </c>
      <c r="AP22" s="292">
        <f>SUM(AM22:AO22)</f>
        <v>482</v>
      </c>
      <c r="AQ22" s="412" t="s">
        <v>761</v>
      </c>
      <c r="AR22" s="413"/>
    </row>
    <row r="23" spans="1:44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5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7"/>
      <c r="AC23" s="292"/>
      <c r="AD23" s="292"/>
      <c r="AE23" s="292"/>
      <c r="AF23" s="292"/>
      <c r="AG23" s="292"/>
      <c r="AH23" s="292"/>
      <c r="AI23" s="292"/>
      <c r="AJ23" s="292"/>
      <c r="AK23" s="297"/>
      <c r="AL23" s="297"/>
      <c r="AM23" s="292"/>
      <c r="AN23" s="292"/>
      <c r="AO23" s="292"/>
      <c r="AP23" s="292"/>
      <c r="AQ23" s="413"/>
      <c r="AR23" s="413"/>
    </row>
    <row r="24" spans="1:44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5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7"/>
      <c r="AC24" s="292"/>
      <c r="AD24" s="292"/>
      <c r="AE24" s="292"/>
      <c r="AF24" s="292"/>
      <c r="AG24" s="292"/>
      <c r="AH24" s="292"/>
      <c r="AI24" s="292"/>
      <c r="AJ24" s="292"/>
      <c r="AK24" s="297"/>
      <c r="AL24" s="297"/>
      <c r="AM24" s="292"/>
      <c r="AN24" s="292"/>
      <c r="AO24" s="292"/>
      <c r="AP24" s="292"/>
      <c r="AQ24" s="413"/>
      <c r="AR24" s="413"/>
    </row>
    <row r="25" spans="1: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5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7"/>
      <c r="AC25" s="292"/>
      <c r="AD25" s="292"/>
      <c r="AE25" s="292"/>
      <c r="AF25" s="292"/>
      <c r="AG25" s="292"/>
      <c r="AH25" s="292"/>
      <c r="AI25" s="292"/>
      <c r="AJ25" s="292"/>
      <c r="AK25" s="297"/>
      <c r="AL25" s="297"/>
      <c r="AM25" s="292"/>
      <c r="AN25" s="292"/>
      <c r="AO25" s="292"/>
      <c r="AP25" s="292"/>
      <c r="AQ25" s="413"/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2">
    <sortCondition ref="A8:A22"/>
    <sortCondition ref="B8:B22"/>
    <sortCondition ref="C8:C22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21" man="1"/>
    <brk id="28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8">
        <f>SUM(E7,AD7,BC7)</f>
        <v>380750</v>
      </c>
      <c r="E7" s="308">
        <f>SUM(F7,J7,N7,R7,V7,Z7)</f>
        <v>226292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186898</v>
      </c>
      <c r="K7" s="308">
        <f>SUM(K$8:K$207)</f>
        <v>50060</v>
      </c>
      <c r="L7" s="308">
        <f>SUM(L$8:L$207)</f>
        <v>136796</v>
      </c>
      <c r="M7" s="308">
        <f>SUM(M$8:M$207)</f>
        <v>42</v>
      </c>
      <c r="N7" s="308">
        <f>SUM(O7:Q7)</f>
        <v>13289</v>
      </c>
      <c r="O7" s="308">
        <f>SUM(O$8:O$207)</f>
        <v>2618</v>
      </c>
      <c r="P7" s="308">
        <f>SUM(P$8:P$207)</f>
        <v>10664</v>
      </c>
      <c r="Q7" s="308">
        <f>SUM(Q$8:Q$207)</f>
        <v>7</v>
      </c>
      <c r="R7" s="308">
        <f>SUM(S7:U7)</f>
        <v>24437</v>
      </c>
      <c r="S7" s="308">
        <f>SUM(S$8:S$207)</f>
        <v>4677</v>
      </c>
      <c r="T7" s="308">
        <f>SUM(T$8:T$207)</f>
        <v>19760</v>
      </c>
      <c r="U7" s="308">
        <f>SUM(U$8:U$207)</f>
        <v>0</v>
      </c>
      <c r="V7" s="308">
        <f>SUM(W7:Y7)</f>
        <v>1009</v>
      </c>
      <c r="W7" s="308">
        <f>SUM(W$8:W$207)</f>
        <v>990</v>
      </c>
      <c r="X7" s="308">
        <f>SUM(X$8:X$207)</f>
        <v>19</v>
      </c>
      <c r="Y7" s="308">
        <f>SUM(Y$8:Y$207)</f>
        <v>0</v>
      </c>
      <c r="Z7" s="308">
        <f>SUM(AA7:AC7)</f>
        <v>659</v>
      </c>
      <c r="AA7" s="308">
        <f>SUM(AA$8:AA$207)</f>
        <v>0</v>
      </c>
      <c r="AB7" s="308">
        <f>SUM(AB$8:AB$207)</f>
        <v>659</v>
      </c>
      <c r="AC7" s="308">
        <f>SUM(AC$8:AC$207)</f>
        <v>0</v>
      </c>
      <c r="AD7" s="308">
        <f>SUM(AE7,AI7,AM7,AQ7,AU7,AY7)</f>
        <v>86869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84879</v>
      </c>
      <c r="AJ7" s="308">
        <f>SUM(AJ$8:AJ$207)</f>
        <v>46</v>
      </c>
      <c r="AK7" s="308">
        <f>SUM(AK$8:AK$207)</f>
        <v>2530</v>
      </c>
      <c r="AL7" s="308">
        <f>SUM(AL$8:AL$207)</f>
        <v>82303</v>
      </c>
      <c r="AM7" s="308">
        <f>SUM(AN7:AP7)</f>
        <v>1616</v>
      </c>
      <c r="AN7" s="308">
        <f>SUM(AN$8:AN$207)</f>
        <v>0</v>
      </c>
      <c r="AO7" s="308">
        <f>SUM(AO$8:AO$207)</f>
        <v>489</v>
      </c>
      <c r="AP7" s="308">
        <f>SUM(AP$8:AP$207)</f>
        <v>1127</v>
      </c>
      <c r="AQ7" s="308">
        <f>SUM(AR7:AT7)</f>
        <v>260</v>
      </c>
      <c r="AR7" s="308">
        <f>SUM(AR$8:AR$207)</f>
        <v>0</v>
      </c>
      <c r="AS7" s="308">
        <f>SUM(AS$8:AS$207)</f>
        <v>0</v>
      </c>
      <c r="AT7" s="308">
        <f>SUM(AT$8:AT$207)</f>
        <v>260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114</v>
      </c>
      <c r="AZ7" s="308">
        <f>SUM(AZ$8:AZ$207)</f>
        <v>0</v>
      </c>
      <c r="BA7" s="308">
        <f>SUM(BA$8:BA$207)</f>
        <v>0</v>
      </c>
      <c r="BB7" s="308">
        <f>SUM(BB$8:BB$207)</f>
        <v>114</v>
      </c>
      <c r="BC7" s="308">
        <f>SUM(BD7,BK7)</f>
        <v>67589</v>
      </c>
      <c r="BD7" s="308">
        <f>SUM(BE7:BJ7)</f>
        <v>12715</v>
      </c>
      <c r="BE7" s="308">
        <f t="shared" ref="BE7:BJ7" si="0">SUM(BE$8:BE$207)</f>
        <v>0</v>
      </c>
      <c r="BF7" s="308">
        <f t="shared" si="0"/>
        <v>3927</v>
      </c>
      <c r="BG7" s="308">
        <f t="shared" si="0"/>
        <v>892</v>
      </c>
      <c r="BH7" s="308">
        <f t="shared" si="0"/>
        <v>6437</v>
      </c>
      <c r="BI7" s="308">
        <f t="shared" si="0"/>
        <v>43</v>
      </c>
      <c r="BJ7" s="308">
        <f t="shared" si="0"/>
        <v>1416</v>
      </c>
      <c r="BK7" s="308">
        <f>SUM(BL7:BQ7)</f>
        <v>54874</v>
      </c>
      <c r="BL7" s="308">
        <f t="shared" ref="BL7:BQ7" si="1">SUM(BL$8:BL$207)</f>
        <v>0</v>
      </c>
      <c r="BM7" s="308">
        <f t="shared" si="1"/>
        <v>16389</v>
      </c>
      <c r="BN7" s="308">
        <f t="shared" si="1"/>
        <v>1340</v>
      </c>
      <c r="BO7" s="308">
        <f t="shared" si="1"/>
        <v>36015</v>
      </c>
      <c r="BP7" s="308">
        <f t="shared" si="1"/>
        <v>15</v>
      </c>
      <c r="BQ7" s="308">
        <f t="shared" si="1"/>
        <v>1115</v>
      </c>
      <c r="BR7" s="308">
        <f t="shared" ref="BR7:BX7" si="2">SUM(BY7,CF7)</f>
        <v>239007</v>
      </c>
      <c r="BS7" s="308">
        <f t="shared" si="2"/>
        <v>0</v>
      </c>
      <c r="BT7" s="308">
        <f t="shared" si="2"/>
        <v>190825</v>
      </c>
      <c r="BU7" s="308">
        <f t="shared" si="2"/>
        <v>14181</v>
      </c>
      <c r="BV7" s="308">
        <f t="shared" si="2"/>
        <v>30874</v>
      </c>
      <c r="BW7" s="308">
        <f t="shared" si="2"/>
        <v>1052</v>
      </c>
      <c r="BX7" s="308">
        <f t="shared" si="2"/>
        <v>2075</v>
      </c>
      <c r="BY7" s="308">
        <f>SUM(BZ7:CE7)</f>
        <v>226292</v>
      </c>
      <c r="BZ7" s="308">
        <f>F7</f>
        <v>0</v>
      </c>
      <c r="CA7" s="308">
        <f>J7</f>
        <v>186898</v>
      </c>
      <c r="CB7" s="308">
        <f>N7</f>
        <v>13289</v>
      </c>
      <c r="CC7" s="308">
        <f>R7</f>
        <v>24437</v>
      </c>
      <c r="CD7" s="308">
        <f>V7</f>
        <v>1009</v>
      </c>
      <c r="CE7" s="308">
        <f>Z7</f>
        <v>659</v>
      </c>
      <c r="CF7" s="308">
        <f>SUM(CG7:CL7)</f>
        <v>12715</v>
      </c>
      <c r="CG7" s="308">
        <f t="shared" ref="CG7:CL7" si="3">BE7</f>
        <v>0</v>
      </c>
      <c r="CH7" s="308">
        <f t="shared" si="3"/>
        <v>3927</v>
      </c>
      <c r="CI7" s="308">
        <f t="shared" si="3"/>
        <v>892</v>
      </c>
      <c r="CJ7" s="308">
        <f t="shared" si="3"/>
        <v>6437</v>
      </c>
      <c r="CK7" s="308">
        <f t="shared" si="3"/>
        <v>43</v>
      </c>
      <c r="CL7" s="308">
        <f t="shared" si="3"/>
        <v>1416</v>
      </c>
      <c r="CM7" s="308">
        <f t="shared" ref="CM7:CS7" si="4">SUM(CT7,DA7)</f>
        <v>141743</v>
      </c>
      <c r="CN7" s="308">
        <f t="shared" si="4"/>
        <v>0</v>
      </c>
      <c r="CO7" s="308">
        <f t="shared" si="4"/>
        <v>101268</v>
      </c>
      <c r="CP7" s="308">
        <f t="shared" si="4"/>
        <v>2956</v>
      </c>
      <c r="CQ7" s="308">
        <f t="shared" si="4"/>
        <v>36275</v>
      </c>
      <c r="CR7" s="308">
        <f t="shared" si="4"/>
        <v>15</v>
      </c>
      <c r="CS7" s="308">
        <f t="shared" si="4"/>
        <v>1229</v>
      </c>
      <c r="CT7" s="308">
        <f>SUM(CU7:CZ7)</f>
        <v>86869</v>
      </c>
      <c r="CU7" s="308">
        <f>AE7</f>
        <v>0</v>
      </c>
      <c r="CV7" s="308">
        <f>AI7</f>
        <v>84879</v>
      </c>
      <c r="CW7" s="308">
        <f>AM7</f>
        <v>1616</v>
      </c>
      <c r="CX7" s="308">
        <f>AQ7</f>
        <v>260</v>
      </c>
      <c r="CY7" s="308">
        <f>AU7</f>
        <v>0</v>
      </c>
      <c r="CZ7" s="308">
        <f>AY7</f>
        <v>114</v>
      </c>
      <c r="DA7" s="308">
        <f>SUM(DB7:DG7)</f>
        <v>54874</v>
      </c>
      <c r="DB7" s="308">
        <f t="shared" ref="DB7:DG7" si="5">BL7</f>
        <v>0</v>
      </c>
      <c r="DC7" s="308">
        <f t="shared" si="5"/>
        <v>16389</v>
      </c>
      <c r="DD7" s="308">
        <f t="shared" si="5"/>
        <v>1340</v>
      </c>
      <c r="DE7" s="308">
        <f t="shared" si="5"/>
        <v>36015</v>
      </c>
      <c r="DF7" s="308">
        <f t="shared" si="5"/>
        <v>15</v>
      </c>
      <c r="DG7" s="308">
        <f t="shared" si="5"/>
        <v>1115</v>
      </c>
      <c r="DH7" s="308">
        <f>SUM(DH$8:DH$207)</f>
        <v>0</v>
      </c>
      <c r="DI7" s="308">
        <f>SUM(DJ7:DM7)</f>
        <v>75</v>
      </c>
      <c r="DJ7" s="308">
        <f>SUM(DJ$8:DJ$207)</f>
        <v>1</v>
      </c>
      <c r="DK7" s="308">
        <f>SUM(DK$8:DK$207)</f>
        <v>9</v>
      </c>
      <c r="DL7" s="308">
        <f>SUM(DL$8:DL$207)</f>
        <v>29</v>
      </c>
      <c r="DM7" s="308">
        <f>SUM(DM$8:DM$207)</f>
        <v>36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149508</v>
      </c>
      <c r="E8" s="292">
        <f>SUM(F8,J8,N8,R8,V8,Z8)</f>
        <v>94612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80175</v>
      </c>
      <c r="K8" s="292">
        <v>39395</v>
      </c>
      <c r="L8" s="292">
        <v>40780</v>
      </c>
      <c r="M8" s="292">
        <v>0</v>
      </c>
      <c r="N8" s="292">
        <f>SUM(O8:Q8)</f>
        <v>5085</v>
      </c>
      <c r="O8" s="292">
        <v>2553</v>
      </c>
      <c r="P8" s="292">
        <v>2532</v>
      </c>
      <c r="Q8" s="292">
        <v>0</v>
      </c>
      <c r="R8" s="292">
        <f>SUM(S8:U8)</f>
        <v>8390</v>
      </c>
      <c r="S8" s="292">
        <v>3164</v>
      </c>
      <c r="T8" s="292">
        <v>5226</v>
      </c>
      <c r="U8" s="292">
        <v>0</v>
      </c>
      <c r="V8" s="292">
        <f>SUM(W8:Y8)</f>
        <v>962</v>
      </c>
      <c r="W8" s="292">
        <v>957</v>
      </c>
      <c r="X8" s="292">
        <v>5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39459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39459</v>
      </c>
      <c r="AJ8" s="292">
        <v>0</v>
      </c>
      <c r="AK8" s="292">
        <v>0</v>
      </c>
      <c r="AL8" s="292">
        <v>39459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15437</v>
      </c>
      <c r="BD8" s="292">
        <f>SUM(BE8:BJ8)</f>
        <v>509</v>
      </c>
      <c r="BE8" s="292">
        <v>0</v>
      </c>
      <c r="BF8" s="292">
        <v>0</v>
      </c>
      <c r="BG8" s="292">
        <v>0</v>
      </c>
      <c r="BH8" s="292">
        <v>509</v>
      </c>
      <c r="BI8" s="292">
        <v>0</v>
      </c>
      <c r="BJ8" s="292">
        <v>0</v>
      </c>
      <c r="BK8" s="292">
        <f>SUM(BL8:BQ8)</f>
        <v>14928</v>
      </c>
      <c r="BL8" s="292">
        <v>0</v>
      </c>
      <c r="BM8" s="292">
        <v>784</v>
      </c>
      <c r="BN8" s="292">
        <v>0</v>
      </c>
      <c r="BO8" s="292">
        <v>14144</v>
      </c>
      <c r="BP8" s="292">
        <v>0</v>
      </c>
      <c r="BQ8" s="292">
        <v>0</v>
      </c>
      <c r="BR8" s="292">
        <f>SUM(BY8,CF8)</f>
        <v>95121</v>
      </c>
      <c r="BS8" s="292">
        <f>SUM(BZ8,CG8)</f>
        <v>0</v>
      </c>
      <c r="BT8" s="292">
        <f>SUM(CA8,CH8)</f>
        <v>80175</v>
      </c>
      <c r="BU8" s="292">
        <f>SUM(CB8,CI8)</f>
        <v>5085</v>
      </c>
      <c r="BV8" s="292">
        <f>SUM(CC8,CJ8)</f>
        <v>8899</v>
      </c>
      <c r="BW8" s="292">
        <f>SUM(CD8,CK8)</f>
        <v>962</v>
      </c>
      <c r="BX8" s="292">
        <f>SUM(CE8,CL8)</f>
        <v>0</v>
      </c>
      <c r="BY8" s="292">
        <f>SUM(BZ8:CE8)</f>
        <v>94612</v>
      </c>
      <c r="BZ8" s="292">
        <f>F8</f>
        <v>0</v>
      </c>
      <c r="CA8" s="292">
        <f>J8</f>
        <v>80175</v>
      </c>
      <c r="CB8" s="292">
        <f>N8</f>
        <v>5085</v>
      </c>
      <c r="CC8" s="292">
        <f>R8</f>
        <v>8390</v>
      </c>
      <c r="CD8" s="292">
        <f>V8</f>
        <v>962</v>
      </c>
      <c r="CE8" s="292">
        <f>Z8</f>
        <v>0</v>
      </c>
      <c r="CF8" s="292">
        <f>SUM(CG8:CL8)</f>
        <v>509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509</v>
      </c>
      <c r="CK8" s="292">
        <f>BI8</f>
        <v>0</v>
      </c>
      <c r="CL8" s="292">
        <f>BJ8</f>
        <v>0</v>
      </c>
      <c r="CM8" s="292">
        <f>SUM(CT8,DA8)</f>
        <v>54387</v>
      </c>
      <c r="CN8" s="292">
        <f>SUM(CU8,DB8)</f>
        <v>0</v>
      </c>
      <c r="CO8" s="292">
        <f>SUM(CV8,DC8)</f>
        <v>40243</v>
      </c>
      <c r="CP8" s="292">
        <f>SUM(CW8,DD8)</f>
        <v>0</v>
      </c>
      <c r="CQ8" s="292">
        <f>SUM(CX8,DE8)</f>
        <v>14144</v>
      </c>
      <c r="CR8" s="292">
        <f>SUM(CY8,DF8)</f>
        <v>0</v>
      </c>
      <c r="CS8" s="292">
        <f>SUM(CZ8,DG8)</f>
        <v>0</v>
      </c>
      <c r="CT8" s="292">
        <f>SUM(CU8:CZ8)</f>
        <v>39459</v>
      </c>
      <c r="CU8" s="292">
        <f>AE8</f>
        <v>0</v>
      </c>
      <c r="CV8" s="292">
        <f>AI8</f>
        <v>39459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14928</v>
      </c>
      <c r="DB8" s="292">
        <f>BL8</f>
        <v>0</v>
      </c>
      <c r="DC8" s="292">
        <f>BM8</f>
        <v>784</v>
      </c>
      <c r="DD8" s="292">
        <f>BN8</f>
        <v>0</v>
      </c>
      <c r="DE8" s="292">
        <f>BO8</f>
        <v>14144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1</v>
      </c>
      <c r="DJ8" s="292">
        <v>1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57115</v>
      </c>
      <c r="E9" s="292">
        <f>SUM(F9,J9,N9,R9,V9,Z9)</f>
        <v>31871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26049</v>
      </c>
      <c r="K9" s="292">
        <v>10665</v>
      </c>
      <c r="L9" s="292">
        <v>15384</v>
      </c>
      <c r="M9" s="292">
        <v>0</v>
      </c>
      <c r="N9" s="292">
        <f>SUM(O9:Q9)</f>
        <v>411</v>
      </c>
      <c r="O9" s="292">
        <v>65</v>
      </c>
      <c r="P9" s="292">
        <v>346</v>
      </c>
      <c r="Q9" s="292">
        <v>0</v>
      </c>
      <c r="R9" s="292">
        <f>SUM(S9:U9)</f>
        <v>5411</v>
      </c>
      <c r="S9" s="292">
        <v>878</v>
      </c>
      <c r="T9" s="292">
        <v>4533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16697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16697</v>
      </c>
      <c r="AJ9" s="292">
        <v>0</v>
      </c>
      <c r="AK9" s="292">
        <v>0</v>
      </c>
      <c r="AL9" s="292">
        <v>16697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8547</v>
      </c>
      <c r="BD9" s="292">
        <f>SUM(BE9:BJ9)</f>
        <v>0</v>
      </c>
      <c r="BE9" s="292">
        <v>0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>SUM(BL9:BQ9)</f>
        <v>8547</v>
      </c>
      <c r="BL9" s="292">
        <v>0</v>
      </c>
      <c r="BM9" s="292">
        <v>3425</v>
      </c>
      <c r="BN9" s="292">
        <v>390</v>
      </c>
      <c r="BO9" s="292">
        <v>3702</v>
      </c>
      <c r="BP9" s="292">
        <v>0</v>
      </c>
      <c r="BQ9" s="292">
        <v>1030</v>
      </c>
      <c r="BR9" s="292">
        <f>SUM(BY9,CF9)</f>
        <v>31871</v>
      </c>
      <c r="BS9" s="292">
        <f>SUM(BZ9,CG9)</f>
        <v>0</v>
      </c>
      <c r="BT9" s="292">
        <f>SUM(CA9,CH9)</f>
        <v>26049</v>
      </c>
      <c r="BU9" s="292">
        <f>SUM(CB9,CI9)</f>
        <v>411</v>
      </c>
      <c r="BV9" s="292">
        <f>SUM(CC9,CJ9)</f>
        <v>5411</v>
      </c>
      <c r="BW9" s="292">
        <f>SUM(CD9,CK9)</f>
        <v>0</v>
      </c>
      <c r="BX9" s="292">
        <f>SUM(CE9,CL9)</f>
        <v>0</v>
      </c>
      <c r="BY9" s="292">
        <f>SUM(BZ9:CE9)</f>
        <v>31871</v>
      </c>
      <c r="BZ9" s="292">
        <f>F9</f>
        <v>0</v>
      </c>
      <c r="CA9" s="292">
        <f>J9</f>
        <v>26049</v>
      </c>
      <c r="CB9" s="292">
        <f>N9</f>
        <v>411</v>
      </c>
      <c r="CC9" s="292">
        <f>R9</f>
        <v>5411</v>
      </c>
      <c r="CD9" s="292">
        <f>V9</f>
        <v>0</v>
      </c>
      <c r="CE9" s="292">
        <f>Z9</f>
        <v>0</v>
      </c>
      <c r="CF9" s="292">
        <f>SUM(CG9:CL9)</f>
        <v>0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25244</v>
      </c>
      <c r="CN9" s="292">
        <f>SUM(CU9,DB9)</f>
        <v>0</v>
      </c>
      <c r="CO9" s="292">
        <f>SUM(CV9,DC9)</f>
        <v>20122</v>
      </c>
      <c r="CP9" s="292">
        <f>SUM(CW9,DD9)</f>
        <v>390</v>
      </c>
      <c r="CQ9" s="292">
        <f>SUM(CX9,DE9)</f>
        <v>3702</v>
      </c>
      <c r="CR9" s="292">
        <f>SUM(CY9,DF9)</f>
        <v>0</v>
      </c>
      <c r="CS9" s="292">
        <f>SUM(CZ9,DG9)</f>
        <v>1030</v>
      </c>
      <c r="CT9" s="292">
        <f>SUM(CU9:CZ9)</f>
        <v>16697</v>
      </c>
      <c r="CU9" s="292">
        <f>AE9</f>
        <v>0</v>
      </c>
      <c r="CV9" s="292">
        <f>AI9</f>
        <v>16697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8547</v>
      </c>
      <c r="DB9" s="292">
        <f>BL9</f>
        <v>0</v>
      </c>
      <c r="DC9" s="292">
        <f>BM9</f>
        <v>3425</v>
      </c>
      <c r="DD9" s="292">
        <f>BN9</f>
        <v>390</v>
      </c>
      <c r="DE9" s="292">
        <f>BO9</f>
        <v>3702</v>
      </c>
      <c r="DF9" s="292">
        <f>BP9</f>
        <v>0</v>
      </c>
      <c r="DG9" s="292">
        <f>BQ9</f>
        <v>1030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15582</v>
      </c>
      <c r="E10" s="292">
        <f>SUM(F10,J10,N10,R10,V10,Z10)</f>
        <v>10135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6919</v>
      </c>
      <c r="K10" s="292">
        <v>0</v>
      </c>
      <c r="L10" s="292">
        <v>6919</v>
      </c>
      <c r="M10" s="292">
        <v>0</v>
      </c>
      <c r="N10" s="292">
        <f>SUM(O10:Q10)</f>
        <v>1697</v>
      </c>
      <c r="O10" s="292">
        <v>0</v>
      </c>
      <c r="P10" s="292">
        <v>1697</v>
      </c>
      <c r="Q10" s="292">
        <v>0</v>
      </c>
      <c r="R10" s="292">
        <f>SUM(S10:U10)</f>
        <v>1519</v>
      </c>
      <c r="S10" s="292">
        <v>0</v>
      </c>
      <c r="T10" s="292">
        <v>1519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3993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3468</v>
      </c>
      <c r="AJ10" s="292">
        <v>0</v>
      </c>
      <c r="AK10" s="292">
        <v>0</v>
      </c>
      <c r="AL10" s="292">
        <v>3468</v>
      </c>
      <c r="AM10" s="292">
        <f>SUM(AN10:AP10)</f>
        <v>525</v>
      </c>
      <c r="AN10" s="292">
        <v>0</v>
      </c>
      <c r="AO10" s="292">
        <v>0</v>
      </c>
      <c r="AP10" s="292">
        <v>525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1454</v>
      </c>
      <c r="BD10" s="292">
        <f>SUM(BE10:BJ10)</f>
        <v>289</v>
      </c>
      <c r="BE10" s="292">
        <v>0</v>
      </c>
      <c r="BF10" s="292">
        <v>130</v>
      </c>
      <c r="BG10" s="292">
        <v>61</v>
      </c>
      <c r="BH10" s="292">
        <v>98</v>
      </c>
      <c r="BI10" s="292">
        <v>0</v>
      </c>
      <c r="BJ10" s="292">
        <v>0</v>
      </c>
      <c r="BK10" s="292">
        <f>SUM(BL10:BQ10)</f>
        <v>1165</v>
      </c>
      <c r="BL10" s="292">
        <v>0</v>
      </c>
      <c r="BM10" s="292">
        <v>0</v>
      </c>
      <c r="BN10" s="292">
        <v>0</v>
      </c>
      <c r="BO10" s="292">
        <v>1165</v>
      </c>
      <c r="BP10" s="292">
        <v>0</v>
      </c>
      <c r="BQ10" s="292">
        <v>0</v>
      </c>
      <c r="BR10" s="292">
        <f>SUM(BY10,CF10)</f>
        <v>10424</v>
      </c>
      <c r="BS10" s="292">
        <f>SUM(BZ10,CG10)</f>
        <v>0</v>
      </c>
      <c r="BT10" s="292">
        <f>SUM(CA10,CH10)</f>
        <v>7049</v>
      </c>
      <c r="BU10" s="292">
        <f>SUM(CB10,CI10)</f>
        <v>1758</v>
      </c>
      <c r="BV10" s="292">
        <f>SUM(CC10,CJ10)</f>
        <v>1617</v>
      </c>
      <c r="BW10" s="292">
        <f>SUM(CD10,CK10)</f>
        <v>0</v>
      </c>
      <c r="BX10" s="292">
        <f>SUM(CE10,CL10)</f>
        <v>0</v>
      </c>
      <c r="BY10" s="292">
        <f>SUM(BZ10:CE10)</f>
        <v>10135</v>
      </c>
      <c r="BZ10" s="292">
        <f>F10</f>
        <v>0</v>
      </c>
      <c r="CA10" s="292">
        <f>J10</f>
        <v>6919</v>
      </c>
      <c r="CB10" s="292">
        <f>N10</f>
        <v>1697</v>
      </c>
      <c r="CC10" s="292">
        <f>R10</f>
        <v>1519</v>
      </c>
      <c r="CD10" s="292">
        <f>V10</f>
        <v>0</v>
      </c>
      <c r="CE10" s="292">
        <f>Z10</f>
        <v>0</v>
      </c>
      <c r="CF10" s="292">
        <f>SUM(CG10:CL10)</f>
        <v>289</v>
      </c>
      <c r="CG10" s="292">
        <f>BE10</f>
        <v>0</v>
      </c>
      <c r="CH10" s="292">
        <f>BF10</f>
        <v>130</v>
      </c>
      <c r="CI10" s="292">
        <f>BG10</f>
        <v>61</v>
      </c>
      <c r="CJ10" s="292">
        <f>BH10</f>
        <v>98</v>
      </c>
      <c r="CK10" s="292">
        <f>BI10</f>
        <v>0</v>
      </c>
      <c r="CL10" s="292">
        <f>BJ10</f>
        <v>0</v>
      </c>
      <c r="CM10" s="292">
        <f>SUM(CT10,DA10)</f>
        <v>5158</v>
      </c>
      <c r="CN10" s="292">
        <f>SUM(CU10,DB10)</f>
        <v>0</v>
      </c>
      <c r="CO10" s="292">
        <f>SUM(CV10,DC10)</f>
        <v>3468</v>
      </c>
      <c r="CP10" s="292">
        <f>SUM(CW10,DD10)</f>
        <v>525</v>
      </c>
      <c r="CQ10" s="292">
        <f>SUM(CX10,DE10)</f>
        <v>1165</v>
      </c>
      <c r="CR10" s="292">
        <f>SUM(CY10,DF10)</f>
        <v>0</v>
      </c>
      <c r="CS10" s="292">
        <f>SUM(CZ10,DG10)</f>
        <v>0</v>
      </c>
      <c r="CT10" s="292">
        <f>SUM(CU10:CZ10)</f>
        <v>3993</v>
      </c>
      <c r="CU10" s="292">
        <f>AE10</f>
        <v>0</v>
      </c>
      <c r="CV10" s="292">
        <f>AI10</f>
        <v>3468</v>
      </c>
      <c r="CW10" s="292">
        <f>AM10</f>
        <v>525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1165</v>
      </c>
      <c r="DB10" s="292">
        <f>BL10</f>
        <v>0</v>
      </c>
      <c r="DC10" s="292">
        <f>BM10</f>
        <v>0</v>
      </c>
      <c r="DD10" s="292">
        <f>BN10</f>
        <v>0</v>
      </c>
      <c r="DE10" s="292">
        <f>BO10</f>
        <v>1165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18080</v>
      </c>
      <c r="E11" s="292">
        <f>SUM(F11,J11,N11,R11,V11,Z11)</f>
        <v>9307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7368</v>
      </c>
      <c r="K11" s="292">
        <v>0</v>
      </c>
      <c r="L11" s="292">
        <v>7368</v>
      </c>
      <c r="M11" s="292">
        <v>0</v>
      </c>
      <c r="N11" s="292">
        <f>SUM(O11:Q11)</f>
        <v>537</v>
      </c>
      <c r="O11" s="292">
        <v>0</v>
      </c>
      <c r="P11" s="292">
        <v>537</v>
      </c>
      <c r="Q11" s="292">
        <v>0</v>
      </c>
      <c r="R11" s="292">
        <f>SUM(S11:U11)</f>
        <v>1402</v>
      </c>
      <c r="S11" s="292">
        <v>0</v>
      </c>
      <c r="T11" s="292">
        <v>1402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5085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4782</v>
      </c>
      <c r="AJ11" s="292">
        <v>46</v>
      </c>
      <c r="AK11" s="292">
        <v>51</v>
      </c>
      <c r="AL11" s="292">
        <v>4685</v>
      </c>
      <c r="AM11" s="292">
        <f>SUM(AN11:AP11)</f>
        <v>303</v>
      </c>
      <c r="AN11" s="292">
        <v>0</v>
      </c>
      <c r="AO11" s="292">
        <v>0</v>
      </c>
      <c r="AP11" s="292">
        <v>303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3688</v>
      </c>
      <c r="BD11" s="292">
        <f>SUM(BE11:BJ11)</f>
        <v>1333</v>
      </c>
      <c r="BE11" s="292">
        <v>0</v>
      </c>
      <c r="BF11" s="292">
        <v>203</v>
      </c>
      <c r="BG11" s="292">
        <v>96</v>
      </c>
      <c r="BH11" s="292">
        <v>1034</v>
      </c>
      <c r="BI11" s="292">
        <v>0</v>
      </c>
      <c r="BJ11" s="292">
        <v>0</v>
      </c>
      <c r="BK11" s="292">
        <f>SUM(BL11:BQ11)</f>
        <v>2355</v>
      </c>
      <c r="BL11" s="292">
        <v>0</v>
      </c>
      <c r="BM11" s="292">
        <v>147</v>
      </c>
      <c r="BN11" s="292">
        <v>241</v>
      </c>
      <c r="BO11" s="292">
        <v>1967</v>
      </c>
      <c r="BP11" s="292">
        <v>0</v>
      </c>
      <c r="BQ11" s="292">
        <v>0</v>
      </c>
      <c r="BR11" s="292">
        <f>SUM(BY11,CF11)</f>
        <v>10640</v>
      </c>
      <c r="BS11" s="292">
        <f>SUM(BZ11,CG11)</f>
        <v>0</v>
      </c>
      <c r="BT11" s="292">
        <f>SUM(CA11,CH11)</f>
        <v>7571</v>
      </c>
      <c r="BU11" s="292">
        <f>SUM(CB11,CI11)</f>
        <v>633</v>
      </c>
      <c r="BV11" s="292">
        <f>SUM(CC11,CJ11)</f>
        <v>2436</v>
      </c>
      <c r="BW11" s="292">
        <f>SUM(CD11,CK11)</f>
        <v>0</v>
      </c>
      <c r="BX11" s="292">
        <f>SUM(CE11,CL11)</f>
        <v>0</v>
      </c>
      <c r="BY11" s="292">
        <f>SUM(BZ11:CE11)</f>
        <v>9307</v>
      </c>
      <c r="BZ11" s="292">
        <f>F11</f>
        <v>0</v>
      </c>
      <c r="CA11" s="292">
        <f>J11</f>
        <v>7368</v>
      </c>
      <c r="CB11" s="292">
        <f>N11</f>
        <v>537</v>
      </c>
      <c r="CC11" s="292">
        <f>R11</f>
        <v>1402</v>
      </c>
      <c r="CD11" s="292">
        <f>V11</f>
        <v>0</v>
      </c>
      <c r="CE11" s="292">
        <f>Z11</f>
        <v>0</v>
      </c>
      <c r="CF11" s="292">
        <f>SUM(CG11:CL11)</f>
        <v>1333</v>
      </c>
      <c r="CG11" s="292">
        <f>BE11</f>
        <v>0</v>
      </c>
      <c r="CH11" s="292">
        <f>BF11</f>
        <v>203</v>
      </c>
      <c r="CI11" s="292">
        <f>BG11</f>
        <v>96</v>
      </c>
      <c r="CJ11" s="292">
        <f>BH11</f>
        <v>1034</v>
      </c>
      <c r="CK11" s="292">
        <f>BI11</f>
        <v>0</v>
      </c>
      <c r="CL11" s="292">
        <f>BJ11</f>
        <v>0</v>
      </c>
      <c r="CM11" s="292">
        <f>SUM(CT11,DA11)</f>
        <v>7440</v>
      </c>
      <c r="CN11" s="292">
        <f>SUM(CU11,DB11)</f>
        <v>0</v>
      </c>
      <c r="CO11" s="292">
        <f>SUM(CV11,DC11)</f>
        <v>4929</v>
      </c>
      <c r="CP11" s="292">
        <f>SUM(CW11,DD11)</f>
        <v>544</v>
      </c>
      <c r="CQ11" s="292">
        <f>SUM(CX11,DE11)</f>
        <v>1967</v>
      </c>
      <c r="CR11" s="292">
        <f>SUM(CY11,DF11)</f>
        <v>0</v>
      </c>
      <c r="CS11" s="292">
        <f>SUM(CZ11,DG11)</f>
        <v>0</v>
      </c>
      <c r="CT11" s="292">
        <f>SUM(CU11:CZ11)</f>
        <v>5085</v>
      </c>
      <c r="CU11" s="292">
        <f>AE11</f>
        <v>0</v>
      </c>
      <c r="CV11" s="292">
        <f>AI11</f>
        <v>4782</v>
      </c>
      <c r="CW11" s="292">
        <f>AM11</f>
        <v>303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2355</v>
      </c>
      <c r="DB11" s="292">
        <f>BL11</f>
        <v>0</v>
      </c>
      <c r="DC11" s="292">
        <f>BM11</f>
        <v>147</v>
      </c>
      <c r="DD11" s="292">
        <f>BN11</f>
        <v>241</v>
      </c>
      <c r="DE11" s="292">
        <f>BO11</f>
        <v>1967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36</v>
      </c>
      <c r="DJ11" s="292">
        <v>0</v>
      </c>
      <c r="DK11" s="292">
        <v>0</v>
      </c>
      <c r="DL11" s="292">
        <v>0</v>
      </c>
      <c r="DM11" s="292">
        <v>36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15157</v>
      </c>
      <c r="E12" s="292">
        <f>SUM(F12,J12,N12,R12,V12,Z12)</f>
        <v>8134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6745</v>
      </c>
      <c r="K12" s="292">
        <v>0</v>
      </c>
      <c r="L12" s="292">
        <v>6745</v>
      </c>
      <c r="M12" s="292">
        <v>0</v>
      </c>
      <c r="N12" s="292">
        <f>SUM(O12:Q12)</f>
        <v>372</v>
      </c>
      <c r="O12" s="292">
        <v>0</v>
      </c>
      <c r="P12" s="292">
        <v>372</v>
      </c>
      <c r="Q12" s="292">
        <v>0</v>
      </c>
      <c r="R12" s="292">
        <f>SUM(S12:U12)</f>
        <v>1017</v>
      </c>
      <c r="S12" s="292">
        <v>0</v>
      </c>
      <c r="T12" s="292">
        <v>1017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2638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2430</v>
      </c>
      <c r="AJ12" s="292">
        <v>0</v>
      </c>
      <c r="AK12" s="292">
        <v>0</v>
      </c>
      <c r="AL12" s="292">
        <v>2430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208</v>
      </c>
      <c r="AR12" s="292">
        <v>0</v>
      </c>
      <c r="AS12" s="292">
        <v>0</v>
      </c>
      <c r="AT12" s="292">
        <v>208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4385</v>
      </c>
      <c r="BD12" s="292">
        <f>SUM(BE12:BJ12)</f>
        <v>2356</v>
      </c>
      <c r="BE12" s="292">
        <v>0</v>
      </c>
      <c r="BF12" s="292">
        <v>0</v>
      </c>
      <c r="BG12" s="292">
        <v>0</v>
      </c>
      <c r="BH12" s="292">
        <v>2356</v>
      </c>
      <c r="BI12" s="292">
        <v>0</v>
      </c>
      <c r="BJ12" s="292">
        <v>0</v>
      </c>
      <c r="BK12" s="292">
        <f>SUM(BL12:BQ12)</f>
        <v>2029</v>
      </c>
      <c r="BL12" s="292">
        <v>0</v>
      </c>
      <c r="BM12" s="292">
        <v>954</v>
      </c>
      <c r="BN12" s="292">
        <v>0</v>
      </c>
      <c r="BO12" s="292">
        <v>1075</v>
      </c>
      <c r="BP12" s="292">
        <v>0</v>
      </c>
      <c r="BQ12" s="292">
        <v>0</v>
      </c>
      <c r="BR12" s="292">
        <f>SUM(BY12,CF12)</f>
        <v>10490</v>
      </c>
      <c r="BS12" s="292">
        <f>SUM(BZ12,CG12)</f>
        <v>0</v>
      </c>
      <c r="BT12" s="292">
        <f>SUM(CA12,CH12)</f>
        <v>6745</v>
      </c>
      <c r="BU12" s="292">
        <f>SUM(CB12,CI12)</f>
        <v>372</v>
      </c>
      <c r="BV12" s="292">
        <f>SUM(CC12,CJ12)</f>
        <v>3373</v>
      </c>
      <c r="BW12" s="292">
        <f>SUM(CD12,CK12)</f>
        <v>0</v>
      </c>
      <c r="BX12" s="292">
        <f>SUM(CE12,CL12)</f>
        <v>0</v>
      </c>
      <c r="BY12" s="292">
        <f>SUM(BZ12:CE12)</f>
        <v>8134</v>
      </c>
      <c r="BZ12" s="292">
        <f>F12</f>
        <v>0</v>
      </c>
      <c r="CA12" s="292">
        <f>J12</f>
        <v>6745</v>
      </c>
      <c r="CB12" s="292">
        <f>N12</f>
        <v>372</v>
      </c>
      <c r="CC12" s="292">
        <f>R12</f>
        <v>1017</v>
      </c>
      <c r="CD12" s="292">
        <f>V12</f>
        <v>0</v>
      </c>
      <c r="CE12" s="292">
        <f>Z12</f>
        <v>0</v>
      </c>
      <c r="CF12" s="292">
        <f>SUM(CG12:CL12)</f>
        <v>2356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2356</v>
      </c>
      <c r="CK12" s="292">
        <f>BI12</f>
        <v>0</v>
      </c>
      <c r="CL12" s="292">
        <f>BJ12</f>
        <v>0</v>
      </c>
      <c r="CM12" s="292">
        <f>SUM(CT12,DA12)</f>
        <v>4667</v>
      </c>
      <c r="CN12" s="292">
        <f>SUM(CU12,DB12)</f>
        <v>0</v>
      </c>
      <c r="CO12" s="292">
        <f>SUM(CV12,DC12)</f>
        <v>3384</v>
      </c>
      <c r="CP12" s="292">
        <f>SUM(CW12,DD12)</f>
        <v>0</v>
      </c>
      <c r="CQ12" s="292">
        <f>SUM(CX12,DE12)</f>
        <v>1283</v>
      </c>
      <c r="CR12" s="292">
        <f>SUM(CY12,DF12)</f>
        <v>0</v>
      </c>
      <c r="CS12" s="292">
        <f>SUM(CZ12,DG12)</f>
        <v>0</v>
      </c>
      <c r="CT12" s="292">
        <f>SUM(CU12:CZ12)</f>
        <v>2638</v>
      </c>
      <c r="CU12" s="292">
        <f>AE12</f>
        <v>0</v>
      </c>
      <c r="CV12" s="292">
        <f>AI12</f>
        <v>2430</v>
      </c>
      <c r="CW12" s="292">
        <f>AM12</f>
        <v>0</v>
      </c>
      <c r="CX12" s="292">
        <f>AQ12</f>
        <v>208</v>
      </c>
      <c r="CY12" s="292">
        <f>AU12</f>
        <v>0</v>
      </c>
      <c r="CZ12" s="292">
        <f>AY12</f>
        <v>0</v>
      </c>
      <c r="DA12" s="292">
        <f>SUM(DB12:DG12)</f>
        <v>2029</v>
      </c>
      <c r="DB12" s="292">
        <f>BL12</f>
        <v>0</v>
      </c>
      <c r="DC12" s="292">
        <f>BM12</f>
        <v>954</v>
      </c>
      <c r="DD12" s="292">
        <f>BN12</f>
        <v>0</v>
      </c>
      <c r="DE12" s="292">
        <f>BO12</f>
        <v>1075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9</v>
      </c>
      <c r="DJ12" s="292">
        <v>0</v>
      </c>
      <c r="DK12" s="292">
        <v>9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14776</v>
      </c>
      <c r="E13" s="292">
        <f>SUM(F13,J13,N13,R13,V13,Z13)</f>
        <v>9829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6966</v>
      </c>
      <c r="K13" s="292">
        <v>0</v>
      </c>
      <c r="L13" s="292">
        <v>6966</v>
      </c>
      <c r="M13" s="292">
        <v>0</v>
      </c>
      <c r="N13" s="292">
        <f>SUM(O13:Q13)</f>
        <v>1726</v>
      </c>
      <c r="O13" s="292">
        <v>0</v>
      </c>
      <c r="P13" s="292">
        <v>1726</v>
      </c>
      <c r="Q13" s="292">
        <v>0</v>
      </c>
      <c r="R13" s="292">
        <f>SUM(S13:U13)</f>
        <v>1137</v>
      </c>
      <c r="S13" s="292">
        <v>0</v>
      </c>
      <c r="T13" s="292">
        <v>1137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2967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2478</v>
      </c>
      <c r="AJ13" s="292">
        <v>0</v>
      </c>
      <c r="AK13" s="292">
        <v>2478</v>
      </c>
      <c r="AL13" s="292">
        <v>0</v>
      </c>
      <c r="AM13" s="292">
        <f>SUM(AN13:AP13)</f>
        <v>489</v>
      </c>
      <c r="AN13" s="292">
        <v>0</v>
      </c>
      <c r="AO13" s="292">
        <v>489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1980</v>
      </c>
      <c r="BD13" s="292">
        <f>SUM(BE13:BJ13)</f>
        <v>846</v>
      </c>
      <c r="BE13" s="292">
        <v>0</v>
      </c>
      <c r="BF13" s="292">
        <v>617</v>
      </c>
      <c r="BG13" s="292">
        <v>118</v>
      </c>
      <c r="BH13" s="292">
        <v>111</v>
      </c>
      <c r="BI13" s="292">
        <v>0</v>
      </c>
      <c r="BJ13" s="292">
        <v>0</v>
      </c>
      <c r="BK13" s="292">
        <f>SUM(BL13:BQ13)</f>
        <v>1134</v>
      </c>
      <c r="BL13" s="292">
        <v>0</v>
      </c>
      <c r="BM13" s="292">
        <v>0</v>
      </c>
      <c r="BN13" s="292">
        <v>0</v>
      </c>
      <c r="BO13" s="292">
        <v>1134</v>
      </c>
      <c r="BP13" s="292">
        <v>0</v>
      </c>
      <c r="BQ13" s="292">
        <v>0</v>
      </c>
      <c r="BR13" s="292">
        <f>SUM(BY13,CF13)</f>
        <v>10675</v>
      </c>
      <c r="BS13" s="292">
        <f>SUM(BZ13,CG13)</f>
        <v>0</v>
      </c>
      <c r="BT13" s="292">
        <f>SUM(CA13,CH13)</f>
        <v>7583</v>
      </c>
      <c r="BU13" s="292">
        <f>SUM(CB13,CI13)</f>
        <v>1844</v>
      </c>
      <c r="BV13" s="292">
        <f>SUM(CC13,CJ13)</f>
        <v>1248</v>
      </c>
      <c r="BW13" s="292">
        <f>SUM(CD13,CK13)</f>
        <v>0</v>
      </c>
      <c r="BX13" s="292">
        <f>SUM(CE13,CL13)</f>
        <v>0</v>
      </c>
      <c r="BY13" s="292">
        <f>SUM(BZ13:CE13)</f>
        <v>9829</v>
      </c>
      <c r="BZ13" s="292">
        <f>F13</f>
        <v>0</v>
      </c>
      <c r="CA13" s="292">
        <f>J13</f>
        <v>6966</v>
      </c>
      <c r="CB13" s="292">
        <f>N13</f>
        <v>1726</v>
      </c>
      <c r="CC13" s="292">
        <f>R13</f>
        <v>1137</v>
      </c>
      <c r="CD13" s="292">
        <f>V13</f>
        <v>0</v>
      </c>
      <c r="CE13" s="292">
        <f>Z13</f>
        <v>0</v>
      </c>
      <c r="CF13" s="292">
        <f>SUM(CG13:CL13)</f>
        <v>846</v>
      </c>
      <c r="CG13" s="292">
        <f>BE13</f>
        <v>0</v>
      </c>
      <c r="CH13" s="292">
        <f>BF13</f>
        <v>617</v>
      </c>
      <c r="CI13" s="292">
        <f>BG13</f>
        <v>118</v>
      </c>
      <c r="CJ13" s="292">
        <f>BH13</f>
        <v>111</v>
      </c>
      <c r="CK13" s="292">
        <f>BI13</f>
        <v>0</v>
      </c>
      <c r="CL13" s="292">
        <f>BJ13</f>
        <v>0</v>
      </c>
      <c r="CM13" s="292">
        <f>SUM(CT13,DA13)</f>
        <v>4101</v>
      </c>
      <c r="CN13" s="292">
        <f>SUM(CU13,DB13)</f>
        <v>0</v>
      </c>
      <c r="CO13" s="292">
        <f>SUM(CV13,DC13)</f>
        <v>2478</v>
      </c>
      <c r="CP13" s="292">
        <f>SUM(CW13,DD13)</f>
        <v>489</v>
      </c>
      <c r="CQ13" s="292">
        <f>SUM(CX13,DE13)</f>
        <v>1134</v>
      </c>
      <c r="CR13" s="292">
        <f>SUM(CY13,DF13)</f>
        <v>0</v>
      </c>
      <c r="CS13" s="292">
        <f>SUM(CZ13,DG13)</f>
        <v>0</v>
      </c>
      <c r="CT13" s="292">
        <f>SUM(CU13:CZ13)</f>
        <v>2967</v>
      </c>
      <c r="CU13" s="292">
        <f>AE13</f>
        <v>0</v>
      </c>
      <c r="CV13" s="292">
        <f>AI13</f>
        <v>2478</v>
      </c>
      <c r="CW13" s="292">
        <f>AM13</f>
        <v>489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1134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1134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15638</v>
      </c>
      <c r="E14" s="292">
        <f>SUM(F14,J14,N14,R14,V14,Z14)</f>
        <v>7714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7135</v>
      </c>
      <c r="K14" s="292">
        <v>0</v>
      </c>
      <c r="L14" s="292">
        <v>7135</v>
      </c>
      <c r="M14" s="292">
        <v>0</v>
      </c>
      <c r="N14" s="292">
        <f>SUM(O14:Q14)</f>
        <v>151</v>
      </c>
      <c r="O14" s="292">
        <v>0</v>
      </c>
      <c r="P14" s="292">
        <v>151</v>
      </c>
      <c r="Q14" s="292">
        <v>0</v>
      </c>
      <c r="R14" s="292">
        <f>SUM(S14:U14)</f>
        <v>420</v>
      </c>
      <c r="S14" s="292">
        <v>0</v>
      </c>
      <c r="T14" s="292">
        <v>420</v>
      </c>
      <c r="U14" s="292">
        <v>0</v>
      </c>
      <c r="V14" s="292">
        <f>SUM(W14:Y14)</f>
        <v>8</v>
      </c>
      <c r="W14" s="292">
        <v>0</v>
      </c>
      <c r="X14" s="292">
        <v>8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3976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3976</v>
      </c>
      <c r="AJ14" s="292">
        <v>0</v>
      </c>
      <c r="AK14" s="292">
        <v>0</v>
      </c>
      <c r="AL14" s="292">
        <v>3976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3948</v>
      </c>
      <c r="BD14" s="292">
        <f>SUM(BE14:BJ14)</f>
        <v>1557</v>
      </c>
      <c r="BE14" s="292">
        <v>0</v>
      </c>
      <c r="BF14" s="292">
        <v>142</v>
      </c>
      <c r="BG14" s="292">
        <v>100</v>
      </c>
      <c r="BH14" s="292">
        <v>281</v>
      </c>
      <c r="BI14" s="292">
        <v>1</v>
      </c>
      <c r="BJ14" s="292">
        <v>1033</v>
      </c>
      <c r="BK14" s="292">
        <f>SUM(BL14:BQ14)</f>
        <v>2391</v>
      </c>
      <c r="BL14" s="292">
        <v>0</v>
      </c>
      <c r="BM14" s="292">
        <v>100</v>
      </c>
      <c r="BN14" s="292">
        <v>11</v>
      </c>
      <c r="BO14" s="292">
        <v>2208</v>
      </c>
      <c r="BP14" s="292">
        <v>0</v>
      </c>
      <c r="BQ14" s="292">
        <v>72</v>
      </c>
      <c r="BR14" s="292">
        <f>SUM(BY14,CF14)</f>
        <v>9271</v>
      </c>
      <c r="BS14" s="292">
        <f>SUM(BZ14,CG14)</f>
        <v>0</v>
      </c>
      <c r="BT14" s="292">
        <f>SUM(CA14,CH14)</f>
        <v>7277</v>
      </c>
      <c r="BU14" s="292">
        <f>SUM(CB14,CI14)</f>
        <v>251</v>
      </c>
      <c r="BV14" s="292">
        <f>SUM(CC14,CJ14)</f>
        <v>701</v>
      </c>
      <c r="BW14" s="292">
        <f>SUM(CD14,CK14)</f>
        <v>9</v>
      </c>
      <c r="BX14" s="292">
        <f>SUM(CE14,CL14)</f>
        <v>1033</v>
      </c>
      <c r="BY14" s="292">
        <f>SUM(BZ14:CE14)</f>
        <v>7714</v>
      </c>
      <c r="BZ14" s="292">
        <f>F14</f>
        <v>0</v>
      </c>
      <c r="CA14" s="292">
        <f>J14</f>
        <v>7135</v>
      </c>
      <c r="CB14" s="292">
        <f>N14</f>
        <v>151</v>
      </c>
      <c r="CC14" s="292">
        <f>R14</f>
        <v>420</v>
      </c>
      <c r="CD14" s="292">
        <f>V14</f>
        <v>8</v>
      </c>
      <c r="CE14" s="292">
        <f>Z14</f>
        <v>0</v>
      </c>
      <c r="CF14" s="292">
        <f>SUM(CG14:CL14)</f>
        <v>1557</v>
      </c>
      <c r="CG14" s="292">
        <f>BE14</f>
        <v>0</v>
      </c>
      <c r="CH14" s="292">
        <f>BF14</f>
        <v>142</v>
      </c>
      <c r="CI14" s="292">
        <f>BG14</f>
        <v>100</v>
      </c>
      <c r="CJ14" s="292">
        <f>BH14</f>
        <v>281</v>
      </c>
      <c r="CK14" s="292">
        <f>BI14</f>
        <v>1</v>
      </c>
      <c r="CL14" s="292">
        <f>BJ14</f>
        <v>1033</v>
      </c>
      <c r="CM14" s="292">
        <f>SUM(CT14,DA14)</f>
        <v>6367</v>
      </c>
      <c r="CN14" s="292">
        <f>SUM(CU14,DB14)</f>
        <v>0</v>
      </c>
      <c r="CO14" s="292">
        <f>SUM(CV14,DC14)</f>
        <v>4076</v>
      </c>
      <c r="CP14" s="292">
        <f>SUM(CW14,DD14)</f>
        <v>11</v>
      </c>
      <c r="CQ14" s="292">
        <f>SUM(CX14,DE14)</f>
        <v>2208</v>
      </c>
      <c r="CR14" s="292">
        <f>SUM(CY14,DF14)</f>
        <v>0</v>
      </c>
      <c r="CS14" s="292">
        <f>SUM(CZ14,DG14)</f>
        <v>72</v>
      </c>
      <c r="CT14" s="292">
        <f>SUM(CU14:CZ14)</f>
        <v>3976</v>
      </c>
      <c r="CU14" s="292">
        <f>AE14</f>
        <v>0</v>
      </c>
      <c r="CV14" s="292">
        <f>AI14</f>
        <v>3976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2391</v>
      </c>
      <c r="DB14" s="292">
        <f>BL14</f>
        <v>0</v>
      </c>
      <c r="DC14" s="292">
        <f>BM14</f>
        <v>100</v>
      </c>
      <c r="DD14" s="292">
        <f>BN14</f>
        <v>11</v>
      </c>
      <c r="DE14" s="292">
        <f>BO14</f>
        <v>2208</v>
      </c>
      <c r="DF14" s="292">
        <f>BP14</f>
        <v>0</v>
      </c>
      <c r="DG14" s="292">
        <f>BQ14</f>
        <v>72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9518</v>
      </c>
      <c r="E15" s="292">
        <f>SUM(F15,J15,N15,R15,V15,Z15)</f>
        <v>5038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4358</v>
      </c>
      <c r="K15" s="292">
        <v>0</v>
      </c>
      <c r="L15" s="292">
        <v>4358</v>
      </c>
      <c r="M15" s="292">
        <v>0</v>
      </c>
      <c r="N15" s="292">
        <f>SUM(O15:Q15)</f>
        <v>262</v>
      </c>
      <c r="O15" s="292">
        <v>0</v>
      </c>
      <c r="P15" s="292">
        <v>262</v>
      </c>
      <c r="Q15" s="292">
        <v>0</v>
      </c>
      <c r="R15" s="292">
        <f>SUM(S15:U15)</f>
        <v>418</v>
      </c>
      <c r="S15" s="292">
        <v>0</v>
      </c>
      <c r="T15" s="292">
        <v>418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2488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2488</v>
      </c>
      <c r="AJ15" s="292">
        <v>0</v>
      </c>
      <c r="AK15" s="292">
        <v>1</v>
      </c>
      <c r="AL15" s="292">
        <v>2487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1992</v>
      </c>
      <c r="BD15" s="292">
        <f>SUM(BE15:BJ15)</f>
        <v>1307</v>
      </c>
      <c r="BE15" s="292">
        <v>0</v>
      </c>
      <c r="BF15" s="292">
        <v>422</v>
      </c>
      <c r="BG15" s="292">
        <v>250</v>
      </c>
      <c r="BH15" s="292">
        <v>635</v>
      </c>
      <c r="BI15" s="292">
        <v>0</v>
      </c>
      <c r="BJ15" s="292">
        <v>0</v>
      </c>
      <c r="BK15" s="292">
        <f>SUM(BL15:BQ15)</f>
        <v>685</v>
      </c>
      <c r="BL15" s="292">
        <v>0</v>
      </c>
      <c r="BM15" s="292">
        <v>43</v>
      </c>
      <c r="BN15" s="292">
        <v>262</v>
      </c>
      <c r="BO15" s="292">
        <v>380</v>
      </c>
      <c r="BP15" s="292">
        <v>0</v>
      </c>
      <c r="BQ15" s="292">
        <v>0</v>
      </c>
      <c r="BR15" s="292">
        <f>SUM(BY15,CF15)</f>
        <v>6345</v>
      </c>
      <c r="BS15" s="292">
        <f>SUM(BZ15,CG15)</f>
        <v>0</v>
      </c>
      <c r="BT15" s="292">
        <f>SUM(CA15,CH15)</f>
        <v>4780</v>
      </c>
      <c r="BU15" s="292">
        <f>SUM(CB15,CI15)</f>
        <v>512</v>
      </c>
      <c r="BV15" s="292">
        <f>SUM(CC15,CJ15)</f>
        <v>1053</v>
      </c>
      <c r="BW15" s="292">
        <f>SUM(CD15,CK15)</f>
        <v>0</v>
      </c>
      <c r="BX15" s="292">
        <f>SUM(CE15,CL15)</f>
        <v>0</v>
      </c>
      <c r="BY15" s="292">
        <f>SUM(BZ15:CE15)</f>
        <v>5038</v>
      </c>
      <c r="BZ15" s="292">
        <f>F15</f>
        <v>0</v>
      </c>
      <c r="CA15" s="292">
        <f>J15</f>
        <v>4358</v>
      </c>
      <c r="CB15" s="292">
        <f>N15</f>
        <v>262</v>
      </c>
      <c r="CC15" s="292">
        <f>R15</f>
        <v>418</v>
      </c>
      <c r="CD15" s="292">
        <f>V15</f>
        <v>0</v>
      </c>
      <c r="CE15" s="292">
        <f>Z15</f>
        <v>0</v>
      </c>
      <c r="CF15" s="292">
        <f>SUM(CG15:CL15)</f>
        <v>1307</v>
      </c>
      <c r="CG15" s="292">
        <f>BE15</f>
        <v>0</v>
      </c>
      <c r="CH15" s="292">
        <f>BF15</f>
        <v>422</v>
      </c>
      <c r="CI15" s="292">
        <f>BG15</f>
        <v>250</v>
      </c>
      <c r="CJ15" s="292">
        <f>BH15</f>
        <v>635</v>
      </c>
      <c r="CK15" s="292">
        <f>BI15</f>
        <v>0</v>
      </c>
      <c r="CL15" s="292">
        <f>BJ15</f>
        <v>0</v>
      </c>
      <c r="CM15" s="292">
        <f>SUM(CT15,DA15)</f>
        <v>3173</v>
      </c>
      <c r="CN15" s="292">
        <f>SUM(CU15,DB15)</f>
        <v>0</v>
      </c>
      <c r="CO15" s="292">
        <f>SUM(CV15,DC15)</f>
        <v>2531</v>
      </c>
      <c r="CP15" s="292">
        <f>SUM(CW15,DD15)</f>
        <v>262</v>
      </c>
      <c r="CQ15" s="292">
        <f>SUM(CX15,DE15)</f>
        <v>380</v>
      </c>
      <c r="CR15" s="292">
        <f>SUM(CY15,DF15)</f>
        <v>0</v>
      </c>
      <c r="CS15" s="292">
        <f>SUM(CZ15,DG15)</f>
        <v>0</v>
      </c>
      <c r="CT15" s="292">
        <f>SUM(CU15:CZ15)</f>
        <v>2488</v>
      </c>
      <c r="CU15" s="292">
        <f>AE15</f>
        <v>0</v>
      </c>
      <c r="CV15" s="292">
        <f>AI15</f>
        <v>2488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685</v>
      </c>
      <c r="DB15" s="292">
        <f>BL15</f>
        <v>0</v>
      </c>
      <c r="DC15" s="292">
        <f>BM15</f>
        <v>43</v>
      </c>
      <c r="DD15" s="292">
        <f>BN15</f>
        <v>262</v>
      </c>
      <c r="DE15" s="292">
        <f>BO15</f>
        <v>380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16139</v>
      </c>
      <c r="E16" s="292">
        <f>SUM(F16,J16,N16,R16,V16,Z16)</f>
        <v>8014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7162</v>
      </c>
      <c r="K16" s="292">
        <v>0</v>
      </c>
      <c r="L16" s="292">
        <v>7162</v>
      </c>
      <c r="M16" s="292">
        <v>0</v>
      </c>
      <c r="N16" s="292">
        <f>SUM(O16:Q16)</f>
        <v>282</v>
      </c>
      <c r="O16" s="292">
        <v>0</v>
      </c>
      <c r="P16" s="292">
        <v>282</v>
      </c>
      <c r="Q16" s="292">
        <v>0</v>
      </c>
      <c r="R16" s="292">
        <f>SUM(S16:U16)</f>
        <v>564</v>
      </c>
      <c r="S16" s="292">
        <v>0</v>
      </c>
      <c r="T16" s="292">
        <v>564</v>
      </c>
      <c r="U16" s="292">
        <v>0</v>
      </c>
      <c r="V16" s="292">
        <f>SUM(W16:Y16)</f>
        <v>6</v>
      </c>
      <c r="W16" s="292">
        <v>0</v>
      </c>
      <c r="X16" s="292">
        <v>6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3025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3016</v>
      </c>
      <c r="AJ16" s="292">
        <v>0</v>
      </c>
      <c r="AK16" s="292">
        <v>0</v>
      </c>
      <c r="AL16" s="292">
        <v>3016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9</v>
      </c>
      <c r="AR16" s="292">
        <v>0</v>
      </c>
      <c r="AS16" s="292">
        <v>0</v>
      </c>
      <c r="AT16" s="292">
        <v>9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5100</v>
      </c>
      <c r="BD16" s="292">
        <f>SUM(BE16:BJ16)</f>
        <v>1541</v>
      </c>
      <c r="BE16" s="292">
        <v>0</v>
      </c>
      <c r="BF16" s="292">
        <v>491</v>
      </c>
      <c r="BG16" s="292">
        <v>172</v>
      </c>
      <c r="BH16" s="292">
        <v>541</v>
      </c>
      <c r="BI16" s="292">
        <v>0</v>
      </c>
      <c r="BJ16" s="292">
        <v>337</v>
      </c>
      <c r="BK16" s="292">
        <f>SUM(BL16:BQ16)</f>
        <v>3559</v>
      </c>
      <c r="BL16" s="292">
        <v>0</v>
      </c>
      <c r="BM16" s="292">
        <v>120</v>
      </c>
      <c r="BN16" s="292">
        <v>5</v>
      </c>
      <c r="BO16" s="292">
        <v>3421</v>
      </c>
      <c r="BP16" s="292">
        <v>0</v>
      </c>
      <c r="BQ16" s="292">
        <v>13</v>
      </c>
      <c r="BR16" s="292">
        <f>SUM(BY16,CF16)</f>
        <v>9555</v>
      </c>
      <c r="BS16" s="292">
        <f>SUM(BZ16,CG16)</f>
        <v>0</v>
      </c>
      <c r="BT16" s="292">
        <f>SUM(CA16,CH16)</f>
        <v>7653</v>
      </c>
      <c r="BU16" s="292">
        <f>SUM(CB16,CI16)</f>
        <v>454</v>
      </c>
      <c r="BV16" s="292">
        <f>SUM(CC16,CJ16)</f>
        <v>1105</v>
      </c>
      <c r="BW16" s="292">
        <f>SUM(CD16,CK16)</f>
        <v>6</v>
      </c>
      <c r="BX16" s="292">
        <f>SUM(CE16,CL16)</f>
        <v>337</v>
      </c>
      <c r="BY16" s="292">
        <f>SUM(BZ16:CE16)</f>
        <v>8014</v>
      </c>
      <c r="BZ16" s="292">
        <f>F16</f>
        <v>0</v>
      </c>
      <c r="CA16" s="292">
        <f>J16</f>
        <v>7162</v>
      </c>
      <c r="CB16" s="292">
        <f>N16</f>
        <v>282</v>
      </c>
      <c r="CC16" s="292">
        <f>R16</f>
        <v>564</v>
      </c>
      <c r="CD16" s="292">
        <f>V16</f>
        <v>6</v>
      </c>
      <c r="CE16" s="292">
        <f>Z16</f>
        <v>0</v>
      </c>
      <c r="CF16" s="292">
        <f>SUM(CG16:CL16)</f>
        <v>1541</v>
      </c>
      <c r="CG16" s="292">
        <f>BE16</f>
        <v>0</v>
      </c>
      <c r="CH16" s="292">
        <f>BF16</f>
        <v>491</v>
      </c>
      <c r="CI16" s="292">
        <f>BG16</f>
        <v>172</v>
      </c>
      <c r="CJ16" s="292">
        <f>BH16</f>
        <v>541</v>
      </c>
      <c r="CK16" s="292">
        <f>BI16</f>
        <v>0</v>
      </c>
      <c r="CL16" s="292">
        <f>BJ16</f>
        <v>337</v>
      </c>
      <c r="CM16" s="292">
        <f>SUM(CT16,DA16)</f>
        <v>6584</v>
      </c>
      <c r="CN16" s="292">
        <f>SUM(CU16,DB16)</f>
        <v>0</v>
      </c>
      <c r="CO16" s="292">
        <f>SUM(CV16,DC16)</f>
        <v>3136</v>
      </c>
      <c r="CP16" s="292">
        <f>SUM(CW16,DD16)</f>
        <v>5</v>
      </c>
      <c r="CQ16" s="292">
        <f>SUM(CX16,DE16)</f>
        <v>3430</v>
      </c>
      <c r="CR16" s="292">
        <f>SUM(CY16,DF16)</f>
        <v>0</v>
      </c>
      <c r="CS16" s="292">
        <f>SUM(CZ16,DG16)</f>
        <v>13</v>
      </c>
      <c r="CT16" s="292">
        <f>SUM(CU16:CZ16)</f>
        <v>3025</v>
      </c>
      <c r="CU16" s="292">
        <f>AE16</f>
        <v>0</v>
      </c>
      <c r="CV16" s="292">
        <f>AI16</f>
        <v>3016</v>
      </c>
      <c r="CW16" s="292">
        <f>AM16</f>
        <v>0</v>
      </c>
      <c r="CX16" s="292">
        <f>AQ16</f>
        <v>9</v>
      </c>
      <c r="CY16" s="292">
        <f>AU16</f>
        <v>0</v>
      </c>
      <c r="CZ16" s="292">
        <f>AY16</f>
        <v>0</v>
      </c>
      <c r="DA16" s="292">
        <f>SUM(DB16:DG16)</f>
        <v>3559</v>
      </c>
      <c r="DB16" s="292">
        <f>BL16</f>
        <v>0</v>
      </c>
      <c r="DC16" s="292">
        <f>BM16</f>
        <v>120</v>
      </c>
      <c r="DD16" s="292">
        <f>BN16</f>
        <v>5</v>
      </c>
      <c r="DE16" s="292">
        <f>BO16</f>
        <v>3421</v>
      </c>
      <c r="DF16" s="292">
        <f>BP16</f>
        <v>0</v>
      </c>
      <c r="DG16" s="292">
        <f>BQ16</f>
        <v>13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33975</v>
      </c>
      <c r="E17" s="292">
        <f>SUM(F17,J17,N17,R17,V17,Z17)</f>
        <v>17898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15708</v>
      </c>
      <c r="K17" s="292">
        <v>0</v>
      </c>
      <c r="L17" s="292">
        <v>15708</v>
      </c>
      <c r="M17" s="292">
        <v>0</v>
      </c>
      <c r="N17" s="292">
        <f>SUM(O17:Q17)</f>
        <v>1227</v>
      </c>
      <c r="O17" s="292">
        <v>0</v>
      </c>
      <c r="P17" s="292">
        <v>1227</v>
      </c>
      <c r="Q17" s="292">
        <v>0</v>
      </c>
      <c r="R17" s="292">
        <f>SUM(S17:U17)</f>
        <v>963</v>
      </c>
      <c r="S17" s="292">
        <v>0</v>
      </c>
      <c r="T17" s="292">
        <v>963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16077</v>
      </c>
      <c r="BD17" s="292">
        <f>SUM(BE17:BJ17)</f>
        <v>1419</v>
      </c>
      <c r="BE17" s="292">
        <v>0</v>
      </c>
      <c r="BF17" s="292">
        <v>948</v>
      </c>
      <c r="BG17" s="292">
        <v>84</v>
      </c>
      <c r="BH17" s="292">
        <v>345</v>
      </c>
      <c r="BI17" s="292">
        <v>42</v>
      </c>
      <c r="BJ17" s="292">
        <v>0</v>
      </c>
      <c r="BK17" s="292">
        <f>SUM(BL17:BQ17)</f>
        <v>14658</v>
      </c>
      <c r="BL17" s="292">
        <v>0</v>
      </c>
      <c r="BM17" s="292">
        <v>10037</v>
      </c>
      <c r="BN17" s="292">
        <v>429</v>
      </c>
      <c r="BO17" s="292">
        <v>4177</v>
      </c>
      <c r="BP17" s="292">
        <v>15</v>
      </c>
      <c r="BQ17" s="292">
        <v>0</v>
      </c>
      <c r="BR17" s="292">
        <f>SUM(BY17,CF17)</f>
        <v>19317</v>
      </c>
      <c r="BS17" s="292">
        <f>SUM(BZ17,CG17)</f>
        <v>0</v>
      </c>
      <c r="BT17" s="292">
        <f>SUM(CA17,CH17)</f>
        <v>16656</v>
      </c>
      <c r="BU17" s="292">
        <f>SUM(CB17,CI17)</f>
        <v>1311</v>
      </c>
      <c r="BV17" s="292">
        <f>SUM(CC17,CJ17)</f>
        <v>1308</v>
      </c>
      <c r="BW17" s="292">
        <f>SUM(CD17,CK17)</f>
        <v>42</v>
      </c>
      <c r="BX17" s="292">
        <f>SUM(CE17,CL17)</f>
        <v>0</v>
      </c>
      <c r="BY17" s="292">
        <f>SUM(BZ17:CE17)</f>
        <v>17898</v>
      </c>
      <c r="BZ17" s="292">
        <f>F17</f>
        <v>0</v>
      </c>
      <c r="CA17" s="292">
        <f>J17</f>
        <v>15708</v>
      </c>
      <c r="CB17" s="292">
        <f>N17</f>
        <v>1227</v>
      </c>
      <c r="CC17" s="292">
        <f>R17</f>
        <v>963</v>
      </c>
      <c r="CD17" s="292">
        <f>V17</f>
        <v>0</v>
      </c>
      <c r="CE17" s="292">
        <f>Z17</f>
        <v>0</v>
      </c>
      <c r="CF17" s="292">
        <f>SUM(CG17:CL17)</f>
        <v>1419</v>
      </c>
      <c r="CG17" s="292">
        <f>BE17</f>
        <v>0</v>
      </c>
      <c r="CH17" s="292">
        <f>BF17</f>
        <v>948</v>
      </c>
      <c r="CI17" s="292">
        <f>BG17</f>
        <v>84</v>
      </c>
      <c r="CJ17" s="292">
        <f>BH17</f>
        <v>345</v>
      </c>
      <c r="CK17" s="292">
        <f>BI17</f>
        <v>42</v>
      </c>
      <c r="CL17" s="292">
        <f>BJ17</f>
        <v>0</v>
      </c>
      <c r="CM17" s="292">
        <f>SUM(CT17,DA17)</f>
        <v>14658</v>
      </c>
      <c r="CN17" s="292">
        <f>SUM(CU17,DB17)</f>
        <v>0</v>
      </c>
      <c r="CO17" s="292">
        <f>SUM(CV17,DC17)</f>
        <v>10037</v>
      </c>
      <c r="CP17" s="292">
        <f>SUM(CW17,DD17)</f>
        <v>429</v>
      </c>
      <c r="CQ17" s="292">
        <f>SUM(CX17,DE17)</f>
        <v>4177</v>
      </c>
      <c r="CR17" s="292">
        <f>SUM(CY17,DF17)</f>
        <v>15</v>
      </c>
      <c r="CS17" s="292">
        <f>SUM(CZ17,DG17)</f>
        <v>0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14658</v>
      </c>
      <c r="DB17" s="292">
        <f>BL17</f>
        <v>0</v>
      </c>
      <c r="DC17" s="292">
        <f>BM17</f>
        <v>10037</v>
      </c>
      <c r="DD17" s="292">
        <f>BN17</f>
        <v>429</v>
      </c>
      <c r="DE17" s="292">
        <f>BO17</f>
        <v>4177</v>
      </c>
      <c r="DF17" s="292">
        <f>BP17</f>
        <v>15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1049</v>
      </c>
      <c r="E18" s="292">
        <f>SUM(F18,J18,N18,R18,V18,Z18)</f>
        <v>741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613</v>
      </c>
      <c r="K18" s="292">
        <v>0</v>
      </c>
      <c r="L18" s="292">
        <v>613</v>
      </c>
      <c r="M18" s="292">
        <v>0</v>
      </c>
      <c r="N18" s="292">
        <f>SUM(O18:Q18)</f>
        <v>27</v>
      </c>
      <c r="O18" s="292">
        <v>0</v>
      </c>
      <c r="P18" s="292">
        <v>27</v>
      </c>
      <c r="Q18" s="292">
        <v>0</v>
      </c>
      <c r="R18" s="292">
        <f>SUM(S18:U18)</f>
        <v>101</v>
      </c>
      <c r="S18" s="292">
        <v>0</v>
      </c>
      <c r="T18" s="292">
        <v>101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108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108</v>
      </c>
      <c r="AJ18" s="292">
        <v>0</v>
      </c>
      <c r="AK18" s="292">
        <v>0</v>
      </c>
      <c r="AL18" s="292">
        <v>108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200</v>
      </c>
      <c r="BD18" s="292">
        <f>SUM(BE18:BJ18)</f>
        <v>80</v>
      </c>
      <c r="BE18" s="292">
        <v>0</v>
      </c>
      <c r="BF18" s="292">
        <v>80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120</v>
      </c>
      <c r="BL18" s="292">
        <v>0</v>
      </c>
      <c r="BM18" s="292">
        <v>120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821</v>
      </c>
      <c r="BS18" s="292">
        <f>SUM(BZ18,CG18)</f>
        <v>0</v>
      </c>
      <c r="BT18" s="292">
        <f>SUM(CA18,CH18)</f>
        <v>693</v>
      </c>
      <c r="BU18" s="292">
        <f>SUM(CB18,CI18)</f>
        <v>27</v>
      </c>
      <c r="BV18" s="292">
        <f>SUM(CC18,CJ18)</f>
        <v>101</v>
      </c>
      <c r="BW18" s="292">
        <f>SUM(CD18,CK18)</f>
        <v>0</v>
      </c>
      <c r="BX18" s="292">
        <f>SUM(CE18,CL18)</f>
        <v>0</v>
      </c>
      <c r="BY18" s="292">
        <f>SUM(BZ18:CE18)</f>
        <v>741</v>
      </c>
      <c r="BZ18" s="292">
        <f>F18</f>
        <v>0</v>
      </c>
      <c r="CA18" s="292">
        <f>J18</f>
        <v>613</v>
      </c>
      <c r="CB18" s="292">
        <f>N18</f>
        <v>27</v>
      </c>
      <c r="CC18" s="292">
        <f>R18</f>
        <v>101</v>
      </c>
      <c r="CD18" s="292">
        <f>V18</f>
        <v>0</v>
      </c>
      <c r="CE18" s="292">
        <f>Z18</f>
        <v>0</v>
      </c>
      <c r="CF18" s="292">
        <f>SUM(CG18:CL18)</f>
        <v>80</v>
      </c>
      <c r="CG18" s="292">
        <f>BE18</f>
        <v>0</v>
      </c>
      <c r="CH18" s="292">
        <f>BF18</f>
        <v>80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228</v>
      </c>
      <c r="CN18" s="292">
        <f>SUM(CU18,DB18)</f>
        <v>0</v>
      </c>
      <c r="CO18" s="292">
        <f>SUM(CV18,DC18)</f>
        <v>228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108</v>
      </c>
      <c r="CU18" s="292">
        <f>AE18</f>
        <v>0</v>
      </c>
      <c r="CV18" s="292">
        <f>AI18</f>
        <v>108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120</v>
      </c>
      <c r="DB18" s="292">
        <f>BL18</f>
        <v>0</v>
      </c>
      <c r="DC18" s="292">
        <f>BM18</f>
        <v>120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8090</v>
      </c>
      <c r="E19" s="292">
        <f>SUM(F19,J19,N19,R19,V19,Z19)</f>
        <v>5649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4307</v>
      </c>
      <c r="K19" s="292">
        <v>0</v>
      </c>
      <c r="L19" s="292">
        <v>4265</v>
      </c>
      <c r="M19" s="292">
        <v>42</v>
      </c>
      <c r="N19" s="292">
        <f>SUM(O19:Q19)</f>
        <v>253</v>
      </c>
      <c r="O19" s="292">
        <v>0</v>
      </c>
      <c r="P19" s="292">
        <v>246</v>
      </c>
      <c r="Q19" s="292">
        <v>7</v>
      </c>
      <c r="R19" s="292">
        <f>SUM(S19:U19)</f>
        <v>1089</v>
      </c>
      <c r="S19" s="292">
        <v>0</v>
      </c>
      <c r="T19" s="292">
        <v>1089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2182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2069</v>
      </c>
      <c r="AJ19" s="292">
        <v>0</v>
      </c>
      <c r="AK19" s="292">
        <v>0</v>
      </c>
      <c r="AL19" s="292">
        <v>2069</v>
      </c>
      <c r="AM19" s="292">
        <f>SUM(AN19:AP19)</f>
        <v>70</v>
      </c>
      <c r="AN19" s="292">
        <v>0</v>
      </c>
      <c r="AO19" s="292">
        <v>0</v>
      </c>
      <c r="AP19" s="292">
        <v>70</v>
      </c>
      <c r="AQ19" s="292">
        <f>SUM(AR19:AT19)</f>
        <v>43</v>
      </c>
      <c r="AR19" s="292">
        <v>0</v>
      </c>
      <c r="AS19" s="292">
        <v>0</v>
      </c>
      <c r="AT19" s="292">
        <v>43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259</v>
      </c>
      <c r="BD19" s="292">
        <f>SUM(BE19:BJ19)</f>
        <v>3</v>
      </c>
      <c r="BE19" s="292">
        <v>0</v>
      </c>
      <c r="BF19" s="292">
        <v>0</v>
      </c>
      <c r="BG19" s="292">
        <v>0</v>
      </c>
      <c r="BH19" s="292">
        <v>3</v>
      </c>
      <c r="BI19" s="292">
        <v>0</v>
      </c>
      <c r="BJ19" s="292">
        <v>0</v>
      </c>
      <c r="BK19" s="292">
        <f>SUM(BL19:BQ19)</f>
        <v>256</v>
      </c>
      <c r="BL19" s="292">
        <v>0</v>
      </c>
      <c r="BM19" s="292">
        <v>107</v>
      </c>
      <c r="BN19" s="292">
        <v>0</v>
      </c>
      <c r="BO19" s="292">
        <v>149</v>
      </c>
      <c r="BP19" s="292">
        <v>0</v>
      </c>
      <c r="BQ19" s="292">
        <v>0</v>
      </c>
      <c r="BR19" s="292">
        <f>SUM(BY19,CF19)</f>
        <v>5652</v>
      </c>
      <c r="BS19" s="292">
        <f>SUM(BZ19,CG19)</f>
        <v>0</v>
      </c>
      <c r="BT19" s="292">
        <f>SUM(CA19,CH19)</f>
        <v>4307</v>
      </c>
      <c r="BU19" s="292">
        <f>SUM(CB19,CI19)</f>
        <v>253</v>
      </c>
      <c r="BV19" s="292">
        <f>SUM(CC19,CJ19)</f>
        <v>1092</v>
      </c>
      <c r="BW19" s="292">
        <f>SUM(CD19,CK19)</f>
        <v>0</v>
      </c>
      <c r="BX19" s="292">
        <f>SUM(CE19,CL19)</f>
        <v>0</v>
      </c>
      <c r="BY19" s="292">
        <f>SUM(BZ19:CE19)</f>
        <v>5649</v>
      </c>
      <c r="BZ19" s="292">
        <f>F19</f>
        <v>0</v>
      </c>
      <c r="CA19" s="292">
        <f>J19</f>
        <v>4307</v>
      </c>
      <c r="CB19" s="292">
        <f>N19</f>
        <v>253</v>
      </c>
      <c r="CC19" s="292">
        <f>R19</f>
        <v>1089</v>
      </c>
      <c r="CD19" s="292">
        <f>V19</f>
        <v>0</v>
      </c>
      <c r="CE19" s="292">
        <f>Z19</f>
        <v>0</v>
      </c>
      <c r="CF19" s="292">
        <f>SUM(CG19:CL19)</f>
        <v>3</v>
      </c>
      <c r="CG19" s="292">
        <f>BE19</f>
        <v>0</v>
      </c>
      <c r="CH19" s="292">
        <f>BF19</f>
        <v>0</v>
      </c>
      <c r="CI19" s="292">
        <f>BG19</f>
        <v>0</v>
      </c>
      <c r="CJ19" s="292">
        <f>BH19</f>
        <v>3</v>
      </c>
      <c r="CK19" s="292">
        <f>BI19</f>
        <v>0</v>
      </c>
      <c r="CL19" s="292">
        <f>BJ19</f>
        <v>0</v>
      </c>
      <c r="CM19" s="292">
        <f>SUM(CT19,DA19)</f>
        <v>2438</v>
      </c>
      <c r="CN19" s="292">
        <f>SUM(CU19,DB19)</f>
        <v>0</v>
      </c>
      <c r="CO19" s="292">
        <f>SUM(CV19,DC19)</f>
        <v>2176</v>
      </c>
      <c r="CP19" s="292">
        <f>SUM(CW19,DD19)</f>
        <v>70</v>
      </c>
      <c r="CQ19" s="292">
        <f>SUM(CX19,DE19)</f>
        <v>192</v>
      </c>
      <c r="CR19" s="292">
        <f>SUM(CY19,DF19)</f>
        <v>0</v>
      </c>
      <c r="CS19" s="292">
        <f>SUM(CZ19,DG19)</f>
        <v>0</v>
      </c>
      <c r="CT19" s="292">
        <f>SUM(CU19:CZ19)</f>
        <v>2182</v>
      </c>
      <c r="CU19" s="292">
        <f>AE19</f>
        <v>0</v>
      </c>
      <c r="CV19" s="292">
        <f>AI19</f>
        <v>2069</v>
      </c>
      <c r="CW19" s="292">
        <f>AM19</f>
        <v>70</v>
      </c>
      <c r="CX19" s="292">
        <f>AQ19</f>
        <v>43</v>
      </c>
      <c r="CY19" s="292">
        <f>AU19</f>
        <v>0</v>
      </c>
      <c r="CZ19" s="292">
        <f>AY19</f>
        <v>0</v>
      </c>
      <c r="DA19" s="292">
        <f>SUM(DB19:DG19)</f>
        <v>256</v>
      </c>
      <c r="DB19" s="292">
        <f>BL19</f>
        <v>0</v>
      </c>
      <c r="DC19" s="292">
        <f>BM19</f>
        <v>107</v>
      </c>
      <c r="DD19" s="292">
        <f>BN19</f>
        <v>0</v>
      </c>
      <c r="DE19" s="292">
        <f>BO19</f>
        <v>149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29</v>
      </c>
      <c r="DJ19" s="292">
        <v>0</v>
      </c>
      <c r="DK19" s="292">
        <v>0</v>
      </c>
      <c r="DL19" s="292">
        <v>29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11011</v>
      </c>
      <c r="E20" s="292">
        <f>SUM(F20,J20,N20,R20,V20,Z20)</f>
        <v>6219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5531</v>
      </c>
      <c r="K20" s="292">
        <v>0</v>
      </c>
      <c r="L20" s="292">
        <v>5531</v>
      </c>
      <c r="M20" s="292">
        <v>0</v>
      </c>
      <c r="N20" s="292">
        <f>SUM(O20:Q20)</f>
        <v>20</v>
      </c>
      <c r="O20" s="292">
        <v>0</v>
      </c>
      <c r="P20" s="292">
        <v>20</v>
      </c>
      <c r="Q20" s="292">
        <v>0</v>
      </c>
      <c r="R20" s="292">
        <f>SUM(S20:U20)</f>
        <v>635</v>
      </c>
      <c r="S20" s="292">
        <v>635</v>
      </c>
      <c r="T20" s="292">
        <v>0</v>
      </c>
      <c r="U20" s="292">
        <v>0</v>
      </c>
      <c r="V20" s="292">
        <f>SUM(W20:Y20)</f>
        <v>33</v>
      </c>
      <c r="W20" s="292">
        <v>33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2775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2775</v>
      </c>
      <c r="AJ20" s="292">
        <v>0</v>
      </c>
      <c r="AK20" s="292">
        <v>0</v>
      </c>
      <c r="AL20" s="292">
        <v>2775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2017</v>
      </c>
      <c r="BD20" s="292">
        <f>SUM(BE20:BJ20)</f>
        <v>51</v>
      </c>
      <c r="BE20" s="292">
        <v>0</v>
      </c>
      <c r="BF20" s="292">
        <v>33</v>
      </c>
      <c r="BG20" s="292">
        <v>0</v>
      </c>
      <c r="BH20" s="292">
        <v>18</v>
      </c>
      <c r="BI20" s="292">
        <v>0</v>
      </c>
      <c r="BJ20" s="292">
        <v>0</v>
      </c>
      <c r="BK20" s="292">
        <f>SUM(BL20:BQ20)</f>
        <v>1966</v>
      </c>
      <c r="BL20" s="292">
        <v>0</v>
      </c>
      <c r="BM20" s="292">
        <v>0</v>
      </c>
      <c r="BN20" s="292">
        <v>0</v>
      </c>
      <c r="BO20" s="292">
        <v>1966</v>
      </c>
      <c r="BP20" s="292">
        <v>0</v>
      </c>
      <c r="BQ20" s="292">
        <v>0</v>
      </c>
      <c r="BR20" s="292">
        <f>SUM(BY20,CF20)</f>
        <v>6270</v>
      </c>
      <c r="BS20" s="292">
        <f>SUM(BZ20,CG20)</f>
        <v>0</v>
      </c>
      <c r="BT20" s="292">
        <f>SUM(CA20,CH20)</f>
        <v>5564</v>
      </c>
      <c r="BU20" s="292">
        <f>SUM(CB20,CI20)</f>
        <v>20</v>
      </c>
      <c r="BV20" s="292">
        <f>SUM(CC20,CJ20)</f>
        <v>653</v>
      </c>
      <c r="BW20" s="292">
        <f>SUM(CD20,CK20)</f>
        <v>33</v>
      </c>
      <c r="BX20" s="292">
        <f>SUM(CE20,CL20)</f>
        <v>0</v>
      </c>
      <c r="BY20" s="292">
        <f>SUM(BZ20:CE20)</f>
        <v>6219</v>
      </c>
      <c r="BZ20" s="292">
        <f>F20</f>
        <v>0</v>
      </c>
      <c r="CA20" s="292">
        <f>J20</f>
        <v>5531</v>
      </c>
      <c r="CB20" s="292">
        <f>N20</f>
        <v>20</v>
      </c>
      <c r="CC20" s="292">
        <f>R20</f>
        <v>635</v>
      </c>
      <c r="CD20" s="292">
        <f>V20</f>
        <v>33</v>
      </c>
      <c r="CE20" s="292">
        <f>Z20</f>
        <v>0</v>
      </c>
      <c r="CF20" s="292">
        <f>SUM(CG20:CL20)</f>
        <v>51</v>
      </c>
      <c r="CG20" s="292">
        <f>BE20</f>
        <v>0</v>
      </c>
      <c r="CH20" s="292">
        <f>BF20</f>
        <v>33</v>
      </c>
      <c r="CI20" s="292">
        <f>BG20</f>
        <v>0</v>
      </c>
      <c r="CJ20" s="292">
        <f>BH20</f>
        <v>18</v>
      </c>
      <c r="CK20" s="292">
        <f>BI20</f>
        <v>0</v>
      </c>
      <c r="CL20" s="292">
        <f>BJ20</f>
        <v>0</v>
      </c>
      <c r="CM20" s="292">
        <f>SUM(CT20,DA20)</f>
        <v>4741</v>
      </c>
      <c r="CN20" s="292">
        <f>SUM(CU20,DB20)</f>
        <v>0</v>
      </c>
      <c r="CO20" s="292">
        <f>SUM(CV20,DC20)</f>
        <v>2775</v>
      </c>
      <c r="CP20" s="292">
        <f>SUM(CW20,DD20)</f>
        <v>0</v>
      </c>
      <c r="CQ20" s="292">
        <f>SUM(CX20,DE20)</f>
        <v>1966</v>
      </c>
      <c r="CR20" s="292">
        <f>SUM(CY20,DF20)</f>
        <v>0</v>
      </c>
      <c r="CS20" s="292">
        <f>SUM(CZ20,DG20)</f>
        <v>0</v>
      </c>
      <c r="CT20" s="292">
        <f>SUM(CU20:CZ20)</f>
        <v>2775</v>
      </c>
      <c r="CU20" s="292">
        <f>AE20</f>
        <v>0</v>
      </c>
      <c r="CV20" s="292">
        <f>AI20</f>
        <v>2775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1966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1966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10111</v>
      </c>
      <c r="E21" s="292">
        <f>SUM(F21,J21,N21,R21,V21,Z21)</f>
        <v>7477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5284</v>
      </c>
      <c r="K21" s="292">
        <v>0</v>
      </c>
      <c r="L21" s="292">
        <v>5284</v>
      </c>
      <c r="M21" s="292">
        <v>0</v>
      </c>
      <c r="N21" s="292">
        <f>SUM(O21:Q21)</f>
        <v>819</v>
      </c>
      <c r="O21" s="292">
        <v>0</v>
      </c>
      <c r="P21" s="292">
        <v>819</v>
      </c>
      <c r="Q21" s="292">
        <v>0</v>
      </c>
      <c r="R21" s="292">
        <f>SUM(S21:U21)</f>
        <v>942</v>
      </c>
      <c r="S21" s="292">
        <v>0</v>
      </c>
      <c r="T21" s="292">
        <v>942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432</v>
      </c>
      <c r="AA21" s="292">
        <v>0</v>
      </c>
      <c r="AB21" s="292">
        <v>432</v>
      </c>
      <c r="AC21" s="292">
        <v>0</v>
      </c>
      <c r="AD21" s="292">
        <f>SUM(AE21,AI21,AM21,AQ21,AU21,AY21)</f>
        <v>1039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808</v>
      </c>
      <c r="AJ21" s="292">
        <v>0</v>
      </c>
      <c r="AK21" s="292">
        <v>0</v>
      </c>
      <c r="AL21" s="292">
        <v>808</v>
      </c>
      <c r="AM21" s="292">
        <f>SUM(AN21:AP21)</f>
        <v>168</v>
      </c>
      <c r="AN21" s="292">
        <v>0</v>
      </c>
      <c r="AO21" s="292">
        <v>0</v>
      </c>
      <c r="AP21" s="292">
        <v>168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63</v>
      </c>
      <c r="AZ21" s="292">
        <v>0</v>
      </c>
      <c r="BA21" s="292">
        <v>0</v>
      </c>
      <c r="BB21" s="292">
        <v>63</v>
      </c>
      <c r="BC21" s="292">
        <f>SUM(BD21,BK21)</f>
        <v>1595</v>
      </c>
      <c r="BD21" s="292">
        <f>SUM(BE21:BJ21)</f>
        <v>802</v>
      </c>
      <c r="BE21" s="292">
        <v>0</v>
      </c>
      <c r="BF21" s="292">
        <v>580</v>
      </c>
      <c r="BG21" s="292">
        <v>8</v>
      </c>
      <c r="BH21" s="292">
        <v>188</v>
      </c>
      <c r="BI21" s="292">
        <v>0</v>
      </c>
      <c r="BJ21" s="292">
        <v>26</v>
      </c>
      <c r="BK21" s="292">
        <f>SUM(BL21:BQ21)</f>
        <v>793</v>
      </c>
      <c r="BL21" s="292">
        <v>0</v>
      </c>
      <c r="BM21" s="292">
        <v>337</v>
      </c>
      <c r="BN21" s="292">
        <v>1</v>
      </c>
      <c r="BO21" s="292">
        <v>455</v>
      </c>
      <c r="BP21" s="292">
        <v>0</v>
      </c>
      <c r="BQ21" s="292">
        <v>0</v>
      </c>
      <c r="BR21" s="292">
        <f>SUM(BY21,CF21)</f>
        <v>8279</v>
      </c>
      <c r="BS21" s="292">
        <f>SUM(BZ21,CG21)</f>
        <v>0</v>
      </c>
      <c r="BT21" s="292">
        <f>SUM(CA21,CH21)</f>
        <v>5864</v>
      </c>
      <c r="BU21" s="292">
        <f>SUM(CB21,CI21)</f>
        <v>827</v>
      </c>
      <c r="BV21" s="292">
        <f>SUM(CC21,CJ21)</f>
        <v>1130</v>
      </c>
      <c r="BW21" s="292">
        <f>SUM(CD21,CK21)</f>
        <v>0</v>
      </c>
      <c r="BX21" s="292">
        <f>SUM(CE21,CL21)</f>
        <v>458</v>
      </c>
      <c r="BY21" s="292">
        <f>SUM(BZ21:CE21)</f>
        <v>7477</v>
      </c>
      <c r="BZ21" s="292">
        <f>F21</f>
        <v>0</v>
      </c>
      <c r="CA21" s="292">
        <f>J21</f>
        <v>5284</v>
      </c>
      <c r="CB21" s="292">
        <f>N21</f>
        <v>819</v>
      </c>
      <c r="CC21" s="292">
        <f>R21</f>
        <v>942</v>
      </c>
      <c r="CD21" s="292">
        <f>V21</f>
        <v>0</v>
      </c>
      <c r="CE21" s="292">
        <f>Z21</f>
        <v>432</v>
      </c>
      <c r="CF21" s="292">
        <f>SUM(CG21:CL21)</f>
        <v>802</v>
      </c>
      <c r="CG21" s="292">
        <f>BE21</f>
        <v>0</v>
      </c>
      <c r="CH21" s="292">
        <f>BF21</f>
        <v>580</v>
      </c>
      <c r="CI21" s="292">
        <f>BG21</f>
        <v>8</v>
      </c>
      <c r="CJ21" s="292">
        <f>BH21</f>
        <v>188</v>
      </c>
      <c r="CK21" s="292">
        <f>BI21</f>
        <v>0</v>
      </c>
      <c r="CL21" s="292">
        <f>BJ21</f>
        <v>26</v>
      </c>
      <c r="CM21" s="292">
        <f>SUM(CT21,DA21)</f>
        <v>1832</v>
      </c>
      <c r="CN21" s="292">
        <f>SUM(CU21,DB21)</f>
        <v>0</v>
      </c>
      <c r="CO21" s="292">
        <f>SUM(CV21,DC21)</f>
        <v>1145</v>
      </c>
      <c r="CP21" s="292">
        <f>SUM(CW21,DD21)</f>
        <v>169</v>
      </c>
      <c r="CQ21" s="292">
        <f>SUM(CX21,DE21)</f>
        <v>455</v>
      </c>
      <c r="CR21" s="292">
        <f>SUM(CY21,DF21)</f>
        <v>0</v>
      </c>
      <c r="CS21" s="292">
        <f>SUM(CZ21,DG21)</f>
        <v>63</v>
      </c>
      <c r="CT21" s="292">
        <f>SUM(CU21:CZ21)</f>
        <v>1039</v>
      </c>
      <c r="CU21" s="292">
        <f>AE21</f>
        <v>0</v>
      </c>
      <c r="CV21" s="292">
        <f>AI21</f>
        <v>808</v>
      </c>
      <c r="CW21" s="292">
        <f>AM21</f>
        <v>168</v>
      </c>
      <c r="CX21" s="292">
        <f>AQ21</f>
        <v>0</v>
      </c>
      <c r="CY21" s="292">
        <f>AU21</f>
        <v>0</v>
      </c>
      <c r="CZ21" s="292">
        <f>AY21</f>
        <v>63</v>
      </c>
      <c r="DA21" s="292">
        <f>SUM(DB21:DG21)</f>
        <v>793</v>
      </c>
      <c r="DB21" s="292">
        <f>BL21</f>
        <v>0</v>
      </c>
      <c r="DC21" s="292">
        <f>BM21</f>
        <v>337</v>
      </c>
      <c r="DD21" s="292">
        <f>BN21</f>
        <v>1</v>
      </c>
      <c r="DE21" s="292">
        <f>BO21</f>
        <v>455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5001</v>
      </c>
      <c r="E22" s="292">
        <f>SUM(F22,J22,N22,R22,V22,Z22)</f>
        <v>3654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2578</v>
      </c>
      <c r="K22" s="292">
        <v>0</v>
      </c>
      <c r="L22" s="292">
        <v>2578</v>
      </c>
      <c r="M22" s="292">
        <v>0</v>
      </c>
      <c r="N22" s="292">
        <f>SUM(O22:Q22)</f>
        <v>420</v>
      </c>
      <c r="O22" s="292">
        <v>0</v>
      </c>
      <c r="P22" s="292">
        <v>420</v>
      </c>
      <c r="Q22" s="292">
        <v>0</v>
      </c>
      <c r="R22" s="292">
        <f>SUM(S22:U22)</f>
        <v>429</v>
      </c>
      <c r="S22" s="292">
        <v>0</v>
      </c>
      <c r="T22" s="292">
        <v>429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227</v>
      </c>
      <c r="AA22" s="292">
        <v>0</v>
      </c>
      <c r="AB22" s="292">
        <v>227</v>
      </c>
      <c r="AC22" s="292">
        <v>0</v>
      </c>
      <c r="AD22" s="292">
        <f>SUM(AE22,AI22,AM22,AQ22,AU22,AY22)</f>
        <v>437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325</v>
      </c>
      <c r="AJ22" s="292">
        <v>0</v>
      </c>
      <c r="AK22" s="292">
        <v>0</v>
      </c>
      <c r="AL22" s="292">
        <v>325</v>
      </c>
      <c r="AM22" s="292">
        <f>SUM(AN22:AP22)</f>
        <v>61</v>
      </c>
      <c r="AN22" s="292">
        <v>0</v>
      </c>
      <c r="AO22" s="292">
        <v>0</v>
      </c>
      <c r="AP22" s="292">
        <v>61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51</v>
      </c>
      <c r="AZ22" s="292">
        <v>0</v>
      </c>
      <c r="BA22" s="292">
        <v>0</v>
      </c>
      <c r="BB22" s="292">
        <v>51</v>
      </c>
      <c r="BC22" s="292">
        <f>SUM(BD22,BK22)</f>
        <v>910</v>
      </c>
      <c r="BD22" s="292">
        <f>SUM(BE22:BJ22)</f>
        <v>622</v>
      </c>
      <c r="BE22" s="292">
        <v>0</v>
      </c>
      <c r="BF22" s="292">
        <v>281</v>
      </c>
      <c r="BG22" s="292">
        <v>3</v>
      </c>
      <c r="BH22" s="292">
        <v>318</v>
      </c>
      <c r="BI22" s="292">
        <v>0</v>
      </c>
      <c r="BJ22" s="292">
        <v>20</v>
      </c>
      <c r="BK22" s="292">
        <f>SUM(BL22:BQ22)</f>
        <v>288</v>
      </c>
      <c r="BL22" s="292">
        <v>0</v>
      </c>
      <c r="BM22" s="292">
        <v>215</v>
      </c>
      <c r="BN22" s="292">
        <v>1</v>
      </c>
      <c r="BO22" s="292">
        <v>72</v>
      </c>
      <c r="BP22" s="292">
        <v>0</v>
      </c>
      <c r="BQ22" s="292">
        <v>0</v>
      </c>
      <c r="BR22" s="292">
        <f>SUM(BY22,CF22)</f>
        <v>4276</v>
      </c>
      <c r="BS22" s="292">
        <f>SUM(BZ22,CG22)</f>
        <v>0</v>
      </c>
      <c r="BT22" s="292">
        <f>SUM(CA22,CH22)</f>
        <v>2859</v>
      </c>
      <c r="BU22" s="292">
        <f>SUM(CB22,CI22)</f>
        <v>423</v>
      </c>
      <c r="BV22" s="292">
        <f>SUM(CC22,CJ22)</f>
        <v>747</v>
      </c>
      <c r="BW22" s="292">
        <f>SUM(CD22,CK22)</f>
        <v>0</v>
      </c>
      <c r="BX22" s="292">
        <f>SUM(CE22,CL22)</f>
        <v>247</v>
      </c>
      <c r="BY22" s="292">
        <f>SUM(BZ22:CE22)</f>
        <v>3654</v>
      </c>
      <c r="BZ22" s="292">
        <f>F22</f>
        <v>0</v>
      </c>
      <c r="CA22" s="292">
        <f>J22</f>
        <v>2578</v>
      </c>
      <c r="CB22" s="292">
        <f>N22</f>
        <v>420</v>
      </c>
      <c r="CC22" s="292">
        <f>R22</f>
        <v>429</v>
      </c>
      <c r="CD22" s="292">
        <f>V22</f>
        <v>0</v>
      </c>
      <c r="CE22" s="292">
        <f>Z22</f>
        <v>227</v>
      </c>
      <c r="CF22" s="292">
        <f>SUM(CG22:CL22)</f>
        <v>622</v>
      </c>
      <c r="CG22" s="292">
        <f>BE22</f>
        <v>0</v>
      </c>
      <c r="CH22" s="292">
        <f>BF22</f>
        <v>281</v>
      </c>
      <c r="CI22" s="292">
        <f>BG22</f>
        <v>3</v>
      </c>
      <c r="CJ22" s="292">
        <f>BH22</f>
        <v>318</v>
      </c>
      <c r="CK22" s="292">
        <f>BI22</f>
        <v>0</v>
      </c>
      <c r="CL22" s="292">
        <f>BJ22</f>
        <v>20</v>
      </c>
      <c r="CM22" s="292">
        <f>SUM(CT22,DA22)</f>
        <v>725</v>
      </c>
      <c r="CN22" s="292">
        <f>SUM(CU22,DB22)</f>
        <v>0</v>
      </c>
      <c r="CO22" s="292">
        <f>SUM(CV22,DC22)</f>
        <v>540</v>
      </c>
      <c r="CP22" s="292">
        <f>SUM(CW22,DD22)</f>
        <v>62</v>
      </c>
      <c r="CQ22" s="292">
        <f>SUM(CX22,DE22)</f>
        <v>72</v>
      </c>
      <c r="CR22" s="292">
        <f>SUM(CY22,DF22)</f>
        <v>0</v>
      </c>
      <c r="CS22" s="292">
        <f>SUM(CZ22,DG22)</f>
        <v>51</v>
      </c>
      <c r="CT22" s="292">
        <f>SUM(CU22:CZ22)</f>
        <v>437</v>
      </c>
      <c r="CU22" s="292">
        <f>AE22</f>
        <v>0</v>
      </c>
      <c r="CV22" s="292">
        <f>AI22</f>
        <v>325</v>
      </c>
      <c r="CW22" s="292">
        <f>AM22</f>
        <v>61</v>
      </c>
      <c r="CX22" s="292">
        <f>AQ22</f>
        <v>0</v>
      </c>
      <c r="CY22" s="292">
        <f>AU22</f>
        <v>0</v>
      </c>
      <c r="CZ22" s="292">
        <f>AY22</f>
        <v>51</v>
      </c>
      <c r="DA22" s="292">
        <f>SUM(DB22:DG22)</f>
        <v>288</v>
      </c>
      <c r="DB22" s="292">
        <f>BL22</f>
        <v>0</v>
      </c>
      <c r="DC22" s="292">
        <f>BM22</f>
        <v>215</v>
      </c>
      <c r="DD22" s="292">
        <f>BN22</f>
        <v>1</v>
      </c>
      <c r="DE22" s="292">
        <f>BO22</f>
        <v>72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</row>
    <row r="24" spans="1:117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</row>
    <row r="25" spans="1:117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2">
    <sortCondition ref="A8:A22"/>
    <sortCondition ref="B8:B22"/>
    <sortCondition ref="C8:C2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21" man="1"/>
    <brk id="25" min="1" max="21" man="1"/>
    <brk id="38" min="1" max="21" man="1"/>
    <brk id="50" min="1" max="21" man="1"/>
    <brk id="62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5">
        <f>SUM(E7,T7,AI7,AX7,BM7,CB7,CQ7,DF7,DU7,DZ7)</f>
        <v>380750</v>
      </c>
      <c r="E7" s="305">
        <f>SUM(F7,M7)</f>
        <v>292453</v>
      </c>
      <c r="F7" s="305">
        <f>SUM(G7:L7)</f>
        <v>272182</v>
      </c>
      <c r="G7" s="305">
        <f t="shared" ref="G7:L7" si="0">SUM(G$8:G$207)</f>
        <v>0</v>
      </c>
      <c r="H7" s="305">
        <f t="shared" si="0"/>
        <v>271777</v>
      </c>
      <c r="I7" s="305">
        <f t="shared" si="0"/>
        <v>405</v>
      </c>
      <c r="J7" s="305">
        <f t="shared" si="0"/>
        <v>0</v>
      </c>
      <c r="K7" s="305">
        <f t="shared" si="0"/>
        <v>0</v>
      </c>
      <c r="L7" s="305">
        <f t="shared" si="0"/>
        <v>0</v>
      </c>
      <c r="M7" s="305">
        <f>SUM(N7:S7)</f>
        <v>20271</v>
      </c>
      <c r="N7" s="305">
        <f t="shared" ref="N7:S7" si="1">SUM(N$8:N$207)</f>
        <v>0</v>
      </c>
      <c r="O7" s="305">
        <f t="shared" si="1"/>
        <v>20267</v>
      </c>
      <c r="P7" s="305">
        <f t="shared" si="1"/>
        <v>4</v>
      </c>
      <c r="Q7" s="305">
        <f t="shared" si="1"/>
        <v>0</v>
      </c>
      <c r="R7" s="305">
        <f t="shared" si="1"/>
        <v>0</v>
      </c>
      <c r="S7" s="305">
        <f t="shared" si="1"/>
        <v>0</v>
      </c>
      <c r="T7" s="305">
        <f>SUM(U7,AB7)</f>
        <v>15774</v>
      </c>
      <c r="U7" s="305">
        <f>SUM(V7:AA7)</f>
        <v>13514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12687</v>
      </c>
      <c r="Y7" s="305">
        <f t="shared" si="2"/>
        <v>40</v>
      </c>
      <c r="Z7" s="305">
        <f t="shared" si="2"/>
        <v>14</v>
      </c>
      <c r="AA7" s="305">
        <f t="shared" si="2"/>
        <v>773</v>
      </c>
      <c r="AB7" s="305">
        <f>SUM(AC7:AH7)</f>
        <v>2260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762</v>
      </c>
      <c r="AF7" s="305">
        <f t="shared" si="3"/>
        <v>71</v>
      </c>
      <c r="AG7" s="305">
        <f t="shared" si="3"/>
        <v>1</v>
      </c>
      <c r="AH7" s="305">
        <f t="shared" si="3"/>
        <v>1426</v>
      </c>
      <c r="AI7" s="305">
        <f>SUM(AJ7,AQ7)</f>
        <v>11768</v>
      </c>
      <c r="AJ7" s="305">
        <f>SUM(AK7:AP7)</f>
        <v>43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43</v>
      </c>
      <c r="AO7" s="305">
        <f t="shared" si="4"/>
        <v>0</v>
      </c>
      <c r="AP7" s="305">
        <f t="shared" si="4"/>
        <v>0</v>
      </c>
      <c r="AQ7" s="305">
        <f>SUM(AR7:AW7)</f>
        <v>11725</v>
      </c>
      <c r="AR7" s="305">
        <f t="shared" ref="AR7:AW7" si="5">SUM(AR$8:AR$207)</f>
        <v>0</v>
      </c>
      <c r="AS7" s="305">
        <f t="shared" si="5"/>
        <v>28</v>
      </c>
      <c r="AT7" s="305">
        <f t="shared" si="5"/>
        <v>0</v>
      </c>
      <c r="AU7" s="305">
        <f t="shared" si="5"/>
        <v>11675</v>
      </c>
      <c r="AV7" s="305">
        <f t="shared" si="5"/>
        <v>0</v>
      </c>
      <c r="AW7" s="305">
        <f t="shared" si="5"/>
        <v>22</v>
      </c>
      <c r="AX7" s="305">
        <f>SUM(AY7,BF7)</f>
        <v>2867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2867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2867</v>
      </c>
      <c r="BK7" s="305">
        <f t="shared" si="7"/>
        <v>0</v>
      </c>
      <c r="BL7" s="305">
        <f t="shared" si="7"/>
        <v>0</v>
      </c>
      <c r="BM7" s="305">
        <f>SUM(BN7,BU7)</f>
        <v>5163</v>
      </c>
      <c r="BN7" s="305">
        <f>SUM(BO7:BT7)</f>
        <v>810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810</v>
      </c>
      <c r="BS7" s="305">
        <f t="shared" si="8"/>
        <v>0</v>
      </c>
      <c r="BT7" s="305">
        <f t="shared" si="8"/>
        <v>0</v>
      </c>
      <c r="BU7" s="305">
        <f>SUM(BV7:CA7)</f>
        <v>4353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4353</v>
      </c>
      <c r="BZ7" s="305">
        <f t="shared" si="9"/>
        <v>0</v>
      </c>
      <c r="CA7" s="305">
        <f t="shared" si="9"/>
        <v>0</v>
      </c>
      <c r="CB7" s="305">
        <f>SUM(CC7,CJ7)</f>
        <v>22071</v>
      </c>
      <c r="CC7" s="305">
        <f>SUM(CD7:CI7)</f>
        <v>861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861</v>
      </c>
      <c r="CH7" s="305">
        <f t="shared" si="10"/>
        <v>0</v>
      </c>
      <c r="CI7" s="305">
        <f t="shared" si="10"/>
        <v>0</v>
      </c>
      <c r="CJ7" s="305">
        <f>SUM(CK7:CP7)</f>
        <v>21210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21024</v>
      </c>
      <c r="CO7" s="305">
        <f t="shared" si="11"/>
        <v>0</v>
      </c>
      <c r="CP7" s="305">
        <f t="shared" si="11"/>
        <v>186</v>
      </c>
      <c r="CQ7" s="305">
        <f>SUM(CR7,CY7)</f>
        <v>16027</v>
      </c>
      <c r="CR7" s="305">
        <f>SUM(CS7:CX7)</f>
        <v>12797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1290</v>
      </c>
      <c r="CV7" s="305">
        <f t="shared" si="12"/>
        <v>11474</v>
      </c>
      <c r="CW7" s="305">
        <f t="shared" si="12"/>
        <v>33</v>
      </c>
      <c r="CX7" s="305">
        <f t="shared" si="12"/>
        <v>0</v>
      </c>
      <c r="CY7" s="305">
        <f>SUM(CZ7:DE7)</f>
        <v>3230</v>
      </c>
      <c r="CZ7" s="305">
        <f t="shared" ref="CZ7:DE7" si="13">SUM(CZ$8:CZ$207)</f>
        <v>0</v>
      </c>
      <c r="DA7" s="305">
        <f t="shared" si="13"/>
        <v>21</v>
      </c>
      <c r="DB7" s="305">
        <f t="shared" si="13"/>
        <v>413</v>
      </c>
      <c r="DC7" s="305">
        <f t="shared" si="13"/>
        <v>1899</v>
      </c>
      <c r="DD7" s="305">
        <f t="shared" si="13"/>
        <v>0</v>
      </c>
      <c r="DE7" s="305">
        <f t="shared" si="13"/>
        <v>897</v>
      </c>
      <c r="DF7" s="305">
        <f>SUM(DG7,DN7)</f>
        <v>5</v>
      </c>
      <c r="DG7" s="305">
        <f>SUM(DH7:DM7)</f>
        <v>5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5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12032</v>
      </c>
      <c r="DV7" s="305">
        <f>SUM(DV$8:DV$207)</f>
        <v>11469</v>
      </c>
      <c r="DW7" s="305">
        <f>SUM(DW$8:DW$207)</f>
        <v>0</v>
      </c>
      <c r="DX7" s="305">
        <f>SUM(DX$8:DX$207)</f>
        <v>563</v>
      </c>
      <c r="DY7" s="305">
        <f>SUM(DY$8:DY$207)</f>
        <v>0</v>
      </c>
      <c r="DZ7" s="305">
        <f>SUM(EA7,EH7)</f>
        <v>2590</v>
      </c>
      <c r="EA7" s="305">
        <f>SUM(EB7:EG7)</f>
        <v>1480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523</v>
      </c>
      <c r="EE7" s="305">
        <f t="shared" si="16"/>
        <v>0</v>
      </c>
      <c r="EF7" s="305">
        <f t="shared" si="16"/>
        <v>957</v>
      </c>
      <c r="EG7" s="305">
        <f t="shared" si="16"/>
        <v>0</v>
      </c>
      <c r="EH7" s="305">
        <f>SUM(EI7:EN7)</f>
        <v>1110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1053</v>
      </c>
      <c r="EL7" s="305">
        <f t="shared" si="17"/>
        <v>0</v>
      </c>
      <c r="EM7" s="305">
        <f t="shared" si="17"/>
        <v>57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149508</v>
      </c>
      <c r="E8" s="292">
        <f>SUM(F8,M8)</f>
        <v>120418</v>
      </c>
      <c r="F8" s="292">
        <f>SUM(G8:L8)</f>
        <v>119634</v>
      </c>
      <c r="G8" s="292">
        <v>0</v>
      </c>
      <c r="H8" s="292">
        <v>119634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784</v>
      </c>
      <c r="N8" s="292">
        <v>0</v>
      </c>
      <c r="O8" s="292">
        <v>784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5085</v>
      </c>
      <c r="U8" s="292">
        <f>SUM(V8:AA8)</f>
        <v>5085</v>
      </c>
      <c r="V8" s="292">
        <v>0</v>
      </c>
      <c r="W8" s="292">
        <v>0</v>
      </c>
      <c r="X8" s="292">
        <v>5085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3004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3004</v>
      </c>
      <c r="AR8" s="292">
        <v>0</v>
      </c>
      <c r="AS8" s="292">
        <v>0</v>
      </c>
      <c r="AT8" s="292">
        <v>0</v>
      </c>
      <c r="AU8" s="292">
        <v>3004</v>
      </c>
      <c r="AV8" s="292">
        <v>0</v>
      </c>
      <c r="AW8" s="292">
        <v>0</v>
      </c>
      <c r="AX8" s="292">
        <f>SUM(AY8,BF8)</f>
        <v>845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845</v>
      </c>
      <c r="BG8" s="292">
        <v>0</v>
      </c>
      <c r="BH8" s="292">
        <v>0</v>
      </c>
      <c r="BI8" s="292">
        <v>0</v>
      </c>
      <c r="BJ8" s="292">
        <v>845</v>
      </c>
      <c r="BK8" s="292">
        <v>0</v>
      </c>
      <c r="BL8" s="292">
        <v>0</v>
      </c>
      <c r="BM8" s="292">
        <f>SUM(BN8,BU8)</f>
        <v>3430</v>
      </c>
      <c r="BN8" s="292">
        <f>SUM(BO8:BT8)</f>
        <v>810</v>
      </c>
      <c r="BO8" s="292">
        <v>0</v>
      </c>
      <c r="BP8" s="292">
        <v>0</v>
      </c>
      <c r="BQ8" s="292">
        <v>0</v>
      </c>
      <c r="BR8" s="292">
        <v>810</v>
      </c>
      <c r="BS8" s="292">
        <v>0</v>
      </c>
      <c r="BT8" s="292">
        <v>0</v>
      </c>
      <c r="BU8" s="292">
        <f>SUM(BV8:CA8)</f>
        <v>2620</v>
      </c>
      <c r="BV8" s="292">
        <v>0</v>
      </c>
      <c r="BW8" s="292">
        <v>0</v>
      </c>
      <c r="BX8" s="292">
        <v>0</v>
      </c>
      <c r="BY8" s="292">
        <v>2620</v>
      </c>
      <c r="BZ8" s="292">
        <v>0</v>
      </c>
      <c r="CA8" s="292">
        <v>0</v>
      </c>
      <c r="CB8" s="292">
        <f>SUM(CC8,CJ8)</f>
        <v>7967</v>
      </c>
      <c r="CC8" s="292">
        <f>SUM(CD8:CI8)</f>
        <v>193</v>
      </c>
      <c r="CD8" s="292">
        <v>0</v>
      </c>
      <c r="CE8" s="292">
        <v>0</v>
      </c>
      <c r="CF8" s="292">
        <v>0</v>
      </c>
      <c r="CG8" s="292">
        <v>193</v>
      </c>
      <c r="CH8" s="292">
        <v>0</v>
      </c>
      <c r="CI8" s="292">
        <v>0</v>
      </c>
      <c r="CJ8" s="292">
        <f>SUM(CK8:CP8)</f>
        <v>7774</v>
      </c>
      <c r="CK8" s="292">
        <v>0</v>
      </c>
      <c r="CL8" s="292">
        <v>0</v>
      </c>
      <c r="CM8" s="292">
        <v>0</v>
      </c>
      <c r="CN8" s="292">
        <v>7774</v>
      </c>
      <c r="CO8" s="292">
        <v>0</v>
      </c>
      <c r="CP8" s="292">
        <v>0</v>
      </c>
      <c r="CQ8" s="292">
        <f>SUM(CR8,CY8)</f>
        <v>3499</v>
      </c>
      <c r="CR8" s="292">
        <f>SUM(CS8:CX8)</f>
        <v>3089</v>
      </c>
      <c r="CS8" s="292">
        <v>0</v>
      </c>
      <c r="CT8" s="292">
        <v>0</v>
      </c>
      <c r="CU8" s="292">
        <v>0</v>
      </c>
      <c r="CV8" s="292">
        <v>3089</v>
      </c>
      <c r="CW8" s="292">
        <v>0</v>
      </c>
      <c r="CX8" s="292">
        <v>0</v>
      </c>
      <c r="CY8" s="292">
        <f>SUM(CZ8:DE8)</f>
        <v>410</v>
      </c>
      <c r="CZ8" s="292">
        <v>0</v>
      </c>
      <c r="DA8" s="292">
        <v>0</v>
      </c>
      <c r="DB8" s="292">
        <v>0</v>
      </c>
      <c r="DC8" s="292">
        <v>410</v>
      </c>
      <c r="DD8" s="292">
        <v>0</v>
      </c>
      <c r="DE8" s="292">
        <v>0</v>
      </c>
      <c r="DF8" s="292">
        <f>SUM(DG8,DN8)</f>
        <v>5</v>
      </c>
      <c r="DG8" s="292">
        <f>SUM(DH8:DM8)</f>
        <v>5</v>
      </c>
      <c r="DH8" s="292">
        <v>0</v>
      </c>
      <c r="DI8" s="292">
        <v>0</v>
      </c>
      <c r="DJ8" s="292">
        <v>0</v>
      </c>
      <c r="DK8" s="292">
        <v>0</v>
      </c>
      <c r="DL8" s="292">
        <v>5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4298</v>
      </c>
      <c r="DV8" s="292">
        <v>4298</v>
      </c>
      <c r="DW8" s="292">
        <v>0</v>
      </c>
      <c r="DX8" s="292">
        <v>0</v>
      </c>
      <c r="DY8" s="292">
        <v>0</v>
      </c>
      <c r="DZ8" s="292">
        <f>SUM(EA8,EH8)</f>
        <v>957</v>
      </c>
      <c r="EA8" s="292">
        <f>SUM(EB8:EG8)</f>
        <v>957</v>
      </c>
      <c r="EB8" s="292">
        <v>0</v>
      </c>
      <c r="EC8" s="292">
        <v>0</v>
      </c>
      <c r="ED8" s="292">
        <v>0</v>
      </c>
      <c r="EE8" s="292">
        <v>0</v>
      </c>
      <c r="EF8" s="292">
        <v>957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57115</v>
      </c>
      <c r="E9" s="292">
        <f>SUM(F9,M9)</f>
        <v>46171</v>
      </c>
      <c r="F9" s="292">
        <f>SUM(G9:L9)</f>
        <v>42746</v>
      </c>
      <c r="G9" s="292">
        <v>0</v>
      </c>
      <c r="H9" s="292">
        <v>42746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3425</v>
      </c>
      <c r="N9" s="292">
        <v>0</v>
      </c>
      <c r="O9" s="292">
        <v>3425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526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526</v>
      </c>
      <c r="BG9" s="292">
        <v>0</v>
      </c>
      <c r="BH9" s="292">
        <v>0</v>
      </c>
      <c r="BI9" s="292">
        <v>0</v>
      </c>
      <c r="BJ9" s="292">
        <v>526</v>
      </c>
      <c r="BK9" s="292">
        <v>0</v>
      </c>
      <c r="BL9" s="292">
        <v>0</v>
      </c>
      <c r="BM9" s="292">
        <f>SUM(BN9,BU9)</f>
        <v>263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263</v>
      </c>
      <c r="BV9" s="292">
        <v>0</v>
      </c>
      <c r="BW9" s="292">
        <v>0</v>
      </c>
      <c r="BX9" s="292">
        <v>0</v>
      </c>
      <c r="BY9" s="292">
        <v>263</v>
      </c>
      <c r="BZ9" s="292">
        <v>0</v>
      </c>
      <c r="CA9" s="292">
        <v>0</v>
      </c>
      <c r="CB9" s="292">
        <f>SUM(CC9,CJ9)</f>
        <v>3714</v>
      </c>
      <c r="CC9" s="292">
        <f>SUM(CD9:CI9)</f>
        <v>615</v>
      </c>
      <c r="CD9" s="292">
        <v>0</v>
      </c>
      <c r="CE9" s="292">
        <v>0</v>
      </c>
      <c r="CF9" s="292">
        <v>0</v>
      </c>
      <c r="CG9" s="292">
        <v>615</v>
      </c>
      <c r="CH9" s="292">
        <v>0</v>
      </c>
      <c r="CI9" s="292">
        <v>0</v>
      </c>
      <c r="CJ9" s="292">
        <f>SUM(CK9:CP9)</f>
        <v>3099</v>
      </c>
      <c r="CK9" s="292">
        <v>0</v>
      </c>
      <c r="CL9" s="292">
        <v>0</v>
      </c>
      <c r="CM9" s="292">
        <v>0</v>
      </c>
      <c r="CN9" s="292">
        <v>2913</v>
      </c>
      <c r="CO9" s="292">
        <v>0</v>
      </c>
      <c r="CP9" s="292">
        <v>186</v>
      </c>
      <c r="CQ9" s="292">
        <f>SUM(CR9,CY9)</f>
        <v>5640</v>
      </c>
      <c r="CR9" s="292">
        <f>SUM(CS9:CX9)</f>
        <v>4796</v>
      </c>
      <c r="CS9" s="292">
        <v>0</v>
      </c>
      <c r="CT9" s="292">
        <v>0</v>
      </c>
      <c r="CU9" s="292">
        <v>0</v>
      </c>
      <c r="CV9" s="292">
        <v>4796</v>
      </c>
      <c r="CW9" s="292">
        <v>0</v>
      </c>
      <c r="CX9" s="292">
        <v>0</v>
      </c>
      <c r="CY9" s="292">
        <f>SUM(CZ9:DE9)</f>
        <v>844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844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801</v>
      </c>
      <c r="EA9" s="292">
        <f>SUM(EB9:EG9)</f>
        <v>411</v>
      </c>
      <c r="EB9" s="292">
        <v>0</v>
      </c>
      <c r="EC9" s="292">
        <v>0</v>
      </c>
      <c r="ED9" s="292">
        <v>411</v>
      </c>
      <c r="EE9" s="292">
        <v>0</v>
      </c>
      <c r="EF9" s="292">
        <v>0</v>
      </c>
      <c r="EG9" s="292">
        <v>0</v>
      </c>
      <c r="EH9" s="292">
        <f>SUM(EI9:EN9)</f>
        <v>390</v>
      </c>
      <c r="EI9" s="292">
        <v>0</v>
      </c>
      <c r="EJ9" s="292">
        <v>0</v>
      </c>
      <c r="EK9" s="292">
        <v>390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15582</v>
      </c>
      <c r="E10" s="292">
        <f>SUM(F10,M10)</f>
        <v>10517</v>
      </c>
      <c r="F10" s="292">
        <f>SUM(G10:L10)</f>
        <v>10387</v>
      </c>
      <c r="G10" s="292">
        <v>0</v>
      </c>
      <c r="H10" s="292">
        <v>10387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130</v>
      </c>
      <c r="N10" s="292">
        <v>0</v>
      </c>
      <c r="O10" s="292">
        <v>130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2283</v>
      </c>
      <c r="U10" s="292">
        <f>SUM(V10:AA10)</f>
        <v>2222</v>
      </c>
      <c r="V10" s="292">
        <v>0</v>
      </c>
      <c r="W10" s="292">
        <v>0</v>
      </c>
      <c r="X10" s="292">
        <v>2222</v>
      </c>
      <c r="Y10" s="292">
        <v>0</v>
      </c>
      <c r="Z10" s="292">
        <v>0</v>
      </c>
      <c r="AA10" s="292">
        <v>0</v>
      </c>
      <c r="AB10" s="292">
        <f>SUM(AC10:AH10)</f>
        <v>61</v>
      </c>
      <c r="AC10" s="292">
        <v>0</v>
      </c>
      <c r="AD10" s="292">
        <v>0</v>
      </c>
      <c r="AE10" s="292">
        <v>61</v>
      </c>
      <c r="AF10" s="292">
        <v>0</v>
      </c>
      <c r="AG10" s="292">
        <v>0</v>
      </c>
      <c r="AH10" s="292">
        <v>0</v>
      </c>
      <c r="AI10" s="292">
        <f>SUM(AJ10,AQ10)</f>
        <v>361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361</v>
      </c>
      <c r="AR10" s="292">
        <v>0</v>
      </c>
      <c r="AS10" s="292">
        <v>0</v>
      </c>
      <c r="AT10" s="292">
        <v>0</v>
      </c>
      <c r="AU10" s="292">
        <v>361</v>
      </c>
      <c r="AV10" s="292">
        <v>0</v>
      </c>
      <c r="AW10" s="292">
        <v>0</v>
      </c>
      <c r="AX10" s="292">
        <f>SUM(AY10,BF10)</f>
        <v>190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190</v>
      </c>
      <c r="BG10" s="292">
        <v>0</v>
      </c>
      <c r="BH10" s="292">
        <v>0</v>
      </c>
      <c r="BI10" s="292">
        <v>0</v>
      </c>
      <c r="BJ10" s="292">
        <v>190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712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712</v>
      </c>
      <c r="CK10" s="292">
        <v>0</v>
      </c>
      <c r="CL10" s="292">
        <v>0</v>
      </c>
      <c r="CM10" s="292">
        <v>0</v>
      </c>
      <c r="CN10" s="292">
        <v>712</v>
      </c>
      <c r="CO10" s="292">
        <v>0</v>
      </c>
      <c r="CP10" s="292">
        <v>0</v>
      </c>
      <c r="CQ10" s="292">
        <f>SUM(CR10,CY10)</f>
        <v>0</v>
      </c>
      <c r="CR10" s="292">
        <f>SUM(CS10:CX10)</f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1519</v>
      </c>
      <c r="DV10" s="292">
        <v>1519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18080</v>
      </c>
      <c r="E11" s="292">
        <f>SUM(F11,M11)</f>
        <v>12500</v>
      </c>
      <c r="F11" s="292">
        <f>SUM(G11:L11)</f>
        <v>12150</v>
      </c>
      <c r="G11" s="292">
        <v>0</v>
      </c>
      <c r="H11" s="292">
        <v>12150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350</v>
      </c>
      <c r="N11" s="292">
        <v>0</v>
      </c>
      <c r="O11" s="292">
        <v>350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43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43</v>
      </c>
      <c r="AR11" s="292">
        <v>0</v>
      </c>
      <c r="AS11" s="292">
        <v>0</v>
      </c>
      <c r="AT11" s="292">
        <v>0</v>
      </c>
      <c r="AU11" s="292">
        <v>43</v>
      </c>
      <c r="AV11" s="292">
        <v>0</v>
      </c>
      <c r="AW11" s="292">
        <v>0</v>
      </c>
      <c r="AX11" s="292">
        <f>SUM(AY11,BF11)</f>
        <v>332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332</v>
      </c>
      <c r="BG11" s="292">
        <v>0</v>
      </c>
      <c r="BH11" s="292">
        <v>0</v>
      </c>
      <c r="BI11" s="292">
        <v>0</v>
      </c>
      <c r="BJ11" s="292">
        <v>332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1244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1244</v>
      </c>
      <c r="CK11" s="292">
        <v>0</v>
      </c>
      <c r="CL11" s="292">
        <v>0</v>
      </c>
      <c r="CM11" s="292">
        <v>0</v>
      </c>
      <c r="CN11" s="292">
        <v>1244</v>
      </c>
      <c r="CO11" s="292">
        <v>0</v>
      </c>
      <c r="CP11" s="292">
        <v>0</v>
      </c>
      <c r="CQ11" s="292">
        <f>SUM(CR11,CY11)</f>
        <v>3337</v>
      </c>
      <c r="CR11" s="292">
        <f>SUM(CS11:CX11)</f>
        <v>1863</v>
      </c>
      <c r="CS11" s="292">
        <v>0</v>
      </c>
      <c r="CT11" s="292">
        <v>0</v>
      </c>
      <c r="CU11" s="292">
        <v>774</v>
      </c>
      <c r="CV11" s="292">
        <v>1089</v>
      </c>
      <c r="CW11" s="292">
        <v>0</v>
      </c>
      <c r="CX11" s="292">
        <v>0</v>
      </c>
      <c r="CY11" s="292">
        <f>SUM(CZ11:DE11)</f>
        <v>1474</v>
      </c>
      <c r="CZ11" s="292">
        <v>0</v>
      </c>
      <c r="DA11" s="292">
        <v>0</v>
      </c>
      <c r="DB11" s="292">
        <v>96</v>
      </c>
      <c r="DC11" s="292">
        <v>1378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317</v>
      </c>
      <c r="DV11" s="292">
        <v>313</v>
      </c>
      <c r="DW11" s="292">
        <v>0</v>
      </c>
      <c r="DX11" s="292">
        <v>4</v>
      </c>
      <c r="DY11" s="292">
        <v>0</v>
      </c>
      <c r="DZ11" s="292">
        <f>SUM(EA11,EH11)</f>
        <v>307</v>
      </c>
      <c r="EA11" s="292">
        <f>SUM(EB11:EG11)</f>
        <v>66</v>
      </c>
      <c r="EB11" s="292">
        <v>0</v>
      </c>
      <c r="EC11" s="292">
        <v>0</v>
      </c>
      <c r="ED11" s="292">
        <v>66</v>
      </c>
      <c r="EE11" s="292">
        <v>0</v>
      </c>
      <c r="EF11" s="292">
        <v>0</v>
      </c>
      <c r="EG11" s="292">
        <v>0</v>
      </c>
      <c r="EH11" s="292">
        <f>SUM(EI11:EN11)</f>
        <v>241</v>
      </c>
      <c r="EI11" s="292">
        <v>0</v>
      </c>
      <c r="EJ11" s="292">
        <v>0</v>
      </c>
      <c r="EK11" s="292">
        <v>241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15157</v>
      </c>
      <c r="E12" s="292">
        <f>SUM(F12,M12)</f>
        <v>10129</v>
      </c>
      <c r="F12" s="292">
        <f>SUM(G12:L12)</f>
        <v>9175</v>
      </c>
      <c r="G12" s="292">
        <v>0</v>
      </c>
      <c r="H12" s="292">
        <v>9175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954</v>
      </c>
      <c r="N12" s="292">
        <v>0</v>
      </c>
      <c r="O12" s="292">
        <v>954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372</v>
      </c>
      <c r="U12" s="292">
        <f>SUM(V12:AA12)</f>
        <v>372</v>
      </c>
      <c r="V12" s="292">
        <v>0</v>
      </c>
      <c r="W12" s="292">
        <v>0</v>
      </c>
      <c r="X12" s="292">
        <v>372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18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18</v>
      </c>
      <c r="AR12" s="292">
        <v>0</v>
      </c>
      <c r="AS12" s="292">
        <v>0</v>
      </c>
      <c r="AT12" s="292">
        <v>0</v>
      </c>
      <c r="AU12" s="292">
        <v>18</v>
      </c>
      <c r="AV12" s="292">
        <v>0</v>
      </c>
      <c r="AW12" s="292">
        <v>0</v>
      </c>
      <c r="AX12" s="292">
        <f>SUM(AY12,BF12)</f>
        <v>75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75</v>
      </c>
      <c r="BG12" s="292">
        <v>0</v>
      </c>
      <c r="BH12" s="292">
        <v>0</v>
      </c>
      <c r="BI12" s="292">
        <v>0</v>
      </c>
      <c r="BJ12" s="292">
        <v>75</v>
      </c>
      <c r="BK12" s="292">
        <v>0</v>
      </c>
      <c r="BL12" s="292">
        <v>0</v>
      </c>
      <c r="BM12" s="292">
        <f>SUM(BN12,BU12)</f>
        <v>114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114</v>
      </c>
      <c r="BV12" s="292">
        <v>0</v>
      </c>
      <c r="BW12" s="292">
        <v>0</v>
      </c>
      <c r="BX12" s="292">
        <v>0</v>
      </c>
      <c r="BY12" s="292">
        <v>114</v>
      </c>
      <c r="BZ12" s="292">
        <v>0</v>
      </c>
      <c r="CA12" s="292">
        <v>0</v>
      </c>
      <c r="CB12" s="292">
        <f>SUM(CC12,CJ12)</f>
        <v>3211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3211</v>
      </c>
      <c r="CK12" s="292">
        <v>0</v>
      </c>
      <c r="CL12" s="292">
        <v>0</v>
      </c>
      <c r="CM12" s="292">
        <v>0</v>
      </c>
      <c r="CN12" s="292">
        <v>3211</v>
      </c>
      <c r="CO12" s="292">
        <v>0</v>
      </c>
      <c r="CP12" s="292">
        <v>0</v>
      </c>
      <c r="CQ12" s="292">
        <f>SUM(CR12,CY12)</f>
        <v>462</v>
      </c>
      <c r="CR12" s="292">
        <f>SUM(CS12:CX12)</f>
        <v>449</v>
      </c>
      <c r="CS12" s="292">
        <v>0</v>
      </c>
      <c r="CT12" s="292">
        <v>0</v>
      </c>
      <c r="CU12" s="292">
        <v>0</v>
      </c>
      <c r="CV12" s="292">
        <v>449</v>
      </c>
      <c r="CW12" s="292">
        <v>0</v>
      </c>
      <c r="CX12" s="292">
        <v>0</v>
      </c>
      <c r="CY12" s="292">
        <f>SUM(CZ12:DE12)</f>
        <v>13</v>
      </c>
      <c r="CZ12" s="292">
        <v>0</v>
      </c>
      <c r="DA12" s="292">
        <v>0</v>
      </c>
      <c r="DB12" s="292">
        <v>0</v>
      </c>
      <c r="DC12" s="292">
        <v>13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776</v>
      </c>
      <c r="DV12" s="292">
        <v>776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14776</v>
      </c>
      <c r="E13" s="292">
        <f>SUM(F13,M13)</f>
        <v>10061</v>
      </c>
      <c r="F13" s="292">
        <f>SUM(G13:L13)</f>
        <v>9444</v>
      </c>
      <c r="G13" s="292">
        <v>0</v>
      </c>
      <c r="H13" s="292">
        <v>9444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617</v>
      </c>
      <c r="N13" s="292">
        <v>0</v>
      </c>
      <c r="O13" s="292">
        <v>617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2333</v>
      </c>
      <c r="U13" s="292">
        <f>SUM(V13:AA13)</f>
        <v>2215</v>
      </c>
      <c r="V13" s="292">
        <v>0</v>
      </c>
      <c r="W13" s="292">
        <v>0</v>
      </c>
      <c r="X13" s="292">
        <v>2215</v>
      </c>
      <c r="Y13" s="292">
        <v>0</v>
      </c>
      <c r="Z13" s="292">
        <v>0</v>
      </c>
      <c r="AA13" s="292">
        <v>0</v>
      </c>
      <c r="AB13" s="292">
        <f>SUM(AC13:AH13)</f>
        <v>118</v>
      </c>
      <c r="AC13" s="292">
        <v>0</v>
      </c>
      <c r="AD13" s="292">
        <v>0</v>
      </c>
      <c r="AE13" s="292">
        <v>118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100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100</v>
      </c>
      <c r="BG13" s="292">
        <v>0</v>
      </c>
      <c r="BH13" s="292">
        <v>0</v>
      </c>
      <c r="BI13" s="292">
        <v>0</v>
      </c>
      <c r="BJ13" s="292">
        <v>100</v>
      </c>
      <c r="BK13" s="292">
        <v>0</v>
      </c>
      <c r="BL13" s="292">
        <v>0</v>
      </c>
      <c r="BM13" s="292">
        <f>SUM(BN13,BU13)</f>
        <v>95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95</v>
      </c>
      <c r="BV13" s="292">
        <v>0</v>
      </c>
      <c r="BW13" s="292">
        <v>0</v>
      </c>
      <c r="BX13" s="292">
        <v>0</v>
      </c>
      <c r="BY13" s="292">
        <v>95</v>
      </c>
      <c r="BZ13" s="292">
        <v>0</v>
      </c>
      <c r="CA13" s="292">
        <v>0</v>
      </c>
      <c r="CB13" s="292">
        <f>SUM(CC13,CJ13)</f>
        <v>1050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1050</v>
      </c>
      <c r="CK13" s="292">
        <v>0</v>
      </c>
      <c r="CL13" s="292">
        <v>0</v>
      </c>
      <c r="CM13" s="292">
        <v>0</v>
      </c>
      <c r="CN13" s="292">
        <v>1050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1137</v>
      </c>
      <c r="DV13" s="292">
        <v>1137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15638</v>
      </c>
      <c r="E14" s="292">
        <f>SUM(F14,M14)</f>
        <v>11352</v>
      </c>
      <c r="F14" s="292">
        <f>SUM(G14:L14)</f>
        <v>11111</v>
      </c>
      <c r="G14" s="292">
        <v>0</v>
      </c>
      <c r="H14" s="292">
        <v>11111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241</v>
      </c>
      <c r="N14" s="292">
        <v>0</v>
      </c>
      <c r="O14" s="292">
        <v>241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1270</v>
      </c>
      <c r="U14" s="292">
        <f>SUM(V14:AA14)</f>
        <v>166</v>
      </c>
      <c r="V14" s="292">
        <v>0</v>
      </c>
      <c r="W14" s="292">
        <v>0</v>
      </c>
      <c r="X14" s="292">
        <v>151</v>
      </c>
      <c r="Y14" s="292">
        <v>7</v>
      </c>
      <c r="Z14" s="292">
        <v>8</v>
      </c>
      <c r="AA14" s="292">
        <v>0</v>
      </c>
      <c r="AB14" s="292">
        <f>SUM(AC14:AH14)</f>
        <v>1104</v>
      </c>
      <c r="AC14" s="292">
        <v>0</v>
      </c>
      <c r="AD14" s="292">
        <v>0</v>
      </c>
      <c r="AE14" s="292">
        <v>53</v>
      </c>
      <c r="AF14" s="292">
        <v>0</v>
      </c>
      <c r="AG14" s="292">
        <v>1</v>
      </c>
      <c r="AH14" s="292">
        <v>1050</v>
      </c>
      <c r="AI14" s="292">
        <f>SUM(AJ14,AQ14)</f>
        <v>823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823</v>
      </c>
      <c r="AR14" s="292">
        <v>0</v>
      </c>
      <c r="AS14" s="292">
        <v>0</v>
      </c>
      <c r="AT14" s="292">
        <v>0</v>
      </c>
      <c r="AU14" s="292">
        <v>807</v>
      </c>
      <c r="AV14" s="292">
        <v>0</v>
      </c>
      <c r="AW14" s="292">
        <v>16</v>
      </c>
      <c r="AX14" s="292">
        <f>SUM(AY14,BF14)</f>
        <v>60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60</v>
      </c>
      <c r="BG14" s="292">
        <v>0</v>
      </c>
      <c r="BH14" s="292">
        <v>0</v>
      </c>
      <c r="BI14" s="292">
        <v>0</v>
      </c>
      <c r="BJ14" s="292">
        <v>60</v>
      </c>
      <c r="BK14" s="292">
        <v>0</v>
      </c>
      <c r="BL14" s="292">
        <v>0</v>
      </c>
      <c r="BM14" s="292">
        <f>SUM(BN14,BU14)</f>
        <v>1036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1036</v>
      </c>
      <c r="BV14" s="292">
        <v>0</v>
      </c>
      <c r="BW14" s="292">
        <v>0</v>
      </c>
      <c r="BX14" s="292">
        <v>0</v>
      </c>
      <c r="BY14" s="292">
        <v>1036</v>
      </c>
      <c r="BZ14" s="292">
        <v>0</v>
      </c>
      <c r="CA14" s="292">
        <v>0</v>
      </c>
      <c r="CB14" s="292">
        <f>SUM(CC14,CJ14)</f>
        <v>389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389</v>
      </c>
      <c r="CK14" s="292">
        <v>0</v>
      </c>
      <c r="CL14" s="292">
        <v>0</v>
      </c>
      <c r="CM14" s="292">
        <v>0</v>
      </c>
      <c r="CN14" s="292">
        <v>389</v>
      </c>
      <c r="CO14" s="292">
        <v>0</v>
      </c>
      <c r="CP14" s="292">
        <v>0</v>
      </c>
      <c r="CQ14" s="292">
        <f>SUM(CR14,CY14)</f>
        <v>371</v>
      </c>
      <c r="CR14" s="292">
        <f>SUM(CS14:CX14)</f>
        <v>298</v>
      </c>
      <c r="CS14" s="292">
        <v>0</v>
      </c>
      <c r="CT14" s="292">
        <v>0</v>
      </c>
      <c r="CU14" s="292">
        <v>0</v>
      </c>
      <c r="CV14" s="292">
        <v>298</v>
      </c>
      <c r="CW14" s="292">
        <v>0</v>
      </c>
      <c r="CX14" s="292">
        <v>0</v>
      </c>
      <c r="CY14" s="292">
        <f>SUM(CZ14:DE14)</f>
        <v>73</v>
      </c>
      <c r="CZ14" s="292">
        <v>0</v>
      </c>
      <c r="DA14" s="292">
        <v>1</v>
      </c>
      <c r="DB14" s="292">
        <v>0</v>
      </c>
      <c r="DC14" s="292">
        <v>33</v>
      </c>
      <c r="DD14" s="292">
        <v>0</v>
      </c>
      <c r="DE14" s="292">
        <v>39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279</v>
      </c>
      <c r="DV14" s="292">
        <v>115</v>
      </c>
      <c r="DW14" s="292">
        <v>0</v>
      </c>
      <c r="DX14" s="292">
        <v>164</v>
      </c>
      <c r="DY14" s="292">
        <v>0</v>
      </c>
      <c r="DZ14" s="292">
        <f>SUM(EA14,EH14)</f>
        <v>58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58</v>
      </c>
      <c r="EI14" s="292">
        <v>0</v>
      </c>
      <c r="EJ14" s="292">
        <v>0</v>
      </c>
      <c r="EK14" s="292">
        <v>58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9518</v>
      </c>
      <c r="E15" s="292">
        <f>SUM(F15,M15)</f>
        <v>7311</v>
      </c>
      <c r="F15" s="292">
        <f>SUM(G15:L15)</f>
        <v>6846</v>
      </c>
      <c r="G15" s="292">
        <v>0</v>
      </c>
      <c r="H15" s="292">
        <v>6846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465</v>
      </c>
      <c r="N15" s="292">
        <v>0</v>
      </c>
      <c r="O15" s="292">
        <v>465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879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879</v>
      </c>
      <c r="AR15" s="292">
        <v>0</v>
      </c>
      <c r="AS15" s="292">
        <v>0</v>
      </c>
      <c r="AT15" s="292">
        <v>0</v>
      </c>
      <c r="AU15" s="292">
        <v>879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105</v>
      </c>
      <c r="CC15" s="292">
        <f>SUM(CD15:CI15)</f>
        <v>44</v>
      </c>
      <c r="CD15" s="292">
        <v>0</v>
      </c>
      <c r="CE15" s="292">
        <v>0</v>
      </c>
      <c r="CF15" s="292">
        <v>0</v>
      </c>
      <c r="CG15" s="292">
        <v>44</v>
      </c>
      <c r="CH15" s="292">
        <v>0</v>
      </c>
      <c r="CI15" s="292">
        <v>0</v>
      </c>
      <c r="CJ15" s="292">
        <f>SUM(CK15:CP15)</f>
        <v>61</v>
      </c>
      <c r="CK15" s="292">
        <v>0</v>
      </c>
      <c r="CL15" s="292">
        <v>0</v>
      </c>
      <c r="CM15" s="292">
        <v>0</v>
      </c>
      <c r="CN15" s="292">
        <v>61</v>
      </c>
      <c r="CO15" s="292">
        <v>0</v>
      </c>
      <c r="CP15" s="292">
        <v>0</v>
      </c>
      <c r="CQ15" s="292">
        <f>SUM(CR15,CY15)</f>
        <v>745</v>
      </c>
      <c r="CR15" s="292">
        <f>SUM(CS15:CX15)</f>
        <v>496</v>
      </c>
      <c r="CS15" s="292">
        <v>0</v>
      </c>
      <c r="CT15" s="292">
        <v>0</v>
      </c>
      <c r="CU15" s="292">
        <v>262</v>
      </c>
      <c r="CV15" s="292">
        <v>234</v>
      </c>
      <c r="CW15" s="292">
        <v>0</v>
      </c>
      <c r="CX15" s="292">
        <v>0</v>
      </c>
      <c r="CY15" s="292">
        <f>SUM(CZ15:DE15)</f>
        <v>249</v>
      </c>
      <c r="CZ15" s="292">
        <v>0</v>
      </c>
      <c r="DA15" s="292">
        <v>0</v>
      </c>
      <c r="DB15" s="292">
        <v>194</v>
      </c>
      <c r="DC15" s="292">
        <v>55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160</v>
      </c>
      <c r="DV15" s="292">
        <v>140</v>
      </c>
      <c r="DW15" s="292">
        <v>0</v>
      </c>
      <c r="DX15" s="292">
        <v>20</v>
      </c>
      <c r="DY15" s="292">
        <v>0</v>
      </c>
      <c r="DZ15" s="292">
        <f>SUM(EA15,EH15)</f>
        <v>318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318</v>
      </c>
      <c r="EI15" s="292">
        <v>0</v>
      </c>
      <c r="EJ15" s="292">
        <v>0</v>
      </c>
      <c r="EK15" s="292">
        <v>318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16139</v>
      </c>
      <c r="E16" s="292">
        <f>SUM(F16,M16)</f>
        <v>10741</v>
      </c>
      <c r="F16" s="292">
        <f>SUM(G16:L16)</f>
        <v>10178</v>
      </c>
      <c r="G16" s="292">
        <v>0</v>
      </c>
      <c r="H16" s="292">
        <v>10178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563</v>
      </c>
      <c r="N16" s="292">
        <v>0</v>
      </c>
      <c r="O16" s="292">
        <v>563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475</v>
      </c>
      <c r="U16" s="292">
        <f>SUM(V16:AA16)</f>
        <v>137</v>
      </c>
      <c r="V16" s="292">
        <v>0</v>
      </c>
      <c r="W16" s="292">
        <v>0</v>
      </c>
      <c r="X16" s="292">
        <v>126</v>
      </c>
      <c r="Y16" s="292">
        <v>5</v>
      </c>
      <c r="Z16" s="292">
        <v>6</v>
      </c>
      <c r="AA16" s="292">
        <v>0</v>
      </c>
      <c r="AB16" s="292">
        <f>SUM(AC16:AH16)</f>
        <v>338</v>
      </c>
      <c r="AC16" s="292">
        <v>0</v>
      </c>
      <c r="AD16" s="292">
        <v>0</v>
      </c>
      <c r="AE16" s="292">
        <v>8</v>
      </c>
      <c r="AF16" s="292">
        <v>0</v>
      </c>
      <c r="AG16" s="292">
        <v>0</v>
      </c>
      <c r="AH16" s="292">
        <v>330</v>
      </c>
      <c r="AI16" s="292">
        <f>SUM(AJ16,AQ16)</f>
        <v>3041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3041</v>
      </c>
      <c r="AR16" s="292">
        <v>0</v>
      </c>
      <c r="AS16" s="292">
        <v>28</v>
      </c>
      <c r="AT16" s="292">
        <v>0</v>
      </c>
      <c r="AU16" s="292">
        <v>3007</v>
      </c>
      <c r="AV16" s="292">
        <v>0</v>
      </c>
      <c r="AW16" s="292">
        <v>6</v>
      </c>
      <c r="AX16" s="292">
        <f>SUM(AY16,BF16)</f>
        <v>110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110</v>
      </c>
      <c r="BG16" s="292">
        <v>0</v>
      </c>
      <c r="BH16" s="292">
        <v>0</v>
      </c>
      <c r="BI16" s="292">
        <v>0</v>
      </c>
      <c r="BJ16" s="292">
        <v>110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753</v>
      </c>
      <c r="CC16" s="292">
        <f>SUM(CD16:CI16)</f>
        <v>9</v>
      </c>
      <c r="CD16" s="292">
        <v>0</v>
      </c>
      <c r="CE16" s="292">
        <v>0</v>
      </c>
      <c r="CF16" s="292">
        <v>0</v>
      </c>
      <c r="CG16" s="292">
        <v>9</v>
      </c>
      <c r="CH16" s="292">
        <v>0</v>
      </c>
      <c r="CI16" s="292">
        <v>0</v>
      </c>
      <c r="CJ16" s="292">
        <f>SUM(CK16:CP16)</f>
        <v>744</v>
      </c>
      <c r="CK16" s="292">
        <v>0</v>
      </c>
      <c r="CL16" s="292">
        <v>0</v>
      </c>
      <c r="CM16" s="292">
        <v>0</v>
      </c>
      <c r="CN16" s="292">
        <v>744</v>
      </c>
      <c r="CO16" s="292">
        <v>0</v>
      </c>
      <c r="CP16" s="292">
        <v>0</v>
      </c>
      <c r="CQ16" s="292">
        <f>SUM(CR16,CY16)</f>
        <v>413</v>
      </c>
      <c r="CR16" s="292">
        <f>SUM(CS16:CX16)</f>
        <v>246</v>
      </c>
      <c r="CS16" s="292">
        <v>0</v>
      </c>
      <c r="CT16" s="292">
        <v>0</v>
      </c>
      <c r="CU16" s="292">
        <v>110</v>
      </c>
      <c r="CV16" s="292">
        <v>136</v>
      </c>
      <c r="CW16" s="292">
        <v>0</v>
      </c>
      <c r="CX16" s="292">
        <v>0</v>
      </c>
      <c r="CY16" s="292">
        <f>SUM(CZ16:DE16)</f>
        <v>167</v>
      </c>
      <c r="CZ16" s="292">
        <v>0</v>
      </c>
      <c r="DA16" s="292">
        <v>20</v>
      </c>
      <c r="DB16" s="292">
        <v>123</v>
      </c>
      <c r="DC16" s="292">
        <v>10</v>
      </c>
      <c r="DD16" s="292">
        <v>0</v>
      </c>
      <c r="DE16" s="292">
        <v>14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514</v>
      </c>
      <c r="DV16" s="292">
        <v>423</v>
      </c>
      <c r="DW16" s="292">
        <v>0</v>
      </c>
      <c r="DX16" s="292">
        <v>91</v>
      </c>
      <c r="DY16" s="292">
        <v>0</v>
      </c>
      <c r="DZ16" s="292">
        <f>SUM(EA16,EH16)</f>
        <v>92</v>
      </c>
      <c r="EA16" s="292">
        <f>SUM(EB16:EG16)</f>
        <v>46</v>
      </c>
      <c r="EB16" s="292">
        <v>0</v>
      </c>
      <c r="EC16" s="292">
        <v>0</v>
      </c>
      <c r="ED16" s="292">
        <v>46</v>
      </c>
      <c r="EE16" s="292">
        <v>0</v>
      </c>
      <c r="EF16" s="292">
        <v>0</v>
      </c>
      <c r="EG16" s="292">
        <v>0</v>
      </c>
      <c r="EH16" s="292">
        <f>SUM(EI16:EN16)</f>
        <v>46</v>
      </c>
      <c r="EI16" s="292">
        <v>0</v>
      </c>
      <c r="EJ16" s="292">
        <v>0</v>
      </c>
      <c r="EK16" s="292">
        <v>46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33975</v>
      </c>
      <c r="E17" s="292">
        <f>SUM(F17,M17)</f>
        <v>26693</v>
      </c>
      <c r="F17" s="292">
        <f>SUM(G17:L17)</f>
        <v>15708</v>
      </c>
      <c r="G17" s="292">
        <v>0</v>
      </c>
      <c r="H17" s="292">
        <v>15708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10985</v>
      </c>
      <c r="N17" s="292">
        <v>0</v>
      </c>
      <c r="O17" s="292">
        <v>10985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1811</v>
      </c>
      <c r="U17" s="292">
        <f>SUM(V17:AA17)</f>
        <v>1227</v>
      </c>
      <c r="V17" s="292">
        <v>0</v>
      </c>
      <c r="W17" s="292">
        <v>0</v>
      </c>
      <c r="X17" s="292">
        <v>1227</v>
      </c>
      <c r="Y17" s="292">
        <v>0</v>
      </c>
      <c r="Z17" s="292">
        <v>0</v>
      </c>
      <c r="AA17" s="292">
        <v>0</v>
      </c>
      <c r="AB17" s="292">
        <f>SUM(AC17:AH17)</f>
        <v>584</v>
      </c>
      <c r="AC17" s="292">
        <v>0</v>
      </c>
      <c r="AD17" s="292">
        <v>0</v>
      </c>
      <c r="AE17" s="292">
        <v>513</v>
      </c>
      <c r="AF17" s="292">
        <v>71</v>
      </c>
      <c r="AG17" s="292">
        <v>0</v>
      </c>
      <c r="AH17" s="292">
        <v>0</v>
      </c>
      <c r="AI17" s="292">
        <f>SUM(AJ17,AQ17)</f>
        <v>3550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3550</v>
      </c>
      <c r="AR17" s="292">
        <v>0</v>
      </c>
      <c r="AS17" s="292">
        <v>0</v>
      </c>
      <c r="AT17" s="292">
        <v>0</v>
      </c>
      <c r="AU17" s="292">
        <v>3550</v>
      </c>
      <c r="AV17" s="292">
        <v>0</v>
      </c>
      <c r="AW17" s="292">
        <v>0</v>
      </c>
      <c r="AX17" s="292">
        <f>SUM(AY17,BF17)</f>
        <v>463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463</v>
      </c>
      <c r="BG17" s="292">
        <v>0</v>
      </c>
      <c r="BH17" s="292">
        <v>0</v>
      </c>
      <c r="BI17" s="292">
        <v>0</v>
      </c>
      <c r="BJ17" s="292">
        <v>463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154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154</v>
      </c>
      <c r="CK17" s="292">
        <v>0</v>
      </c>
      <c r="CL17" s="292">
        <v>0</v>
      </c>
      <c r="CM17" s="292">
        <v>0</v>
      </c>
      <c r="CN17" s="292">
        <v>154</v>
      </c>
      <c r="CO17" s="292">
        <v>0</v>
      </c>
      <c r="CP17" s="292">
        <v>0</v>
      </c>
      <c r="CQ17" s="292">
        <f>SUM(CR17,CY17)</f>
        <v>963</v>
      </c>
      <c r="CR17" s="292">
        <f>SUM(CS17:CX17)</f>
        <v>963</v>
      </c>
      <c r="CS17" s="292">
        <v>0</v>
      </c>
      <c r="CT17" s="292">
        <v>0</v>
      </c>
      <c r="CU17" s="292">
        <v>0</v>
      </c>
      <c r="CV17" s="292">
        <v>963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284</v>
      </c>
      <c r="DV17" s="292">
        <v>0</v>
      </c>
      <c r="DW17" s="292">
        <v>0</v>
      </c>
      <c r="DX17" s="292">
        <v>284</v>
      </c>
      <c r="DY17" s="292">
        <v>0</v>
      </c>
      <c r="DZ17" s="292">
        <f>SUM(EA17,EH17)</f>
        <v>57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57</v>
      </c>
      <c r="EI17" s="292">
        <v>0</v>
      </c>
      <c r="EJ17" s="292">
        <v>0</v>
      </c>
      <c r="EK17" s="292">
        <v>0</v>
      </c>
      <c r="EL17" s="292">
        <v>0</v>
      </c>
      <c r="EM17" s="292">
        <v>57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1049</v>
      </c>
      <c r="E18" s="292">
        <f>SUM(F18,M18)</f>
        <v>932</v>
      </c>
      <c r="F18" s="292">
        <f>SUM(G18:L18)</f>
        <v>732</v>
      </c>
      <c r="G18" s="292">
        <v>0</v>
      </c>
      <c r="H18" s="292">
        <v>721</v>
      </c>
      <c r="I18" s="292">
        <v>11</v>
      </c>
      <c r="J18" s="292">
        <v>0</v>
      </c>
      <c r="K18" s="292">
        <v>0</v>
      </c>
      <c r="L18" s="292">
        <v>0</v>
      </c>
      <c r="M18" s="292">
        <f>SUM(N18:S18)</f>
        <v>200</v>
      </c>
      <c r="N18" s="292">
        <v>0</v>
      </c>
      <c r="O18" s="292">
        <v>200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7</v>
      </c>
      <c r="U18" s="292">
        <f>SUM(V18:AA18)</f>
        <v>7</v>
      </c>
      <c r="V18" s="292">
        <v>0</v>
      </c>
      <c r="W18" s="292">
        <v>0</v>
      </c>
      <c r="X18" s="292">
        <v>7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27</v>
      </c>
      <c r="CR18" s="292">
        <f>SUM(CS18:CX18)</f>
        <v>27</v>
      </c>
      <c r="CS18" s="292">
        <v>0</v>
      </c>
      <c r="CT18" s="292">
        <v>0</v>
      </c>
      <c r="CU18" s="292">
        <v>9</v>
      </c>
      <c r="CV18" s="292">
        <v>18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83</v>
      </c>
      <c r="DV18" s="292">
        <v>83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8090</v>
      </c>
      <c r="E19" s="292">
        <f>SUM(F19,M19)</f>
        <v>6483</v>
      </c>
      <c r="F19" s="292">
        <f>SUM(G19:L19)</f>
        <v>6376</v>
      </c>
      <c r="G19" s="292">
        <v>0</v>
      </c>
      <c r="H19" s="292">
        <v>6376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107</v>
      </c>
      <c r="N19" s="292">
        <v>0</v>
      </c>
      <c r="O19" s="292">
        <v>107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188</v>
      </c>
      <c r="U19" s="292">
        <f>SUM(V19:AA19)</f>
        <v>188</v>
      </c>
      <c r="V19" s="292">
        <v>0</v>
      </c>
      <c r="W19" s="292">
        <v>0</v>
      </c>
      <c r="X19" s="292">
        <v>188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1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1</v>
      </c>
      <c r="AR19" s="292">
        <v>0</v>
      </c>
      <c r="AS19" s="292">
        <v>0</v>
      </c>
      <c r="AT19" s="292">
        <v>0</v>
      </c>
      <c r="AU19" s="292">
        <v>1</v>
      </c>
      <c r="AV19" s="292">
        <v>0</v>
      </c>
      <c r="AW19" s="292">
        <v>0</v>
      </c>
      <c r="AX19" s="292">
        <f>SUM(AY19,BF19)</f>
        <v>47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47</v>
      </c>
      <c r="BG19" s="292">
        <v>0</v>
      </c>
      <c r="BH19" s="292">
        <v>0</v>
      </c>
      <c r="BI19" s="292">
        <v>0</v>
      </c>
      <c r="BJ19" s="292">
        <v>47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104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104</v>
      </c>
      <c r="CK19" s="292">
        <v>0</v>
      </c>
      <c r="CL19" s="292">
        <v>0</v>
      </c>
      <c r="CM19" s="292">
        <v>0</v>
      </c>
      <c r="CN19" s="292">
        <v>104</v>
      </c>
      <c r="CO19" s="292">
        <v>0</v>
      </c>
      <c r="CP19" s="292">
        <v>0</v>
      </c>
      <c r="CQ19" s="292">
        <f>SUM(CR19,CY19)</f>
        <v>537</v>
      </c>
      <c r="CR19" s="292">
        <f>SUM(CS19:CX19)</f>
        <v>537</v>
      </c>
      <c r="CS19" s="292">
        <v>0</v>
      </c>
      <c r="CT19" s="292">
        <v>0</v>
      </c>
      <c r="CU19" s="292">
        <v>135</v>
      </c>
      <c r="CV19" s="292">
        <v>402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730</v>
      </c>
      <c r="DV19" s="292">
        <v>730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11011</v>
      </c>
      <c r="E20" s="292">
        <f>SUM(F20,M20)</f>
        <v>8339</v>
      </c>
      <c r="F20" s="292">
        <f>SUM(G20:L20)</f>
        <v>8306</v>
      </c>
      <c r="G20" s="292">
        <v>0</v>
      </c>
      <c r="H20" s="292">
        <v>8306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33</v>
      </c>
      <c r="N20" s="292">
        <v>0</v>
      </c>
      <c r="O20" s="292">
        <v>33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48</v>
      </c>
      <c r="U20" s="292">
        <f>SUM(V20:AA20)</f>
        <v>48</v>
      </c>
      <c r="V20" s="292">
        <v>0</v>
      </c>
      <c r="W20" s="292">
        <v>0</v>
      </c>
      <c r="X20" s="292">
        <v>20</v>
      </c>
      <c r="Y20" s="292">
        <v>28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48</v>
      </c>
      <c r="AJ20" s="292">
        <f>SUM(AK20:AP20)</f>
        <v>43</v>
      </c>
      <c r="AK20" s="292">
        <v>0</v>
      </c>
      <c r="AL20" s="292">
        <v>0</v>
      </c>
      <c r="AM20" s="292">
        <v>0</v>
      </c>
      <c r="AN20" s="292">
        <v>43</v>
      </c>
      <c r="AO20" s="292">
        <v>0</v>
      </c>
      <c r="AP20" s="292">
        <v>0</v>
      </c>
      <c r="AQ20" s="292">
        <f>SUM(AR20:AW20)</f>
        <v>5</v>
      </c>
      <c r="AR20" s="292">
        <v>0</v>
      </c>
      <c r="AS20" s="292">
        <v>0</v>
      </c>
      <c r="AT20" s="292">
        <v>0</v>
      </c>
      <c r="AU20" s="292">
        <v>5</v>
      </c>
      <c r="AV20" s="292">
        <v>0</v>
      </c>
      <c r="AW20" s="292">
        <v>0</v>
      </c>
      <c r="AX20" s="292">
        <f>SUM(AY20,BF20)</f>
        <v>49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49</v>
      </c>
      <c r="BG20" s="292">
        <v>0</v>
      </c>
      <c r="BH20" s="292">
        <v>0</v>
      </c>
      <c r="BI20" s="292">
        <v>0</v>
      </c>
      <c r="BJ20" s="292">
        <v>49</v>
      </c>
      <c r="BK20" s="292">
        <v>0</v>
      </c>
      <c r="BL20" s="292">
        <v>0</v>
      </c>
      <c r="BM20" s="292">
        <f>SUM(BN20,BU20)</f>
        <v>225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225</v>
      </c>
      <c r="BV20" s="292">
        <v>0</v>
      </c>
      <c r="BW20" s="292">
        <v>0</v>
      </c>
      <c r="BX20" s="292">
        <v>0</v>
      </c>
      <c r="BY20" s="292">
        <v>225</v>
      </c>
      <c r="BZ20" s="292">
        <v>0</v>
      </c>
      <c r="CA20" s="292">
        <v>0</v>
      </c>
      <c r="CB20" s="292">
        <f>SUM(CC20,CJ20)</f>
        <v>1705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1705</v>
      </c>
      <c r="CK20" s="292">
        <v>0</v>
      </c>
      <c r="CL20" s="292">
        <v>0</v>
      </c>
      <c r="CM20" s="292">
        <v>0</v>
      </c>
      <c r="CN20" s="292">
        <v>1705</v>
      </c>
      <c r="CO20" s="292">
        <v>0</v>
      </c>
      <c r="CP20" s="292">
        <v>0</v>
      </c>
      <c r="CQ20" s="292">
        <f>SUM(CR20,CY20)</f>
        <v>33</v>
      </c>
      <c r="CR20" s="292">
        <f>SUM(CS20:CX20)</f>
        <v>33</v>
      </c>
      <c r="CS20" s="292">
        <v>0</v>
      </c>
      <c r="CT20" s="292">
        <v>0</v>
      </c>
      <c r="CU20" s="292">
        <v>0</v>
      </c>
      <c r="CV20" s="292">
        <v>0</v>
      </c>
      <c r="CW20" s="292">
        <v>33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564</v>
      </c>
      <c r="DV20" s="292">
        <v>564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10111</v>
      </c>
      <c r="E21" s="292">
        <f>SUM(F21,M21)</f>
        <v>7407</v>
      </c>
      <c r="F21" s="292">
        <f>SUM(G21:L21)</f>
        <v>6486</v>
      </c>
      <c r="G21" s="292">
        <v>0</v>
      </c>
      <c r="H21" s="292">
        <v>6092</v>
      </c>
      <c r="I21" s="292">
        <v>394</v>
      </c>
      <c r="J21" s="292">
        <v>0</v>
      </c>
      <c r="K21" s="292">
        <v>0</v>
      </c>
      <c r="L21" s="292">
        <v>0</v>
      </c>
      <c r="M21" s="292">
        <f>SUM(N21:S21)</f>
        <v>921</v>
      </c>
      <c r="N21" s="292">
        <v>0</v>
      </c>
      <c r="O21" s="292">
        <v>917</v>
      </c>
      <c r="P21" s="292">
        <v>4</v>
      </c>
      <c r="Q21" s="292">
        <v>0</v>
      </c>
      <c r="R21" s="292">
        <v>0</v>
      </c>
      <c r="S21" s="292">
        <v>0</v>
      </c>
      <c r="T21" s="292">
        <f>SUM(U21,AB21)</f>
        <v>1119</v>
      </c>
      <c r="U21" s="292">
        <f>SUM(V21:AA21)</f>
        <v>1088</v>
      </c>
      <c r="V21" s="292">
        <v>0</v>
      </c>
      <c r="W21" s="292">
        <v>0</v>
      </c>
      <c r="X21" s="292">
        <v>593</v>
      </c>
      <c r="Y21" s="292">
        <v>0</v>
      </c>
      <c r="Z21" s="292">
        <v>0</v>
      </c>
      <c r="AA21" s="292">
        <v>495</v>
      </c>
      <c r="AB21" s="292">
        <f>SUM(AC21:AH21)</f>
        <v>31</v>
      </c>
      <c r="AC21" s="292">
        <v>0</v>
      </c>
      <c r="AD21" s="292">
        <v>0</v>
      </c>
      <c r="AE21" s="292">
        <v>5</v>
      </c>
      <c r="AF21" s="292">
        <v>0</v>
      </c>
      <c r="AG21" s="292">
        <v>0</v>
      </c>
      <c r="AH21" s="292">
        <v>26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70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70</v>
      </c>
      <c r="BG21" s="292">
        <v>0</v>
      </c>
      <c r="BH21" s="292">
        <v>0</v>
      </c>
      <c r="BI21" s="292">
        <v>0</v>
      </c>
      <c r="BJ21" s="292">
        <v>70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573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573</v>
      </c>
      <c r="CK21" s="292">
        <v>0</v>
      </c>
      <c r="CL21" s="292">
        <v>0</v>
      </c>
      <c r="CM21" s="292">
        <v>0</v>
      </c>
      <c r="CN21" s="292">
        <v>573</v>
      </c>
      <c r="CO21" s="292">
        <v>0</v>
      </c>
      <c r="CP21" s="292">
        <v>0</v>
      </c>
      <c r="CQ21" s="292">
        <f>SUM(CR21,CY21)</f>
        <v>0</v>
      </c>
      <c r="CR21" s="292">
        <f>SUM(CS21:CX21)</f>
        <v>0</v>
      </c>
      <c r="CS21" s="292">
        <v>0</v>
      </c>
      <c r="CT21" s="292">
        <v>0</v>
      </c>
      <c r="CU21" s="292">
        <v>0</v>
      </c>
      <c r="CV21" s="292">
        <v>0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942</v>
      </c>
      <c r="DV21" s="292">
        <v>942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5001</v>
      </c>
      <c r="E22" s="292">
        <f>SUM(F22,M22)</f>
        <v>3399</v>
      </c>
      <c r="F22" s="292">
        <f>SUM(G22:L22)</f>
        <v>2903</v>
      </c>
      <c r="G22" s="292">
        <v>0</v>
      </c>
      <c r="H22" s="292">
        <v>2903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496</v>
      </c>
      <c r="N22" s="292">
        <v>0</v>
      </c>
      <c r="O22" s="292">
        <v>496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783</v>
      </c>
      <c r="U22" s="292">
        <f>SUM(V22:AA22)</f>
        <v>759</v>
      </c>
      <c r="V22" s="292">
        <v>0</v>
      </c>
      <c r="W22" s="292">
        <v>0</v>
      </c>
      <c r="X22" s="292">
        <v>481</v>
      </c>
      <c r="Y22" s="292">
        <v>0</v>
      </c>
      <c r="Z22" s="292">
        <v>0</v>
      </c>
      <c r="AA22" s="292">
        <v>278</v>
      </c>
      <c r="AB22" s="292">
        <f>SUM(AC22:AH22)</f>
        <v>24</v>
      </c>
      <c r="AC22" s="292">
        <v>0</v>
      </c>
      <c r="AD22" s="292">
        <v>0</v>
      </c>
      <c r="AE22" s="292">
        <v>4</v>
      </c>
      <c r="AF22" s="292">
        <v>0</v>
      </c>
      <c r="AG22" s="292">
        <v>0</v>
      </c>
      <c r="AH22" s="292">
        <v>20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390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390</v>
      </c>
      <c r="CK22" s="292">
        <v>0</v>
      </c>
      <c r="CL22" s="292">
        <v>0</v>
      </c>
      <c r="CM22" s="292">
        <v>0</v>
      </c>
      <c r="CN22" s="292">
        <v>390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429</v>
      </c>
      <c r="DV22" s="292">
        <v>429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</row>
    <row r="24" spans="1:144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2"/>
      <c r="DV24" s="292"/>
      <c r="DW24" s="292"/>
      <c r="DX24" s="292"/>
      <c r="DY24" s="292"/>
      <c r="DZ24" s="292"/>
      <c r="EA24" s="292"/>
      <c r="EB24" s="292"/>
      <c r="EC24" s="292"/>
      <c r="ED24" s="292"/>
      <c r="EE24" s="292"/>
      <c r="EF24" s="292"/>
      <c r="EG24" s="292"/>
      <c r="EH24" s="292"/>
      <c r="EI24" s="292"/>
      <c r="EJ24" s="292"/>
      <c r="EK24" s="292"/>
      <c r="EL24" s="292"/>
      <c r="EM24" s="292"/>
      <c r="EN24" s="292"/>
    </row>
    <row r="25" spans="1:1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2">
    <sortCondition ref="A8:A22"/>
    <sortCondition ref="B8:B22"/>
    <sortCondition ref="C8:C2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21" man="1"/>
    <brk id="34" min="1" max="21" man="1"/>
    <brk id="49" min="1" max="21" man="1"/>
    <brk id="64" min="1" max="21" man="1"/>
    <brk id="79" min="1" max="21" man="1"/>
    <brk id="94" min="1" max="21" man="1"/>
    <brk id="109" min="1" max="21" man="1"/>
    <brk id="124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5">
        <f>SUM(E7,F7,N7,O7)</f>
        <v>380742</v>
      </c>
      <c r="E7" s="305">
        <f>+Q7</f>
        <v>292453</v>
      </c>
      <c r="F7" s="305">
        <f>SUM(G7:M7)</f>
        <v>73676</v>
      </c>
      <c r="G7" s="305">
        <f t="shared" ref="G7:M7" si="0">SUM(G$8:G$207)</f>
        <v>15774</v>
      </c>
      <c r="H7" s="305">
        <f t="shared" si="0"/>
        <v>11768</v>
      </c>
      <c r="I7" s="305">
        <f t="shared" si="0"/>
        <v>2867</v>
      </c>
      <c r="J7" s="305">
        <f t="shared" si="0"/>
        <v>5163</v>
      </c>
      <c r="K7" s="305">
        <f t="shared" si="0"/>
        <v>22071</v>
      </c>
      <c r="L7" s="305">
        <f t="shared" si="0"/>
        <v>16028</v>
      </c>
      <c r="M7" s="305">
        <f t="shared" si="0"/>
        <v>5</v>
      </c>
      <c r="N7" s="305">
        <f>+AA7</f>
        <v>2590</v>
      </c>
      <c r="O7" s="305">
        <f>+資源化量内訳!Y7</f>
        <v>12023</v>
      </c>
      <c r="P7" s="305">
        <f>+SUM(Q7,R7)</f>
        <v>300373</v>
      </c>
      <c r="Q7" s="305">
        <f>SUM(Q$8:Q$207)</f>
        <v>292453</v>
      </c>
      <c r="R7" s="305">
        <f>+SUM(S7,T7,U7,V7,W7,X7,Y7)</f>
        <v>7920</v>
      </c>
      <c r="S7" s="305">
        <f t="shared" ref="S7:Y7" si="1">SUM(S$8:S$207)</f>
        <v>6842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119</v>
      </c>
      <c r="X7" s="305">
        <f t="shared" si="1"/>
        <v>954</v>
      </c>
      <c r="Y7" s="305">
        <f t="shared" si="1"/>
        <v>5</v>
      </c>
      <c r="Z7" s="305">
        <f>SUM(AA7:AC7)</f>
        <v>38290</v>
      </c>
      <c r="AA7" s="305">
        <f>SUM(AA$8:AA$207)</f>
        <v>2590</v>
      </c>
      <c r="AB7" s="305">
        <f>SUM(AB$8:AB$207)</f>
        <v>32090</v>
      </c>
      <c r="AC7" s="305">
        <f>SUM(AD7:AJ7)</f>
        <v>3610</v>
      </c>
      <c r="AD7" s="305">
        <f t="shared" ref="AD7:AJ7" si="2">SUM(AD$8:AD$207)</f>
        <v>2805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27</v>
      </c>
      <c r="AI7" s="305">
        <f t="shared" si="2"/>
        <v>778</v>
      </c>
      <c r="AJ7" s="305">
        <f t="shared" si="2"/>
        <v>0</v>
      </c>
      <c r="AK7" s="305">
        <f>SUM(AL7:AS7)</f>
        <v>31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31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149508</v>
      </c>
      <c r="E8" s="292">
        <f>+Q8</f>
        <v>120418</v>
      </c>
      <c r="F8" s="292">
        <f>SUM(G8:M8)</f>
        <v>23835</v>
      </c>
      <c r="G8" s="292">
        <v>5085</v>
      </c>
      <c r="H8" s="292">
        <v>3004</v>
      </c>
      <c r="I8" s="292">
        <v>845</v>
      </c>
      <c r="J8" s="292">
        <v>3430</v>
      </c>
      <c r="K8" s="292">
        <v>7967</v>
      </c>
      <c r="L8" s="292">
        <v>3499</v>
      </c>
      <c r="M8" s="292">
        <v>5</v>
      </c>
      <c r="N8" s="292">
        <f>+AA8</f>
        <v>957</v>
      </c>
      <c r="O8" s="292">
        <f>+資源化量内訳!Y8</f>
        <v>4298</v>
      </c>
      <c r="P8" s="292">
        <f>+SUM(Q8,R8)</f>
        <v>122516</v>
      </c>
      <c r="Q8" s="292">
        <v>120418</v>
      </c>
      <c r="R8" s="292">
        <f>+SUM(S8,T8,U8,V8,W8,X8,Y8)</f>
        <v>2098</v>
      </c>
      <c r="S8" s="292">
        <v>2093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5</v>
      </c>
      <c r="Z8" s="292">
        <f>SUM(AA8:AC8)</f>
        <v>14835</v>
      </c>
      <c r="AA8" s="292">
        <v>957</v>
      </c>
      <c r="AB8" s="292">
        <v>12624</v>
      </c>
      <c r="AC8" s="292">
        <f>SUM(AD8:AJ8)</f>
        <v>1254</v>
      </c>
      <c r="AD8" s="292">
        <v>1254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57115</v>
      </c>
      <c r="E9" s="292">
        <f>+Q9</f>
        <v>46171</v>
      </c>
      <c r="F9" s="292">
        <f>SUM(G9:M9)</f>
        <v>10143</v>
      </c>
      <c r="G9" s="292">
        <v>0</v>
      </c>
      <c r="H9" s="292">
        <v>0</v>
      </c>
      <c r="I9" s="292">
        <v>526</v>
      </c>
      <c r="J9" s="292">
        <v>263</v>
      </c>
      <c r="K9" s="292">
        <v>3714</v>
      </c>
      <c r="L9" s="292">
        <v>5640</v>
      </c>
      <c r="M9" s="292">
        <v>0</v>
      </c>
      <c r="N9" s="292">
        <f>+AA9</f>
        <v>801</v>
      </c>
      <c r="O9" s="292">
        <f>+資源化量内訳!Y9</f>
        <v>0</v>
      </c>
      <c r="P9" s="292">
        <f>+SUM(Q9,R9)</f>
        <v>47077</v>
      </c>
      <c r="Q9" s="292">
        <v>46171</v>
      </c>
      <c r="R9" s="292">
        <f>+SUM(S9,T9,U9,V9,W9,X9,Y9)</f>
        <v>906</v>
      </c>
      <c r="S9" s="292">
        <v>0</v>
      </c>
      <c r="T9" s="292">
        <v>0</v>
      </c>
      <c r="U9" s="292">
        <v>0</v>
      </c>
      <c r="V9" s="292">
        <v>0</v>
      </c>
      <c r="W9" s="292">
        <v>119</v>
      </c>
      <c r="X9" s="292">
        <v>787</v>
      </c>
      <c r="Y9" s="292">
        <v>0</v>
      </c>
      <c r="Z9" s="292">
        <f>SUM(AA9:AC9)</f>
        <v>6211</v>
      </c>
      <c r="AA9" s="292">
        <v>801</v>
      </c>
      <c r="AB9" s="292">
        <v>5286</v>
      </c>
      <c r="AC9" s="292">
        <f>SUM(AD9:AJ9)</f>
        <v>124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124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15575</v>
      </c>
      <c r="E10" s="292">
        <f>+Q10</f>
        <v>10517</v>
      </c>
      <c r="F10" s="292">
        <f>SUM(G10:M10)</f>
        <v>3547</v>
      </c>
      <c r="G10" s="292">
        <v>2284</v>
      </c>
      <c r="H10" s="292">
        <v>361</v>
      </c>
      <c r="I10" s="292">
        <v>190</v>
      </c>
      <c r="J10" s="292">
        <v>0</v>
      </c>
      <c r="K10" s="292">
        <v>712</v>
      </c>
      <c r="L10" s="292">
        <v>0</v>
      </c>
      <c r="M10" s="292">
        <v>0</v>
      </c>
      <c r="N10" s="292">
        <f>+AA10</f>
        <v>0</v>
      </c>
      <c r="O10" s="292">
        <f>+資源化量内訳!Y10</f>
        <v>1511</v>
      </c>
      <c r="P10" s="292">
        <f>+SUM(Q10,R10)</f>
        <v>12235</v>
      </c>
      <c r="Q10" s="292">
        <v>10517</v>
      </c>
      <c r="R10" s="292">
        <f>+SUM(S10,T10,U10,V10,W10,X10,Y10)</f>
        <v>1718</v>
      </c>
      <c r="S10" s="292">
        <v>1718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1466</v>
      </c>
      <c r="AA10" s="292">
        <v>0</v>
      </c>
      <c r="AB10" s="292">
        <v>1141</v>
      </c>
      <c r="AC10" s="292">
        <f>SUM(AD10:AJ10)</f>
        <v>325</v>
      </c>
      <c r="AD10" s="292">
        <v>325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18080</v>
      </c>
      <c r="E11" s="292">
        <f>+Q11</f>
        <v>12500</v>
      </c>
      <c r="F11" s="292">
        <f>SUM(G11:M11)</f>
        <v>4956</v>
      </c>
      <c r="G11" s="292">
        <v>0</v>
      </c>
      <c r="H11" s="292">
        <v>43</v>
      </c>
      <c r="I11" s="292">
        <v>332</v>
      </c>
      <c r="J11" s="292">
        <v>0</v>
      </c>
      <c r="K11" s="292">
        <v>1244</v>
      </c>
      <c r="L11" s="292">
        <v>3337</v>
      </c>
      <c r="M11" s="292">
        <v>0</v>
      </c>
      <c r="N11" s="292">
        <f>+AA11</f>
        <v>307</v>
      </c>
      <c r="O11" s="292">
        <f>+資源化量内訳!Y11</f>
        <v>317</v>
      </c>
      <c r="P11" s="292">
        <f>+SUM(Q11,R11)</f>
        <v>12643</v>
      </c>
      <c r="Q11" s="292">
        <v>12500</v>
      </c>
      <c r="R11" s="292">
        <f>+SUM(S11,T11,U11,V11,W11,X11,Y11)</f>
        <v>143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143</v>
      </c>
      <c r="Y11" s="292">
        <v>0</v>
      </c>
      <c r="Z11" s="292">
        <f>SUM(AA11:AC11)</f>
        <v>2163</v>
      </c>
      <c r="AA11" s="292">
        <v>307</v>
      </c>
      <c r="AB11" s="292">
        <v>1459</v>
      </c>
      <c r="AC11" s="292">
        <f>SUM(AD11:AJ11)</f>
        <v>397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397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15157</v>
      </c>
      <c r="E12" s="292">
        <f>+Q12</f>
        <v>10129</v>
      </c>
      <c r="F12" s="292">
        <f>SUM(G12:M12)</f>
        <v>4252</v>
      </c>
      <c r="G12" s="292">
        <v>372</v>
      </c>
      <c r="H12" s="292">
        <v>18</v>
      </c>
      <c r="I12" s="292">
        <v>75</v>
      </c>
      <c r="J12" s="292">
        <v>114</v>
      </c>
      <c r="K12" s="292">
        <v>3211</v>
      </c>
      <c r="L12" s="292">
        <v>462</v>
      </c>
      <c r="M12" s="292">
        <v>0</v>
      </c>
      <c r="N12" s="292">
        <f>+AA12</f>
        <v>0</v>
      </c>
      <c r="O12" s="292">
        <f>+資源化量内訳!Y12</f>
        <v>776</v>
      </c>
      <c r="P12" s="292">
        <f>+SUM(Q12,R12)</f>
        <v>10282</v>
      </c>
      <c r="Q12" s="292">
        <v>10129</v>
      </c>
      <c r="R12" s="292">
        <f>+SUM(S12,T12,U12,V12,W12,X12,Y12)</f>
        <v>153</v>
      </c>
      <c r="S12" s="292">
        <v>153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1051</v>
      </c>
      <c r="AA12" s="292">
        <v>0</v>
      </c>
      <c r="AB12" s="292">
        <v>959</v>
      </c>
      <c r="AC12" s="292">
        <f>SUM(AD12:AJ12)</f>
        <v>92</v>
      </c>
      <c r="AD12" s="292">
        <v>92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14776</v>
      </c>
      <c r="E13" s="292">
        <f>+Q13</f>
        <v>10061</v>
      </c>
      <c r="F13" s="292">
        <f>SUM(G13:M13)</f>
        <v>3578</v>
      </c>
      <c r="G13" s="292">
        <v>2333</v>
      </c>
      <c r="H13" s="292">
        <v>0</v>
      </c>
      <c r="I13" s="292">
        <v>100</v>
      </c>
      <c r="J13" s="292">
        <v>95</v>
      </c>
      <c r="K13" s="292">
        <v>1050</v>
      </c>
      <c r="L13" s="292">
        <v>0</v>
      </c>
      <c r="M13" s="292">
        <v>0</v>
      </c>
      <c r="N13" s="292">
        <f>+AA13</f>
        <v>0</v>
      </c>
      <c r="O13" s="292">
        <f>+資源化量内訳!Y13</f>
        <v>1137</v>
      </c>
      <c r="P13" s="292">
        <f>+SUM(Q13,R13)</f>
        <v>10061</v>
      </c>
      <c r="Q13" s="292">
        <v>10061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1095</v>
      </c>
      <c r="AA13" s="292">
        <v>0</v>
      </c>
      <c r="AB13" s="292">
        <v>1095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15638</v>
      </c>
      <c r="E14" s="292">
        <f>+Q14</f>
        <v>11352</v>
      </c>
      <c r="F14" s="292">
        <f>SUM(G14:M14)</f>
        <v>3949</v>
      </c>
      <c r="G14" s="292">
        <v>1270</v>
      </c>
      <c r="H14" s="292">
        <v>823</v>
      </c>
      <c r="I14" s="292">
        <v>60</v>
      </c>
      <c r="J14" s="292">
        <v>1036</v>
      </c>
      <c r="K14" s="292">
        <v>389</v>
      </c>
      <c r="L14" s="292">
        <v>371</v>
      </c>
      <c r="M14" s="292">
        <v>0</v>
      </c>
      <c r="N14" s="292">
        <f>+AA14</f>
        <v>58</v>
      </c>
      <c r="O14" s="292">
        <f>+資源化量内訳!Y14</f>
        <v>279</v>
      </c>
      <c r="P14" s="292">
        <f>+SUM(Q14,R14)</f>
        <v>11903</v>
      </c>
      <c r="Q14" s="292">
        <v>11352</v>
      </c>
      <c r="R14" s="292">
        <f>+SUM(S14,T14,U14,V14,W14,X14,Y14)</f>
        <v>551</v>
      </c>
      <c r="S14" s="292">
        <v>540</v>
      </c>
      <c r="T14" s="292">
        <v>0</v>
      </c>
      <c r="U14" s="292">
        <v>0</v>
      </c>
      <c r="V14" s="292">
        <v>0</v>
      </c>
      <c r="W14" s="292">
        <v>0</v>
      </c>
      <c r="X14" s="292">
        <v>11</v>
      </c>
      <c r="Y14" s="292">
        <v>0</v>
      </c>
      <c r="Z14" s="292">
        <f>SUM(AA14:AC14)</f>
        <v>1878</v>
      </c>
      <c r="AA14" s="292">
        <v>58</v>
      </c>
      <c r="AB14" s="292">
        <v>1561</v>
      </c>
      <c r="AC14" s="292">
        <f>SUM(AD14:AJ14)</f>
        <v>259</v>
      </c>
      <c r="AD14" s="292">
        <v>259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23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23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9517</v>
      </c>
      <c r="E15" s="292">
        <f>+Q15</f>
        <v>7311</v>
      </c>
      <c r="F15" s="292">
        <f>SUM(G15:M15)</f>
        <v>1729</v>
      </c>
      <c r="G15" s="292">
        <v>0</v>
      </c>
      <c r="H15" s="292">
        <v>879</v>
      </c>
      <c r="I15" s="292">
        <v>0</v>
      </c>
      <c r="J15" s="292">
        <v>0</v>
      </c>
      <c r="K15" s="292">
        <v>105</v>
      </c>
      <c r="L15" s="292">
        <v>745</v>
      </c>
      <c r="M15" s="292">
        <v>0</v>
      </c>
      <c r="N15" s="292">
        <f>+AA15</f>
        <v>318</v>
      </c>
      <c r="O15" s="292">
        <f>+資源化量内訳!Y15</f>
        <v>159</v>
      </c>
      <c r="P15" s="292">
        <f>+SUM(Q15,R15)</f>
        <v>7311</v>
      </c>
      <c r="Q15" s="292">
        <v>7311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1397</v>
      </c>
      <c r="AA15" s="292">
        <v>318</v>
      </c>
      <c r="AB15" s="292">
        <v>803</v>
      </c>
      <c r="AC15" s="292">
        <f>SUM(AD15:AJ15)</f>
        <v>276</v>
      </c>
      <c r="AD15" s="292">
        <v>0</v>
      </c>
      <c r="AE15" s="292">
        <v>0</v>
      </c>
      <c r="AF15" s="292">
        <v>0</v>
      </c>
      <c r="AG15" s="292">
        <v>0</v>
      </c>
      <c r="AH15" s="292">
        <v>27</v>
      </c>
      <c r="AI15" s="292">
        <v>249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16139</v>
      </c>
      <c r="E16" s="292">
        <f>+Q16</f>
        <v>10741</v>
      </c>
      <c r="F16" s="292">
        <f>SUM(G16:M16)</f>
        <v>4792</v>
      </c>
      <c r="G16" s="292">
        <v>475</v>
      </c>
      <c r="H16" s="292">
        <v>3041</v>
      </c>
      <c r="I16" s="292">
        <v>110</v>
      </c>
      <c r="J16" s="292">
        <v>0</v>
      </c>
      <c r="K16" s="292">
        <v>753</v>
      </c>
      <c r="L16" s="292">
        <v>413</v>
      </c>
      <c r="M16" s="292">
        <v>0</v>
      </c>
      <c r="N16" s="292">
        <f>+AA16</f>
        <v>92</v>
      </c>
      <c r="O16" s="292">
        <f>+資源化量内訳!Y16</f>
        <v>514</v>
      </c>
      <c r="P16" s="292">
        <f>+SUM(Q16,R16)</f>
        <v>10946</v>
      </c>
      <c r="Q16" s="292">
        <v>10741</v>
      </c>
      <c r="R16" s="292">
        <f>+SUM(S16,T16,U16,V16,W16,X16,Y16)</f>
        <v>205</v>
      </c>
      <c r="S16" s="292">
        <v>200</v>
      </c>
      <c r="T16" s="292">
        <v>0</v>
      </c>
      <c r="U16" s="292">
        <v>0</v>
      </c>
      <c r="V16" s="292">
        <v>0</v>
      </c>
      <c r="W16" s="292">
        <v>0</v>
      </c>
      <c r="X16" s="292">
        <v>5</v>
      </c>
      <c r="Y16" s="292">
        <v>0</v>
      </c>
      <c r="Z16" s="292">
        <f>SUM(AA16:AC16)</f>
        <v>1480</v>
      </c>
      <c r="AA16" s="292">
        <v>92</v>
      </c>
      <c r="AB16" s="292">
        <v>1293</v>
      </c>
      <c r="AC16" s="292">
        <f>SUM(AD16:AJ16)</f>
        <v>95</v>
      </c>
      <c r="AD16" s="292">
        <v>95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8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8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33975</v>
      </c>
      <c r="E17" s="292">
        <f>+Q17</f>
        <v>26693</v>
      </c>
      <c r="F17" s="292">
        <f>SUM(G17:M17)</f>
        <v>6941</v>
      </c>
      <c r="G17" s="292">
        <v>1811</v>
      </c>
      <c r="H17" s="292">
        <v>3550</v>
      </c>
      <c r="I17" s="292">
        <v>463</v>
      </c>
      <c r="J17" s="292">
        <v>0</v>
      </c>
      <c r="K17" s="292">
        <v>154</v>
      </c>
      <c r="L17" s="292">
        <v>963</v>
      </c>
      <c r="M17" s="292">
        <v>0</v>
      </c>
      <c r="N17" s="292">
        <f>+AA17</f>
        <v>57</v>
      </c>
      <c r="O17" s="292">
        <f>+資源化量内訳!Y17</f>
        <v>284</v>
      </c>
      <c r="P17" s="292">
        <f>+SUM(Q17,R17)</f>
        <v>27568</v>
      </c>
      <c r="Q17" s="292">
        <v>26693</v>
      </c>
      <c r="R17" s="292">
        <f>+SUM(S17,T17,U17,V17,W17,X17,Y17)</f>
        <v>875</v>
      </c>
      <c r="S17" s="292">
        <v>875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3316</v>
      </c>
      <c r="AA17" s="292">
        <v>57</v>
      </c>
      <c r="AB17" s="292">
        <v>2878</v>
      </c>
      <c r="AC17" s="292">
        <f>SUM(AD17:AJ17)</f>
        <v>381</v>
      </c>
      <c r="AD17" s="292">
        <v>381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1049</v>
      </c>
      <c r="E18" s="292">
        <f>+Q18</f>
        <v>932</v>
      </c>
      <c r="F18" s="292">
        <f>SUM(G18:M18)</f>
        <v>34</v>
      </c>
      <c r="G18" s="292">
        <v>7</v>
      </c>
      <c r="H18" s="292">
        <v>0</v>
      </c>
      <c r="I18" s="292">
        <v>0</v>
      </c>
      <c r="J18" s="292">
        <v>0</v>
      </c>
      <c r="K18" s="292">
        <v>0</v>
      </c>
      <c r="L18" s="292">
        <v>27</v>
      </c>
      <c r="M18" s="292">
        <v>0</v>
      </c>
      <c r="N18" s="292">
        <f>+AA18</f>
        <v>0</v>
      </c>
      <c r="O18" s="292">
        <f>+資源化量内訳!Y18</f>
        <v>83</v>
      </c>
      <c r="P18" s="292">
        <f>+SUM(Q18,R18)</f>
        <v>932</v>
      </c>
      <c r="Q18" s="292">
        <v>932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97</v>
      </c>
      <c r="AA18" s="292">
        <v>0</v>
      </c>
      <c r="AB18" s="292">
        <v>90</v>
      </c>
      <c r="AC18" s="292">
        <f>SUM(AD18:AJ18)</f>
        <v>7</v>
      </c>
      <c r="AD18" s="292">
        <v>7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8090</v>
      </c>
      <c r="E19" s="292">
        <f>+Q19</f>
        <v>6483</v>
      </c>
      <c r="F19" s="292">
        <f>SUM(G19:M19)</f>
        <v>877</v>
      </c>
      <c r="G19" s="292">
        <v>188</v>
      </c>
      <c r="H19" s="292">
        <v>1</v>
      </c>
      <c r="I19" s="292">
        <v>47</v>
      </c>
      <c r="J19" s="292">
        <v>0</v>
      </c>
      <c r="K19" s="292">
        <v>104</v>
      </c>
      <c r="L19" s="292">
        <v>537</v>
      </c>
      <c r="M19" s="292">
        <v>0</v>
      </c>
      <c r="N19" s="292">
        <f>+AA19</f>
        <v>0</v>
      </c>
      <c r="O19" s="292">
        <f>+資源化量内訳!Y19</f>
        <v>730</v>
      </c>
      <c r="P19" s="292">
        <f>+SUM(Q19,R19)</f>
        <v>6560</v>
      </c>
      <c r="Q19" s="292">
        <v>6483</v>
      </c>
      <c r="R19" s="292">
        <f>+SUM(S19,T19,U19,V19,W19,X19,Y19)</f>
        <v>77</v>
      </c>
      <c r="S19" s="292">
        <v>77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796</v>
      </c>
      <c r="AA19" s="292">
        <v>0</v>
      </c>
      <c r="AB19" s="292">
        <v>742</v>
      </c>
      <c r="AC19" s="292">
        <f>SUM(AD19:AJ19)</f>
        <v>54</v>
      </c>
      <c r="AD19" s="292">
        <v>46</v>
      </c>
      <c r="AE19" s="292">
        <v>0</v>
      </c>
      <c r="AF19" s="292">
        <v>0</v>
      </c>
      <c r="AG19" s="292">
        <v>0</v>
      </c>
      <c r="AH19" s="292">
        <v>0</v>
      </c>
      <c r="AI19" s="292">
        <v>8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11012</v>
      </c>
      <c r="E20" s="292">
        <f>+Q20</f>
        <v>8339</v>
      </c>
      <c r="F20" s="292">
        <f>SUM(G20:M20)</f>
        <v>2109</v>
      </c>
      <c r="G20" s="292">
        <v>48</v>
      </c>
      <c r="H20" s="292">
        <v>48</v>
      </c>
      <c r="I20" s="292">
        <v>49</v>
      </c>
      <c r="J20" s="292">
        <v>225</v>
      </c>
      <c r="K20" s="292">
        <v>1705</v>
      </c>
      <c r="L20" s="292">
        <v>34</v>
      </c>
      <c r="M20" s="292">
        <v>0</v>
      </c>
      <c r="N20" s="292">
        <f>+AA20</f>
        <v>0</v>
      </c>
      <c r="O20" s="292">
        <f>+資源化量内訳!Y20</f>
        <v>564</v>
      </c>
      <c r="P20" s="292">
        <f>+SUM(Q20,R20)</f>
        <v>8347</v>
      </c>
      <c r="Q20" s="292">
        <v>8339</v>
      </c>
      <c r="R20" s="292">
        <f>+SUM(S20,T20,U20,V20,W20,X20,Y20)</f>
        <v>8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8</v>
      </c>
      <c r="Y20" s="292">
        <v>0</v>
      </c>
      <c r="Z20" s="292">
        <f>SUM(AA20:AC20)</f>
        <v>1049</v>
      </c>
      <c r="AA20" s="292">
        <v>0</v>
      </c>
      <c r="AB20" s="292">
        <v>1029</v>
      </c>
      <c r="AC20" s="292">
        <f>SUM(AD20:AJ20)</f>
        <v>20</v>
      </c>
      <c r="AD20" s="292">
        <v>20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10111</v>
      </c>
      <c r="E21" s="292">
        <f>+Q21</f>
        <v>7407</v>
      </c>
      <c r="F21" s="292">
        <f>SUM(G21:M21)</f>
        <v>1762</v>
      </c>
      <c r="G21" s="292">
        <v>1119</v>
      </c>
      <c r="H21" s="292">
        <v>0</v>
      </c>
      <c r="I21" s="292">
        <v>70</v>
      </c>
      <c r="J21" s="292">
        <v>0</v>
      </c>
      <c r="K21" s="292">
        <v>573</v>
      </c>
      <c r="L21" s="292">
        <v>0</v>
      </c>
      <c r="M21" s="292">
        <v>0</v>
      </c>
      <c r="N21" s="292">
        <f>+AA21</f>
        <v>0</v>
      </c>
      <c r="O21" s="292">
        <f>+資源化量内訳!Y21</f>
        <v>942</v>
      </c>
      <c r="P21" s="292">
        <f>+SUM(Q21,R21)</f>
        <v>8005</v>
      </c>
      <c r="Q21" s="292">
        <v>7407</v>
      </c>
      <c r="R21" s="292">
        <f>+SUM(S21,T21,U21,V21,W21,X21,Y21)</f>
        <v>598</v>
      </c>
      <c r="S21" s="292">
        <v>598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974</v>
      </c>
      <c r="AA21" s="292">
        <v>0</v>
      </c>
      <c r="AB21" s="292">
        <v>760</v>
      </c>
      <c r="AC21" s="292">
        <f>SUM(AD21:AJ21)</f>
        <v>214</v>
      </c>
      <c r="AD21" s="292">
        <v>214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5000</v>
      </c>
      <c r="E22" s="292">
        <f>+Q22</f>
        <v>3399</v>
      </c>
      <c r="F22" s="292">
        <f>SUM(G22:M22)</f>
        <v>1172</v>
      </c>
      <c r="G22" s="292">
        <v>782</v>
      </c>
      <c r="H22" s="292">
        <v>0</v>
      </c>
      <c r="I22" s="292">
        <v>0</v>
      </c>
      <c r="J22" s="292">
        <v>0</v>
      </c>
      <c r="K22" s="292">
        <v>390</v>
      </c>
      <c r="L22" s="292">
        <v>0</v>
      </c>
      <c r="M22" s="292">
        <v>0</v>
      </c>
      <c r="N22" s="292">
        <f>+AA22</f>
        <v>0</v>
      </c>
      <c r="O22" s="292">
        <f>+資源化量内訳!Y22</f>
        <v>429</v>
      </c>
      <c r="P22" s="292">
        <f>+SUM(Q22,R22)</f>
        <v>3987</v>
      </c>
      <c r="Q22" s="292">
        <v>3399</v>
      </c>
      <c r="R22" s="292">
        <f>+SUM(S22,T22,U22,V22,W22,X22,Y22)</f>
        <v>588</v>
      </c>
      <c r="S22" s="292">
        <v>588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482</v>
      </c>
      <c r="AA22" s="292">
        <v>0</v>
      </c>
      <c r="AB22" s="292">
        <v>370</v>
      </c>
      <c r="AC22" s="292">
        <f>SUM(AD22:AJ22)</f>
        <v>112</v>
      </c>
      <c r="AD22" s="292">
        <v>112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0"/>
      <c r="AL23" s="290"/>
      <c r="AM23" s="290"/>
      <c r="AN23" s="290"/>
      <c r="AO23" s="290"/>
      <c r="AP23" s="290"/>
      <c r="AQ23" s="290"/>
      <c r="AR23" s="290"/>
      <c r="AS23" s="290"/>
    </row>
    <row r="24" spans="1:45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0"/>
      <c r="AL24" s="290"/>
      <c r="AM24" s="290"/>
      <c r="AN24" s="290"/>
      <c r="AO24" s="290"/>
      <c r="AP24" s="290"/>
      <c r="AQ24" s="290"/>
      <c r="AR24" s="290"/>
      <c r="AS24" s="290"/>
    </row>
    <row r="25" spans="1:45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0"/>
      <c r="AL25" s="290"/>
      <c r="AM25" s="290"/>
      <c r="AN25" s="290"/>
      <c r="AO25" s="290"/>
      <c r="AP25" s="290"/>
      <c r="AQ25" s="290"/>
      <c r="AR25" s="290"/>
      <c r="AS25" s="290"/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2">
    <sortCondition ref="A8:A22"/>
    <sortCondition ref="B8:B22"/>
    <sortCondition ref="C8:C2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21" man="1"/>
    <brk id="25" min="1" max="21" man="1"/>
    <brk id="36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6">
        <f t="shared" ref="D7:X7" si="0">SUM(Y7,AT7,BO7)</f>
        <v>97869</v>
      </c>
      <c r="E7" s="306">
        <f t="shared" si="0"/>
        <v>31254</v>
      </c>
      <c r="F7" s="306">
        <f t="shared" si="0"/>
        <v>124</v>
      </c>
      <c r="G7" s="306">
        <f t="shared" si="0"/>
        <v>2100</v>
      </c>
      <c r="H7" s="306">
        <f t="shared" si="0"/>
        <v>6986</v>
      </c>
      <c r="I7" s="306">
        <f t="shared" si="0"/>
        <v>5058</v>
      </c>
      <c r="J7" s="306">
        <f t="shared" si="0"/>
        <v>1541</v>
      </c>
      <c r="K7" s="306">
        <f t="shared" si="0"/>
        <v>67</v>
      </c>
      <c r="L7" s="306">
        <f t="shared" si="0"/>
        <v>5343</v>
      </c>
      <c r="M7" s="306">
        <f t="shared" si="0"/>
        <v>129</v>
      </c>
      <c r="N7" s="306">
        <f t="shared" si="0"/>
        <v>622</v>
      </c>
      <c r="O7" s="306">
        <f t="shared" si="0"/>
        <v>14371</v>
      </c>
      <c r="P7" s="306">
        <f t="shared" si="0"/>
        <v>2867</v>
      </c>
      <c r="Q7" s="306">
        <f t="shared" si="0"/>
        <v>2396</v>
      </c>
      <c r="R7" s="306">
        <f t="shared" si="0"/>
        <v>2510</v>
      </c>
      <c r="S7" s="306">
        <f t="shared" si="0"/>
        <v>21494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16</v>
      </c>
      <c r="X7" s="306">
        <f t="shared" si="0"/>
        <v>991</v>
      </c>
      <c r="Y7" s="306">
        <f>SUM(Z7:AS7)</f>
        <v>12023</v>
      </c>
      <c r="Z7" s="306">
        <f t="shared" ref="Z7:AI7" si="1">SUM(Z$8:Z$207)</f>
        <v>5351</v>
      </c>
      <c r="AA7" s="306">
        <f t="shared" si="1"/>
        <v>52</v>
      </c>
      <c r="AB7" s="306">
        <f t="shared" si="1"/>
        <v>822</v>
      </c>
      <c r="AC7" s="306">
        <f t="shared" si="1"/>
        <v>367</v>
      </c>
      <c r="AD7" s="306">
        <f t="shared" si="1"/>
        <v>1168</v>
      </c>
      <c r="AE7" s="306">
        <f t="shared" si="1"/>
        <v>905</v>
      </c>
      <c r="AF7" s="306">
        <f t="shared" si="1"/>
        <v>24</v>
      </c>
      <c r="AG7" s="306">
        <f t="shared" si="1"/>
        <v>3077</v>
      </c>
      <c r="AH7" s="306">
        <f t="shared" si="1"/>
        <v>0</v>
      </c>
      <c r="AI7" s="306">
        <f t="shared" si="1"/>
        <v>22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</v>
      </c>
      <c r="AS7" s="306">
        <f>SUM(AS$8:AS$207)</f>
        <v>234</v>
      </c>
      <c r="AT7" s="306">
        <f>施設資源化量内訳!D7</f>
        <v>60596</v>
      </c>
      <c r="AU7" s="306">
        <f>施設資源化量内訳!E7</f>
        <v>1725</v>
      </c>
      <c r="AV7" s="306">
        <f>施設資源化量内訳!F7</f>
        <v>37</v>
      </c>
      <c r="AW7" s="306">
        <f>施設資源化量内訳!G7</f>
        <v>678</v>
      </c>
      <c r="AX7" s="306">
        <f>施設資源化量内訳!H7</f>
        <v>6435</v>
      </c>
      <c r="AY7" s="306">
        <f>施設資源化量内訳!I7</f>
        <v>3889</v>
      </c>
      <c r="AZ7" s="306">
        <f>施設資源化量内訳!J7</f>
        <v>636</v>
      </c>
      <c r="BA7" s="306">
        <f>施設資源化量内訳!K7</f>
        <v>43</v>
      </c>
      <c r="BB7" s="306">
        <f>施設資源化量内訳!L7</f>
        <v>2266</v>
      </c>
      <c r="BC7" s="306">
        <f>施設資源化量内訳!M7</f>
        <v>129</v>
      </c>
      <c r="BD7" s="306">
        <f>施設資源化量内訳!N7</f>
        <v>348</v>
      </c>
      <c r="BE7" s="306">
        <f>施設資源化量内訳!O7</f>
        <v>14371</v>
      </c>
      <c r="BF7" s="306">
        <f>施設資源化量内訳!P7</f>
        <v>2867</v>
      </c>
      <c r="BG7" s="306">
        <f>施設資源化量内訳!Q7</f>
        <v>2396</v>
      </c>
      <c r="BH7" s="306">
        <f>施設資源化量内訳!R7</f>
        <v>2510</v>
      </c>
      <c r="BI7" s="306">
        <f>施設資源化量内訳!S7</f>
        <v>21494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15</v>
      </c>
      <c r="BN7" s="306">
        <f>施設資源化量内訳!X7</f>
        <v>757</v>
      </c>
      <c r="BO7" s="306">
        <f>SUM(BP7:CI7)</f>
        <v>25250</v>
      </c>
      <c r="BP7" s="306">
        <f t="shared" ref="BP7:BY7" si="2">SUM(BP$8:BP$207)</f>
        <v>24178</v>
      </c>
      <c r="BQ7" s="306">
        <f t="shared" si="2"/>
        <v>35</v>
      </c>
      <c r="BR7" s="306">
        <f t="shared" si="2"/>
        <v>600</v>
      </c>
      <c r="BS7" s="306">
        <f t="shared" si="2"/>
        <v>184</v>
      </c>
      <c r="BT7" s="306">
        <f t="shared" si="2"/>
        <v>1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252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13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39567</v>
      </c>
      <c r="E8" s="292">
        <f>SUM(Z8,AU8,BP8)</f>
        <v>13720</v>
      </c>
      <c r="F8" s="292">
        <f>SUM(AA8,AV8,BQ8)</f>
        <v>7</v>
      </c>
      <c r="G8" s="292">
        <f>SUM(AB8,AW8,BR8)</f>
        <v>490</v>
      </c>
      <c r="H8" s="292">
        <f>SUM(AC8,AX8,BS8)</f>
        <v>2612</v>
      </c>
      <c r="I8" s="292">
        <f>SUM(AD8,AY8,BT8)</f>
        <v>2150</v>
      </c>
      <c r="J8" s="292">
        <f>SUM(AE8,AZ8,BU8)</f>
        <v>501</v>
      </c>
      <c r="K8" s="292">
        <f>SUM(AF8,BA8,BV8)</f>
        <v>0</v>
      </c>
      <c r="L8" s="292">
        <f>SUM(AG8,BB8,BW8)</f>
        <v>2399</v>
      </c>
      <c r="M8" s="292">
        <f>SUM(AH8,BC8,BX8)</f>
        <v>0</v>
      </c>
      <c r="N8" s="292">
        <f>SUM(AI8,BD8,BY8)</f>
        <v>577</v>
      </c>
      <c r="O8" s="292">
        <f>SUM(AJ8,BE8,BZ8)</f>
        <v>5624</v>
      </c>
      <c r="P8" s="292">
        <f>SUM(AK8,BF8,CA8)</f>
        <v>845</v>
      </c>
      <c r="Q8" s="292">
        <f>SUM(AL8,BG8,CB8)</f>
        <v>1986</v>
      </c>
      <c r="R8" s="292">
        <f>SUM(AM8,BH8,CC8)</f>
        <v>1302</v>
      </c>
      <c r="S8" s="292">
        <f>SUM(AN8,BI8,CD8)</f>
        <v>7282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12</v>
      </c>
      <c r="X8" s="292">
        <f>SUM(AS8,BN8,CI8)</f>
        <v>60</v>
      </c>
      <c r="Y8" s="292">
        <f>SUM(Z8:AS8)</f>
        <v>4298</v>
      </c>
      <c r="Z8" s="292">
        <v>1330</v>
      </c>
      <c r="AA8" s="292">
        <v>0</v>
      </c>
      <c r="AB8" s="292">
        <v>68</v>
      </c>
      <c r="AC8" s="292">
        <v>0</v>
      </c>
      <c r="AD8" s="292">
        <v>0</v>
      </c>
      <c r="AE8" s="292">
        <v>501</v>
      </c>
      <c r="AF8" s="292">
        <v>0</v>
      </c>
      <c r="AG8" s="292">
        <v>2399</v>
      </c>
      <c r="AH8" s="292">
        <v>0</v>
      </c>
      <c r="AI8" s="295">
        <v>0</v>
      </c>
      <c r="AJ8" s="295" t="s">
        <v>792</v>
      </c>
      <c r="AK8" s="295" t="s">
        <v>792</v>
      </c>
      <c r="AL8" s="295" t="s">
        <v>792</v>
      </c>
      <c r="AM8" s="295" t="s">
        <v>792</v>
      </c>
      <c r="AN8" s="295" t="s">
        <v>792</v>
      </c>
      <c r="AO8" s="295" t="s">
        <v>792</v>
      </c>
      <c r="AP8" s="295" t="s">
        <v>792</v>
      </c>
      <c r="AQ8" s="295" t="s">
        <v>792</v>
      </c>
      <c r="AR8" s="292">
        <v>0</v>
      </c>
      <c r="AS8" s="292">
        <v>0</v>
      </c>
      <c r="AT8" s="292">
        <f>施設資源化量内訳!D8</f>
        <v>22546</v>
      </c>
      <c r="AU8" s="292">
        <f>施設資源化量内訳!E8</f>
        <v>350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2590</v>
      </c>
      <c r="AY8" s="292">
        <f>施設資源化量内訳!I8</f>
        <v>2150</v>
      </c>
      <c r="AZ8" s="292">
        <f>施設資源化量内訳!J8</f>
        <v>0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345</v>
      </c>
      <c r="BE8" s="292">
        <f>施設資源化量内訳!O8</f>
        <v>5624</v>
      </c>
      <c r="BF8" s="292">
        <f>施設資源化量内訳!P8</f>
        <v>845</v>
      </c>
      <c r="BG8" s="292">
        <f>施設資源化量内訳!Q8</f>
        <v>1986</v>
      </c>
      <c r="BH8" s="292">
        <f>施設資源化量内訳!R8</f>
        <v>1302</v>
      </c>
      <c r="BI8" s="292">
        <f>施設資源化量内訳!S8</f>
        <v>7282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12</v>
      </c>
      <c r="BN8" s="292">
        <f>施設資源化量内訳!X8</f>
        <v>60</v>
      </c>
      <c r="BO8" s="292">
        <f>SUM(BP8:CI8)</f>
        <v>12723</v>
      </c>
      <c r="BP8" s="292">
        <v>12040</v>
      </c>
      <c r="BQ8" s="292">
        <v>7</v>
      </c>
      <c r="BR8" s="292">
        <v>422</v>
      </c>
      <c r="BS8" s="292">
        <v>22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232</v>
      </c>
      <c r="BZ8" s="295" t="s">
        <v>792</v>
      </c>
      <c r="CA8" s="295" t="s">
        <v>792</v>
      </c>
      <c r="CB8" s="295" t="s">
        <v>792</v>
      </c>
      <c r="CC8" s="295" t="s">
        <v>792</v>
      </c>
      <c r="CD8" s="295" t="s">
        <v>792</v>
      </c>
      <c r="CE8" s="295" t="s">
        <v>792</v>
      </c>
      <c r="CF8" s="295" t="s">
        <v>792</v>
      </c>
      <c r="CG8" s="295" t="s">
        <v>792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13016</v>
      </c>
      <c r="E9" s="292">
        <f>SUM(Z9,AU9,BP9)</f>
        <v>4911</v>
      </c>
      <c r="F9" s="292">
        <f>SUM(AA9,AV9,BQ9)</f>
        <v>21</v>
      </c>
      <c r="G9" s="292">
        <f>SUM(AB9,AW9,BR9)</f>
        <v>443</v>
      </c>
      <c r="H9" s="292">
        <f>SUM(AC9,AX9,BS9)</f>
        <v>953</v>
      </c>
      <c r="I9" s="292">
        <f>SUM(AD9,AY9,BT9)</f>
        <v>811</v>
      </c>
      <c r="J9" s="292">
        <f>SUM(AE9,AZ9,BU9)</f>
        <v>300</v>
      </c>
      <c r="K9" s="292">
        <f>SUM(AF9,BA9,BV9)</f>
        <v>0</v>
      </c>
      <c r="L9" s="292">
        <f>SUM(AG9,BB9,BW9)</f>
        <v>1139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526</v>
      </c>
      <c r="Q9" s="292">
        <f>SUM(AL9,BG9,CB9)</f>
        <v>0</v>
      </c>
      <c r="R9" s="292">
        <f>SUM(AM9,BH9,CC9)</f>
        <v>679</v>
      </c>
      <c r="S9" s="292">
        <f>SUM(AN9,BI9,CD9)</f>
        <v>2913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3</v>
      </c>
      <c r="X9" s="292">
        <f>SUM(AS9,BN9,CI9)</f>
        <v>317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792</v>
      </c>
      <c r="AK9" s="295" t="s">
        <v>792</v>
      </c>
      <c r="AL9" s="295" t="s">
        <v>792</v>
      </c>
      <c r="AM9" s="295" t="s">
        <v>792</v>
      </c>
      <c r="AN9" s="295" t="s">
        <v>792</v>
      </c>
      <c r="AO9" s="295" t="s">
        <v>792</v>
      </c>
      <c r="AP9" s="295" t="s">
        <v>792</v>
      </c>
      <c r="AQ9" s="295" t="s">
        <v>792</v>
      </c>
      <c r="AR9" s="292">
        <v>0</v>
      </c>
      <c r="AS9" s="292">
        <v>0</v>
      </c>
      <c r="AT9" s="292">
        <f>施設資源化量内訳!D9</f>
        <v>9110</v>
      </c>
      <c r="AU9" s="292">
        <f>施設資源化量内訳!E9</f>
        <v>1262</v>
      </c>
      <c r="AV9" s="292">
        <f>施設資源化量内訳!F9</f>
        <v>10</v>
      </c>
      <c r="AW9" s="292">
        <f>施設資源化量内訳!G9</f>
        <v>265</v>
      </c>
      <c r="AX9" s="292">
        <f>施設資源化量内訳!H9</f>
        <v>885</v>
      </c>
      <c r="AY9" s="292">
        <f>施設資源化量内訳!I9</f>
        <v>811</v>
      </c>
      <c r="AZ9" s="292">
        <f>施設資源化量内訳!J9</f>
        <v>300</v>
      </c>
      <c r="BA9" s="292">
        <f>施設資源化量内訳!K9</f>
        <v>0</v>
      </c>
      <c r="BB9" s="292">
        <f>施設資源化量内訳!L9</f>
        <v>1139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526</v>
      </c>
      <c r="BG9" s="292">
        <f>施設資源化量内訳!Q9</f>
        <v>0</v>
      </c>
      <c r="BH9" s="292">
        <f>施設資源化量内訳!R9</f>
        <v>679</v>
      </c>
      <c r="BI9" s="292">
        <f>施設資源化量内訳!S9</f>
        <v>2913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3</v>
      </c>
      <c r="BN9" s="292">
        <f>施設資源化量内訳!X9</f>
        <v>317</v>
      </c>
      <c r="BO9" s="292">
        <f>SUM(BP9:CI9)</f>
        <v>3906</v>
      </c>
      <c r="BP9" s="292">
        <v>3649</v>
      </c>
      <c r="BQ9" s="292">
        <v>11</v>
      </c>
      <c r="BR9" s="292">
        <v>178</v>
      </c>
      <c r="BS9" s="292">
        <v>68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792</v>
      </c>
      <c r="CA9" s="295" t="s">
        <v>792</v>
      </c>
      <c r="CB9" s="295" t="s">
        <v>792</v>
      </c>
      <c r="CC9" s="295" t="s">
        <v>792</v>
      </c>
      <c r="CD9" s="295" t="s">
        <v>792</v>
      </c>
      <c r="CE9" s="295" t="s">
        <v>792</v>
      </c>
      <c r="CF9" s="295" t="s">
        <v>792</v>
      </c>
      <c r="CG9" s="295" t="s">
        <v>792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3547</v>
      </c>
      <c r="E10" s="292">
        <f>SUM(Z10,AU10,BP10)</f>
        <v>1404</v>
      </c>
      <c r="F10" s="292">
        <f>SUM(AA10,AV10,BQ10)</f>
        <v>9</v>
      </c>
      <c r="G10" s="292">
        <f>SUM(AB10,AW10,BR10)</f>
        <v>88</v>
      </c>
      <c r="H10" s="292">
        <f>SUM(AC10,AX10,BS10)</f>
        <v>323</v>
      </c>
      <c r="I10" s="292">
        <f>SUM(AD10,AY10,BT10)</f>
        <v>193</v>
      </c>
      <c r="J10" s="292">
        <f>SUM(AE10,AZ10,BU10)</f>
        <v>84</v>
      </c>
      <c r="K10" s="292">
        <f>SUM(AF10,BA10,BV10)</f>
        <v>0</v>
      </c>
      <c r="L10" s="292">
        <f>SUM(AG10,BB10,BW10)</f>
        <v>144</v>
      </c>
      <c r="M10" s="292">
        <f>SUM(AH10,BC10,BX10)</f>
        <v>0</v>
      </c>
      <c r="N10" s="292">
        <f>SUM(AI10,BD10,BY10)</f>
        <v>0</v>
      </c>
      <c r="O10" s="292">
        <f>SUM(AJ10,BE10,BZ10)</f>
        <v>361</v>
      </c>
      <c r="P10" s="292">
        <f>SUM(AK10,BF10,CA10)</f>
        <v>190</v>
      </c>
      <c r="Q10" s="292">
        <f>SUM(AL10,BG10,CB10)</f>
        <v>0</v>
      </c>
      <c r="R10" s="292">
        <f>SUM(AM10,BH10,CC10)</f>
        <v>74</v>
      </c>
      <c r="S10" s="292">
        <f>SUM(AN10,BI10,CD10)</f>
        <v>638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39</v>
      </c>
      <c r="Y10" s="292">
        <f>SUM(Z10:AS10)</f>
        <v>1511</v>
      </c>
      <c r="Z10" s="292">
        <v>876</v>
      </c>
      <c r="AA10" s="292">
        <v>8</v>
      </c>
      <c r="AB10" s="292">
        <v>88</v>
      </c>
      <c r="AC10" s="292">
        <v>79</v>
      </c>
      <c r="AD10" s="292">
        <v>193</v>
      </c>
      <c r="AE10" s="292">
        <v>84</v>
      </c>
      <c r="AF10" s="292">
        <v>0</v>
      </c>
      <c r="AG10" s="292">
        <v>144</v>
      </c>
      <c r="AH10" s="292">
        <v>0</v>
      </c>
      <c r="AI10" s="295">
        <v>0</v>
      </c>
      <c r="AJ10" s="295" t="s">
        <v>792</v>
      </c>
      <c r="AK10" s="295" t="s">
        <v>792</v>
      </c>
      <c r="AL10" s="295" t="s">
        <v>792</v>
      </c>
      <c r="AM10" s="295" t="s">
        <v>792</v>
      </c>
      <c r="AN10" s="295" t="s">
        <v>792</v>
      </c>
      <c r="AO10" s="295" t="s">
        <v>792</v>
      </c>
      <c r="AP10" s="295" t="s">
        <v>792</v>
      </c>
      <c r="AQ10" s="295" t="s">
        <v>792</v>
      </c>
      <c r="AR10" s="292">
        <v>0</v>
      </c>
      <c r="AS10" s="292">
        <v>39</v>
      </c>
      <c r="AT10" s="292">
        <f>施設資源化量内訳!D10</f>
        <v>1504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241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361</v>
      </c>
      <c r="BF10" s="292">
        <f>施設資源化量内訳!P10</f>
        <v>190</v>
      </c>
      <c r="BG10" s="292">
        <f>施設資源化量内訳!Q10</f>
        <v>0</v>
      </c>
      <c r="BH10" s="292">
        <f>施設資源化量内訳!R10</f>
        <v>74</v>
      </c>
      <c r="BI10" s="292">
        <f>施設資源化量内訳!S10</f>
        <v>638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532</v>
      </c>
      <c r="BP10" s="292">
        <v>528</v>
      </c>
      <c r="BQ10" s="292">
        <v>1</v>
      </c>
      <c r="BR10" s="292">
        <v>0</v>
      </c>
      <c r="BS10" s="292">
        <v>3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792</v>
      </c>
      <c r="CA10" s="295" t="s">
        <v>792</v>
      </c>
      <c r="CB10" s="295" t="s">
        <v>792</v>
      </c>
      <c r="CC10" s="295" t="s">
        <v>792</v>
      </c>
      <c r="CD10" s="295" t="s">
        <v>792</v>
      </c>
      <c r="CE10" s="295" t="s">
        <v>792</v>
      </c>
      <c r="CF10" s="295" t="s">
        <v>792</v>
      </c>
      <c r="CG10" s="295" t="s">
        <v>792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4376</v>
      </c>
      <c r="E11" s="292">
        <f>SUM(Z11,AU11,BP11)</f>
        <v>1377</v>
      </c>
      <c r="F11" s="292">
        <f>SUM(AA11,AV11,BQ11)</f>
        <v>21</v>
      </c>
      <c r="G11" s="292">
        <f>SUM(AB11,AW11,BR11)</f>
        <v>74</v>
      </c>
      <c r="H11" s="292">
        <f>SUM(AC11,AX11,BS11)</f>
        <v>307</v>
      </c>
      <c r="I11" s="292">
        <f>SUM(AD11,AY11,BT11)</f>
        <v>332</v>
      </c>
      <c r="J11" s="292">
        <f>SUM(AE11,AZ11,BU11)</f>
        <v>135</v>
      </c>
      <c r="K11" s="292">
        <f>SUM(AF11,BA11,BV11)</f>
        <v>35</v>
      </c>
      <c r="L11" s="292">
        <f>SUM(AG11,BB11,BW11)</f>
        <v>314</v>
      </c>
      <c r="M11" s="292">
        <f>SUM(AH11,BC11,BX11)</f>
        <v>100</v>
      </c>
      <c r="N11" s="292">
        <f>SUM(AI11,BD11,BY11)</f>
        <v>0</v>
      </c>
      <c r="O11" s="292">
        <f>SUM(AJ11,BE11,BZ11)</f>
        <v>43</v>
      </c>
      <c r="P11" s="292">
        <f>SUM(AK11,BF11,CA11)</f>
        <v>332</v>
      </c>
      <c r="Q11" s="292">
        <f>SUM(AL11,BG11,CB11)</f>
        <v>0</v>
      </c>
      <c r="R11" s="292">
        <f>SUM(AM11,BH11,CC11)</f>
        <v>0</v>
      </c>
      <c r="S11" s="292">
        <f>SUM(AN11,BI11,CD11)</f>
        <v>1244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62</v>
      </c>
      <c r="Y11" s="292">
        <f>SUM(Z11:AS11)</f>
        <v>317</v>
      </c>
      <c r="Z11" s="292">
        <v>317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792</v>
      </c>
      <c r="AK11" s="295" t="s">
        <v>792</v>
      </c>
      <c r="AL11" s="295" t="s">
        <v>792</v>
      </c>
      <c r="AM11" s="295" t="s">
        <v>792</v>
      </c>
      <c r="AN11" s="295" t="s">
        <v>792</v>
      </c>
      <c r="AO11" s="295" t="s">
        <v>792</v>
      </c>
      <c r="AP11" s="295" t="s">
        <v>792</v>
      </c>
      <c r="AQ11" s="295" t="s">
        <v>792</v>
      </c>
      <c r="AR11" s="292">
        <v>0</v>
      </c>
      <c r="AS11" s="292">
        <v>0</v>
      </c>
      <c r="AT11" s="292">
        <f>施設資源化量内訳!D11</f>
        <v>3064</v>
      </c>
      <c r="AU11" s="292">
        <f>施設資源化量内訳!E11</f>
        <v>79</v>
      </c>
      <c r="AV11" s="292">
        <f>施設資源化量内訳!F11</f>
        <v>21</v>
      </c>
      <c r="AW11" s="292">
        <f>施設資源化量内訳!G11</f>
        <v>74</v>
      </c>
      <c r="AX11" s="292">
        <f>施設資源化量内訳!H11</f>
        <v>293</v>
      </c>
      <c r="AY11" s="292">
        <f>施設資源化量内訳!I11</f>
        <v>332</v>
      </c>
      <c r="AZ11" s="292">
        <f>施設資源化量内訳!J11</f>
        <v>135</v>
      </c>
      <c r="BA11" s="292">
        <f>施設資源化量内訳!K11</f>
        <v>35</v>
      </c>
      <c r="BB11" s="292">
        <f>施設資源化量内訳!L11</f>
        <v>314</v>
      </c>
      <c r="BC11" s="292">
        <f>施設資源化量内訳!M11</f>
        <v>100</v>
      </c>
      <c r="BD11" s="292">
        <f>施設資源化量内訳!N11</f>
        <v>0</v>
      </c>
      <c r="BE11" s="292">
        <f>施設資源化量内訳!O11</f>
        <v>43</v>
      </c>
      <c r="BF11" s="292">
        <f>施設資源化量内訳!P11</f>
        <v>332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1244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62</v>
      </c>
      <c r="BO11" s="292">
        <f>SUM(BP11:CI11)</f>
        <v>995</v>
      </c>
      <c r="BP11" s="292">
        <v>981</v>
      </c>
      <c r="BQ11" s="292">
        <v>0</v>
      </c>
      <c r="BR11" s="292">
        <v>0</v>
      </c>
      <c r="BS11" s="292">
        <v>14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792</v>
      </c>
      <c r="CA11" s="295" t="s">
        <v>792</v>
      </c>
      <c r="CB11" s="295" t="s">
        <v>792</v>
      </c>
      <c r="CC11" s="295" t="s">
        <v>792</v>
      </c>
      <c r="CD11" s="295" t="s">
        <v>792</v>
      </c>
      <c r="CE11" s="295" t="s">
        <v>792</v>
      </c>
      <c r="CF11" s="295" t="s">
        <v>792</v>
      </c>
      <c r="CG11" s="295" t="s">
        <v>792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5644</v>
      </c>
      <c r="E12" s="292">
        <f>SUM(Z12,AU12,BP12)</f>
        <v>1173</v>
      </c>
      <c r="F12" s="292">
        <f>SUM(AA12,AV12,BQ12)</f>
        <v>10</v>
      </c>
      <c r="G12" s="292">
        <f>SUM(AB12,AW12,BR12)</f>
        <v>66</v>
      </c>
      <c r="H12" s="292">
        <f>SUM(AC12,AX12,BS12)</f>
        <v>198</v>
      </c>
      <c r="I12" s="292">
        <f>SUM(AD12,AY12,BT12)</f>
        <v>177</v>
      </c>
      <c r="J12" s="292">
        <f>SUM(AE12,AZ12,BU12)</f>
        <v>70</v>
      </c>
      <c r="K12" s="292">
        <f>SUM(AF12,BA12,BV12)</f>
        <v>0</v>
      </c>
      <c r="L12" s="292">
        <f>SUM(AG12,BB12,BW12)</f>
        <v>126</v>
      </c>
      <c r="M12" s="292">
        <f>SUM(AH12,BC12,BX12)</f>
        <v>0</v>
      </c>
      <c r="N12" s="292">
        <f>SUM(AI12,BD12,BY12)</f>
        <v>11</v>
      </c>
      <c r="O12" s="292">
        <f>SUM(AJ12,BE12,BZ12)</f>
        <v>18</v>
      </c>
      <c r="P12" s="292">
        <f>SUM(AK12,BF12,CA12)</f>
        <v>75</v>
      </c>
      <c r="Q12" s="292">
        <f>SUM(AL12,BG12,CB12)</f>
        <v>159</v>
      </c>
      <c r="R12" s="292">
        <f>SUM(AM12,BH12,CC12)</f>
        <v>0</v>
      </c>
      <c r="S12" s="292">
        <f>SUM(AN12,BI12,CD12)</f>
        <v>3325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236</v>
      </c>
      <c r="Y12" s="292">
        <f>SUM(Z12:AS12)</f>
        <v>776</v>
      </c>
      <c r="Z12" s="292">
        <v>466</v>
      </c>
      <c r="AA12" s="292">
        <v>9</v>
      </c>
      <c r="AB12" s="292">
        <v>66</v>
      </c>
      <c r="AC12" s="292">
        <v>0</v>
      </c>
      <c r="AD12" s="292">
        <v>0</v>
      </c>
      <c r="AE12" s="292">
        <v>70</v>
      </c>
      <c r="AF12" s="292">
        <v>0</v>
      </c>
      <c r="AG12" s="292">
        <v>126</v>
      </c>
      <c r="AH12" s="292">
        <v>0</v>
      </c>
      <c r="AI12" s="295">
        <v>11</v>
      </c>
      <c r="AJ12" s="295" t="s">
        <v>792</v>
      </c>
      <c r="AK12" s="295" t="s">
        <v>792</v>
      </c>
      <c r="AL12" s="295" t="s">
        <v>792</v>
      </c>
      <c r="AM12" s="295" t="s">
        <v>792</v>
      </c>
      <c r="AN12" s="295" t="s">
        <v>792</v>
      </c>
      <c r="AO12" s="295" t="s">
        <v>792</v>
      </c>
      <c r="AP12" s="295" t="s">
        <v>792</v>
      </c>
      <c r="AQ12" s="295" t="s">
        <v>792</v>
      </c>
      <c r="AR12" s="292">
        <v>0</v>
      </c>
      <c r="AS12" s="292">
        <v>28</v>
      </c>
      <c r="AT12" s="292">
        <f>施設資源化量内訳!D12</f>
        <v>4166</v>
      </c>
      <c r="AU12" s="292">
        <f>施設資源化量内訳!E12</f>
        <v>13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191</v>
      </c>
      <c r="AY12" s="292">
        <f>施設資源化量内訳!I12</f>
        <v>177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18</v>
      </c>
      <c r="BF12" s="292">
        <f>施設資源化量内訳!P12</f>
        <v>75</v>
      </c>
      <c r="BG12" s="292">
        <f>施設資源化量内訳!Q12</f>
        <v>159</v>
      </c>
      <c r="BH12" s="292">
        <f>施設資源化量内訳!R12</f>
        <v>0</v>
      </c>
      <c r="BI12" s="292">
        <f>施設資源化量内訳!S12</f>
        <v>3325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208</v>
      </c>
      <c r="BO12" s="292">
        <f>SUM(BP12:CI12)</f>
        <v>702</v>
      </c>
      <c r="BP12" s="292">
        <v>694</v>
      </c>
      <c r="BQ12" s="292">
        <v>1</v>
      </c>
      <c r="BR12" s="292">
        <v>0</v>
      </c>
      <c r="BS12" s="292">
        <v>7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792</v>
      </c>
      <c r="CA12" s="295" t="s">
        <v>792</v>
      </c>
      <c r="CB12" s="295" t="s">
        <v>792</v>
      </c>
      <c r="CC12" s="295" t="s">
        <v>792</v>
      </c>
      <c r="CD12" s="295" t="s">
        <v>792</v>
      </c>
      <c r="CE12" s="295" t="s">
        <v>792</v>
      </c>
      <c r="CF12" s="295" t="s">
        <v>792</v>
      </c>
      <c r="CG12" s="295" t="s">
        <v>792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2922</v>
      </c>
      <c r="E13" s="292">
        <f>SUM(Z13,AU13,BP13)</f>
        <v>1077</v>
      </c>
      <c r="F13" s="292">
        <f>SUM(AA13,AV13,BQ13)</f>
        <v>1</v>
      </c>
      <c r="G13" s="292">
        <f>SUM(AB13,AW13,BR13)</f>
        <v>37</v>
      </c>
      <c r="H13" s="292">
        <f>SUM(AC13,AX13,BS13)</f>
        <v>308</v>
      </c>
      <c r="I13" s="292">
        <f>SUM(AD13,AY13,BT13)</f>
        <v>142</v>
      </c>
      <c r="J13" s="292">
        <f>SUM(AE13,AZ13,BU13)</f>
        <v>48</v>
      </c>
      <c r="K13" s="292">
        <f>SUM(AF13,BA13,BV13)</f>
        <v>0</v>
      </c>
      <c r="L13" s="292">
        <f>SUM(AG13,BB13,BW13)</f>
        <v>64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100</v>
      </c>
      <c r="Q13" s="292">
        <f>SUM(AL13,BG13,CB13)</f>
        <v>0</v>
      </c>
      <c r="R13" s="292">
        <f>SUM(AM13,BH13,CC13)</f>
        <v>0</v>
      </c>
      <c r="S13" s="292">
        <f>SUM(AN13,BI13,CD13)</f>
        <v>1145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1137</v>
      </c>
      <c r="Z13" s="292">
        <v>791</v>
      </c>
      <c r="AA13" s="292">
        <v>0</v>
      </c>
      <c r="AB13" s="292">
        <v>37</v>
      </c>
      <c r="AC13" s="292">
        <v>56</v>
      </c>
      <c r="AD13" s="292">
        <v>141</v>
      </c>
      <c r="AE13" s="292">
        <v>48</v>
      </c>
      <c r="AF13" s="292">
        <v>0</v>
      </c>
      <c r="AG13" s="292">
        <v>64</v>
      </c>
      <c r="AH13" s="292">
        <v>0</v>
      </c>
      <c r="AI13" s="295">
        <v>0</v>
      </c>
      <c r="AJ13" s="295" t="s">
        <v>792</v>
      </c>
      <c r="AK13" s="295" t="s">
        <v>792</v>
      </c>
      <c r="AL13" s="295" t="s">
        <v>792</v>
      </c>
      <c r="AM13" s="295" t="s">
        <v>792</v>
      </c>
      <c r="AN13" s="295" t="s">
        <v>792</v>
      </c>
      <c r="AO13" s="295" t="s">
        <v>792</v>
      </c>
      <c r="AP13" s="295" t="s">
        <v>792</v>
      </c>
      <c r="AQ13" s="295" t="s">
        <v>792</v>
      </c>
      <c r="AR13" s="292">
        <v>0</v>
      </c>
      <c r="AS13" s="292">
        <v>0</v>
      </c>
      <c r="AT13" s="292">
        <f>施設資源化量内訳!D13</f>
        <v>1491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246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100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1145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294</v>
      </c>
      <c r="BP13" s="292">
        <v>286</v>
      </c>
      <c r="BQ13" s="292">
        <v>1</v>
      </c>
      <c r="BR13" s="292">
        <v>0</v>
      </c>
      <c r="BS13" s="292">
        <v>6</v>
      </c>
      <c r="BT13" s="292">
        <v>1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792</v>
      </c>
      <c r="CA13" s="295" t="s">
        <v>792</v>
      </c>
      <c r="CB13" s="295" t="s">
        <v>792</v>
      </c>
      <c r="CC13" s="295" t="s">
        <v>792</v>
      </c>
      <c r="CD13" s="295" t="s">
        <v>792</v>
      </c>
      <c r="CE13" s="295" t="s">
        <v>792</v>
      </c>
      <c r="CF13" s="295" t="s">
        <v>792</v>
      </c>
      <c r="CG13" s="295" t="s">
        <v>792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4014</v>
      </c>
      <c r="E14" s="292">
        <f>SUM(Z14,AU14,BP14)</f>
        <v>956</v>
      </c>
      <c r="F14" s="292">
        <f>SUM(AA14,AV14,BQ14)</f>
        <v>0</v>
      </c>
      <c r="G14" s="292">
        <f>SUM(AB14,AW14,BR14)</f>
        <v>73</v>
      </c>
      <c r="H14" s="292">
        <f>SUM(AC14,AX14,BS14)</f>
        <v>320</v>
      </c>
      <c r="I14" s="292">
        <f>SUM(AD14,AY14,BT14)</f>
        <v>131</v>
      </c>
      <c r="J14" s="292">
        <f>SUM(AE14,AZ14,BU14)</f>
        <v>22</v>
      </c>
      <c r="K14" s="292">
        <f>SUM(AF14,BA14,BV14)</f>
        <v>1</v>
      </c>
      <c r="L14" s="292">
        <f>SUM(AG14,BB14,BW14)</f>
        <v>139</v>
      </c>
      <c r="M14" s="292">
        <f>SUM(AH14,BC14,BX14)</f>
        <v>20</v>
      </c>
      <c r="N14" s="292">
        <f>SUM(AI14,BD14,BY14)</f>
        <v>1</v>
      </c>
      <c r="O14" s="292">
        <f>SUM(AJ14,BE14,BZ14)</f>
        <v>823</v>
      </c>
      <c r="P14" s="292">
        <f>SUM(AK14,BF14,CA14)</f>
        <v>60</v>
      </c>
      <c r="Q14" s="292">
        <f>SUM(AL14,BG14,CB14)</f>
        <v>35</v>
      </c>
      <c r="R14" s="292">
        <f>SUM(AM14,BH14,CC14)</f>
        <v>331</v>
      </c>
      <c r="S14" s="292">
        <f>SUM(AN14,BI14,CD14)</f>
        <v>1089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13</v>
      </c>
      <c r="Y14" s="292">
        <f>SUM(Z14:AS14)</f>
        <v>279</v>
      </c>
      <c r="Z14" s="292">
        <v>146</v>
      </c>
      <c r="AA14" s="292">
        <v>0</v>
      </c>
      <c r="AB14" s="292">
        <v>0</v>
      </c>
      <c r="AC14" s="292">
        <v>5</v>
      </c>
      <c r="AD14" s="292">
        <v>128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792</v>
      </c>
      <c r="AK14" s="295" t="s">
        <v>792</v>
      </c>
      <c r="AL14" s="295" t="s">
        <v>792</v>
      </c>
      <c r="AM14" s="295" t="s">
        <v>792</v>
      </c>
      <c r="AN14" s="295" t="s">
        <v>792</v>
      </c>
      <c r="AO14" s="295" t="s">
        <v>792</v>
      </c>
      <c r="AP14" s="295" t="s">
        <v>792</v>
      </c>
      <c r="AQ14" s="295" t="s">
        <v>792</v>
      </c>
      <c r="AR14" s="292">
        <v>0</v>
      </c>
      <c r="AS14" s="292">
        <v>0</v>
      </c>
      <c r="AT14" s="292">
        <f>施設資源化量内訳!D14</f>
        <v>2916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73</v>
      </c>
      <c r="AX14" s="292">
        <f>施設資源化量内訳!H14</f>
        <v>306</v>
      </c>
      <c r="AY14" s="292">
        <f>施設資源化量内訳!I14</f>
        <v>3</v>
      </c>
      <c r="AZ14" s="292">
        <f>施設資源化量内訳!J14</f>
        <v>22</v>
      </c>
      <c r="BA14" s="292">
        <f>施設資源化量内訳!K14</f>
        <v>1</v>
      </c>
      <c r="BB14" s="292">
        <f>施設資源化量内訳!L14</f>
        <v>139</v>
      </c>
      <c r="BC14" s="292">
        <f>施設資源化量内訳!M14</f>
        <v>20</v>
      </c>
      <c r="BD14" s="292">
        <f>施設資源化量内訳!N14</f>
        <v>1</v>
      </c>
      <c r="BE14" s="292">
        <f>施設資源化量内訳!O14</f>
        <v>823</v>
      </c>
      <c r="BF14" s="292">
        <f>施設資源化量内訳!P14</f>
        <v>60</v>
      </c>
      <c r="BG14" s="292">
        <f>施設資源化量内訳!Q14</f>
        <v>35</v>
      </c>
      <c r="BH14" s="292">
        <f>施設資源化量内訳!R14</f>
        <v>331</v>
      </c>
      <c r="BI14" s="292">
        <f>施設資源化量内訳!S14</f>
        <v>1089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13</v>
      </c>
      <c r="BO14" s="292">
        <f>SUM(BP14:CI14)</f>
        <v>819</v>
      </c>
      <c r="BP14" s="292">
        <v>810</v>
      </c>
      <c r="BQ14" s="292">
        <v>0</v>
      </c>
      <c r="BR14" s="292">
        <v>0</v>
      </c>
      <c r="BS14" s="292">
        <v>9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792</v>
      </c>
      <c r="CA14" s="295" t="s">
        <v>792</v>
      </c>
      <c r="CB14" s="295" t="s">
        <v>792</v>
      </c>
      <c r="CC14" s="295" t="s">
        <v>792</v>
      </c>
      <c r="CD14" s="295" t="s">
        <v>792</v>
      </c>
      <c r="CE14" s="295" t="s">
        <v>792</v>
      </c>
      <c r="CF14" s="295" t="s">
        <v>792</v>
      </c>
      <c r="CG14" s="295" t="s">
        <v>792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1957</v>
      </c>
      <c r="E15" s="292">
        <f>SUM(Z15,AU15,BP15)</f>
        <v>366</v>
      </c>
      <c r="F15" s="292">
        <f>SUM(AA15,AV15,BQ15)</f>
        <v>6</v>
      </c>
      <c r="G15" s="292">
        <f>SUM(AB15,AW15,BR15)</f>
        <v>47</v>
      </c>
      <c r="H15" s="292">
        <f>SUM(AC15,AX15,BS15)</f>
        <v>227</v>
      </c>
      <c r="I15" s="292">
        <f>SUM(AD15,AY15,BT15)</f>
        <v>125</v>
      </c>
      <c r="J15" s="292">
        <f>SUM(AE15,AZ15,BU15)</f>
        <v>39</v>
      </c>
      <c r="K15" s="292">
        <f>SUM(AF15,BA15,BV15)</f>
        <v>0</v>
      </c>
      <c r="L15" s="292">
        <f>SUM(AG15,BB15,BW15)</f>
        <v>176</v>
      </c>
      <c r="M15" s="292">
        <f>SUM(AH15,BC15,BX15)</f>
        <v>0</v>
      </c>
      <c r="N15" s="292">
        <f>SUM(AI15,BD15,BY15)</f>
        <v>0</v>
      </c>
      <c r="O15" s="292">
        <f>SUM(AJ15,BE15,BZ15)</f>
        <v>879</v>
      </c>
      <c r="P15" s="292">
        <f>SUM(AK15,BF15,CA15)</f>
        <v>0</v>
      </c>
      <c r="Q15" s="292">
        <f>SUM(AL15,BG15,CB15)</f>
        <v>0</v>
      </c>
      <c r="R15" s="292">
        <f>SUM(AM15,BH15,CC15)</f>
        <v>78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14</v>
      </c>
      <c r="Y15" s="292">
        <f>SUM(Z15:AS15)</f>
        <v>159</v>
      </c>
      <c r="Z15" s="292">
        <v>0</v>
      </c>
      <c r="AA15" s="292">
        <v>0</v>
      </c>
      <c r="AB15" s="292">
        <v>0</v>
      </c>
      <c r="AC15" s="292">
        <v>20</v>
      </c>
      <c r="AD15" s="292">
        <v>125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792</v>
      </c>
      <c r="AK15" s="295" t="s">
        <v>792</v>
      </c>
      <c r="AL15" s="295" t="s">
        <v>792</v>
      </c>
      <c r="AM15" s="295" t="s">
        <v>792</v>
      </c>
      <c r="AN15" s="295" t="s">
        <v>792</v>
      </c>
      <c r="AO15" s="295" t="s">
        <v>792</v>
      </c>
      <c r="AP15" s="295" t="s">
        <v>792</v>
      </c>
      <c r="AQ15" s="295" t="s">
        <v>792</v>
      </c>
      <c r="AR15" s="292">
        <v>0</v>
      </c>
      <c r="AS15" s="292">
        <v>14</v>
      </c>
      <c r="AT15" s="292">
        <f>施設資源化量内訳!D15</f>
        <v>1453</v>
      </c>
      <c r="AU15" s="292">
        <f>施設資源化量内訳!E15</f>
        <v>21</v>
      </c>
      <c r="AV15" s="292">
        <f>施設資源化量内訳!F15</f>
        <v>6</v>
      </c>
      <c r="AW15" s="292">
        <f>施設資源化量内訳!G15</f>
        <v>47</v>
      </c>
      <c r="AX15" s="292">
        <f>施設資源化量内訳!H15</f>
        <v>207</v>
      </c>
      <c r="AY15" s="292">
        <f>施設資源化量内訳!I15</f>
        <v>0</v>
      </c>
      <c r="AZ15" s="292">
        <f>施設資源化量内訳!J15</f>
        <v>39</v>
      </c>
      <c r="BA15" s="292">
        <f>施設資源化量内訳!K15</f>
        <v>0</v>
      </c>
      <c r="BB15" s="292">
        <f>施設資源化量内訳!L15</f>
        <v>176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879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78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345</v>
      </c>
      <c r="BP15" s="292">
        <v>345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792</v>
      </c>
      <c r="CA15" s="295" t="s">
        <v>792</v>
      </c>
      <c r="CB15" s="295" t="s">
        <v>792</v>
      </c>
      <c r="CC15" s="295" t="s">
        <v>792</v>
      </c>
      <c r="CD15" s="295" t="s">
        <v>792</v>
      </c>
      <c r="CE15" s="295" t="s">
        <v>792</v>
      </c>
      <c r="CF15" s="295" t="s">
        <v>792</v>
      </c>
      <c r="CG15" s="295" t="s">
        <v>792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5810</v>
      </c>
      <c r="E16" s="292">
        <f>SUM(Z16,AU16,BP16)</f>
        <v>872</v>
      </c>
      <c r="F16" s="292">
        <f>SUM(AA16,AV16,BQ16)</f>
        <v>5</v>
      </c>
      <c r="G16" s="292">
        <f>SUM(AB16,AW16,BR16)</f>
        <v>94</v>
      </c>
      <c r="H16" s="292">
        <f>SUM(AC16,AX16,BS16)</f>
        <v>382</v>
      </c>
      <c r="I16" s="292">
        <f>SUM(AD16,AY16,BT16)</f>
        <v>229</v>
      </c>
      <c r="J16" s="292">
        <f>SUM(AE16,AZ16,BU16)</f>
        <v>47</v>
      </c>
      <c r="K16" s="292">
        <f>SUM(AF16,BA16,BV16)</f>
        <v>4</v>
      </c>
      <c r="L16" s="292">
        <f>SUM(AG16,BB16,BW16)</f>
        <v>169</v>
      </c>
      <c r="M16" s="292">
        <f>SUM(AH16,BC16,BX16)</f>
        <v>9</v>
      </c>
      <c r="N16" s="292">
        <f>SUM(AI16,BD16,BY16)</f>
        <v>6</v>
      </c>
      <c r="O16" s="292">
        <f>SUM(AJ16,BE16,BZ16)</f>
        <v>3041</v>
      </c>
      <c r="P16" s="292">
        <f>SUM(AK16,BF16,CA16)</f>
        <v>110</v>
      </c>
      <c r="Q16" s="292">
        <f>SUM(AL16,BG16,CB16)</f>
        <v>84</v>
      </c>
      <c r="R16" s="292">
        <f>SUM(AM16,BH16,CC16)</f>
        <v>13</v>
      </c>
      <c r="S16" s="292">
        <f>SUM(AN16,BI16,CD16)</f>
        <v>740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5</v>
      </c>
      <c r="Y16" s="292">
        <f>SUM(Z16:AS16)</f>
        <v>514</v>
      </c>
      <c r="Z16" s="292">
        <v>98</v>
      </c>
      <c r="AA16" s="292">
        <v>0</v>
      </c>
      <c r="AB16" s="292">
        <v>50</v>
      </c>
      <c r="AC16" s="292">
        <v>2</v>
      </c>
      <c r="AD16" s="292">
        <v>224</v>
      </c>
      <c r="AE16" s="292">
        <v>27</v>
      </c>
      <c r="AF16" s="292">
        <v>2</v>
      </c>
      <c r="AG16" s="292">
        <v>111</v>
      </c>
      <c r="AH16" s="292">
        <v>0</v>
      </c>
      <c r="AI16" s="295">
        <v>0</v>
      </c>
      <c r="AJ16" s="295" t="s">
        <v>792</v>
      </c>
      <c r="AK16" s="295" t="s">
        <v>792</v>
      </c>
      <c r="AL16" s="295" t="s">
        <v>792</v>
      </c>
      <c r="AM16" s="295" t="s">
        <v>792</v>
      </c>
      <c r="AN16" s="295" t="s">
        <v>792</v>
      </c>
      <c r="AO16" s="295" t="s">
        <v>792</v>
      </c>
      <c r="AP16" s="295" t="s">
        <v>792</v>
      </c>
      <c r="AQ16" s="295" t="s">
        <v>792</v>
      </c>
      <c r="AR16" s="292">
        <v>0</v>
      </c>
      <c r="AS16" s="292">
        <v>0</v>
      </c>
      <c r="AT16" s="292">
        <f>施設資源化量内訳!D16</f>
        <v>4486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44</v>
      </c>
      <c r="AX16" s="292">
        <f>施設資源化量内訳!H16</f>
        <v>353</v>
      </c>
      <c r="AY16" s="292">
        <f>施設資源化量内訳!I16</f>
        <v>5</v>
      </c>
      <c r="AZ16" s="292">
        <f>施設資源化量内訳!J16</f>
        <v>20</v>
      </c>
      <c r="BA16" s="292">
        <f>施設資源化量内訳!K16</f>
        <v>2</v>
      </c>
      <c r="BB16" s="292">
        <f>施設資源化量内訳!L16</f>
        <v>58</v>
      </c>
      <c r="BC16" s="292">
        <f>施設資源化量内訳!M16</f>
        <v>9</v>
      </c>
      <c r="BD16" s="292">
        <f>施設資源化量内訳!N16</f>
        <v>2</v>
      </c>
      <c r="BE16" s="292">
        <f>施設資源化量内訳!O16</f>
        <v>3041</v>
      </c>
      <c r="BF16" s="292">
        <f>施設資源化量内訳!P16</f>
        <v>110</v>
      </c>
      <c r="BG16" s="292">
        <f>施設資源化量内訳!Q16</f>
        <v>84</v>
      </c>
      <c r="BH16" s="292">
        <f>施設資源化量内訳!R16</f>
        <v>13</v>
      </c>
      <c r="BI16" s="292">
        <f>施設資源化量内訳!S16</f>
        <v>740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5</v>
      </c>
      <c r="BO16" s="292">
        <f>SUM(BP16:CI16)</f>
        <v>810</v>
      </c>
      <c r="BP16" s="292">
        <v>774</v>
      </c>
      <c r="BQ16" s="292">
        <v>5</v>
      </c>
      <c r="BR16" s="292">
        <v>0</v>
      </c>
      <c r="BS16" s="292">
        <v>27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4</v>
      </c>
      <c r="BZ16" s="295" t="s">
        <v>792</v>
      </c>
      <c r="CA16" s="295" t="s">
        <v>792</v>
      </c>
      <c r="CB16" s="295" t="s">
        <v>792</v>
      </c>
      <c r="CC16" s="295" t="s">
        <v>792</v>
      </c>
      <c r="CD16" s="295" t="s">
        <v>792</v>
      </c>
      <c r="CE16" s="295" t="s">
        <v>792</v>
      </c>
      <c r="CF16" s="295" t="s">
        <v>792</v>
      </c>
      <c r="CG16" s="295" t="s">
        <v>792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8559</v>
      </c>
      <c r="E17" s="292">
        <f>SUM(Z17,AU17,BP17)</f>
        <v>2676</v>
      </c>
      <c r="F17" s="292">
        <f>SUM(AA17,AV17,BQ17)</f>
        <v>26</v>
      </c>
      <c r="G17" s="292">
        <f>SUM(AB17,AW17,BR17)</f>
        <v>175</v>
      </c>
      <c r="H17" s="292">
        <f>SUM(AC17,AX17,BS17)</f>
        <v>653</v>
      </c>
      <c r="I17" s="292">
        <f>SUM(AD17,AY17,BT17)</f>
        <v>289</v>
      </c>
      <c r="J17" s="292">
        <f>SUM(AE17,AZ17,BU17)</f>
        <v>147</v>
      </c>
      <c r="K17" s="292">
        <f>SUM(AF17,BA17,BV17)</f>
        <v>21</v>
      </c>
      <c r="L17" s="292">
        <f>SUM(AG17,BB17,BW17)</f>
        <v>351</v>
      </c>
      <c r="M17" s="292">
        <f>SUM(AH17,BC17,BX17)</f>
        <v>0</v>
      </c>
      <c r="N17" s="292">
        <f>SUM(AI17,BD17,BY17)</f>
        <v>17</v>
      </c>
      <c r="O17" s="292">
        <f>SUM(AJ17,BE17,BZ17)</f>
        <v>3550</v>
      </c>
      <c r="P17" s="292">
        <f>SUM(AK17,BF17,CA17)</f>
        <v>463</v>
      </c>
      <c r="Q17" s="292">
        <f>SUM(AL17,BG17,CB17)</f>
        <v>0</v>
      </c>
      <c r="R17" s="292">
        <f>SUM(AM17,BH17,CC17)</f>
        <v>22</v>
      </c>
      <c r="S17" s="292">
        <f>SUM(AN17,BI17,CD17)</f>
        <v>132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37</v>
      </c>
      <c r="Y17" s="292">
        <f>SUM(Z17:AS17)</f>
        <v>284</v>
      </c>
      <c r="Z17" s="292">
        <v>128</v>
      </c>
      <c r="AA17" s="292">
        <v>17</v>
      </c>
      <c r="AB17" s="292">
        <v>0</v>
      </c>
      <c r="AC17" s="292">
        <v>25</v>
      </c>
      <c r="AD17" s="292">
        <v>0</v>
      </c>
      <c r="AE17" s="292">
        <v>61</v>
      </c>
      <c r="AF17" s="292">
        <v>21</v>
      </c>
      <c r="AG17" s="292">
        <v>0</v>
      </c>
      <c r="AH17" s="292">
        <v>0</v>
      </c>
      <c r="AI17" s="295">
        <v>1</v>
      </c>
      <c r="AJ17" s="295" t="s">
        <v>792</v>
      </c>
      <c r="AK17" s="295" t="s">
        <v>792</v>
      </c>
      <c r="AL17" s="295" t="s">
        <v>792</v>
      </c>
      <c r="AM17" s="295" t="s">
        <v>792</v>
      </c>
      <c r="AN17" s="295" t="s">
        <v>792</v>
      </c>
      <c r="AO17" s="295" t="s">
        <v>792</v>
      </c>
      <c r="AP17" s="295" t="s">
        <v>792</v>
      </c>
      <c r="AQ17" s="295" t="s">
        <v>792</v>
      </c>
      <c r="AR17" s="292">
        <v>0</v>
      </c>
      <c r="AS17" s="292">
        <v>31</v>
      </c>
      <c r="AT17" s="292">
        <f>施設資源化量内訳!D17</f>
        <v>5681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175</v>
      </c>
      <c r="AX17" s="292">
        <f>施設資源化量内訳!H17</f>
        <v>607</v>
      </c>
      <c r="AY17" s="292">
        <f>施設資源化量内訳!I17</f>
        <v>289</v>
      </c>
      <c r="AZ17" s="292">
        <f>施設資源化量内訳!J17</f>
        <v>86</v>
      </c>
      <c r="BA17" s="292">
        <f>施設資源化量内訳!K17</f>
        <v>0</v>
      </c>
      <c r="BB17" s="292">
        <f>施設資源化量内訳!L17</f>
        <v>351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3550</v>
      </c>
      <c r="BF17" s="292">
        <f>施設資源化量内訳!P17</f>
        <v>463</v>
      </c>
      <c r="BG17" s="292">
        <f>施設資源化量内訳!Q17</f>
        <v>0</v>
      </c>
      <c r="BH17" s="292">
        <f>施設資源化量内訳!R17</f>
        <v>22</v>
      </c>
      <c r="BI17" s="292">
        <f>施設資源化量内訳!S17</f>
        <v>132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6</v>
      </c>
      <c r="BO17" s="292">
        <f>SUM(BP17:CI17)</f>
        <v>2594</v>
      </c>
      <c r="BP17" s="292">
        <v>2548</v>
      </c>
      <c r="BQ17" s="292">
        <v>9</v>
      </c>
      <c r="BR17" s="292">
        <v>0</v>
      </c>
      <c r="BS17" s="292">
        <v>21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16</v>
      </c>
      <c r="BZ17" s="295" t="s">
        <v>792</v>
      </c>
      <c r="CA17" s="295" t="s">
        <v>792</v>
      </c>
      <c r="CB17" s="295" t="s">
        <v>792</v>
      </c>
      <c r="CC17" s="295" t="s">
        <v>792</v>
      </c>
      <c r="CD17" s="295" t="s">
        <v>792</v>
      </c>
      <c r="CE17" s="295" t="s">
        <v>792</v>
      </c>
      <c r="CF17" s="295" t="s">
        <v>792</v>
      </c>
      <c r="CG17" s="295" t="s">
        <v>792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135</v>
      </c>
      <c r="E18" s="292">
        <f>SUM(Z18,AU18,BP18)</f>
        <v>56</v>
      </c>
      <c r="F18" s="292">
        <f>SUM(AA18,AV18,BQ18)</f>
        <v>0</v>
      </c>
      <c r="G18" s="292">
        <f>SUM(AB18,AW18,BR18)</f>
        <v>5</v>
      </c>
      <c r="H18" s="292">
        <f>SUM(AC18,AX18,BS18)</f>
        <v>15</v>
      </c>
      <c r="I18" s="292">
        <f>SUM(AD18,AY18,BT18)</f>
        <v>13</v>
      </c>
      <c r="J18" s="292">
        <f>SUM(AE18,AZ18,BU18)</f>
        <v>2</v>
      </c>
      <c r="K18" s="292">
        <f>SUM(AF18,BA18,BV18)</f>
        <v>0</v>
      </c>
      <c r="L18" s="292">
        <f>SUM(AG18,BB18,BW18)</f>
        <v>20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24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83</v>
      </c>
      <c r="Z18" s="292">
        <v>56</v>
      </c>
      <c r="AA18" s="292">
        <v>0</v>
      </c>
      <c r="AB18" s="292">
        <v>5</v>
      </c>
      <c r="AC18" s="292">
        <v>0</v>
      </c>
      <c r="AD18" s="292">
        <v>0</v>
      </c>
      <c r="AE18" s="292">
        <v>2</v>
      </c>
      <c r="AF18" s="292">
        <v>0</v>
      </c>
      <c r="AG18" s="292">
        <v>20</v>
      </c>
      <c r="AH18" s="292">
        <v>0</v>
      </c>
      <c r="AI18" s="295">
        <v>0</v>
      </c>
      <c r="AJ18" s="295" t="s">
        <v>792</v>
      </c>
      <c r="AK18" s="295" t="s">
        <v>792</v>
      </c>
      <c r="AL18" s="295" t="s">
        <v>792</v>
      </c>
      <c r="AM18" s="295" t="s">
        <v>792</v>
      </c>
      <c r="AN18" s="295" t="s">
        <v>792</v>
      </c>
      <c r="AO18" s="295" t="s">
        <v>792</v>
      </c>
      <c r="AP18" s="295" t="s">
        <v>792</v>
      </c>
      <c r="AQ18" s="295" t="s">
        <v>792</v>
      </c>
      <c r="AR18" s="292">
        <v>0</v>
      </c>
      <c r="AS18" s="292">
        <v>0</v>
      </c>
      <c r="AT18" s="292">
        <f>施設資源化量内訳!D18</f>
        <v>52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15</v>
      </c>
      <c r="AY18" s="292">
        <f>施設資源化量内訳!I18</f>
        <v>13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24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792</v>
      </c>
      <c r="CA18" s="295" t="s">
        <v>792</v>
      </c>
      <c r="CB18" s="295" t="s">
        <v>792</v>
      </c>
      <c r="CC18" s="295" t="s">
        <v>792</v>
      </c>
      <c r="CD18" s="295" t="s">
        <v>792</v>
      </c>
      <c r="CE18" s="295" t="s">
        <v>792</v>
      </c>
      <c r="CF18" s="295" t="s">
        <v>792</v>
      </c>
      <c r="CG18" s="295" t="s">
        <v>792</v>
      </c>
      <c r="CH18" s="292">
        <v>0</v>
      </c>
      <c r="CI18" s="292">
        <v>0</v>
      </c>
      <c r="CJ18" s="293" t="s">
        <v>783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1608</v>
      </c>
      <c r="E19" s="292">
        <f>SUM(Z19,AU19,BP19)</f>
        <v>768</v>
      </c>
      <c r="F19" s="292">
        <f>SUM(AA19,AV19,BQ19)</f>
        <v>4</v>
      </c>
      <c r="G19" s="292">
        <f>SUM(AB19,AW19,BR19)</f>
        <v>64</v>
      </c>
      <c r="H19" s="292">
        <f>SUM(AC19,AX19,BS19)</f>
        <v>221</v>
      </c>
      <c r="I19" s="292">
        <f>SUM(AD19,AY19,BT19)</f>
        <v>109</v>
      </c>
      <c r="J19" s="292">
        <f>SUM(AE19,AZ19,BU19)</f>
        <v>34</v>
      </c>
      <c r="K19" s="292">
        <f>SUM(AF19,BA19,BV19)</f>
        <v>5</v>
      </c>
      <c r="L19" s="292">
        <f>SUM(AG19,BB19,BW19)</f>
        <v>89</v>
      </c>
      <c r="M19" s="292">
        <f>SUM(AH19,BC19,BX19)</f>
        <v>0</v>
      </c>
      <c r="N19" s="292">
        <f>SUM(AI19,BD19,BY19)</f>
        <v>10</v>
      </c>
      <c r="O19" s="292">
        <f>SUM(AJ19,BE19,BZ19)</f>
        <v>1</v>
      </c>
      <c r="P19" s="292">
        <f>SUM(AK19,BF19,CA19)</f>
        <v>47</v>
      </c>
      <c r="Q19" s="292">
        <f>SUM(AL19,BG19,CB19)</f>
        <v>108</v>
      </c>
      <c r="R19" s="292">
        <f>SUM(AM19,BH19,CC19)</f>
        <v>0</v>
      </c>
      <c r="S19" s="292">
        <f>SUM(AN19,BI19,CD19)</f>
        <v>104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1</v>
      </c>
      <c r="X19" s="292">
        <f>SUM(AS19,BN19,CI19)</f>
        <v>43</v>
      </c>
      <c r="Y19" s="292">
        <f>SUM(Z19:AS19)</f>
        <v>730</v>
      </c>
      <c r="Z19" s="292">
        <v>651</v>
      </c>
      <c r="AA19" s="292">
        <v>4</v>
      </c>
      <c r="AB19" s="292">
        <v>64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10</v>
      </c>
      <c r="AJ19" s="295" t="s">
        <v>792</v>
      </c>
      <c r="AK19" s="295" t="s">
        <v>792</v>
      </c>
      <c r="AL19" s="295" t="s">
        <v>792</v>
      </c>
      <c r="AM19" s="295" t="s">
        <v>792</v>
      </c>
      <c r="AN19" s="295" t="s">
        <v>792</v>
      </c>
      <c r="AO19" s="295" t="s">
        <v>792</v>
      </c>
      <c r="AP19" s="295" t="s">
        <v>792</v>
      </c>
      <c r="AQ19" s="295" t="s">
        <v>792</v>
      </c>
      <c r="AR19" s="292">
        <v>1</v>
      </c>
      <c r="AS19" s="292">
        <v>0</v>
      </c>
      <c r="AT19" s="292">
        <f>施設資源化量内訳!D19</f>
        <v>759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219</v>
      </c>
      <c r="AY19" s="292">
        <f>施設資源化量内訳!I19</f>
        <v>109</v>
      </c>
      <c r="AZ19" s="292">
        <f>施設資源化量内訳!J19</f>
        <v>34</v>
      </c>
      <c r="BA19" s="292">
        <f>施設資源化量内訳!K19</f>
        <v>5</v>
      </c>
      <c r="BB19" s="292">
        <f>施設資源化量内訳!L19</f>
        <v>89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1</v>
      </c>
      <c r="BF19" s="292">
        <f>施設資源化量内訳!P19</f>
        <v>47</v>
      </c>
      <c r="BG19" s="292">
        <f>施設資源化量内訳!Q19</f>
        <v>108</v>
      </c>
      <c r="BH19" s="292">
        <f>施設資源化量内訳!R19</f>
        <v>0</v>
      </c>
      <c r="BI19" s="292">
        <f>施設資源化量内訳!S19</f>
        <v>104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43</v>
      </c>
      <c r="BO19" s="292">
        <f>SUM(BP19:CI19)</f>
        <v>119</v>
      </c>
      <c r="BP19" s="292">
        <v>117</v>
      </c>
      <c r="BQ19" s="292">
        <v>0</v>
      </c>
      <c r="BR19" s="292">
        <v>0</v>
      </c>
      <c r="BS19" s="292">
        <v>2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792</v>
      </c>
      <c r="CA19" s="295" t="s">
        <v>792</v>
      </c>
      <c r="CB19" s="295" t="s">
        <v>792</v>
      </c>
      <c r="CC19" s="295" t="s">
        <v>792</v>
      </c>
      <c r="CD19" s="295" t="s">
        <v>792</v>
      </c>
      <c r="CE19" s="295" t="s">
        <v>792</v>
      </c>
      <c r="CF19" s="295" t="s">
        <v>792</v>
      </c>
      <c r="CG19" s="295" t="s">
        <v>792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3547</v>
      </c>
      <c r="E20" s="292">
        <f>SUM(Z20,AU20,BP20)</f>
        <v>925</v>
      </c>
      <c r="F20" s="292">
        <f>SUM(AA20,AV20,BQ20)</f>
        <v>4</v>
      </c>
      <c r="G20" s="292">
        <f>SUM(AB20,AW20,BR20)</f>
        <v>129</v>
      </c>
      <c r="H20" s="292">
        <f>SUM(AC20,AX20,BS20)</f>
        <v>125</v>
      </c>
      <c r="I20" s="292">
        <f>SUM(AD20,AY20,BT20)</f>
        <v>155</v>
      </c>
      <c r="J20" s="292">
        <f>SUM(AE20,AZ20,BU20)</f>
        <v>34</v>
      </c>
      <c r="K20" s="292">
        <f>SUM(AF20,BA20,BV20)</f>
        <v>0</v>
      </c>
      <c r="L20" s="292">
        <f>SUM(AG20,BB20,BW20)</f>
        <v>86</v>
      </c>
      <c r="M20" s="292">
        <f>SUM(AH20,BC20,BX20)</f>
        <v>0</v>
      </c>
      <c r="N20" s="292">
        <f>SUM(AI20,BD20,BY20)</f>
        <v>0</v>
      </c>
      <c r="O20" s="292">
        <f>SUM(AJ20,BE20,BZ20)</f>
        <v>31</v>
      </c>
      <c r="P20" s="292">
        <f>SUM(AK20,BF20,CA20)</f>
        <v>49</v>
      </c>
      <c r="Q20" s="292">
        <f>SUM(AL20,BG20,CB20)</f>
        <v>0</v>
      </c>
      <c r="R20" s="292">
        <f>SUM(AM20,BH20,CC20)</f>
        <v>0</v>
      </c>
      <c r="S20" s="292">
        <f>SUM(AN20,BI20,CD20)</f>
        <v>1930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79</v>
      </c>
      <c r="Y20" s="292">
        <f>SUM(Z20:AS20)</f>
        <v>564</v>
      </c>
      <c r="Z20" s="292">
        <v>23</v>
      </c>
      <c r="AA20" s="292">
        <v>4</v>
      </c>
      <c r="AB20" s="292">
        <v>129</v>
      </c>
      <c r="AC20" s="292">
        <v>97</v>
      </c>
      <c r="AD20" s="292">
        <v>155</v>
      </c>
      <c r="AE20" s="292">
        <v>34</v>
      </c>
      <c r="AF20" s="292">
        <v>0</v>
      </c>
      <c r="AG20" s="292">
        <v>86</v>
      </c>
      <c r="AH20" s="292">
        <v>0</v>
      </c>
      <c r="AI20" s="295">
        <v>0</v>
      </c>
      <c r="AJ20" s="295" t="s">
        <v>792</v>
      </c>
      <c r="AK20" s="295" t="s">
        <v>792</v>
      </c>
      <c r="AL20" s="295" t="s">
        <v>792</v>
      </c>
      <c r="AM20" s="295" t="s">
        <v>792</v>
      </c>
      <c r="AN20" s="295" t="s">
        <v>792</v>
      </c>
      <c r="AO20" s="295" t="s">
        <v>792</v>
      </c>
      <c r="AP20" s="295" t="s">
        <v>792</v>
      </c>
      <c r="AQ20" s="295" t="s">
        <v>792</v>
      </c>
      <c r="AR20" s="292">
        <v>0</v>
      </c>
      <c r="AS20" s="292">
        <v>36</v>
      </c>
      <c r="AT20" s="292">
        <f>施設資源化量内訳!D20</f>
        <v>2081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28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31</v>
      </c>
      <c r="BF20" s="292">
        <f>施設資源化量内訳!P20</f>
        <v>49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1930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43</v>
      </c>
      <c r="BO20" s="292">
        <f>SUM(BP20:CI20)</f>
        <v>902</v>
      </c>
      <c r="BP20" s="292">
        <v>902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792</v>
      </c>
      <c r="CA20" s="295" t="s">
        <v>792</v>
      </c>
      <c r="CB20" s="295" t="s">
        <v>792</v>
      </c>
      <c r="CC20" s="295" t="s">
        <v>792</v>
      </c>
      <c r="CD20" s="295" t="s">
        <v>792</v>
      </c>
      <c r="CE20" s="295" t="s">
        <v>792</v>
      </c>
      <c r="CF20" s="295" t="s">
        <v>792</v>
      </c>
      <c r="CG20" s="295" t="s">
        <v>792</v>
      </c>
      <c r="CH20" s="292">
        <v>0</v>
      </c>
      <c r="CI20" s="292">
        <v>0</v>
      </c>
      <c r="CJ20" s="293" t="s">
        <v>783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2224</v>
      </c>
      <c r="E21" s="292">
        <f>SUM(Z21,AU21,BP21)</f>
        <v>657</v>
      </c>
      <c r="F21" s="292">
        <f>SUM(AA21,AV21,BQ21)</f>
        <v>10</v>
      </c>
      <c r="G21" s="292">
        <f>SUM(AB21,AW21,BR21)</f>
        <v>296</v>
      </c>
      <c r="H21" s="292">
        <f>SUM(AC21,AX21,BS21)</f>
        <v>241</v>
      </c>
      <c r="I21" s="292">
        <f>SUM(AD21,AY21,BT21)</f>
        <v>147</v>
      </c>
      <c r="J21" s="292">
        <f>SUM(AE21,AZ21,BU21)</f>
        <v>56</v>
      </c>
      <c r="K21" s="292">
        <f>SUM(AF21,BA21,BV21)</f>
        <v>1</v>
      </c>
      <c r="L21" s="292">
        <f>SUM(AG21,BB21,BW21)</f>
        <v>115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70</v>
      </c>
      <c r="Q21" s="292">
        <f>SUM(AL21,BG21,CB21)</f>
        <v>0</v>
      </c>
      <c r="R21" s="292">
        <f>SUM(AM21,BH21,CC21)</f>
        <v>11</v>
      </c>
      <c r="S21" s="292">
        <f>SUM(AN21,BI21,CD21)</f>
        <v>562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58</v>
      </c>
      <c r="Y21" s="292">
        <f>SUM(Z21:AS21)</f>
        <v>942</v>
      </c>
      <c r="Z21" s="292">
        <v>193</v>
      </c>
      <c r="AA21" s="292">
        <v>10</v>
      </c>
      <c r="AB21" s="292">
        <v>296</v>
      </c>
      <c r="AC21" s="292">
        <v>66</v>
      </c>
      <c r="AD21" s="292">
        <v>147</v>
      </c>
      <c r="AE21" s="292">
        <v>56</v>
      </c>
      <c r="AF21" s="292">
        <v>1</v>
      </c>
      <c r="AG21" s="292">
        <v>115</v>
      </c>
      <c r="AH21" s="292">
        <v>0</v>
      </c>
      <c r="AI21" s="295">
        <v>0</v>
      </c>
      <c r="AJ21" s="295" t="s">
        <v>792</v>
      </c>
      <c r="AK21" s="295" t="s">
        <v>792</v>
      </c>
      <c r="AL21" s="295" t="s">
        <v>792</v>
      </c>
      <c r="AM21" s="295" t="s">
        <v>792</v>
      </c>
      <c r="AN21" s="295" t="s">
        <v>792</v>
      </c>
      <c r="AO21" s="295" t="s">
        <v>792</v>
      </c>
      <c r="AP21" s="295" t="s">
        <v>792</v>
      </c>
      <c r="AQ21" s="295" t="s">
        <v>792</v>
      </c>
      <c r="AR21" s="292">
        <v>0</v>
      </c>
      <c r="AS21" s="292">
        <v>58</v>
      </c>
      <c r="AT21" s="292">
        <f>施設資源化量内訳!D21</f>
        <v>815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172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70</v>
      </c>
      <c r="BG21" s="292">
        <f>施設資源化量内訳!Q21</f>
        <v>0</v>
      </c>
      <c r="BH21" s="292">
        <f>施設資源化量内訳!R21</f>
        <v>11</v>
      </c>
      <c r="BI21" s="292">
        <f>施設資源化量内訳!S21</f>
        <v>562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467</v>
      </c>
      <c r="BP21" s="292">
        <v>464</v>
      </c>
      <c r="BQ21" s="292">
        <v>0</v>
      </c>
      <c r="BR21" s="292">
        <v>0</v>
      </c>
      <c r="BS21" s="292">
        <v>3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792</v>
      </c>
      <c r="CA21" s="295" t="s">
        <v>792</v>
      </c>
      <c r="CB21" s="295" t="s">
        <v>792</v>
      </c>
      <c r="CC21" s="295" t="s">
        <v>792</v>
      </c>
      <c r="CD21" s="295" t="s">
        <v>792</v>
      </c>
      <c r="CE21" s="295" t="s">
        <v>792</v>
      </c>
      <c r="CF21" s="295" t="s">
        <v>792</v>
      </c>
      <c r="CG21" s="295" t="s">
        <v>792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943</v>
      </c>
      <c r="E22" s="292">
        <f>SUM(Z22,AU22,BP22)</f>
        <v>316</v>
      </c>
      <c r="F22" s="292">
        <f>SUM(AA22,AV22,BQ22)</f>
        <v>0</v>
      </c>
      <c r="G22" s="292">
        <f>SUM(AB22,AW22,BR22)</f>
        <v>19</v>
      </c>
      <c r="H22" s="292">
        <f>SUM(AC22,AX22,BS22)</f>
        <v>101</v>
      </c>
      <c r="I22" s="292">
        <f>SUM(AD22,AY22,BT22)</f>
        <v>55</v>
      </c>
      <c r="J22" s="292">
        <f>SUM(AE22,AZ22,BU22)</f>
        <v>22</v>
      </c>
      <c r="K22" s="292">
        <f>SUM(AF22,BA22,BV22)</f>
        <v>0</v>
      </c>
      <c r="L22" s="292">
        <f>SUM(AG22,BB22,BW22)</f>
        <v>12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390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28</v>
      </c>
      <c r="Y22" s="292">
        <f>SUM(Z22:AS22)</f>
        <v>429</v>
      </c>
      <c r="Z22" s="292">
        <v>276</v>
      </c>
      <c r="AA22" s="292">
        <v>0</v>
      </c>
      <c r="AB22" s="292">
        <v>19</v>
      </c>
      <c r="AC22" s="292">
        <v>17</v>
      </c>
      <c r="AD22" s="292">
        <v>55</v>
      </c>
      <c r="AE22" s="292">
        <v>22</v>
      </c>
      <c r="AF22" s="292">
        <v>0</v>
      </c>
      <c r="AG22" s="292">
        <v>12</v>
      </c>
      <c r="AH22" s="292">
        <v>0</v>
      </c>
      <c r="AI22" s="295">
        <v>0</v>
      </c>
      <c r="AJ22" s="295" t="s">
        <v>792</v>
      </c>
      <c r="AK22" s="295" t="s">
        <v>792</v>
      </c>
      <c r="AL22" s="295" t="s">
        <v>792</v>
      </c>
      <c r="AM22" s="295" t="s">
        <v>792</v>
      </c>
      <c r="AN22" s="295" t="s">
        <v>792</v>
      </c>
      <c r="AO22" s="295" t="s">
        <v>792</v>
      </c>
      <c r="AP22" s="295" t="s">
        <v>792</v>
      </c>
      <c r="AQ22" s="295" t="s">
        <v>792</v>
      </c>
      <c r="AR22" s="292">
        <v>0</v>
      </c>
      <c r="AS22" s="292">
        <v>28</v>
      </c>
      <c r="AT22" s="292">
        <f>施設資源化量内訳!D22</f>
        <v>472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82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390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42</v>
      </c>
      <c r="BP22" s="292">
        <v>40</v>
      </c>
      <c r="BQ22" s="292">
        <v>0</v>
      </c>
      <c r="BR22" s="292">
        <v>0</v>
      </c>
      <c r="BS22" s="292">
        <v>2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792</v>
      </c>
      <c r="CA22" s="295" t="s">
        <v>792</v>
      </c>
      <c r="CB22" s="295" t="s">
        <v>792</v>
      </c>
      <c r="CC22" s="295" t="s">
        <v>792</v>
      </c>
      <c r="CD22" s="295" t="s">
        <v>792</v>
      </c>
      <c r="CE22" s="295" t="s">
        <v>792</v>
      </c>
      <c r="CF22" s="295" t="s">
        <v>792</v>
      </c>
      <c r="CG22" s="295" t="s">
        <v>792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5"/>
      <c r="AJ23" s="295"/>
      <c r="AK23" s="295"/>
      <c r="AL23" s="295"/>
      <c r="AM23" s="295"/>
      <c r="AN23" s="295"/>
      <c r="AO23" s="295"/>
      <c r="AP23" s="295"/>
      <c r="AQ23" s="295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5"/>
      <c r="CA23" s="295"/>
      <c r="CB23" s="295"/>
      <c r="CC23" s="295"/>
      <c r="CD23" s="295"/>
      <c r="CE23" s="295"/>
      <c r="CF23" s="295"/>
      <c r="CG23" s="295"/>
      <c r="CH23" s="292"/>
      <c r="CI23" s="292"/>
      <c r="CJ23" s="293"/>
    </row>
    <row r="24" spans="1:88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5"/>
      <c r="AJ24" s="295"/>
      <c r="AK24" s="295"/>
      <c r="AL24" s="295"/>
      <c r="AM24" s="295"/>
      <c r="AN24" s="295"/>
      <c r="AO24" s="295"/>
      <c r="AP24" s="295"/>
      <c r="AQ24" s="295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5"/>
      <c r="CA24" s="295"/>
      <c r="CB24" s="295"/>
      <c r="CC24" s="295"/>
      <c r="CD24" s="295"/>
      <c r="CE24" s="295"/>
      <c r="CF24" s="295"/>
      <c r="CG24" s="295"/>
      <c r="CH24" s="292"/>
      <c r="CI24" s="292"/>
      <c r="CJ24" s="293"/>
    </row>
    <row r="25" spans="1:88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5"/>
      <c r="AJ25" s="295"/>
      <c r="AK25" s="295"/>
      <c r="AL25" s="295"/>
      <c r="AM25" s="295"/>
      <c r="AN25" s="295"/>
      <c r="AO25" s="295"/>
      <c r="AP25" s="295"/>
      <c r="AQ25" s="295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5"/>
      <c r="CA25" s="295"/>
      <c r="CB25" s="295"/>
      <c r="CC25" s="295"/>
      <c r="CD25" s="295"/>
      <c r="CE25" s="295"/>
      <c r="CF25" s="295"/>
      <c r="CG25" s="295"/>
      <c r="CH25" s="292"/>
      <c r="CI25" s="292"/>
      <c r="CJ25" s="293"/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2">
    <sortCondition ref="A8:A22"/>
    <sortCondition ref="B8:B22"/>
    <sortCondition ref="C8:C22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21" man="1"/>
    <brk id="45" min="1" max="21" man="1"/>
    <brk id="66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6">
        <f t="shared" ref="D7:X7" si="0">SUM(Y7,AT7,BO7,CJ7,DE7,DZ7,EU7)</f>
        <v>60596</v>
      </c>
      <c r="E7" s="306">
        <f t="shared" si="0"/>
        <v>1725</v>
      </c>
      <c r="F7" s="306">
        <f t="shared" si="0"/>
        <v>37</v>
      </c>
      <c r="G7" s="306">
        <f t="shared" si="0"/>
        <v>678</v>
      </c>
      <c r="H7" s="306">
        <f t="shared" si="0"/>
        <v>6435</v>
      </c>
      <c r="I7" s="306">
        <f t="shared" si="0"/>
        <v>3889</v>
      </c>
      <c r="J7" s="306">
        <f t="shared" si="0"/>
        <v>636</v>
      </c>
      <c r="K7" s="306">
        <f t="shared" si="0"/>
        <v>43</v>
      </c>
      <c r="L7" s="306">
        <f t="shared" si="0"/>
        <v>2266</v>
      </c>
      <c r="M7" s="306">
        <f t="shared" si="0"/>
        <v>129</v>
      </c>
      <c r="N7" s="306">
        <f t="shared" si="0"/>
        <v>348</v>
      </c>
      <c r="O7" s="306">
        <f t="shared" si="0"/>
        <v>14371</v>
      </c>
      <c r="P7" s="306">
        <f t="shared" si="0"/>
        <v>2867</v>
      </c>
      <c r="Q7" s="306">
        <f t="shared" si="0"/>
        <v>2396</v>
      </c>
      <c r="R7" s="306">
        <f t="shared" si="0"/>
        <v>2510</v>
      </c>
      <c r="S7" s="306">
        <f t="shared" si="0"/>
        <v>21494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15</v>
      </c>
      <c r="X7" s="306">
        <f t="shared" si="0"/>
        <v>757</v>
      </c>
      <c r="Y7" s="306">
        <f>SUM(Z7:AS7)</f>
        <v>2527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131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2396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3535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3524</v>
      </c>
      <c r="AY7" s="306">
        <f t="shared" si="2"/>
        <v>5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6</v>
      </c>
      <c r="BO7" s="306">
        <f>SUM(BP7:CI7)</f>
        <v>11768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11725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43</v>
      </c>
      <c r="CJ7" s="306">
        <f>SUM(CK7:DD7)</f>
        <v>2867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2867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5163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2620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2280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263</v>
      </c>
      <c r="DZ7" s="306">
        <f>SUM(EA7:ET7)</f>
        <v>21920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181</v>
      </c>
      <c r="EK7" s="310" t="s">
        <v>739</v>
      </c>
      <c r="EL7" s="310" t="s">
        <v>739</v>
      </c>
      <c r="EM7" s="310" t="s">
        <v>739</v>
      </c>
      <c r="EN7" s="306">
        <f>SUM(EN$8:EN$207)</f>
        <v>2510</v>
      </c>
      <c r="EO7" s="306">
        <f>SUM(EO$8:EO$207)</f>
        <v>19214</v>
      </c>
      <c r="EP7" s="310" t="s">
        <v>739</v>
      </c>
      <c r="EQ7" s="310" t="s">
        <v>739</v>
      </c>
      <c r="ER7" s="310" t="s">
        <v>739</v>
      </c>
      <c r="ES7" s="306">
        <f>SUM(ES$8:ES$207)</f>
        <v>15</v>
      </c>
      <c r="ET7" s="306">
        <f>SUM(ET$8:ET$207)</f>
        <v>0</v>
      </c>
      <c r="EU7" s="306">
        <f>SUM(EV7:FO7)</f>
        <v>12816</v>
      </c>
      <c r="EV7" s="306">
        <f t="shared" ref="EV7:FG7" si="7">SUM(EV$8:EV$207)</f>
        <v>1725</v>
      </c>
      <c r="EW7" s="306">
        <f t="shared" si="7"/>
        <v>37</v>
      </c>
      <c r="EX7" s="306">
        <f t="shared" si="7"/>
        <v>678</v>
      </c>
      <c r="EY7" s="306">
        <f t="shared" si="7"/>
        <v>2780</v>
      </c>
      <c r="EZ7" s="306">
        <f t="shared" si="7"/>
        <v>3884</v>
      </c>
      <c r="FA7" s="306">
        <f t="shared" si="7"/>
        <v>636</v>
      </c>
      <c r="FB7" s="306">
        <f t="shared" si="7"/>
        <v>43</v>
      </c>
      <c r="FC7" s="306">
        <f t="shared" si="7"/>
        <v>2266</v>
      </c>
      <c r="FD7" s="306">
        <f t="shared" si="7"/>
        <v>129</v>
      </c>
      <c r="FE7" s="306">
        <f t="shared" si="7"/>
        <v>167</v>
      </c>
      <c r="FF7" s="306">
        <f t="shared" si="7"/>
        <v>26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445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22546</v>
      </c>
      <c r="E8" s="292">
        <f>SUM(Z8,AU8,BP8,CK8,DF8,EA8,EV8)</f>
        <v>350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2590</v>
      </c>
      <c r="I8" s="292">
        <f>SUM(AD8,AY8,BT8,CO8,DJ8,EE8,EZ8)</f>
        <v>2150</v>
      </c>
      <c r="J8" s="292">
        <f>SUM(AE8,AZ8,BU8,CP8,DK8,EF8,FA8)</f>
        <v>0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345</v>
      </c>
      <c r="O8" s="292">
        <f>SUM(AJ8,BE8,BZ8,CU8,DP8,EK8,FF8)</f>
        <v>5624</v>
      </c>
      <c r="P8" s="292">
        <f>SUM(AK8,BF8,CA8,CV8,DQ8,EL8,FG8)</f>
        <v>845</v>
      </c>
      <c r="Q8" s="292">
        <f>SUM(AL8,BG8,CB8,CW8,DR8,EM8,FH8)</f>
        <v>1986</v>
      </c>
      <c r="R8" s="292">
        <f>SUM(AM8,BH8,CC8,CX8,DS8,EN8,FI8)</f>
        <v>1302</v>
      </c>
      <c r="S8" s="292">
        <f>SUM(AN8,BI8,CD8,CY8,DT8,EO8,FJ8)</f>
        <v>7282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12</v>
      </c>
      <c r="X8" s="292">
        <f>SUM(AS8,BN8,CI8,DD8,DY8,ET8,FO8)</f>
        <v>60</v>
      </c>
      <c r="Y8" s="292">
        <f>SUM(Z8:AS8)</f>
        <v>2064</v>
      </c>
      <c r="Z8" s="292">
        <v>0</v>
      </c>
      <c r="AA8" s="292">
        <v>0</v>
      </c>
      <c r="AB8" s="292">
        <v>0</v>
      </c>
      <c r="AC8" s="292">
        <v>78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792</v>
      </c>
      <c r="AK8" s="295" t="s">
        <v>792</v>
      </c>
      <c r="AL8" s="292">
        <v>1986</v>
      </c>
      <c r="AM8" s="295" t="s">
        <v>792</v>
      </c>
      <c r="AN8" s="295" t="s">
        <v>792</v>
      </c>
      <c r="AO8" s="292">
        <v>0</v>
      </c>
      <c r="AP8" s="295" t="s">
        <v>792</v>
      </c>
      <c r="AQ8" s="292">
        <v>0</v>
      </c>
      <c r="AR8" s="295" t="s">
        <v>792</v>
      </c>
      <c r="AS8" s="292">
        <v>0</v>
      </c>
      <c r="AT8" s="292">
        <f>SUM(AU8:BN8)</f>
        <v>1737</v>
      </c>
      <c r="AU8" s="292">
        <v>0</v>
      </c>
      <c r="AV8" s="292">
        <v>0</v>
      </c>
      <c r="AW8" s="292">
        <v>0</v>
      </c>
      <c r="AX8" s="292">
        <v>1737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792</v>
      </c>
      <c r="BF8" s="295" t="s">
        <v>792</v>
      </c>
      <c r="BG8" s="295" t="s">
        <v>792</v>
      </c>
      <c r="BH8" s="295" t="s">
        <v>792</v>
      </c>
      <c r="BI8" s="295" t="s">
        <v>792</v>
      </c>
      <c r="BJ8" s="295" t="s">
        <v>792</v>
      </c>
      <c r="BK8" s="295" t="s">
        <v>792</v>
      </c>
      <c r="BL8" s="295" t="s">
        <v>792</v>
      </c>
      <c r="BM8" s="295" t="s">
        <v>792</v>
      </c>
      <c r="BN8" s="292">
        <v>0</v>
      </c>
      <c r="BO8" s="292">
        <f>SUM(BP8:CI8)</f>
        <v>3004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3004</v>
      </c>
      <c r="CA8" s="292">
        <v>0</v>
      </c>
      <c r="CB8" s="295" t="s">
        <v>792</v>
      </c>
      <c r="CC8" s="295" t="s">
        <v>792</v>
      </c>
      <c r="CD8" s="295" t="s">
        <v>792</v>
      </c>
      <c r="CE8" s="295" t="s">
        <v>792</v>
      </c>
      <c r="CF8" s="295" t="s">
        <v>792</v>
      </c>
      <c r="CG8" s="295" t="s">
        <v>792</v>
      </c>
      <c r="CH8" s="295" t="s">
        <v>792</v>
      </c>
      <c r="CI8" s="292">
        <v>0</v>
      </c>
      <c r="CJ8" s="292">
        <f>SUM(CK8:DD8)</f>
        <v>845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845</v>
      </c>
      <c r="CW8" s="295" t="s">
        <v>792</v>
      </c>
      <c r="CX8" s="295" t="s">
        <v>792</v>
      </c>
      <c r="CY8" s="295" t="s">
        <v>792</v>
      </c>
      <c r="CZ8" s="295" t="s">
        <v>792</v>
      </c>
      <c r="DA8" s="295" t="s">
        <v>792</v>
      </c>
      <c r="DB8" s="295" t="s">
        <v>792</v>
      </c>
      <c r="DC8" s="295" t="s">
        <v>792</v>
      </c>
      <c r="DD8" s="292">
        <v>0</v>
      </c>
      <c r="DE8" s="292">
        <f>SUM(DF8:DY8)</f>
        <v>3430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2620</v>
      </c>
      <c r="DQ8" s="292">
        <v>0</v>
      </c>
      <c r="DR8" s="295" t="s">
        <v>792</v>
      </c>
      <c r="DS8" s="295" t="s">
        <v>792</v>
      </c>
      <c r="DT8" s="292">
        <v>810</v>
      </c>
      <c r="DU8" s="295" t="s">
        <v>792</v>
      </c>
      <c r="DV8" s="295" t="s">
        <v>792</v>
      </c>
      <c r="DW8" s="295" t="s">
        <v>792</v>
      </c>
      <c r="DX8" s="295" t="s">
        <v>792</v>
      </c>
      <c r="DY8" s="292">
        <v>0</v>
      </c>
      <c r="DZ8" s="292">
        <f>SUM(EA8:ET8)</f>
        <v>7967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181</v>
      </c>
      <c r="EK8" s="295" t="s">
        <v>792</v>
      </c>
      <c r="EL8" s="295" t="s">
        <v>792</v>
      </c>
      <c r="EM8" s="295" t="s">
        <v>792</v>
      </c>
      <c r="EN8" s="292">
        <v>1302</v>
      </c>
      <c r="EO8" s="292">
        <v>6472</v>
      </c>
      <c r="EP8" s="295" t="s">
        <v>792</v>
      </c>
      <c r="EQ8" s="295" t="s">
        <v>792</v>
      </c>
      <c r="ER8" s="295" t="s">
        <v>792</v>
      </c>
      <c r="ES8" s="292">
        <v>12</v>
      </c>
      <c r="ET8" s="292">
        <v>0</v>
      </c>
      <c r="EU8" s="292">
        <f>SUM(EV8:FO8)</f>
        <v>3499</v>
      </c>
      <c r="EV8" s="292">
        <v>350</v>
      </c>
      <c r="EW8" s="292">
        <v>0</v>
      </c>
      <c r="EX8" s="292">
        <v>0</v>
      </c>
      <c r="EY8" s="292">
        <v>775</v>
      </c>
      <c r="EZ8" s="292">
        <v>2150</v>
      </c>
      <c r="FA8" s="292">
        <v>0</v>
      </c>
      <c r="FB8" s="292">
        <v>0</v>
      </c>
      <c r="FC8" s="292">
        <v>0</v>
      </c>
      <c r="FD8" s="292">
        <v>0</v>
      </c>
      <c r="FE8" s="292">
        <v>164</v>
      </c>
      <c r="FF8" s="292">
        <v>0</v>
      </c>
      <c r="FG8" s="292">
        <v>0</v>
      </c>
      <c r="FH8" s="295" t="s">
        <v>792</v>
      </c>
      <c r="FI8" s="295" t="s">
        <v>792</v>
      </c>
      <c r="FJ8" s="295" t="s">
        <v>792</v>
      </c>
      <c r="FK8" s="292">
        <v>0</v>
      </c>
      <c r="FL8" s="292">
        <v>0</v>
      </c>
      <c r="FM8" s="292">
        <v>0</v>
      </c>
      <c r="FN8" s="292">
        <v>0</v>
      </c>
      <c r="FO8" s="292">
        <v>60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9110</v>
      </c>
      <c r="E9" s="292">
        <f>SUM(Z9,AU9,BP9,CK9,DF9,EA9,EV9)</f>
        <v>1262</v>
      </c>
      <c r="F9" s="292">
        <f>SUM(AA9,AV9,BQ9,CL9,DG9,EB9,EW9)</f>
        <v>10</v>
      </c>
      <c r="G9" s="292">
        <f>SUM(AB9,AW9,BR9,CM9,DH9,EC9,EX9)</f>
        <v>265</v>
      </c>
      <c r="H9" s="292">
        <f>SUM(AC9,AX9,BS9,CN9,DI9,ED9,EY9)</f>
        <v>885</v>
      </c>
      <c r="I9" s="292">
        <f>SUM(AD9,AY9,BT9,CO9,DJ9,EE9,EZ9)</f>
        <v>811</v>
      </c>
      <c r="J9" s="292">
        <f>SUM(AE9,AZ9,BU9,CP9,DK9,EF9,FA9)</f>
        <v>300</v>
      </c>
      <c r="K9" s="292">
        <f>SUM(AF9,BA9,BV9,CQ9,DL9,EG9,FB9)</f>
        <v>0</v>
      </c>
      <c r="L9" s="292">
        <f>SUM(AG9,BB9,BW9,CR9,DM9,EH9,FC9)</f>
        <v>1139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526</v>
      </c>
      <c r="Q9" s="292">
        <f>SUM(AL9,BG9,CB9,CW9,DR9,EM9,FH9)</f>
        <v>0</v>
      </c>
      <c r="R9" s="292">
        <f>SUM(AM9,BH9,CC9,CX9,DS9,EN9,FI9)</f>
        <v>679</v>
      </c>
      <c r="S9" s="292">
        <f>SUM(AN9,BI9,CD9,CY9,DT9,EO9,FJ9)</f>
        <v>2913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3</v>
      </c>
      <c r="X9" s="292">
        <f>SUM(AS9,BN9,CI9,DD9,DY9,ET9,FO9)</f>
        <v>317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792</v>
      </c>
      <c r="AK9" s="295" t="s">
        <v>792</v>
      </c>
      <c r="AL9" s="292">
        <v>0</v>
      </c>
      <c r="AM9" s="295" t="s">
        <v>792</v>
      </c>
      <c r="AN9" s="295" t="s">
        <v>792</v>
      </c>
      <c r="AO9" s="292">
        <v>0</v>
      </c>
      <c r="AP9" s="295" t="s">
        <v>792</v>
      </c>
      <c r="AQ9" s="292">
        <v>0</v>
      </c>
      <c r="AR9" s="295" t="s">
        <v>792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792</v>
      </c>
      <c r="BF9" s="295" t="s">
        <v>792</v>
      </c>
      <c r="BG9" s="295" t="s">
        <v>792</v>
      </c>
      <c r="BH9" s="295" t="s">
        <v>792</v>
      </c>
      <c r="BI9" s="295" t="s">
        <v>792</v>
      </c>
      <c r="BJ9" s="295" t="s">
        <v>792</v>
      </c>
      <c r="BK9" s="295" t="s">
        <v>792</v>
      </c>
      <c r="BL9" s="295" t="s">
        <v>792</v>
      </c>
      <c r="BM9" s="295" t="s">
        <v>792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792</v>
      </c>
      <c r="CC9" s="295" t="s">
        <v>792</v>
      </c>
      <c r="CD9" s="295" t="s">
        <v>792</v>
      </c>
      <c r="CE9" s="295" t="s">
        <v>792</v>
      </c>
      <c r="CF9" s="295" t="s">
        <v>792</v>
      </c>
      <c r="CG9" s="295" t="s">
        <v>792</v>
      </c>
      <c r="CH9" s="295" t="s">
        <v>792</v>
      </c>
      <c r="CI9" s="292">
        <v>0</v>
      </c>
      <c r="CJ9" s="292">
        <f>SUM(CK9:DD9)</f>
        <v>526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526</v>
      </c>
      <c r="CW9" s="295" t="s">
        <v>792</v>
      </c>
      <c r="CX9" s="295" t="s">
        <v>792</v>
      </c>
      <c r="CY9" s="295" t="s">
        <v>792</v>
      </c>
      <c r="CZ9" s="295" t="s">
        <v>792</v>
      </c>
      <c r="DA9" s="295" t="s">
        <v>792</v>
      </c>
      <c r="DB9" s="295" t="s">
        <v>792</v>
      </c>
      <c r="DC9" s="295" t="s">
        <v>792</v>
      </c>
      <c r="DD9" s="292">
        <v>0</v>
      </c>
      <c r="DE9" s="292">
        <f>SUM(DF9:DY9)</f>
        <v>263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792</v>
      </c>
      <c r="DS9" s="295" t="s">
        <v>792</v>
      </c>
      <c r="DT9" s="292">
        <v>0</v>
      </c>
      <c r="DU9" s="295" t="s">
        <v>792</v>
      </c>
      <c r="DV9" s="295" t="s">
        <v>792</v>
      </c>
      <c r="DW9" s="295" t="s">
        <v>792</v>
      </c>
      <c r="DX9" s="295" t="s">
        <v>792</v>
      </c>
      <c r="DY9" s="292">
        <v>263</v>
      </c>
      <c r="DZ9" s="292">
        <f>SUM(EA9:ET9)</f>
        <v>3595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792</v>
      </c>
      <c r="EL9" s="295" t="s">
        <v>792</v>
      </c>
      <c r="EM9" s="295" t="s">
        <v>792</v>
      </c>
      <c r="EN9" s="292">
        <v>679</v>
      </c>
      <c r="EO9" s="292">
        <v>2913</v>
      </c>
      <c r="EP9" s="295" t="s">
        <v>792</v>
      </c>
      <c r="EQ9" s="295" t="s">
        <v>792</v>
      </c>
      <c r="ER9" s="295" t="s">
        <v>792</v>
      </c>
      <c r="ES9" s="292">
        <v>3</v>
      </c>
      <c r="ET9" s="292">
        <v>0</v>
      </c>
      <c r="EU9" s="292">
        <f>SUM(EV9:FO9)</f>
        <v>4726</v>
      </c>
      <c r="EV9" s="292">
        <v>1262</v>
      </c>
      <c r="EW9" s="292">
        <v>10</v>
      </c>
      <c r="EX9" s="292">
        <v>265</v>
      </c>
      <c r="EY9" s="292">
        <v>885</v>
      </c>
      <c r="EZ9" s="292">
        <v>811</v>
      </c>
      <c r="FA9" s="292">
        <v>300</v>
      </c>
      <c r="FB9" s="292">
        <v>0</v>
      </c>
      <c r="FC9" s="292">
        <v>1139</v>
      </c>
      <c r="FD9" s="292">
        <v>0</v>
      </c>
      <c r="FE9" s="292">
        <v>0</v>
      </c>
      <c r="FF9" s="292">
        <v>0</v>
      </c>
      <c r="FG9" s="292">
        <v>0</v>
      </c>
      <c r="FH9" s="295" t="s">
        <v>792</v>
      </c>
      <c r="FI9" s="295" t="s">
        <v>792</v>
      </c>
      <c r="FJ9" s="295" t="s">
        <v>792</v>
      </c>
      <c r="FK9" s="292">
        <v>0</v>
      </c>
      <c r="FL9" s="292">
        <v>0</v>
      </c>
      <c r="FM9" s="292">
        <v>0</v>
      </c>
      <c r="FN9" s="292">
        <v>0</v>
      </c>
      <c r="FO9" s="292">
        <v>54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1504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241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361</v>
      </c>
      <c r="P10" s="292">
        <f>SUM(AK10,BF10,CA10,CV10,DQ10,EL10,FG10)</f>
        <v>190</v>
      </c>
      <c r="Q10" s="292">
        <f>SUM(AL10,BG10,CB10,CW10,DR10,EM10,FH10)</f>
        <v>0</v>
      </c>
      <c r="R10" s="292">
        <f>SUM(AM10,BH10,CC10,CX10,DS10,EN10,FI10)</f>
        <v>74</v>
      </c>
      <c r="S10" s="292">
        <f>SUM(AN10,BI10,CD10,CY10,DT10,EO10,FJ10)</f>
        <v>638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792</v>
      </c>
      <c r="AK10" s="295" t="s">
        <v>792</v>
      </c>
      <c r="AL10" s="292">
        <v>0</v>
      </c>
      <c r="AM10" s="295" t="s">
        <v>792</v>
      </c>
      <c r="AN10" s="295" t="s">
        <v>792</v>
      </c>
      <c r="AO10" s="292">
        <v>0</v>
      </c>
      <c r="AP10" s="295" t="s">
        <v>792</v>
      </c>
      <c r="AQ10" s="292">
        <v>0</v>
      </c>
      <c r="AR10" s="295" t="s">
        <v>792</v>
      </c>
      <c r="AS10" s="292">
        <v>0</v>
      </c>
      <c r="AT10" s="292">
        <f>SUM(AU10:BN10)</f>
        <v>241</v>
      </c>
      <c r="AU10" s="292">
        <v>0</v>
      </c>
      <c r="AV10" s="292">
        <v>0</v>
      </c>
      <c r="AW10" s="292">
        <v>0</v>
      </c>
      <c r="AX10" s="292">
        <v>241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792</v>
      </c>
      <c r="BF10" s="295" t="s">
        <v>792</v>
      </c>
      <c r="BG10" s="295" t="s">
        <v>792</v>
      </c>
      <c r="BH10" s="295" t="s">
        <v>792</v>
      </c>
      <c r="BI10" s="295" t="s">
        <v>792</v>
      </c>
      <c r="BJ10" s="295" t="s">
        <v>792</v>
      </c>
      <c r="BK10" s="295" t="s">
        <v>792</v>
      </c>
      <c r="BL10" s="295" t="s">
        <v>792</v>
      </c>
      <c r="BM10" s="295" t="s">
        <v>792</v>
      </c>
      <c r="BN10" s="292">
        <v>0</v>
      </c>
      <c r="BO10" s="292">
        <f>SUM(BP10:CI10)</f>
        <v>361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361</v>
      </c>
      <c r="CA10" s="292">
        <v>0</v>
      </c>
      <c r="CB10" s="295" t="s">
        <v>792</v>
      </c>
      <c r="CC10" s="295" t="s">
        <v>792</v>
      </c>
      <c r="CD10" s="295" t="s">
        <v>792</v>
      </c>
      <c r="CE10" s="295" t="s">
        <v>792</v>
      </c>
      <c r="CF10" s="295" t="s">
        <v>792</v>
      </c>
      <c r="CG10" s="295" t="s">
        <v>792</v>
      </c>
      <c r="CH10" s="295" t="s">
        <v>792</v>
      </c>
      <c r="CI10" s="292">
        <v>0</v>
      </c>
      <c r="CJ10" s="292">
        <f>SUM(CK10:DD10)</f>
        <v>190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190</v>
      </c>
      <c r="CW10" s="295" t="s">
        <v>792</v>
      </c>
      <c r="CX10" s="295" t="s">
        <v>792</v>
      </c>
      <c r="CY10" s="295" t="s">
        <v>792</v>
      </c>
      <c r="CZ10" s="295" t="s">
        <v>792</v>
      </c>
      <c r="DA10" s="295" t="s">
        <v>792</v>
      </c>
      <c r="DB10" s="295" t="s">
        <v>792</v>
      </c>
      <c r="DC10" s="295" t="s">
        <v>792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792</v>
      </c>
      <c r="DS10" s="295" t="s">
        <v>792</v>
      </c>
      <c r="DT10" s="292">
        <v>0</v>
      </c>
      <c r="DU10" s="295" t="s">
        <v>792</v>
      </c>
      <c r="DV10" s="295" t="s">
        <v>792</v>
      </c>
      <c r="DW10" s="295" t="s">
        <v>792</v>
      </c>
      <c r="DX10" s="295" t="s">
        <v>792</v>
      </c>
      <c r="DY10" s="292">
        <v>0</v>
      </c>
      <c r="DZ10" s="292">
        <f>SUM(EA10:ET10)</f>
        <v>712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792</v>
      </c>
      <c r="EL10" s="295" t="s">
        <v>792</v>
      </c>
      <c r="EM10" s="295" t="s">
        <v>792</v>
      </c>
      <c r="EN10" s="292">
        <v>74</v>
      </c>
      <c r="EO10" s="292">
        <v>638</v>
      </c>
      <c r="EP10" s="295" t="s">
        <v>792</v>
      </c>
      <c r="EQ10" s="295" t="s">
        <v>792</v>
      </c>
      <c r="ER10" s="295" t="s">
        <v>792</v>
      </c>
      <c r="ES10" s="292">
        <v>0</v>
      </c>
      <c r="ET10" s="292">
        <v>0</v>
      </c>
      <c r="EU10" s="292">
        <f>SUM(EV10:FO10)</f>
        <v>0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792</v>
      </c>
      <c r="FI10" s="295" t="s">
        <v>792</v>
      </c>
      <c r="FJ10" s="295" t="s">
        <v>792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3064</v>
      </c>
      <c r="E11" s="292">
        <f>SUM(Z11,AU11,BP11,CK11,DF11,EA11,EV11)</f>
        <v>79</v>
      </c>
      <c r="F11" s="292">
        <f>SUM(AA11,AV11,BQ11,CL11,DG11,EB11,EW11)</f>
        <v>21</v>
      </c>
      <c r="G11" s="292">
        <f>SUM(AB11,AW11,BR11,CM11,DH11,EC11,EX11)</f>
        <v>74</v>
      </c>
      <c r="H11" s="292">
        <f>SUM(AC11,AX11,BS11,CN11,DI11,ED11,EY11)</f>
        <v>293</v>
      </c>
      <c r="I11" s="292">
        <f>SUM(AD11,AY11,BT11,CO11,DJ11,EE11,EZ11)</f>
        <v>332</v>
      </c>
      <c r="J11" s="292">
        <f>SUM(AE11,AZ11,BU11,CP11,DK11,EF11,FA11)</f>
        <v>135</v>
      </c>
      <c r="K11" s="292">
        <f>SUM(AF11,BA11,BV11,CQ11,DL11,EG11,FB11)</f>
        <v>35</v>
      </c>
      <c r="L11" s="292">
        <f>SUM(AG11,BB11,BW11,CR11,DM11,EH11,FC11)</f>
        <v>314</v>
      </c>
      <c r="M11" s="292">
        <f>SUM(AH11,BC11,BX11,CS11,DN11,EI11,FD11)</f>
        <v>100</v>
      </c>
      <c r="N11" s="292">
        <f>SUM(AI11,BD11,BY11,CT11,DO11,EJ11,FE11)</f>
        <v>0</v>
      </c>
      <c r="O11" s="292">
        <f>SUM(AJ11,BE11,BZ11,CU11,DP11,EK11,FF11)</f>
        <v>43</v>
      </c>
      <c r="P11" s="292">
        <f>SUM(AK11,BF11,CA11,CV11,DQ11,EL11,FG11)</f>
        <v>332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1244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62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792</v>
      </c>
      <c r="AK11" s="295" t="s">
        <v>792</v>
      </c>
      <c r="AL11" s="292">
        <v>0</v>
      </c>
      <c r="AM11" s="295" t="s">
        <v>792</v>
      </c>
      <c r="AN11" s="295" t="s">
        <v>792</v>
      </c>
      <c r="AO11" s="292">
        <v>0</v>
      </c>
      <c r="AP11" s="295" t="s">
        <v>792</v>
      </c>
      <c r="AQ11" s="292">
        <v>0</v>
      </c>
      <c r="AR11" s="295" t="s">
        <v>792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792</v>
      </c>
      <c r="BF11" s="295" t="s">
        <v>792</v>
      </c>
      <c r="BG11" s="295" t="s">
        <v>792</v>
      </c>
      <c r="BH11" s="295" t="s">
        <v>792</v>
      </c>
      <c r="BI11" s="295" t="s">
        <v>792</v>
      </c>
      <c r="BJ11" s="295" t="s">
        <v>792</v>
      </c>
      <c r="BK11" s="295" t="s">
        <v>792</v>
      </c>
      <c r="BL11" s="295" t="s">
        <v>792</v>
      </c>
      <c r="BM11" s="295" t="s">
        <v>792</v>
      </c>
      <c r="BN11" s="292">
        <v>0</v>
      </c>
      <c r="BO11" s="292">
        <f>SUM(BP11:CI11)</f>
        <v>43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43</v>
      </c>
      <c r="CA11" s="292">
        <v>0</v>
      </c>
      <c r="CB11" s="295" t="s">
        <v>792</v>
      </c>
      <c r="CC11" s="295" t="s">
        <v>792</v>
      </c>
      <c r="CD11" s="295" t="s">
        <v>792</v>
      </c>
      <c r="CE11" s="295" t="s">
        <v>792</v>
      </c>
      <c r="CF11" s="295" t="s">
        <v>792</v>
      </c>
      <c r="CG11" s="295" t="s">
        <v>792</v>
      </c>
      <c r="CH11" s="295" t="s">
        <v>792</v>
      </c>
      <c r="CI11" s="292">
        <v>0</v>
      </c>
      <c r="CJ11" s="292">
        <f>SUM(CK11:DD11)</f>
        <v>332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332</v>
      </c>
      <c r="CW11" s="295" t="s">
        <v>792</v>
      </c>
      <c r="CX11" s="295" t="s">
        <v>792</v>
      </c>
      <c r="CY11" s="295" t="s">
        <v>792</v>
      </c>
      <c r="CZ11" s="295" t="s">
        <v>792</v>
      </c>
      <c r="DA11" s="295" t="s">
        <v>792</v>
      </c>
      <c r="DB11" s="295" t="s">
        <v>792</v>
      </c>
      <c r="DC11" s="295" t="s">
        <v>792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792</v>
      </c>
      <c r="DS11" s="295" t="s">
        <v>792</v>
      </c>
      <c r="DT11" s="292">
        <v>0</v>
      </c>
      <c r="DU11" s="295" t="s">
        <v>792</v>
      </c>
      <c r="DV11" s="295" t="s">
        <v>792</v>
      </c>
      <c r="DW11" s="295" t="s">
        <v>792</v>
      </c>
      <c r="DX11" s="295" t="s">
        <v>792</v>
      </c>
      <c r="DY11" s="292">
        <v>0</v>
      </c>
      <c r="DZ11" s="292">
        <f>SUM(EA11:ET11)</f>
        <v>1244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792</v>
      </c>
      <c r="EL11" s="295" t="s">
        <v>792</v>
      </c>
      <c r="EM11" s="295" t="s">
        <v>792</v>
      </c>
      <c r="EN11" s="292">
        <v>0</v>
      </c>
      <c r="EO11" s="292">
        <v>1244</v>
      </c>
      <c r="EP11" s="295" t="s">
        <v>792</v>
      </c>
      <c r="EQ11" s="295" t="s">
        <v>792</v>
      </c>
      <c r="ER11" s="295" t="s">
        <v>792</v>
      </c>
      <c r="ES11" s="292">
        <v>0</v>
      </c>
      <c r="ET11" s="292">
        <v>0</v>
      </c>
      <c r="EU11" s="292">
        <f>SUM(EV11:FO11)</f>
        <v>1445</v>
      </c>
      <c r="EV11" s="292">
        <v>79</v>
      </c>
      <c r="EW11" s="292">
        <v>21</v>
      </c>
      <c r="EX11" s="292">
        <v>74</v>
      </c>
      <c r="EY11" s="292">
        <v>293</v>
      </c>
      <c r="EZ11" s="292">
        <v>332</v>
      </c>
      <c r="FA11" s="292">
        <v>135</v>
      </c>
      <c r="FB11" s="292">
        <v>35</v>
      </c>
      <c r="FC11" s="292">
        <v>314</v>
      </c>
      <c r="FD11" s="292">
        <v>100</v>
      </c>
      <c r="FE11" s="292">
        <v>0</v>
      </c>
      <c r="FF11" s="292">
        <v>0</v>
      </c>
      <c r="FG11" s="292">
        <v>0</v>
      </c>
      <c r="FH11" s="295" t="s">
        <v>792</v>
      </c>
      <c r="FI11" s="295" t="s">
        <v>792</v>
      </c>
      <c r="FJ11" s="295" t="s">
        <v>792</v>
      </c>
      <c r="FK11" s="292">
        <v>0</v>
      </c>
      <c r="FL11" s="292">
        <v>0</v>
      </c>
      <c r="FM11" s="292">
        <v>0</v>
      </c>
      <c r="FN11" s="292">
        <v>0</v>
      </c>
      <c r="FO11" s="292">
        <v>62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4166</v>
      </c>
      <c r="E12" s="292">
        <f>SUM(Z12,AU12,BP12,CK12,DF12,EA12,EV12)</f>
        <v>13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191</v>
      </c>
      <c r="I12" s="292">
        <f>SUM(AD12,AY12,BT12,CO12,DJ12,EE12,EZ12)</f>
        <v>177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18</v>
      </c>
      <c r="P12" s="292">
        <f>SUM(AK12,BF12,CA12,CV12,DQ12,EL12,FG12)</f>
        <v>75</v>
      </c>
      <c r="Q12" s="292">
        <f>SUM(AL12,BG12,CB12,CW12,DR12,EM12,FH12)</f>
        <v>159</v>
      </c>
      <c r="R12" s="292">
        <f>SUM(AM12,BH12,CC12,CX12,DS12,EN12,FI12)</f>
        <v>0</v>
      </c>
      <c r="S12" s="292">
        <f>SUM(AN12,BI12,CD12,CY12,DT12,EO12,FJ12)</f>
        <v>3325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208</v>
      </c>
      <c r="Y12" s="292">
        <f>SUM(Z12:AS12)</f>
        <v>159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792</v>
      </c>
      <c r="AK12" s="295" t="s">
        <v>792</v>
      </c>
      <c r="AL12" s="292">
        <v>159</v>
      </c>
      <c r="AM12" s="295" t="s">
        <v>792</v>
      </c>
      <c r="AN12" s="295" t="s">
        <v>792</v>
      </c>
      <c r="AO12" s="292">
        <v>0</v>
      </c>
      <c r="AP12" s="295" t="s">
        <v>792</v>
      </c>
      <c r="AQ12" s="292">
        <v>0</v>
      </c>
      <c r="AR12" s="295" t="s">
        <v>792</v>
      </c>
      <c r="AS12" s="292">
        <v>0</v>
      </c>
      <c r="AT12" s="292">
        <f>SUM(AU12:BN12)</f>
        <v>127</v>
      </c>
      <c r="AU12" s="292">
        <v>0</v>
      </c>
      <c r="AV12" s="292">
        <v>0</v>
      </c>
      <c r="AW12" s="292">
        <v>0</v>
      </c>
      <c r="AX12" s="292">
        <v>127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792</v>
      </c>
      <c r="BF12" s="295" t="s">
        <v>792</v>
      </c>
      <c r="BG12" s="295" t="s">
        <v>792</v>
      </c>
      <c r="BH12" s="295" t="s">
        <v>792</v>
      </c>
      <c r="BI12" s="295" t="s">
        <v>792</v>
      </c>
      <c r="BJ12" s="295" t="s">
        <v>792</v>
      </c>
      <c r="BK12" s="295" t="s">
        <v>792</v>
      </c>
      <c r="BL12" s="295" t="s">
        <v>792</v>
      </c>
      <c r="BM12" s="295" t="s">
        <v>792</v>
      </c>
      <c r="BN12" s="292">
        <v>0</v>
      </c>
      <c r="BO12" s="292">
        <f>SUM(BP12:CI12)</f>
        <v>18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18</v>
      </c>
      <c r="CA12" s="292">
        <v>0</v>
      </c>
      <c r="CB12" s="295" t="s">
        <v>792</v>
      </c>
      <c r="CC12" s="295" t="s">
        <v>792</v>
      </c>
      <c r="CD12" s="295" t="s">
        <v>792</v>
      </c>
      <c r="CE12" s="295" t="s">
        <v>792</v>
      </c>
      <c r="CF12" s="295" t="s">
        <v>792</v>
      </c>
      <c r="CG12" s="295" t="s">
        <v>792</v>
      </c>
      <c r="CH12" s="295" t="s">
        <v>792</v>
      </c>
      <c r="CI12" s="292">
        <v>0</v>
      </c>
      <c r="CJ12" s="292">
        <f>SUM(CK12:DD12)</f>
        <v>75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75</v>
      </c>
      <c r="CW12" s="295" t="s">
        <v>792</v>
      </c>
      <c r="CX12" s="295" t="s">
        <v>792</v>
      </c>
      <c r="CY12" s="295" t="s">
        <v>792</v>
      </c>
      <c r="CZ12" s="295" t="s">
        <v>792</v>
      </c>
      <c r="DA12" s="295" t="s">
        <v>792</v>
      </c>
      <c r="DB12" s="295" t="s">
        <v>792</v>
      </c>
      <c r="DC12" s="295" t="s">
        <v>792</v>
      </c>
      <c r="DD12" s="292">
        <v>0</v>
      </c>
      <c r="DE12" s="292">
        <f>SUM(DF12:DY12)</f>
        <v>114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792</v>
      </c>
      <c r="DS12" s="295" t="s">
        <v>792</v>
      </c>
      <c r="DT12" s="292">
        <v>114</v>
      </c>
      <c r="DU12" s="295" t="s">
        <v>792</v>
      </c>
      <c r="DV12" s="295" t="s">
        <v>792</v>
      </c>
      <c r="DW12" s="295" t="s">
        <v>792</v>
      </c>
      <c r="DX12" s="295" t="s">
        <v>792</v>
      </c>
      <c r="DY12" s="292">
        <v>0</v>
      </c>
      <c r="DZ12" s="292">
        <f>SUM(EA12:ET12)</f>
        <v>3211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792</v>
      </c>
      <c r="EL12" s="295" t="s">
        <v>792</v>
      </c>
      <c r="EM12" s="295" t="s">
        <v>792</v>
      </c>
      <c r="EN12" s="292">
        <v>0</v>
      </c>
      <c r="EO12" s="292">
        <v>3211</v>
      </c>
      <c r="EP12" s="295" t="s">
        <v>792</v>
      </c>
      <c r="EQ12" s="295" t="s">
        <v>792</v>
      </c>
      <c r="ER12" s="295" t="s">
        <v>792</v>
      </c>
      <c r="ES12" s="292">
        <v>0</v>
      </c>
      <c r="ET12" s="292">
        <v>0</v>
      </c>
      <c r="EU12" s="292">
        <f>SUM(EV12:FO12)</f>
        <v>462</v>
      </c>
      <c r="EV12" s="292">
        <v>13</v>
      </c>
      <c r="EW12" s="292">
        <v>0</v>
      </c>
      <c r="EX12" s="292">
        <v>0</v>
      </c>
      <c r="EY12" s="292">
        <v>64</v>
      </c>
      <c r="EZ12" s="292">
        <v>177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792</v>
      </c>
      <c r="FI12" s="295" t="s">
        <v>792</v>
      </c>
      <c r="FJ12" s="295" t="s">
        <v>792</v>
      </c>
      <c r="FK12" s="292">
        <v>0</v>
      </c>
      <c r="FL12" s="292">
        <v>0</v>
      </c>
      <c r="FM12" s="292">
        <v>0</v>
      </c>
      <c r="FN12" s="292">
        <v>0</v>
      </c>
      <c r="FO12" s="292">
        <v>208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1491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246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100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1145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792</v>
      </c>
      <c r="AK13" s="295" t="s">
        <v>792</v>
      </c>
      <c r="AL13" s="292">
        <v>0</v>
      </c>
      <c r="AM13" s="295" t="s">
        <v>792</v>
      </c>
      <c r="AN13" s="295" t="s">
        <v>792</v>
      </c>
      <c r="AO13" s="292">
        <v>0</v>
      </c>
      <c r="AP13" s="295" t="s">
        <v>792</v>
      </c>
      <c r="AQ13" s="292">
        <v>0</v>
      </c>
      <c r="AR13" s="295" t="s">
        <v>792</v>
      </c>
      <c r="AS13" s="292">
        <v>0</v>
      </c>
      <c r="AT13" s="292">
        <f>SUM(AU13:BN13)</f>
        <v>246</v>
      </c>
      <c r="AU13" s="292">
        <v>0</v>
      </c>
      <c r="AV13" s="292">
        <v>0</v>
      </c>
      <c r="AW13" s="292">
        <v>0</v>
      </c>
      <c r="AX13" s="292">
        <v>246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792</v>
      </c>
      <c r="BF13" s="295" t="s">
        <v>792</v>
      </c>
      <c r="BG13" s="295" t="s">
        <v>792</v>
      </c>
      <c r="BH13" s="295" t="s">
        <v>792</v>
      </c>
      <c r="BI13" s="295" t="s">
        <v>792</v>
      </c>
      <c r="BJ13" s="295" t="s">
        <v>792</v>
      </c>
      <c r="BK13" s="295" t="s">
        <v>792</v>
      </c>
      <c r="BL13" s="295" t="s">
        <v>792</v>
      </c>
      <c r="BM13" s="295" t="s">
        <v>792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792</v>
      </c>
      <c r="CC13" s="295" t="s">
        <v>792</v>
      </c>
      <c r="CD13" s="295" t="s">
        <v>792</v>
      </c>
      <c r="CE13" s="295" t="s">
        <v>792</v>
      </c>
      <c r="CF13" s="295" t="s">
        <v>792</v>
      </c>
      <c r="CG13" s="295" t="s">
        <v>792</v>
      </c>
      <c r="CH13" s="295" t="s">
        <v>792</v>
      </c>
      <c r="CI13" s="292">
        <v>0</v>
      </c>
      <c r="CJ13" s="292">
        <f>SUM(CK13:DD13)</f>
        <v>100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100</v>
      </c>
      <c r="CW13" s="295" t="s">
        <v>792</v>
      </c>
      <c r="CX13" s="295" t="s">
        <v>792</v>
      </c>
      <c r="CY13" s="295" t="s">
        <v>792</v>
      </c>
      <c r="CZ13" s="295" t="s">
        <v>792</v>
      </c>
      <c r="DA13" s="295" t="s">
        <v>792</v>
      </c>
      <c r="DB13" s="295" t="s">
        <v>792</v>
      </c>
      <c r="DC13" s="295" t="s">
        <v>792</v>
      </c>
      <c r="DD13" s="292">
        <v>0</v>
      </c>
      <c r="DE13" s="292">
        <f>SUM(DF13:DY13)</f>
        <v>95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792</v>
      </c>
      <c r="DS13" s="295" t="s">
        <v>792</v>
      </c>
      <c r="DT13" s="292">
        <v>95</v>
      </c>
      <c r="DU13" s="295" t="s">
        <v>792</v>
      </c>
      <c r="DV13" s="295" t="s">
        <v>792</v>
      </c>
      <c r="DW13" s="295" t="s">
        <v>792</v>
      </c>
      <c r="DX13" s="295" t="s">
        <v>792</v>
      </c>
      <c r="DY13" s="292">
        <v>0</v>
      </c>
      <c r="DZ13" s="292">
        <f>SUM(EA13:ET13)</f>
        <v>1050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792</v>
      </c>
      <c r="EL13" s="295" t="s">
        <v>792</v>
      </c>
      <c r="EM13" s="295" t="s">
        <v>792</v>
      </c>
      <c r="EN13" s="292">
        <v>0</v>
      </c>
      <c r="EO13" s="292">
        <v>1050</v>
      </c>
      <c r="EP13" s="295" t="s">
        <v>792</v>
      </c>
      <c r="EQ13" s="295" t="s">
        <v>792</v>
      </c>
      <c r="ER13" s="295" t="s">
        <v>792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792</v>
      </c>
      <c r="FI13" s="295" t="s">
        <v>792</v>
      </c>
      <c r="FJ13" s="295" t="s">
        <v>792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2916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73</v>
      </c>
      <c r="H14" s="292">
        <f>SUM(AC14,AX14,BS14,CN14,DI14,ED14,EY14)</f>
        <v>306</v>
      </c>
      <c r="I14" s="292">
        <f>SUM(AD14,AY14,BT14,CO14,DJ14,EE14,EZ14)</f>
        <v>3</v>
      </c>
      <c r="J14" s="292">
        <f>SUM(AE14,AZ14,BU14,CP14,DK14,EF14,FA14)</f>
        <v>22</v>
      </c>
      <c r="K14" s="292">
        <f>SUM(AF14,BA14,BV14,CQ14,DL14,EG14,FB14)</f>
        <v>1</v>
      </c>
      <c r="L14" s="292">
        <f>SUM(AG14,BB14,BW14,CR14,DM14,EH14,FC14)</f>
        <v>139</v>
      </c>
      <c r="M14" s="292">
        <f>SUM(AH14,BC14,BX14,CS14,DN14,EI14,FD14)</f>
        <v>20</v>
      </c>
      <c r="N14" s="292">
        <f>SUM(AI14,BD14,BY14,CT14,DO14,EJ14,FE14)</f>
        <v>1</v>
      </c>
      <c r="O14" s="292">
        <f>SUM(AJ14,BE14,BZ14,CU14,DP14,EK14,FF14)</f>
        <v>823</v>
      </c>
      <c r="P14" s="292">
        <f>SUM(AK14,BF14,CA14,CV14,DQ14,EL14,FG14)</f>
        <v>60</v>
      </c>
      <c r="Q14" s="292">
        <f>SUM(AL14,BG14,CB14,CW14,DR14,EM14,FH14)</f>
        <v>35</v>
      </c>
      <c r="R14" s="292">
        <f>SUM(AM14,BH14,CC14,CX14,DS14,EN14,FI14)</f>
        <v>331</v>
      </c>
      <c r="S14" s="292">
        <f>SUM(AN14,BI14,CD14,CY14,DT14,EO14,FJ14)</f>
        <v>1089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13</v>
      </c>
      <c r="Y14" s="292">
        <f>SUM(Z14:AS14)</f>
        <v>37</v>
      </c>
      <c r="Z14" s="292">
        <v>0</v>
      </c>
      <c r="AA14" s="292">
        <v>0</v>
      </c>
      <c r="AB14" s="292">
        <v>0</v>
      </c>
      <c r="AC14" s="292">
        <v>2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792</v>
      </c>
      <c r="AK14" s="295" t="s">
        <v>792</v>
      </c>
      <c r="AL14" s="292">
        <v>35</v>
      </c>
      <c r="AM14" s="295" t="s">
        <v>792</v>
      </c>
      <c r="AN14" s="295" t="s">
        <v>792</v>
      </c>
      <c r="AO14" s="292">
        <v>0</v>
      </c>
      <c r="AP14" s="295" t="s">
        <v>792</v>
      </c>
      <c r="AQ14" s="292">
        <v>0</v>
      </c>
      <c r="AR14" s="295" t="s">
        <v>792</v>
      </c>
      <c r="AS14" s="292">
        <v>0</v>
      </c>
      <c r="AT14" s="292">
        <f>SUM(AU14:BN14)</f>
        <v>239</v>
      </c>
      <c r="AU14" s="292">
        <v>0</v>
      </c>
      <c r="AV14" s="292">
        <v>0</v>
      </c>
      <c r="AW14" s="292">
        <v>0</v>
      </c>
      <c r="AX14" s="292">
        <v>236</v>
      </c>
      <c r="AY14" s="292">
        <v>3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792</v>
      </c>
      <c r="BF14" s="295" t="s">
        <v>792</v>
      </c>
      <c r="BG14" s="295" t="s">
        <v>792</v>
      </c>
      <c r="BH14" s="295" t="s">
        <v>792</v>
      </c>
      <c r="BI14" s="295" t="s">
        <v>792</v>
      </c>
      <c r="BJ14" s="295" t="s">
        <v>792</v>
      </c>
      <c r="BK14" s="295" t="s">
        <v>792</v>
      </c>
      <c r="BL14" s="295" t="s">
        <v>792</v>
      </c>
      <c r="BM14" s="295" t="s">
        <v>792</v>
      </c>
      <c r="BN14" s="292">
        <v>0</v>
      </c>
      <c r="BO14" s="292">
        <f>SUM(BP14:CI14)</f>
        <v>823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823</v>
      </c>
      <c r="CA14" s="292">
        <v>0</v>
      </c>
      <c r="CB14" s="295" t="s">
        <v>792</v>
      </c>
      <c r="CC14" s="295" t="s">
        <v>792</v>
      </c>
      <c r="CD14" s="295" t="s">
        <v>792</v>
      </c>
      <c r="CE14" s="295" t="s">
        <v>792</v>
      </c>
      <c r="CF14" s="295" t="s">
        <v>792</v>
      </c>
      <c r="CG14" s="295" t="s">
        <v>792</v>
      </c>
      <c r="CH14" s="295" t="s">
        <v>792</v>
      </c>
      <c r="CI14" s="292">
        <v>0</v>
      </c>
      <c r="CJ14" s="292">
        <f>SUM(CK14:DD14)</f>
        <v>60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60</v>
      </c>
      <c r="CW14" s="295" t="s">
        <v>792</v>
      </c>
      <c r="CX14" s="295" t="s">
        <v>792</v>
      </c>
      <c r="CY14" s="295" t="s">
        <v>792</v>
      </c>
      <c r="CZ14" s="295" t="s">
        <v>792</v>
      </c>
      <c r="DA14" s="295" t="s">
        <v>792</v>
      </c>
      <c r="DB14" s="295" t="s">
        <v>792</v>
      </c>
      <c r="DC14" s="295" t="s">
        <v>792</v>
      </c>
      <c r="DD14" s="292">
        <v>0</v>
      </c>
      <c r="DE14" s="292">
        <f>SUM(DF14:DY14)</f>
        <v>1036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792</v>
      </c>
      <c r="DS14" s="295" t="s">
        <v>792</v>
      </c>
      <c r="DT14" s="292">
        <v>1036</v>
      </c>
      <c r="DU14" s="295" t="s">
        <v>792</v>
      </c>
      <c r="DV14" s="295" t="s">
        <v>792</v>
      </c>
      <c r="DW14" s="295" t="s">
        <v>792</v>
      </c>
      <c r="DX14" s="295" t="s">
        <v>792</v>
      </c>
      <c r="DY14" s="292">
        <v>0</v>
      </c>
      <c r="DZ14" s="292">
        <f>SUM(EA14:ET14)</f>
        <v>384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792</v>
      </c>
      <c r="EL14" s="295" t="s">
        <v>792</v>
      </c>
      <c r="EM14" s="295" t="s">
        <v>792</v>
      </c>
      <c r="EN14" s="292">
        <v>331</v>
      </c>
      <c r="EO14" s="292">
        <v>53</v>
      </c>
      <c r="EP14" s="295" t="s">
        <v>792</v>
      </c>
      <c r="EQ14" s="295" t="s">
        <v>792</v>
      </c>
      <c r="ER14" s="295" t="s">
        <v>792</v>
      </c>
      <c r="ES14" s="292">
        <v>0</v>
      </c>
      <c r="ET14" s="292">
        <v>0</v>
      </c>
      <c r="EU14" s="292">
        <f>SUM(EV14:FO14)</f>
        <v>337</v>
      </c>
      <c r="EV14" s="292">
        <v>0</v>
      </c>
      <c r="EW14" s="292">
        <v>0</v>
      </c>
      <c r="EX14" s="292">
        <v>73</v>
      </c>
      <c r="EY14" s="292">
        <v>68</v>
      </c>
      <c r="EZ14" s="292">
        <v>0</v>
      </c>
      <c r="FA14" s="292">
        <v>22</v>
      </c>
      <c r="FB14" s="292">
        <v>1</v>
      </c>
      <c r="FC14" s="292">
        <v>139</v>
      </c>
      <c r="FD14" s="292">
        <v>20</v>
      </c>
      <c r="FE14" s="292">
        <v>1</v>
      </c>
      <c r="FF14" s="292">
        <v>0</v>
      </c>
      <c r="FG14" s="292">
        <v>0</v>
      </c>
      <c r="FH14" s="295" t="s">
        <v>792</v>
      </c>
      <c r="FI14" s="295" t="s">
        <v>792</v>
      </c>
      <c r="FJ14" s="295" t="s">
        <v>792</v>
      </c>
      <c r="FK14" s="292">
        <v>0</v>
      </c>
      <c r="FL14" s="292">
        <v>0</v>
      </c>
      <c r="FM14" s="292">
        <v>0</v>
      </c>
      <c r="FN14" s="292">
        <v>0</v>
      </c>
      <c r="FO14" s="292">
        <v>13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1453</v>
      </c>
      <c r="E15" s="292">
        <f>SUM(Z15,AU15,BP15,CK15,DF15,EA15,EV15)</f>
        <v>21</v>
      </c>
      <c r="F15" s="292">
        <f>SUM(AA15,AV15,BQ15,CL15,DG15,EB15,EW15)</f>
        <v>6</v>
      </c>
      <c r="G15" s="292">
        <f>SUM(AB15,AW15,BR15,CM15,DH15,EC15,EX15)</f>
        <v>47</v>
      </c>
      <c r="H15" s="292">
        <f>SUM(AC15,AX15,BS15,CN15,DI15,ED15,EY15)</f>
        <v>207</v>
      </c>
      <c r="I15" s="292">
        <f>SUM(AD15,AY15,BT15,CO15,DJ15,EE15,EZ15)</f>
        <v>0</v>
      </c>
      <c r="J15" s="292">
        <f>SUM(AE15,AZ15,BU15,CP15,DK15,EF15,FA15)</f>
        <v>39</v>
      </c>
      <c r="K15" s="292">
        <f>SUM(AF15,BA15,BV15,CQ15,DL15,EG15,FB15)</f>
        <v>0</v>
      </c>
      <c r="L15" s="292">
        <f>SUM(AG15,BB15,BW15,CR15,DM15,EH15,FC15)</f>
        <v>176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879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78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792</v>
      </c>
      <c r="AK15" s="295" t="s">
        <v>792</v>
      </c>
      <c r="AL15" s="292">
        <v>0</v>
      </c>
      <c r="AM15" s="295" t="s">
        <v>792</v>
      </c>
      <c r="AN15" s="295" t="s">
        <v>792</v>
      </c>
      <c r="AO15" s="292">
        <v>0</v>
      </c>
      <c r="AP15" s="295" t="s">
        <v>792</v>
      </c>
      <c r="AQ15" s="292">
        <v>0</v>
      </c>
      <c r="AR15" s="295" t="s">
        <v>792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792</v>
      </c>
      <c r="BF15" s="295" t="s">
        <v>792</v>
      </c>
      <c r="BG15" s="295" t="s">
        <v>792</v>
      </c>
      <c r="BH15" s="295" t="s">
        <v>792</v>
      </c>
      <c r="BI15" s="295" t="s">
        <v>792</v>
      </c>
      <c r="BJ15" s="295" t="s">
        <v>792</v>
      </c>
      <c r="BK15" s="295" t="s">
        <v>792</v>
      </c>
      <c r="BL15" s="295" t="s">
        <v>792</v>
      </c>
      <c r="BM15" s="295" t="s">
        <v>792</v>
      </c>
      <c r="BN15" s="292">
        <v>0</v>
      </c>
      <c r="BO15" s="292">
        <f>SUM(BP15:CI15)</f>
        <v>879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879</v>
      </c>
      <c r="CA15" s="292">
        <v>0</v>
      </c>
      <c r="CB15" s="295" t="s">
        <v>792</v>
      </c>
      <c r="CC15" s="295" t="s">
        <v>792</v>
      </c>
      <c r="CD15" s="295" t="s">
        <v>792</v>
      </c>
      <c r="CE15" s="295" t="s">
        <v>792</v>
      </c>
      <c r="CF15" s="295" t="s">
        <v>792</v>
      </c>
      <c r="CG15" s="295" t="s">
        <v>792</v>
      </c>
      <c r="CH15" s="295" t="s">
        <v>792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792</v>
      </c>
      <c r="CX15" s="295" t="s">
        <v>792</v>
      </c>
      <c r="CY15" s="295" t="s">
        <v>792</v>
      </c>
      <c r="CZ15" s="295" t="s">
        <v>792</v>
      </c>
      <c r="DA15" s="295" t="s">
        <v>792</v>
      </c>
      <c r="DB15" s="295" t="s">
        <v>792</v>
      </c>
      <c r="DC15" s="295" t="s">
        <v>792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792</v>
      </c>
      <c r="DS15" s="295" t="s">
        <v>792</v>
      </c>
      <c r="DT15" s="292">
        <v>0</v>
      </c>
      <c r="DU15" s="295" t="s">
        <v>792</v>
      </c>
      <c r="DV15" s="295" t="s">
        <v>792</v>
      </c>
      <c r="DW15" s="295" t="s">
        <v>792</v>
      </c>
      <c r="DX15" s="295" t="s">
        <v>792</v>
      </c>
      <c r="DY15" s="292">
        <v>0</v>
      </c>
      <c r="DZ15" s="292">
        <f>SUM(EA15:ET15)</f>
        <v>78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792</v>
      </c>
      <c r="EL15" s="295" t="s">
        <v>792</v>
      </c>
      <c r="EM15" s="295" t="s">
        <v>792</v>
      </c>
      <c r="EN15" s="292">
        <v>78</v>
      </c>
      <c r="EO15" s="292">
        <v>0</v>
      </c>
      <c r="EP15" s="295" t="s">
        <v>792</v>
      </c>
      <c r="EQ15" s="295" t="s">
        <v>792</v>
      </c>
      <c r="ER15" s="295" t="s">
        <v>792</v>
      </c>
      <c r="ES15" s="292">
        <v>0</v>
      </c>
      <c r="ET15" s="292">
        <v>0</v>
      </c>
      <c r="EU15" s="292">
        <f>SUM(EV15:FO15)</f>
        <v>496</v>
      </c>
      <c r="EV15" s="292">
        <v>21</v>
      </c>
      <c r="EW15" s="292">
        <v>6</v>
      </c>
      <c r="EX15" s="292">
        <v>47</v>
      </c>
      <c r="EY15" s="292">
        <v>207</v>
      </c>
      <c r="EZ15" s="292">
        <v>0</v>
      </c>
      <c r="FA15" s="292">
        <v>39</v>
      </c>
      <c r="FB15" s="292">
        <v>0</v>
      </c>
      <c r="FC15" s="292">
        <v>176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792</v>
      </c>
      <c r="FI15" s="295" t="s">
        <v>792</v>
      </c>
      <c r="FJ15" s="295" t="s">
        <v>792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4486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44</v>
      </c>
      <c r="H16" s="292">
        <f>SUM(AC16,AX16,BS16,CN16,DI16,ED16,EY16)</f>
        <v>353</v>
      </c>
      <c r="I16" s="292">
        <f>SUM(AD16,AY16,BT16,CO16,DJ16,EE16,EZ16)</f>
        <v>5</v>
      </c>
      <c r="J16" s="292">
        <f>SUM(AE16,AZ16,BU16,CP16,DK16,EF16,FA16)</f>
        <v>20</v>
      </c>
      <c r="K16" s="292">
        <f>SUM(AF16,BA16,BV16,CQ16,DL16,EG16,FB16)</f>
        <v>2</v>
      </c>
      <c r="L16" s="292">
        <f>SUM(AG16,BB16,BW16,CR16,DM16,EH16,FC16)</f>
        <v>58</v>
      </c>
      <c r="M16" s="292">
        <f>SUM(AH16,BC16,BX16,CS16,DN16,EI16,FD16)</f>
        <v>9</v>
      </c>
      <c r="N16" s="292">
        <f>SUM(AI16,BD16,BY16,CT16,DO16,EJ16,FE16)</f>
        <v>2</v>
      </c>
      <c r="O16" s="292">
        <f>SUM(AJ16,BE16,BZ16,CU16,DP16,EK16,FF16)</f>
        <v>3041</v>
      </c>
      <c r="P16" s="292">
        <f>SUM(AK16,BF16,CA16,CV16,DQ16,EL16,FG16)</f>
        <v>110</v>
      </c>
      <c r="Q16" s="292">
        <f>SUM(AL16,BG16,CB16,CW16,DR16,EM16,FH16)</f>
        <v>84</v>
      </c>
      <c r="R16" s="292">
        <f>SUM(AM16,BH16,CC16,CX16,DS16,EN16,FI16)</f>
        <v>13</v>
      </c>
      <c r="S16" s="292">
        <f>SUM(AN16,BI16,CD16,CY16,DT16,EO16,FJ16)</f>
        <v>740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5</v>
      </c>
      <c r="Y16" s="292">
        <f>SUM(Z16:AS16)</f>
        <v>87</v>
      </c>
      <c r="Z16" s="292">
        <v>0</v>
      </c>
      <c r="AA16" s="292">
        <v>0</v>
      </c>
      <c r="AB16" s="292">
        <v>0</v>
      </c>
      <c r="AC16" s="292">
        <v>3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792</v>
      </c>
      <c r="AK16" s="295" t="s">
        <v>792</v>
      </c>
      <c r="AL16" s="292">
        <v>84</v>
      </c>
      <c r="AM16" s="295" t="s">
        <v>792</v>
      </c>
      <c r="AN16" s="295" t="s">
        <v>792</v>
      </c>
      <c r="AO16" s="292">
        <v>0</v>
      </c>
      <c r="AP16" s="295" t="s">
        <v>792</v>
      </c>
      <c r="AQ16" s="292">
        <v>0</v>
      </c>
      <c r="AR16" s="295" t="s">
        <v>792</v>
      </c>
      <c r="AS16" s="292">
        <v>0</v>
      </c>
      <c r="AT16" s="292">
        <f>SUM(AU16:BN16)</f>
        <v>95</v>
      </c>
      <c r="AU16" s="292">
        <v>0</v>
      </c>
      <c r="AV16" s="292">
        <v>0</v>
      </c>
      <c r="AW16" s="292">
        <v>0</v>
      </c>
      <c r="AX16" s="292">
        <v>93</v>
      </c>
      <c r="AY16" s="292">
        <v>2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792</v>
      </c>
      <c r="BF16" s="295" t="s">
        <v>792</v>
      </c>
      <c r="BG16" s="295" t="s">
        <v>792</v>
      </c>
      <c r="BH16" s="295" t="s">
        <v>792</v>
      </c>
      <c r="BI16" s="295" t="s">
        <v>792</v>
      </c>
      <c r="BJ16" s="295" t="s">
        <v>792</v>
      </c>
      <c r="BK16" s="295" t="s">
        <v>792</v>
      </c>
      <c r="BL16" s="295" t="s">
        <v>792</v>
      </c>
      <c r="BM16" s="295" t="s">
        <v>792</v>
      </c>
      <c r="BN16" s="292">
        <v>0</v>
      </c>
      <c r="BO16" s="292">
        <f>SUM(BP16:CI16)</f>
        <v>3041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3041</v>
      </c>
      <c r="CA16" s="292">
        <v>0</v>
      </c>
      <c r="CB16" s="295" t="s">
        <v>792</v>
      </c>
      <c r="CC16" s="295" t="s">
        <v>792</v>
      </c>
      <c r="CD16" s="295" t="s">
        <v>792</v>
      </c>
      <c r="CE16" s="295" t="s">
        <v>792</v>
      </c>
      <c r="CF16" s="295" t="s">
        <v>792</v>
      </c>
      <c r="CG16" s="295" t="s">
        <v>792</v>
      </c>
      <c r="CH16" s="295" t="s">
        <v>792</v>
      </c>
      <c r="CI16" s="292">
        <v>0</v>
      </c>
      <c r="CJ16" s="292">
        <f>SUM(CK16:DD16)</f>
        <v>110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110</v>
      </c>
      <c r="CW16" s="295" t="s">
        <v>792</v>
      </c>
      <c r="CX16" s="295" t="s">
        <v>792</v>
      </c>
      <c r="CY16" s="295" t="s">
        <v>792</v>
      </c>
      <c r="CZ16" s="295" t="s">
        <v>792</v>
      </c>
      <c r="DA16" s="295" t="s">
        <v>792</v>
      </c>
      <c r="DB16" s="295" t="s">
        <v>792</v>
      </c>
      <c r="DC16" s="295" t="s">
        <v>792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792</v>
      </c>
      <c r="DS16" s="295" t="s">
        <v>792</v>
      </c>
      <c r="DT16" s="292">
        <v>0</v>
      </c>
      <c r="DU16" s="295" t="s">
        <v>792</v>
      </c>
      <c r="DV16" s="295" t="s">
        <v>792</v>
      </c>
      <c r="DW16" s="295" t="s">
        <v>792</v>
      </c>
      <c r="DX16" s="295" t="s">
        <v>792</v>
      </c>
      <c r="DY16" s="292">
        <v>0</v>
      </c>
      <c r="DZ16" s="292">
        <f>SUM(EA16:ET16)</f>
        <v>753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792</v>
      </c>
      <c r="EL16" s="295" t="s">
        <v>792</v>
      </c>
      <c r="EM16" s="295" t="s">
        <v>792</v>
      </c>
      <c r="EN16" s="292">
        <v>13</v>
      </c>
      <c r="EO16" s="292">
        <v>740</v>
      </c>
      <c r="EP16" s="295" t="s">
        <v>792</v>
      </c>
      <c r="EQ16" s="295" t="s">
        <v>792</v>
      </c>
      <c r="ER16" s="295" t="s">
        <v>792</v>
      </c>
      <c r="ES16" s="292">
        <v>0</v>
      </c>
      <c r="ET16" s="292">
        <v>0</v>
      </c>
      <c r="EU16" s="292">
        <f>SUM(EV16:FO16)</f>
        <v>400</v>
      </c>
      <c r="EV16" s="292">
        <v>0</v>
      </c>
      <c r="EW16" s="292">
        <v>0</v>
      </c>
      <c r="EX16" s="292">
        <v>44</v>
      </c>
      <c r="EY16" s="292">
        <v>257</v>
      </c>
      <c r="EZ16" s="292">
        <v>3</v>
      </c>
      <c r="FA16" s="292">
        <v>20</v>
      </c>
      <c r="FB16" s="292">
        <v>2</v>
      </c>
      <c r="FC16" s="292">
        <v>58</v>
      </c>
      <c r="FD16" s="292">
        <v>9</v>
      </c>
      <c r="FE16" s="292">
        <v>2</v>
      </c>
      <c r="FF16" s="292">
        <v>0</v>
      </c>
      <c r="FG16" s="292">
        <v>0</v>
      </c>
      <c r="FH16" s="295" t="s">
        <v>792</v>
      </c>
      <c r="FI16" s="295" t="s">
        <v>792</v>
      </c>
      <c r="FJ16" s="295" t="s">
        <v>792</v>
      </c>
      <c r="FK16" s="292">
        <v>0</v>
      </c>
      <c r="FL16" s="292">
        <v>0</v>
      </c>
      <c r="FM16" s="292">
        <v>0</v>
      </c>
      <c r="FN16" s="292">
        <v>0</v>
      </c>
      <c r="FO16" s="292">
        <v>5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5681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175</v>
      </c>
      <c r="H17" s="292">
        <f>SUM(AC17,AX17,BS17,CN17,DI17,ED17,EY17)</f>
        <v>607</v>
      </c>
      <c r="I17" s="292">
        <f>SUM(AD17,AY17,BT17,CO17,DJ17,EE17,EZ17)</f>
        <v>289</v>
      </c>
      <c r="J17" s="292">
        <f>SUM(AE17,AZ17,BU17,CP17,DK17,EF17,FA17)</f>
        <v>86</v>
      </c>
      <c r="K17" s="292">
        <f>SUM(AF17,BA17,BV17,CQ17,DL17,EG17,FB17)</f>
        <v>0</v>
      </c>
      <c r="L17" s="292">
        <f>SUM(AG17,BB17,BW17,CR17,DM17,EH17,FC17)</f>
        <v>351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3550</v>
      </c>
      <c r="P17" s="292">
        <f>SUM(AK17,BF17,CA17,CV17,DQ17,EL17,FG17)</f>
        <v>463</v>
      </c>
      <c r="Q17" s="292">
        <f>SUM(AL17,BG17,CB17,CW17,DR17,EM17,FH17)</f>
        <v>0</v>
      </c>
      <c r="R17" s="292">
        <f>SUM(AM17,BH17,CC17,CX17,DS17,EN17,FI17)</f>
        <v>22</v>
      </c>
      <c r="S17" s="292">
        <f>SUM(AN17,BI17,CD17,CY17,DT17,EO17,FJ17)</f>
        <v>132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6</v>
      </c>
      <c r="Y17" s="292">
        <f>SUM(Z17:AS17)</f>
        <v>35</v>
      </c>
      <c r="Z17" s="292">
        <v>0</v>
      </c>
      <c r="AA17" s="292">
        <v>0</v>
      </c>
      <c r="AB17" s="292">
        <v>0</v>
      </c>
      <c r="AC17" s="292">
        <v>35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792</v>
      </c>
      <c r="AK17" s="295" t="s">
        <v>792</v>
      </c>
      <c r="AL17" s="292">
        <v>0</v>
      </c>
      <c r="AM17" s="295" t="s">
        <v>792</v>
      </c>
      <c r="AN17" s="295" t="s">
        <v>792</v>
      </c>
      <c r="AO17" s="292">
        <v>0</v>
      </c>
      <c r="AP17" s="295" t="s">
        <v>792</v>
      </c>
      <c r="AQ17" s="292">
        <v>0</v>
      </c>
      <c r="AR17" s="295" t="s">
        <v>792</v>
      </c>
      <c r="AS17" s="292">
        <v>0</v>
      </c>
      <c r="AT17" s="292">
        <f>SUM(AU17:BN17)</f>
        <v>516</v>
      </c>
      <c r="AU17" s="292">
        <v>0</v>
      </c>
      <c r="AV17" s="292">
        <v>0</v>
      </c>
      <c r="AW17" s="292">
        <v>0</v>
      </c>
      <c r="AX17" s="292">
        <v>510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792</v>
      </c>
      <c r="BF17" s="295" t="s">
        <v>792</v>
      </c>
      <c r="BG17" s="295" t="s">
        <v>792</v>
      </c>
      <c r="BH17" s="295" t="s">
        <v>792</v>
      </c>
      <c r="BI17" s="295" t="s">
        <v>792</v>
      </c>
      <c r="BJ17" s="295" t="s">
        <v>792</v>
      </c>
      <c r="BK17" s="295" t="s">
        <v>792</v>
      </c>
      <c r="BL17" s="295" t="s">
        <v>792</v>
      </c>
      <c r="BM17" s="295" t="s">
        <v>792</v>
      </c>
      <c r="BN17" s="292">
        <v>6</v>
      </c>
      <c r="BO17" s="292">
        <f>SUM(BP17:CI17)</f>
        <v>3550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3550</v>
      </c>
      <c r="CA17" s="292">
        <v>0</v>
      </c>
      <c r="CB17" s="295" t="s">
        <v>792</v>
      </c>
      <c r="CC17" s="295" t="s">
        <v>792</v>
      </c>
      <c r="CD17" s="295" t="s">
        <v>792</v>
      </c>
      <c r="CE17" s="295" t="s">
        <v>792</v>
      </c>
      <c r="CF17" s="295" t="s">
        <v>792</v>
      </c>
      <c r="CG17" s="295" t="s">
        <v>792</v>
      </c>
      <c r="CH17" s="295" t="s">
        <v>792</v>
      </c>
      <c r="CI17" s="292">
        <v>0</v>
      </c>
      <c r="CJ17" s="292">
        <f>SUM(CK17:DD17)</f>
        <v>463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463</v>
      </c>
      <c r="CW17" s="295" t="s">
        <v>792</v>
      </c>
      <c r="CX17" s="295" t="s">
        <v>792</v>
      </c>
      <c r="CY17" s="295" t="s">
        <v>792</v>
      </c>
      <c r="CZ17" s="295" t="s">
        <v>792</v>
      </c>
      <c r="DA17" s="295" t="s">
        <v>792</v>
      </c>
      <c r="DB17" s="295" t="s">
        <v>792</v>
      </c>
      <c r="DC17" s="295" t="s">
        <v>792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792</v>
      </c>
      <c r="DS17" s="295" t="s">
        <v>792</v>
      </c>
      <c r="DT17" s="292">
        <v>0</v>
      </c>
      <c r="DU17" s="295" t="s">
        <v>792</v>
      </c>
      <c r="DV17" s="295" t="s">
        <v>792</v>
      </c>
      <c r="DW17" s="295" t="s">
        <v>792</v>
      </c>
      <c r="DX17" s="295" t="s">
        <v>792</v>
      </c>
      <c r="DY17" s="292">
        <v>0</v>
      </c>
      <c r="DZ17" s="292">
        <f>SUM(EA17:ET17)</f>
        <v>154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792</v>
      </c>
      <c r="EL17" s="295" t="s">
        <v>792</v>
      </c>
      <c r="EM17" s="295" t="s">
        <v>792</v>
      </c>
      <c r="EN17" s="292">
        <v>22</v>
      </c>
      <c r="EO17" s="292">
        <v>132</v>
      </c>
      <c r="EP17" s="295" t="s">
        <v>792</v>
      </c>
      <c r="EQ17" s="295" t="s">
        <v>792</v>
      </c>
      <c r="ER17" s="295" t="s">
        <v>792</v>
      </c>
      <c r="ES17" s="292">
        <v>0</v>
      </c>
      <c r="ET17" s="292">
        <v>0</v>
      </c>
      <c r="EU17" s="292">
        <f>SUM(EV17:FO17)</f>
        <v>963</v>
      </c>
      <c r="EV17" s="292">
        <v>0</v>
      </c>
      <c r="EW17" s="292">
        <v>0</v>
      </c>
      <c r="EX17" s="292">
        <v>175</v>
      </c>
      <c r="EY17" s="292">
        <v>62</v>
      </c>
      <c r="EZ17" s="292">
        <v>289</v>
      </c>
      <c r="FA17" s="292">
        <v>86</v>
      </c>
      <c r="FB17" s="292">
        <v>0</v>
      </c>
      <c r="FC17" s="292">
        <v>351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792</v>
      </c>
      <c r="FI17" s="295" t="s">
        <v>792</v>
      </c>
      <c r="FJ17" s="295" t="s">
        <v>792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52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15</v>
      </c>
      <c r="I18" s="292">
        <f>SUM(AD18,AY18,BT18,CO18,DJ18,EE18,EZ18)</f>
        <v>13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24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25</v>
      </c>
      <c r="Z18" s="292">
        <v>0</v>
      </c>
      <c r="AA18" s="292">
        <v>0</v>
      </c>
      <c r="AB18" s="292">
        <v>0</v>
      </c>
      <c r="AC18" s="292">
        <v>1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792</v>
      </c>
      <c r="AK18" s="295" t="s">
        <v>792</v>
      </c>
      <c r="AL18" s="292">
        <v>24</v>
      </c>
      <c r="AM18" s="295" t="s">
        <v>792</v>
      </c>
      <c r="AN18" s="295" t="s">
        <v>792</v>
      </c>
      <c r="AO18" s="292">
        <v>0</v>
      </c>
      <c r="AP18" s="295" t="s">
        <v>792</v>
      </c>
      <c r="AQ18" s="292">
        <v>0</v>
      </c>
      <c r="AR18" s="295" t="s">
        <v>792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792</v>
      </c>
      <c r="BF18" s="295" t="s">
        <v>792</v>
      </c>
      <c r="BG18" s="295" t="s">
        <v>792</v>
      </c>
      <c r="BH18" s="295" t="s">
        <v>792</v>
      </c>
      <c r="BI18" s="295" t="s">
        <v>792</v>
      </c>
      <c r="BJ18" s="295" t="s">
        <v>792</v>
      </c>
      <c r="BK18" s="295" t="s">
        <v>792</v>
      </c>
      <c r="BL18" s="295" t="s">
        <v>792</v>
      </c>
      <c r="BM18" s="295" t="s">
        <v>792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792</v>
      </c>
      <c r="CC18" s="295" t="s">
        <v>792</v>
      </c>
      <c r="CD18" s="295" t="s">
        <v>792</v>
      </c>
      <c r="CE18" s="295" t="s">
        <v>792</v>
      </c>
      <c r="CF18" s="295" t="s">
        <v>792</v>
      </c>
      <c r="CG18" s="295" t="s">
        <v>792</v>
      </c>
      <c r="CH18" s="295" t="s">
        <v>792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792</v>
      </c>
      <c r="CX18" s="295" t="s">
        <v>792</v>
      </c>
      <c r="CY18" s="295" t="s">
        <v>792</v>
      </c>
      <c r="CZ18" s="295" t="s">
        <v>792</v>
      </c>
      <c r="DA18" s="295" t="s">
        <v>792</v>
      </c>
      <c r="DB18" s="295" t="s">
        <v>792</v>
      </c>
      <c r="DC18" s="295" t="s">
        <v>792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792</v>
      </c>
      <c r="DS18" s="295" t="s">
        <v>792</v>
      </c>
      <c r="DT18" s="292">
        <v>0</v>
      </c>
      <c r="DU18" s="295" t="s">
        <v>792</v>
      </c>
      <c r="DV18" s="295" t="s">
        <v>792</v>
      </c>
      <c r="DW18" s="295" t="s">
        <v>792</v>
      </c>
      <c r="DX18" s="295" t="s">
        <v>792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792</v>
      </c>
      <c r="EL18" s="295" t="s">
        <v>792</v>
      </c>
      <c r="EM18" s="295" t="s">
        <v>792</v>
      </c>
      <c r="EN18" s="292">
        <v>0</v>
      </c>
      <c r="EO18" s="292">
        <v>0</v>
      </c>
      <c r="EP18" s="295" t="s">
        <v>792</v>
      </c>
      <c r="EQ18" s="295" t="s">
        <v>792</v>
      </c>
      <c r="ER18" s="295" t="s">
        <v>792</v>
      </c>
      <c r="ES18" s="292">
        <v>0</v>
      </c>
      <c r="ET18" s="292">
        <v>0</v>
      </c>
      <c r="EU18" s="292">
        <f>SUM(EV18:FO18)</f>
        <v>27</v>
      </c>
      <c r="EV18" s="292">
        <v>0</v>
      </c>
      <c r="EW18" s="292">
        <v>0</v>
      </c>
      <c r="EX18" s="292">
        <v>0</v>
      </c>
      <c r="EY18" s="292">
        <v>14</v>
      </c>
      <c r="EZ18" s="292">
        <v>13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792</v>
      </c>
      <c r="FI18" s="295" t="s">
        <v>792</v>
      </c>
      <c r="FJ18" s="295" t="s">
        <v>792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759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219</v>
      </c>
      <c r="I19" s="292">
        <f>SUM(AD19,AY19,BT19,CO19,DJ19,EE19,EZ19)</f>
        <v>109</v>
      </c>
      <c r="J19" s="292">
        <f>SUM(AE19,AZ19,BU19,CP19,DK19,EF19,FA19)</f>
        <v>34</v>
      </c>
      <c r="K19" s="292">
        <f>SUM(AF19,BA19,BV19,CQ19,DL19,EG19,FB19)</f>
        <v>5</v>
      </c>
      <c r="L19" s="292">
        <f>SUM(AG19,BB19,BW19,CR19,DM19,EH19,FC19)</f>
        <v>89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1</v>
      </c>
      <c r="P19" s="292">
        <f>SUM(AK19,BF19,CA19,CV19,DQ19,EL19,FG19)</f>
        <v>47</v>
      </c>
      <c r="Q19" s="292">
        <f>SUM(AL19,BG19,CB19,CW19,DR19,EM19,FH19)</f>
        <v>108</v>
      </c>
      <c r="R19" s="292">
        <f>SUM(AM19,BH19,CC19,CX19,DS19,EN19,FI19)</f>
        <v>0</v>
      </c>
      <c r="S19" s="292">
        <f>SUM(AN19,BI19,CD19,CY19,DT19,EO19,FJ19)</f>
        <v>104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43</v>
      </c>
      <c r="Y19" s="292">
        <f>SUM(Z19:AS19)</f>
        <v>108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792</v>
      </c>
      <c r="AK19" s="295" t="s">
        <v>792</v>
      </c>
      <c r="AL19" s="292">
        <v>108</v>
      </c>
      <c r="AM19" s="295" t="s">
        <v>792</v>
      </c>
      <c r="AN19" s="295" t="s">
        <v>792</v>
      </c>
      <c r="AO19" s="292">
        <v>0</v>
      </c>
      <c r="AP19" s="295" t="s">
        <v>792</v>
      </c>
      <c r="AQ19" s="292">
        <v>0</v>
      </c>
      <c r="AR19" s="295" t="s">
        <v>792</v>
      </c>
      <c r="AS19" s="292">
        <v>0</v>
      </c>
      <c r="AT19" s="292">
        <f>SUM(AU19:BN19)</f>
        <v>64</v>
      </c>
      <c r="AU19" s="292">
        <v>0</v>
      </c>
      <c r="AV19" s="292">
        <v>0</v>
      </c>
      <c r="AW19" s="292">
        <v>0</v>
      </c>
      <c r="AX19" s="292">
        <v>64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792</v>
      </c>
      <c r="BF19" s="295" t="s">
        <v>792</v>
      </c>
      <c r="BG19" s="295" t="s">
        <v>792</v>
      </c>
      <c r="BH19" s="295" t="s">
        <v>792</v>
      </c>
      <c r="BI19" s="295" t="s">
        <v>792</v>
      </c>
      <c r="BJ19" s="295" t="s">
        <v>792</v>
      </c>
      <c r="BK19" s="295" t="s">
        <v>792</v>
      </c>
      <c r="BL19" s="295" t="s">
        <v>792</v>
      </c>
      <c r="BM19" s="295" t="s">
        <v>792</v>
      </c>
      <c r="BN19" s="292">
        <v>0</v>
      </c>
      <c r="BO19" s="292">
        <f>SUM(BP19:CI19)</f>
        <v>1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1</v>
      </c>
      <c r="CA19" s="292">
        <v>0</v>
      </c>
      <c r="CB19" s="295" t="s">
        <v>792</v>
      </c>
      <c r="CC19" s="295" t="s">
        <v>792</v>
      </c>
      <c r="CD19" s="295" t="s">
        <v>792</v>
      </c>
      <c r="CE19" s="295" t="s">
        <v>792</v>
      </c>
      <c r="CF19" s="295" t="s">
        <v>792</v>
      </c>
      <c r="CG19" s="295" t="s">
        <v>792</v>
      </c>
      <c r="CH19" s="295" t="s">
        <v>792</v>
      </c>
      <c r="CI19" s="292">
        <v>0</v>
      </c>
      <c r="CJ19" s="292">
        <f>SUM(CK19:DD19)</f>
        <v>47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47</v>
      </c>
      <c r="CW19" s="295" t="s">
        <v>792</v>
      </c>
      <c r="CX19" s="295" t="s">
        <v>792</v>
      </c>
      <c r="CY19" s="295" t="s">
        <v>792</v>
      </c>
      <c r="CZ19" s="295" t="s">
        <v>792</v>
      </c>
      <c r="DA19" s="295" t="s">
        <v>792</v>
      </c>
      <c r="DB19" s="295" t="s">
        <v>792</v>
      </c>
      <c r="DC19" s="295" t="s">
        <v>792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792</v>
      </c>
      <c r="DS19" s="295" t="s">
        <v>792</v>
      </c>
      <c r="DT19" s="292">
        <v>0</v>
      </c>
      <c r="DU19" s="295" t="s">
        <v>792</v>
      </c>
      <c r="DV19" s="295" t="s">
        <v>792</v>
      </c>
      <c r="DW19" s="295" t="s">
        <v>792</v>
      </c>
      <c r="DX19" s="295" t="s">
        <v>792</v>
      </c>
      <c r="DY19" s="292">
        <v>0</v>
      </c>
      <c r="DZ19" s="292">
        <f>SUM(EA19:ET19)</f>
        <v>104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792</v>
      </c>
      <c r="EL19" s="295" t="s">
        <v>792</v>
      </c>
      <c r="EM19" s="295" t="s">
        <v>792</v>
      </c>
      <c r="EN19" s="292">
        <v>0</v>
      </c>
      <c r="EO19" s="292">
        <v>104</v>
      </c>
      <c r="EP19" s="295" t="s">
        <v>792</v>
      </c>
      <c r="EQ19" s="295" t="s">
        <v>792</v>
      </c>
      <c r="ER19" s="295" t="s">
        <v>792</v>
      </c>
      <c r="ES19" s="292">
        <v>0</v>
      </c>
      <c r="ET19" s="292">
        <v>0</v>
      </c>
      <c r="EU19" s="292">
        <f>SUM(EV19:FO19)</f>
        <v>435</v>
      </c>
      <c r="EV19" s="292">
        <v>0</v>
      </c>
      <c r="EW19" s="292">
        <v>0</v>
      </c>
      <c r="EX19" s="292">
        <v>0</v>
      </c>
      <c r="EY19" s="292">
        <v>155</v>
      </c>
      <c r="EZ19" s="292">
        <v>109</v>
      </c>
      <c r="FA19" s="292">
        <v>34</v>
      </c>
      <c r="FB19" s="292">
        <v>5</v>
      </c>
      <c r="FC19" s="292">
        <v>89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792</v>
      </c>
      <c r="FI19" s="295" t="s">
        <v>792</v>
      </c>
      <c r="FJ19" s="295" t="s">
        <v>792</v>
      </c>
      <c r="FK19" s="292">
        <v>0</v>
      </c>
      <c r="FL19" s="292">
        <v>0</v>
      </c>
      <c r="FM19" s="292">
        <v>0</v>
      </c>
      <c r="FN19" s="292">
        <v>0</v>
      </c>
      <c r="FO19" s="292">
        <v>43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2081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28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31</v>
      </c>
      <c r="P20" s="292">
        <f>SUM(AK20,BF20,CA20,CV20,DQ20,EL20,FG20)</f>
        <v>49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1930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43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792</v>
      </c>
      <c r="AK20" s="295" t="s">
        <v>792</v>
      </c>
      <c r="AL20" s="292">
        <v>0</v>
      </c>
      <c r="AM20" s="295" t="s">
        <v>792</v>
      </c>
      <c r="AN20" s="295" t="s">
        <v>792</v>
      </c>
      <c r="AO20" s="292">
        <v>0</v>
      </c>
      <c r="AP20" s="295" t="s">
        <v>792</v>
      </c>
      <c r="AQ20" s="292">
        <v>0</v>
      </c>
      <c r="AR20" s="295" t="s">
        <v>792</v>
      </c>
      <c r="AS20" s="292">
        <v>0</v>
      </c>
      <c r="AT20" s="292">
        <f>SUM(AU20:BN20)</f>
        <v>28</v>
      </c>
      <c r="AU20" s="292">
        <v>0</v>
      </c>
      <c r="AV20" s="292">
        <v>0</v>
      </c>
      <c r="AW20" s="292">
        <v>0</v>
      </c>
      <c r="AX20" s="292">
        <v>28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792</v>
      </c>
      <c r="BF20" s="295" t="s">
        <v>792</v>
      </c>
      <c r="BG20" s="295" t="s">
        <v>792</v>
      </c>
      <c r="BH20" s="295" t="s">
        <v>792</v>
      </c>
      <c r="BI20" s="295" t="s">
        <v>792</v>
      </c>
      <c r="BJ20" s="295" t="s">
        <v>792</v>
      </c>
      <c r="BK20" s="295" t="s">
        <v>792</v>
      </c>
      <c r="BL20" s="295" t="s">
        <v>792</v>
      </c>
      <c r="BM20" s="295" t="s">
        <v>792</v>
      </c>
      <c r="BN20" s="292">
        <v>0</v>
      </c>
      <c r="BO20" s="292">
        <f>SUM(BP20:CI20)</f>
        <v>48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5</v>
      </c>
      <c r="CA20" s="292">
        <v>0</v>
      </c>
      <c r="CB20" s="295" t="s">
        <v>792</v>
      </c>
      <c r="CC20" s="295" t="s">
        <v>792</v>
      </c>
      <c r="CD20" s="295" t="s">
        <v>792</v>
      </c>
      <c r="CE20" s="295" t="s">
        <v>792</v>
      </c>
      <c r="CF20" s="295" t="s">
        <v>792</v>
      </c>
      <c r="CG20" s="295" t="s">
        <v>792</v>
      </c>
      <c r="CH20" s="295" t="s">
        <v>792</v>
      </c>
      <c r="CI20" s="292">
        <v>43</v>
      </c>
      <c r="CJ20" s="292">
        <f>SUM(CK20:DD20)</f>
        <v>49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49</v>
      </c>
      <c r="CW20" s="295" t="s">
        <v>792</v>
      </c>
      <c r="CX20" s="295" t="s">
        <v>792</v>
      </c>
      <c r="CY20" s="295" t="s">
        <v>792</v>
      </c>
      <c r="CZ20" s="295" t="s">
        <v>792</v>
      </c>
      <c r="DA20" s="295" t="s">
        <v>792</v>
      </c>
      <c r="DB20" s="295" t="s">
        <v>792</v>
      </c>
      <c r="DC20" s="295" t="s">
        <v>792</v>
      </c>
      <c r="DD20" s="292">
        <v>0</v>
      </c>
      <c r="DE20" s="292">
        <f>SUM(DF20:DY20)</f>
        <v>225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792</v>
      </c>
      <c r="DS20" s="295" t="s">
        <v>792</v>
      </c>
      <c r="DT20" s="292">
        <v>225</v>
      </c>
      <c r="DU20" s="295" t="s">
        <v>792</v>
      </c>
      <c r="DV20" s="295" t="s">
        <v>792</v>
      </c>
      <c r="DW20" s="295" t="s">
        <v>792</v>
      </c>
      <c r="DX20" s="295" t="s">
        <v>792</v>
      </c>
      <c r="DY20" s="292">
        <v>0</v>
      </c>
      <c r="DZ20" s="292">
        <f>SUM(EA20:ET20)</f>
        <v>1705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792</v>
      </c>
      <c r="EL20" s="295" t="s">
        <v>792</v>
      </c>
      <c r="EM20" s="295" t="s">
        <v>792</v>
      </c>
      <c r="EN20" s="292">
        <v>0</v>
      </c>
      <c r="EO20" s="292">
        <v>1705</v>
      </c>
      <c r="EP20" s="295" t="s">
        <v>792</v>
      </c>
      <c r="EQ20" s="295" t="s">
        <v>792</v>
      </c>
      <c r="ER20" s="295" t="s">
        <v>792</v>
      </c>
      <c r="ES20" s="292">
        <v>0</v>
      </c>
      <c r="ET20" s="292">
        <v>0</v>
      </c>
      <c r="EU20" s="292">
        <f>SUM(EV20:FO20)</f>
        <v>26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26</v>
      </c>
      <c r="FG20" s="292">
        <v>0</v>
      </c>
      <c r="FH20" s="295" t="s">
        <v>792</v>
      </c>
      <c r="FI20" s="295" t="s">
        <v>792</v>
      </c>
      <c r="FJ20" s="295" t="s">
        <v>792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815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172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70</v>
      </c>
      <c r="Q21" s="292">
        <f>SUM(AL21,BG21,CB21,CW21,DR21,EM21,FH21)</f>
        <v>0</v>
      </c>
      <c r="R21" s="292">
        <f>SUM(AM21,BH21,CC21,CX21,DS21,EN21,FI21)</f>
        <v>11</v>
      </c>
      <c r="S21" s="292">
        <f>SUM(AN21,BI21,CD21,CY21,DT21,EO21,FJ21)</f>
        <v>562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12</v>
      </c>
      <c r="Z21" s="292">
        <v>0</v>
      </c>
      <c r="AA21" s="292">
        <v>0</v>
      </c>
      <c r="AB21" s="292">
        <v>0</v>
      </c>
      <c r="AC21" s="292">
        <v>12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792</v>
      </c>
      <c r="AK21" s="295" t="s">
        <v>792</v>
      </c>
      <c r="AL21" s="292">
        <v>0</v>
      </c>
      <c r="AM21" s="295" t="s">
        <v>792</v>
      </c>
      <c r="AN21" s="295" t="s">
        <v>792</v>
      </c>
      <c r="AO21" s="292">
        <v>0</v>
      </c>
      <c r="AP21" s="295" t="s">
        <v>792</v>
      </c>
      <c r="AQ21" s="292">
        <v>0</v>
      </c>
      <c r="AR21" s="295" t="s">
        <v>792</v>
      </c>
      <c r="AS21" s="292">
        <v>0</v>
      </c>
      <c r="AT21" s="292">
        <f>SUM(AU21:BN21)</f>
        <v>160</v>
      </c>
      <c r="AU21" s="292">
        <v>0</v>
      </c>
      <c r="AV21" s="292">
        <v>0</v>
      </c>
      <c r="AW21" s="292">
        <v>0</v>
      </c>
      <c r="AX21" s="292">
        <v>160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792</v>
      </c>
      <c r="BF21" s="295" t="s">
        <v>792</v>
      </c>
      <c r="BG21" s="295" t="s">
        <v>792</v>
      </c>
      <c r="BH21" s="295" t="s">
        <v>792</v>
      </c>
      <c r="BI21" s="295" t="s">
        <v>792</v>
      </c>
      <c r="BJ21" s="295" t="s">
        <v>792</v>
      </c>
      <c r="BK21" s="295" t="s">
        <v>792</v>
      </c>
      <c r="BL21" s="295" t="s">
        <v>792</v>
      </c>
      <c r="BM21" s="295" t="s">
        <v>792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792</v>
      </c>
      <c r="CC21" s="295" t="s">
        <v>792</v>
      </c>
      <c r="CD21" s="295" t="s">
        <v>792</v>
      </c>
      <c r="CE21" s="295" t="s">
        <v>792</v>
      </c>
      <c r="CF21" s="295" t="s">
        <v>792</v>
      </c>
      <c r="CG21" s="295" t="s">
        <v>792</v>
      </c>
      <c r="CH21" s="295" t="s">
        <v>792</v>
      </c>
      <c r="CI21" s="292">
        <v>0</v>
      </c>
      <c r="CJ21" s="292">
        <f>SUM(CK21:DD21)</f>
        <v>70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70</v>
      </c>
      <c r="CW21" s="295" t="s">
        <v>792</v>
      </c>
      <c r="CX21" s="295" t="s">
        <v>792</v>
      </c>
      <c r="CY21" s="295" t="s">
        <v>792</v>
      </c>
      <c r="CZ21" s="295" t="s">
        <v>792</v>
      </c>
      <c r="DA21" s="295" t="s">
        <v>792</v>
      </c>
      <c r="DB21" s="295" t="s">
        <v>792</v>
      </c>
      <c r="DC21" s="295" t="s">
        <v>792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792</v>
      </c>
      <c r="DS21" s="295" t="s">
        <v>792</v>
      </c>
      <c r="DT21" s="292">
        <v>0</v>
      </c>
      <c r="DU21" s="295" t="s">
        <v>792</v>
      </c>
      <c r="DV21" s="295" t="s">
        <v>792</v>
      </c>
      <c r="DW21" s="295" t="s">
        <v>792</v>
      </c>
      <c r="DX21" s="295" t="s">
        <v>792</v>
      </c>
      <c r="DY21" s="292">
        <v>0</v>
      </c>
      <c r="DZ21" s="292">
        <f>SUM(EA21:ET21)</f>
        <v>573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792</v>
      </c>
      <c r="EL21" s="295" t="s">
        <v>792</v>
      </c>
      <c r="EM21" s="295" t="s">
        <v>792</v>
      </c>
      <c r="EN21" s="292">
        <v>11</v>
      </c>
      <c r="EO21" s="292">
        <v>562</v>
      </c>
      <c r="EP21" s="295" t="s">
        <v>792</v>
      </c>
      <c r="EQ21" s="295" t="s">
        <v>792</v>
      </c>
      <c r="ER21" s="295" t="s">
        <v>792</v>
      </c>
      <c r="ES21" s="292">
        <v>0</v>
      </c>
      <c r="ET21" s="292">
        <v>0</v>
      </c>
      <c r="EU21" s="292">
        <f>SUM(EV21:FO21)</f>
        <v>0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792</v>
      </c>
      <c r="FI21" s="295" t="s">
        <v>792</v>
      </c>
      <c r="FJ21" s="295" t="s">
        <v>792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472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82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390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792</v>
      </c>
      <c r="AK22" s="295" t="s">
        <v>792</v>
      </c>
      <c r="AL22" s="292">
        <v>0</v>
      </c>
      <c r="AM22" s="295" t="s">
        <v>792</v>
      </c>
      <c r="AN22" s="295" t="s">
        <v>792</v>
      </c>
      <c r="AO22" s="292">
        <v>0</v>
      </c>
      <c r="AP22" s="295" t="s">
        <v>792</v>
      </c>
      <c r="AQ22" s="292">
        <v>0</v>
      </c>
      <c r="AR22" s="295" t="s">
        <v>792</v>
      </c>
      <c r="AS22" s="292">
        <v>0</v>
      </c>
      <c r="AT22" s="292">
        <f>SUM(AU22:BN22)</f>
        <v>82</v>
      </c>
      <c r="AU22" s="292">
        <v>0</v>
      </c>
      <c r="AV22" s="292">
        <v>0</v>
      </c>
      <c r="AW22" s="292">
        <v>0</v>
      </c>
      <c r="AX22" s="292">
        <v>82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792</v>
      </c>
      <c r="BF22" s="295" t="s">
        <v>792</v>
      </c>
      <c r="BG22" s="295" t="s">
        <v>792</v>
      </c>
      <c r="BH22" s="295" t="s">
        <v>792</v>
      </c>
      <c r="BI22" s="295" t="s">
        <v>792</v>
      </c>
      <c r="BJ22" s="295" t="s">
        <v>792</v>
      </c>
      <c r="BK22" s="295" t="s">
        <v>792</v>
      </c>
      <c r="BL22" s="295" t="s">
        <v>792</v>
      </c>
      <c r="BM22" s="295" t="s">
        <v>792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792</v>
      </c>
      <c r="CC22" s="295" t="s">
        <v>792</v>
      </c>
      <c r="CD22" s="295" t="s">
        <v>792</v>
      </c>
      <c r="CE22" s="295" t="s">
        <v>792</v>
      </c>
      <c r="CF22" s="295" t="s">
        <v>792</v>
      </c>
      <c r="CG22" s="295" t="s">
        <v>792</v>
      </c>
      <c r="CH22" s="295" t="s">
        <v>792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792</v>
      </c>
      <c r="CX22" s="295" t="s">
        <v>792</v>
      </c>
      <c r="CY22" s="295" t="s">
        <v>792</v>
      </c>
      <c r="CZ22" s="295" t="s">
        <v>792</v>
      </c>
      <c r="DA22" s="295" t="s">
        <v>792</v>
      </c>
      <c r="DB22" s="295" t="s">
        <v>792</v>
      </c>
      <c r="DC22" s="295" t="s">
        <v>792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792</v>
      </c>
      <c r="DS22" s="295" t="s">
        <v>792</v>
      </c>
      <c r="DT22" s="292">
        <v>0</v>
      </c>
      <c r="DU22" s="295" t="s">
        <v>792</v>
      </c>
      <c r="DV22" s="295" t="s">
        <v>792</v>
      </c>
      <c r="DW22" s="295" t="s">
        <v>792</v>
      </c>
      <c r="DX22" s="295" t="s">
        <v>792</v>
      </c>
      <c r="DY22" s="292">
        <v>0</v>
      </c>
      <c r="DZ22" s="292">
        <f>SUM(EA22:ET22)</f>
        <v>390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792</v>
      </c>
      <c r="EL22" s="295" t="s">
        <v>792</v>
      </c>
      <c r="EM22" s="295" t="s">
        <v>792</v>
      </c>
      <c r="EN22" s="292">
        <v>0</v>
      </c>
      <c r="EO22" s="292">
        <v>390</v>
      </c>
      <c r="EP22" s="295" t="s">
        <v>792</v>
      </c>
      <c r="EQ22" s="295" t="s">
        <v>792</v>
      </c>
      <c r="ER22" s="295" t="s">
        <v>792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792</v>
      </c>
      <c r="FI22" s="295" t="s">
        <v>792</v>
      </c>
      <c r="FJ22" s="295" t="s">
        <v>792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5"/>
      <c r="AK23" s="295"/>
      <c r="AL23" s="292"/>
      <c r="AM23" s="295"/>
      <c r="AN23" s="295"/>
      <c r="AO23" s="292"/>
      <c r="AP23" s="295"/>
      <c r="AQ23" s="292"/>
      <c r="AR23" s="295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5"/>
      <c r="BF23" s="295"/>
      <c r="BG23" s="295"/>
      <c r="BH23" s="295"/>
      <c r="BI23" s="295"/>
      <c r="BJ23" s="295"/>
      <c r="BK23" s="295"/>
      <c r="BL23" s="295"/>
      <c r="BM23" s="295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5"/>
      <c r="CC23" s="295"/>
      <c r="CD23" s="295"/>
      <c r="CE23" s="295"/>
      <c r="CF23" s="295"/>
      <c r="CG23" s="295"/>
      <c r="CH23" s="295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5"/>
      <c r="CX23" s="295"/>
      <c r="CY23" s="295"/>
      <c r="CZ23" s="295"/>
      <c r="DA23" s="295"/>
      <c r="DB23" s="295"/>
      <c r="DC23" s="295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5"/>
      <c r="DS23" s="295"/>
      <c r="DT23" s="292"/>
      <c r="DU23" s="295"/>
      <c r="DV23" s="295"/>
      <c r="DW23" s="295"/>
      <c r="DX23" s="295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5"/>
      <c r="EL23" s="295"/>
      <c r="EM23" s="295"/>
      <c r="EN23" s="292"/>
      <c r="EO23" s="292"/>
      <c r="EP23" s="295"/>
      <c r="EQ23" s="295"/>
      <c r="ER23" s="295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292"/>
      <c r="FH23" s="295"/>
      <c r="FI23" s="295"/>
      <c r="FJ23" s="295"/>
      <c r="FK23" s="292"/>
      <c r="FL23" s="292"/>
      <c r="FM23" s="292"/>
      <c r="FN23" s="292"/>
      <c r="FO23" s="292"/>
    </row>
    <row r="24" spans="1:171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5"/>
      <c r="AK24" s="295"/>
      <c r="AL24" s="292"/>
      <c r="AM24" s="295"/>
      <c r="AN24" s="295"/>
      <c r="AO24" s="292"/>
      <c r="AP24" s="295"/>
      <c r="AQ24" s="292"/>
      <c r="AR24" s="295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5"/>
      <c r="BF24" s="295"/>
      <c r="BG24" s="295"/>
      <c r="BH24" s="295"/>
      <c r="BI24" s="295"/>
      <c r="BJ24" s="295"/>
      <c r="BK24" s="295"/>
      <c r="BL24" s="295"/>
      <c r="BM24" s="295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5"/>
      <c r="CC24" s="295"/>
      <c r="CD24" s="295"/>
      <c r="CE24" s="295"/>
      <c r="CF24" s="295"/>
      <c r="CG24" s="295"/>
      <c r="CH24" s="295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5"/>
      <c r="CX24" s="295"/>
      <c r="CY24" s="295"/>
      <c r="CZ24" s="295"/>
      <c r="DA24" s="295"/>
      <c r="DB24" s="295"/>
      <c r="DC24" s="295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5"/>
      <c r="DS24" s="295"/>
      <c r="DT24" s="292"/>
      <c r="DU24" s="295"/>
      <c r="DV24" s="295"/>
      <c r="DW24" s="295"/>
      <c r="DX24" s="295"/>
      <c r="DY24" s="292"/>
      <c r="DZ24" s="292"/>
      <c r="EA24" s="292"/>
      <c r="EB24" s="292"/>
      <c r="EC24" s="292"/>
      <c r="ED24" s="292"/>
      <c r="EE24" s="292"/>
      <c r="EF24" s="292"/>
      <c r="EG24" s="292"/>
      <c r="EH24" s="292"/>
      <c r="EI24" s="292"/>
      <c r="EJ24" s="292"/>
      <c r="EK24" s="295"/>
      <c r="EL24" s="295"/>
      <c r="EM24" s="295"/>
      <c r="EN24" s="292"/>
      <c r="EO24" s="292"/>
      <c r="EP24" s="295"/>
      <c r="EQ24" s="295"/>
      <c r="ER24" s="295"/>
      <c r="ES24" s="292"/>
      <c r="ET24" s="292"/>
      <c r="EU24" s="292"/>
      <c r="EV24" s="292"/>
      <c r="EW24" s="292"/>
      <c r="EX24" s="292"/>
      <c r="EY24" s="292"/>
      <c r="EZ24" s="292"/>
      <c r="FA24" s="292"/>
      <c r="FB24" s="292"/>
      <c r="FC24" s="292"/>
      <c r="FD24" s="292"/>
      <c r="FE24" s="292"/>
      <c r="FF24" s="292"/>
      <c r="FG24" s="292"/>
      <c r="FH24" s="295"/>
      <c r="FI24" s="295"/>
      <c r="FJ24" s="295"/>
      <c r="FK24" s="292"/>
      <c r="FL24" s="292"/>
      <c r="FM24" s="292"/>
      <c r="FN24" s="292"/>
      <c r="FO24" s="292"/>
    </row>
    <row r="25" spans="1:171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5"/>
      <c r="AK25" s="295"/>
      <c r="AL25" s="292"/>
      <c r="AM25" s="295"/>
      <c r="AN25" s="295"/>
      <c r="AO25" s="292"/>
      <c r="AP25" s="295"/>
      <c r="AQ25" s="292"/>
      <c r="AR25" s="295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5"/>
      <c r="BF25" s="295"/>
      <c r="BG25" s="295"/>
      <c r="BH25" s="295"/>
      <c r="BI25" s="295"/>
      <c r="BJ25" s="295"/>
      <c r="BK25" s="295"/>
      <c r="BL25" s="295"/>
      <c r="BM25" s="295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5"/>
      <c r="CC25" s="295"/>
      <c r="CD25" s="295"/>
      <c r="CE25" s="295"/>
      <c r="CF25" s="295"/>
      <c r="CG25" s="295"/>
      <c r="CH25" s="295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5"/>
      <c r="CX25" s="295"/>
      <c r="CY25" s="295"/>
      <c r="CZ25" s="295"/>
      <c r="DA25" s="295"/>
      <c r="DB25" s="295"/>
      <c r="DC25" s="295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5"/>
      <c r="DS25" s="295"/>
      <c r="DT25" s="292"/>
      <c r="DU25" s="295"/>
      <c r="DV25" s="295"/>
      <c r="DW25" s="295"/>
      <c r="DX25" s="295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5"/>
      <c r="EL25" s="295"/>
      <c r="EM25" s="295"/>
      <c r="EN25" s="292"/>
      <c r="EO25" s="292"/>
      <c r="EP25" s="295"/>
      <c r="EQ25" s="295"/>
      <c r="ER25" s="295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5"/>
      <c r="FI25" s="295"/>
      <c r="FJ25" s="295"/>
      <c r="FK25" s="292"/>
      <c r="FL25" s="292"/>
      <c r="FM25" s="292"/>
      <c r="FN25" s="292"/>
      <c r="FO25" s="292"/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2">
    <sortCondition ref="A8:A22"/>
    <sortCondition ref="B8:B22"/>
    <sortCondition ref="C8:C22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21" man="1"/>
    <brk id="45" min="1" max="21" man="1"/>
    <brk id="66" min="1" max="21" man="1"/>
    <brk id="87" min="1" max="21" man="1"/>
    <brk id="108" min="1" max="21" man="1"/>
    <brk id="129" min="1" max="21" man="1"/>
    <brk id="150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</row>
    <row r="24" spans="1:103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</row>
    <row r="25" spans="1:103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2">
    <sortCondition ref="A8:A22"/>
    <sortCondition ref="B8:B22"/>
    <sortCondition ref="C8:C2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21" man="1"/>
    <brk id="3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16000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16201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16202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16204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16205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16206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16207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16208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16209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16210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16211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16321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16322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16323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16342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16343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>
        <f t="shared" ca="1" si="0"/>
        <v>0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>
        <f t="shared" ca="1" si="0"/>
        <v>0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>
        <f t="shared" ca="1" si="0"/>
        <v>0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2020-02-03T06:59:25Z</dcterms:modified>
</cp:coreProperties>
</file>