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5新潟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水洗化人口等!$A$6:$AA$36</definedName>
    <definedName name="_xlnm.Print_Area" localSheetId="2">し尿集計結果!$A$1:$M$36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V19" i="2"/>
  <c r="V20" i="2"/>
  <c r="N20" i="2" s="1"/>
  <c r="V21" i="2"/>
  <c r="N21" i="2" s="1"/>
  <c r="V22" i="2"/>
  <c r="V23" i="2"/>
  <c r="V24" i="2"/>
  <c r="V25" i="2"/>
  <c r="V26" i="2"/>
  <c r="V27" i="2"/>
  <c r="V28" i="2"/>
  <c r="N28" i="2" s="1"/>
  <c r="V29" i="2"/>
  <c r="N29" i="2" s="1"/>
  <c r="V30" i="2"/>
  <c r="V31" i="2"/>
  <c r="V32" i="2"/>
  <c r="V33" i="2"/>
  <c r="V34" i="2"/>
  <c r="V35" i="2"/>
  <c r="V36" i="2"/>
  <c r="N36" i="2" s="1"/>
  <c r="V37" i="2"/>
  <c r="N37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6" i="2"/>
  <c r="N17" i="2"/>
  <c r="N24" i="2"/>
  <c r="N25" i="2"/>
  <c r="N32" i="2"/>
  <c r="N3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2" i="2"/>
  <c r="D13" i="2"/>
  <c r="D16" i="2"/>
  <c r="D17" i="2"/>
  <c r="D20" i="2"/>
  <c r="D21" i="2"/>
  <c r="D24" i="2"/>
  <c r="D25" i="2"/>
  <c r="D28" i="2"/>
  <c r="D29" i="2"/>
  <c r="D32" i="2"/>
  <c r="D33" i="2"/>
  <c r="D36" i="2"/>
  <c r="D37" i="2"/>
  <c r="Q15" i="1"/>
  <c r="Q31" i="1"/>
  <c r="N8" i="1"/>
  <c r="N24" i="1"/>
  <c r="N28" i="1"/>
  <c r="N31" i="1"/>
  <c r="N36" i="1"/>
  <c r="J8" i="1"/>
  <c r="J12" i="1"/>
  <c r="J24" i="1"/>
  <c r="J28" i="1"/>
  <c r="I8" i="1"/>
  <c r="I9" i="1"/>
  <c r="D9" i="1" s="1"/>
  <c r="I10" i="1"/>
  <c r="I11" i="1"/>
  <c r="I12" i="1"/>
  <c r="I13" i="1"/>
  <c r="D13" i="1" s="1"/>
  <c r="I14" i="1"/>
  <c r="I15" i="1"/>
  <c r="I16" i="1"/>
  <c r="I17" i="1"/>
  <c r="D17" i="1" s="1"/>
  <c r="I18" i="1"/>
  <c r="I19" i="1"/>
  <c r="I20" i="1"/>
  <c r="I21" i="1"/>
  <c r="I22" i="1"/>
  <c r="I23" i="1"/>
  <c r="D23" i="1" s="1"/>
  <c r="I24" i="1"/>
  <c r="I25" i="1"/>
  <c r="D25" i="1" s="1"/>
  <c r="I26" i="1"/>
  <c r="I27" i="1"/>
  <c r="I28" i="1"/>
  <c r="I29" i="1"/>
  <c r="D29" i="1" s="1"/>
  <c r="I30" i="1"/>
  <c r="I31" i="1"/>
  <c r="I32" i="1"/>
  <c r="I33" i="1"/>
  <c r="D33" i="1" s="1"/>
  <c r="I34" i="1"/>
  <c r="I35" i="1"/>
  <c r="I36" i="1"/>
  <c r="I37" i="1"/>
  <c r="F12" i="1"/>
  <c r="F28" i="1"/>
  <c r="E8" i="1"/>
  <c r="E9" i="1"/>
  <c r="E10" i="1"/>
  <c r="E11" i="1"/>
  <c r="E12" i="1"/>
  <c r="E13" i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D35" i="1" s="1"/>
  <c r="E36" i="1"/>
  <c r="E37" i="1"/>
  <c r="D8" i="1"/>
  <c r="D11" i="1"/>
  <c r="N11" i="1" s="1"/>
  <c r="D12" i="1"/>
  <c r="D15" i="1"/>
  <c r="N15" i="1" s="1"/>
  <c r="D16" i="1"/>
  <c r="D20" i="1"/>
  <c r="D21" i="1"/>
  <c r="Q21" i="1" s="1"/>
  <c r="D24" i="1"/>
  <c r="D27" i="1"/>
  <c r="N27" i="1" s="1"/>
  <c r="D28" i="1"/>
  <c r="D31" i="1"/>
  <c r="J31" i="1" s="1"/>
  <c r="D32" i="1"/>
  <c r="D36" i="1"/>
  <c r="D37" i="1"/>
  <c r="Q37" i="1" s="1"/>
  <c r="F35" i="1" l="1"/>
  <c r="Q35" i="1"/>
  <c r="L35" i="1"/>
  <c r="N35" i="1"/>
  <c r="J35" i="1"/>
  <c r="N19" i="1"/>
  <c r="F19" i="1"/>
  <c r="Q19" i="1"/>
  <c r="L19" i="1"/>
  <c r="J19" i="1"/>
  <c r="N23" i="1"/>
  <c r="L23" i="1"/>
  <c r="J23" i="1"/>
  <c r="Q23" i="1"/>
  <c r="F23" i="1"/>
  <c r="Q33" i="1"/>
  <c r="N33" i="1"/>
  <c r="J33" i="1"/>
  <c r="L33" i="1"/>
  <c r="F33" i="1"/>
  <c r="Q29" i="1"/>
  <c r="L29" i="1"/>
  <c r="F29" i="1"/>
  <c r="N29" i="1"/>
  <c r="J29" i="1"/>
  <c r="Q25" i="1"/>
  <c r="J25" i="1"/>
  <c r="L25" i="1"/>
  <c r="F25" i="1"/>
  <c r="N25" i="1"/>
  <c r="Q17" i="1"/>
  <c r="J17" i="1"/>
  <c r="N17" i="1"/>
  <c r="L17" i="1"/>
  <c r="F17" i="1"/>
  <c r="Q13" i="1"/>
  <c r="L13" i="1"/>
  <c r="F13" i="1"/>
  <c r="N13" i="1"/>
  <c r="J13" i="1"/>
  <c r="Q9" i="1"/>
  <c r="J9" i="1"/>
  <c r="L9" i="1"/>
  <c r="F9" i="1"/>
  <c r="N9" i="1"/>
  <c r="Q32" i="1"/>
  <c r="L32" i="1"/>
  <c r="Q16" i="1"/>
  <c r="L16" i="1"/>
  <c r="L27" i="1"/>
  <c r="L11" i="1"/>
  <c r="N35" i="2"/>
  <c r="N31" i="2"/>
  <c r="N27" i="2"/>
  <c r="N23" i="2"/>
  <c r="N19" i="2"/>
  <c r="N15" i="2"/>
  <c r="N11" i="2"/>
  <c r="Q36" i="1"/>
  <c r="L36" i="1"/>
  <c r="Q20" i="1"/>
  <c r="L20" i="1"/>
  <c r="F37" i="1"/>
  <c r="F32" i="1"/>
  <c r="F27" i="1"/>
  <c r="F21" i="1"/>
  <c r="F16" i="1"/>
  <c r="F11" i="1"/>
  <c r="L37" i="1"/>
  <c r="L31" i="1"/>
  <c r="L21" i="1"/>
  <c r="L15" i="1"/>
  <c r="N16" i="1"/>
  <c r="N34" i="2"/>
  <c r="N30" i="2"/>
  <c r="N26" i="2"/>
  <c r="N22" i="2"/>
  <c r="N18" i="2"/>
  <c r="N14" i="2"/>
  <c r="N10" i="2"/>
  <c r="Q24" i="1"/>
  <c r="L24" i="1"/>
  <c r="Q8" i="1"/>
  <c r="L8" i="1"/>
  <c r="F36" i="1"/>
  <c r="F31" i="1"/>
  <c r="F20" i="1"/>
  <c r="F15" i="1"/>
  <c r="J37" i="1"/>
  <c r="J32" i="1"/>
  <c r="J27" i="1"/>
  <c r="J21" i="1"/>
  <c r="J16" i="1"/>
  <c r="J11" i="1"/>
  <c r="N21" i="1"/>
  <c r="Q27" i="1"/>
  <c r="Q11" i="1"/>
  <c r="D35" i="2"/>
  <c r="D31" i="2"/>
  <c r="D27" i="2"/>
  <c r="D23" i="2"/>
  <c r="D19" i="2"/>
  <c r="D15" i="2"/>
  <c r="D11" i="2"/>
  <c r="Q28" i="1"/>
  <c r="L28" i="1"/>
  <c r="Q12" i="1"/>
  <c r="L12" i="1"/>
  <c r="F24" i="1"/>
  <c r="F8" i="1"/>
  <c r="D34" i="1"/>
  <c r="D30" i="1"/>
  <c r="D26" i="1"/>
  <c r="D22" i="1"/>
  <c r="D18" i="1"/>
  <c r="D14" i="1"/>
  <c r="D10" i="1"/>
  <c r="J36" i="1"/>
  <c r="J20" i="1"/>
  <c r="J15" i="1"/>
  <c r="N37" i="1"/>
  <c r="N32" i="1"/>
  <c r="N20" i="1"/>
  <c r="N12" i="1"/>
  <c r="D34" i="2"/>
  <c r="D30" i="2"/>
  <c r="D26" i="2"/>
  <c r="D22" i="2"/>
  <c r="D18" i="2"/>
  <c r="D14" i="2"/>
  <c r="D10" i="2"/>
  <c r="A7" i="2"/>
  <c r="N30" i="1" l="1"/>
  <c r="J30" i="1"/>
  <c r="F30" i="1"/>
  <c r="L30" i="1"/>
  <c r="Q30" i="1"/>
  <c r="N18" i="1"/>
  <c r="J18" i="1"/>
  <c r="F18" i="1"/>
  <c r="Q18" i="1"/>
  <c r="L18" i="1"/>
  <c r="N34" i="1"/>
  <c r="J34" i="1"/>
  <c r="F34" i="1"/>
  <c r="Q34" i="1"/>
  <c r="L34" i="1"/>
  <c r="N22" i="1"/>
  <c r="J22" i="1"/>
  <c r="F22" i="1"/>
  <c r="Q22" i="1"/>
  <c r="L22" i="1"/>
  <c r="N14" i="1"/>
  <c r="J14" i="1"/>
  <c r="F14" i="1"/>
  <c r="L14" i="1"/>
  <c r="Q14" i="1"/>
  <c r="N10" i="1"/>
  <c r="J10" i="1"/>
  <c r="F10" i="1"/>
  <c r="Q10" i="1"/>
  <c r="L10" i="1"/>
  <c r="N26" i="1"/>
  <c r="J26" i="1"/>
  <c r="F26" i="1"/>
  <c r="Q26" i="1"/>
  <c r="L26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<sst xmlns="http://schemas.openxmlformats.org/spreadsheetml/2006/main" count="754" uniqueCount="316">
  <si>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</si>
  <si>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</si>
  <si>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</si>
  <si>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</si>
  <si>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</si>
  <si>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</si>
  <si>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</si>
  <si>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</si>
  <si>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</si>
  <si>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</si>
  <si>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</si>
  <si>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</si>
  <si>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</si>
  <si>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</si>
  <si>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</si>
  <si>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</si>
  <si>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</si>
  <si>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</si>
  <si>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</si>
  <si>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</si>
  <si>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</si>
  <si>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</si>
  <si>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</si>
  <si>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</si>
  <si>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</si>
  <si>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</si>
  <si>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</si>
  <si>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</si>
  <si>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</si>
  <si>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</si>
  <si>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</si>
  <si>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</si>
  <si>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</si>
  <si>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</si>
  <si>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</si>
  <si>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</si>
  <si>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</si>
  <si>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</si>
  <si>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</si>
  <si>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</si>
  <si>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</si>
  <si>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</si>
  <si>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</si>
  <si>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</si>
  <si>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</si>
  <si>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</si>
  <si>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</si>
  <si>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</si>
  <si>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</si>
  <si>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</si>
  <si>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</si>
  <si>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</si>
  <si>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</si>
  <si>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</si>
  <si>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</si>
  <si>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</si>
  <si>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</si>
  <si>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</si>
  <si>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</si>
  <si>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</si>
  <si>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</si>
  <si>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</si>
  <si>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</si>
  <si>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</si>
  <si>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</si>
  <si>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</si>
  <si>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</si>
  <si>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</si>
  <si>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</si>
  <si>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</si>
  <si>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</si>
  <si>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</si>
  <si>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</si>
  <si>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</si>
  <si>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</si>
  <si>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</si>
  <si>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</si>
  <si>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</si>
  <si>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</si>
  <si>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</si>
  <si>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</si>
  <si>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</si>
  <si>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</si>
  <si>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</si>
  <si>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</si>
  <si>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</si>
  <si>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</si>
  <si>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</si>
  <si>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</si>
  <si>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</si>
  <si>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</si>
  <si>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</si>
  <si>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</si>
  <si>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</si>
  <si>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</si>
  <si>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</si>
  <si>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</si>
  <si>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</si>
  <si>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</si>
  <si>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</si>
  <si>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</si>
  <si>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</si>
  <si>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</si>
  <si>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</si>
  <si>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</si>
  <si>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</si>
  <si>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</si>
  <si>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</si>
  <si>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</si>
  <si>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</si>
  <si>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</si>
  <si>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</si>
  <si>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</si>
  <si>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</si>
  <si>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</si>
  <si>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</si>
  <si>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</si>
  <si>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</si>
  <si>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</si>
  <si>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</si>
  <si>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</si>
  <si>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</si>
  <si>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</si>
  <si>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</si>
  <si>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</si>
  <si>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</si>
  <si>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</si>
  <si>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</si>
  <si>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</si>
  <si>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</si>
  <si>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</si>
  <si>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</si>
  <si>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</si>
  <si>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</si>
  <si>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</si>
  <si>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</si>
  <si>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</si>
  <si>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</si>
  <si>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</si>
  <si>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</si>
  <si>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</si>
  <si>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</si>
  <si>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</si>
  <si>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</si>
  <si>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</si>
  <si>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</si>
  <si>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</si>
  <si>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</si>
  <si>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</si>
  <si>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</si>
  <si>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</si>
  <si>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</si>
  <si>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</si>
  <si>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</si>
  <si>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</si>
  <si>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</si>
  <si>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</si>
  <si>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</si>
  <si>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</si>
  <si>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</si>
  <si>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</si>
  <si>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</si>
  <si>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</si>
  <si>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</si>
  <si>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</si>
  <si>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</si>
  <si>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</si>
  <si>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</si>
  <si>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</si>
  <si>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</si>
  <si>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</si>
  <si>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</si>
  <si>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</si>
  <si>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</si>
  <si>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</si>
  <si>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</si>
  <si>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</si>
  <si>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</si>
  <si>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</si>
  <si>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</si>
  <si>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</si>
  <si>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</si>
  <si>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</si>
  <si>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</si>
  <si>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</si>
  <si>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</si>
  <si>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</si>
  <si>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</si>
  <si>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</si>
  <si>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</si>
  <si>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</si>
  <si>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</si>
  <si>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</si>
  <si>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</si>
  <si>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</si>
  <si>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</si>
  <si>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</si>
  <si>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</si>
  <si>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</si>
  <si>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</si>
  <si>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</si>
  <si>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</si>
  <si>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</si>
  <si>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</si>
  <si>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</si>
  <si>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</si>
  <si>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</si>
  <si>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</si>
  <si>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</si>
  <si>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</si>
  <si>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</si>
  <si>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</si>
  <si>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</si>
  <si>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</si>
  <si>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</si>
  <si>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</si>
  <si>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</si>
  <si>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</si>
  <si>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</si>
  <si>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</si>
  <si>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</si>
  <si>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</si>
  <si>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</si>
  <si>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</si>
  <si>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</si>
  <si>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</si>
  <si>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</si>
  <si>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</si>
  <si>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</si>
  <si>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</si>
  <si>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</si>
  <si>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</si>
  <si>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</si>
  <si>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</si>
  <si>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</si>
  <si>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</si>
  <si>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</si>
  <si>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</si>
  <si>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</si>
  <si>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</si>
  <si>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</si>
  <si>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</si>
  <si>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</si>
  <si>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</si>
  <si>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</si>
  <si>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</si>
  <si>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</si>
  <si>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</si>
  <si>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</si>
  <si>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</si>
  <si>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</si>
  <si>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15000</t>
  </si>
  <si>
    <t>水洗化人口等（平成30年度実績）</t>
    <phoneticPr fontId="3"/>
  </si>
  <si>
    <t>し尿処理の状況（平成30年度実績）</t>
    <phoneticPr fontId="3"/>
  </si>
  <si>
    <t>15100</t>
  </si>
  <si>
    <t>新潟市</t>
  </si>
  <si>
    <t/>
  </si>
  <si>
    <t>○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</si>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</sst>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39</v>
      </c>
      <c r="B7" s="116" t="s">
        <v>251</v>
      </c>
      <c r="C7" s="109" t="s">
        <v>200</v>
      </c>
      <c r="D7" s="110">
        <f>+SUM(E7,+I7)</f>
        <v>2256328</v>
      </c>
      <c r="E7" s="110">
        <f>+SUM(G7,+H7)</f>
        <v>115431</v>
      </c>
      <c r="F7" s="111">
        <f>IF(D7&gt;0,E7/D7*100,"-")</f>
        <v>5.1158785424814122</v>
      </c>
      <c r="G7" s="108">
        <f>SUM(G$8:G$207)</f>
        <v>115346</v>
      </c>
      <c r="H7" s="108">
        <f>SUM(H$8:H$207)</f>
        <v>85</v>
      </c>
      <c r="I7" s="110">
        <f>+SUM(K7,+M7,+O7)</f>
        <v>2140897</v>
      </c>
      <c r="J7" s="111">
        <f>IF(D7&gt;0,I7/D7*100,"-")</f>
        <v>94.884121457518589</v>
      </c>
      <c r="K7" s="108">
        <f>SUM(K$8:K$207)</f>
        <v>1517581</v>
      </c>
      <c r="L7" s="111">
        <f>IF(D7&gt;0,K7/D7*100,"-")</f>
        <v>67.258882573810183</v>
      </c>
      <c r="M7" s="108">
        <f>SUM(M$8:M$207)</f>
        <v>0</v>
      </c>
      <c r="N7" s="111">
        <f>IF(D7&gt;0,M7/D7*100,"-")</f>
        <v>0</v>
      </c>
      <c r="O7" s="108">
        <f>SUM(O$8:O$207)</f>
        <v>623316</v>
      </c>
      <c r="P7" s="108">
        <f>SUM(P$8:P$207)</f>
        <v>233552</v>
      </c>
      <c r="Q7" s="111">
        <f>IF(D7&gt;0,O7/D7*100,"-")</f>
        <v>27.625238883708398</v>
      </c>
      <c r="R7" s="108">
        <f>SUM(R$8:R$207)</f>
        <v>16120</v>
      </c>
      <c r="S7" s="112">
        <f t="shared" ref="S7:Z7" si="0">COUNTIF(S$8:S$207,"○")</f>
        <v>27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15</v>
      </c>
      <c r="X7" s="112">
        <f t="shared" si="0"/>
        <v>0</v>
      </c>
      <c r="Y7" s="112">
        <f t="shared" si="0"/>
        <v>0</v>
      </c>
      <c r="Z7" s="112">
        <f t="shared" si="0"/>
        <v>15</v>
      </c>
      <c r="AA7" s="188"/>
      <c r="AB7" s="188"/>
    </row>
    <row r="8" spans="1:28" s="105" customFormat="1" ht="13.5" customHeight="1">
      <c r="A8" s="101" t="s">
        <v>39</v>
      </c>
      <c r="B8" s="102" t="s">
        <v>254</v>
      </c>
      <c r="C8" s="101" t="s">
        <v>255</v>
      </c>
      <c r="D8" s="103">
        <f>+SUM(E8,+I8)</f>
        <v>787995</v>
      </c>
      <c r="E8" s="103">
        <f>+SUM(G8,+H8)</f>
        <v>22119</v>
      </c>
      <c r="F8" s="104">
        <f>IF(D8&gt;0,E8/D8*100,"-")</f>
        <v>2.8069975063293549</v>
      </c>
      <c r="G8" s="103">
        <v>22119</v>
      </c>
      <c r="H8" s="103">
        <v>0</v>
      </c>
      <c r="I8" s="103">
        <f>+SUM(K8,+M8,+O8)</f>
        <v>765876</v>
      </c>
      <c r="J8" s="104">
        <f>IF(D8&gt;0,I8/D8*100,"-")</f>
        <v>97.193002493670647</v>
      </c>
      <c r="K8" s="103">
        <v>613943</v>
      </c>
      <c r="L8" s="104">
        <f>IF(D8&gt;0,K8/D8*100,"-")</f>
        <v>77.912042589102725</v>
      </c>
      <c r="M8" s="103">
        <v>0</v>
      </c>
      <c r="N8" s="104">
        <f>IF(D8&gt;0,M8/D8*100,"-")</f>
        <v>0</v>
      </c>
      <c r="O8" s="103">
        <v>151933</v>
      </c>
      <c r="P8" s="103">
        <v>30842</v>
      </c>
      <c r="Q8" s="104">
        <f>IF(D8&gt;0,O8/D8*100,"-")</f>
        <v>19.280959904567922</v>
      </c>
      <c r="R8" s="103">
        <v>5455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39</v>
      </c>
      <c r="B9" s="102" t="s">
        <v>258</v>
      </c>
      <c r="C9" s="101" t="s">
        <v>259</v>
      </c>
      <c r="D9" s="103">
        <f>+SUM(E9,+I9)</f>
        <v>271444</v>
      </c>
      <c r="E9" s="103">
        <f>+SUM(G9,+H9)</f>
        <v>3633</v>
      </c>
      <c r="F9" s="104">
        <f>IF(D9&gt;0,E9/D9*100,"-")</f>
        <v>1.3383976068728725</v>
      </c>
      <c r="G9" s="103">
        <v>3633</v>
      </c>
      <c r="H9" s="103">
        <v>0</v>
      </c>
      <c r="I9" s="103">
        <f>+SUM(K9,+M9,+O9)</f>
        <v>267811</v>
      </c>
      <c r="J9" s="104">
        <f>IF(D9&gt;0,I9/D9*100,"-")</f>
        <v>98.661602393127126</v>
      </c>
      <c r="K9" s="103">
        <v>239875</v>
      </c>
      <c r="L9" s="104">
        <f>IF(D9&gt;0,K9/D9*100,"-")</f>
        <v>88.36997686447296</v>
      </c>
      <c r="M9" s="103">
        <v>0</v>
      </c>
      <c r="N9" s="104">
        <f>IF(D9&gt;0,M9/D9*100,"-")</f>
        <v>0</v>
      </c>
      <c r="O9" s="103">
        <v>27936</v>
      </c>
      <c r="P9" s="103">
        <v>15349</v>
      </c>
      <c r="Q9" s="104">
        <f>IF(D9&gt;0,O9/D9*100,"-")</f>
        <v>10.29162552865416</v>
      </c>
      <c r="R9" s="103">
        <v>2305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39</v>
      </c>
      <c r="B10" s="102" t="s">
        <v>260</v>
      </c>
      <c r="C10" s="101" t="s">
        <v>261</v>
      </c>
      <c r="D10" s="103">
        <f>+SUM(E10,+I10)</f>
        <v>98401</v>
      </c>
      <c r="E10" s="103">
        <f>+SUM(G10,+H10)</f>
        <v>11150</v>
      </c>
      <c r="F10" s="104">
        <f>IF(D10&gt;0,E10/D10*100,"-")</f>
        <v>11.33118565868233</v>
      </c>
      <c r="G10" s="103">
        <v>11150</v>
      </c>
      <c r="H10" s="103">
        <v>0</v>
      </c>
      <c r="I10" s="103">
        <f>+SUM(K10,+M10,+O10)</f>
        <v>87251</v>
      </c>
      <c r="J10" s="104">
        <f>IF(D10&gt;0,I10/D10*100,"-")</f>
        <v>88.66881434131767</v>
      </c>
      <c r="K10" s="103">
        <v>17774</v>
      </c>
      <c r="L10" s="104">
        <f>IF(D10&gt;0,K10/D10*100,"-")</f>
        <v>18.062824564791008</v>
      </c>
      <c r="M10" s="103">
        <v>0</v>
      </c>
      <c r="N10" s="104">
        <f>IF(D10&gt;0,M10/D10*100,"-")</f>
        <v>0</v>
      </c>
      <c r="O10" s="103">
        <v>69477</v>
      </c>
      <c r="P10" s="103">
        <v>29192</v>
      </c>
      <c r="Q10" s="104">
        <f>IF(D10&gt;0,O10/D10*100,"-")</f>
        <v>70.605989776526656</v>
      </c>
      <c r="R10" s="103">
        <v>555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39</v>
      </c>
      <c r="B11" s="102" t="s">
        <v>262</v>
      </c>
      <c r="C11" s="101" t="s">
        <v>263</v>
      </c>
      <c r="D11" s="103">
        <f>+SUM(E11,+I11)</f>
        <v>84516</v>
      </c>
      <c r="E11" s="103">
        <f>+SUM(G11,+H11)</f>
        <v>1419</v>
      </c>
      <c r="F11" s="104">
        <f>IF(D11&gt;0,E11/D11*100,"-")</f>
        <v>1.6789720289649299</v>
      </c>
      <c r="G11" s="103">
        <v>1419</v>
      </c>
      <c r="H11" s="103">
        <v>0</v>
      </c>
      <c r="I11" s="103">
        <f>+SUM(K11,+M11,+O11)</f>
        <v>83097</v>
      </c>
      <c r="J11" s="104">
        <f>IF(D11&gt;0,I11/D11*100,"-")</f>
        <v>98.321027971035065</v>
      </c>
      <c r="K11" s="103">
        <v>62947</v>
      </c>
      <c r="L11" s="104">
        <f>IF(D11&gt;0,K11/D11*100,"-")</f>
        <v>74.479388518150415</v>
      </c>
      <c r="M11" s="103">
        <v>0</v>
      </c>
      <c r="N11" s="104">
        <f>IF(D11&gt;0,M11/D11*100,"-")</f>
        <v>0</v>
      </c>
      <c r="O11" s="103">
        <v>20150</v>
      </c>
      <c r="P11" s="103">
        <v>19336</v>
      </c>
      <c r="Q11" s="104">
        <f>IF(D11&gt;0,O11/D11*100,"-")</f>
        <v>23.84163945288466</v>
      </c>
      <c r="R11" s="103">
        <v>871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39</v>
      </c>
      <c r="B12" s="102" t="s">
        <v>264</v>
      </c>
      <c r="C12" s="101" t="s">
        <v>265</v>
      </c>
      <c r="D12" s="103">
        <f>+SUM(E12,+I12)</f>
        <v>98124</v>
      </c>
      <c r="E12" s="103">
        <f>+SUM(G12,+H12)</f>
        <v>14723</v>
      </c>
      <c r="F12" s="104">
        <f>IF(D12&gt;0,E12/D12*100,"-")</f>
        <v>15.004484122131181</v>
      </c>
      <c r="G12" s="103">
        <v>14723</v>
      </c>
      <c r="H12" s="103">
        <v>0</v>
      </c>
      <c r="I12" s="103">
        <f>+SUM(K12,+M12,+O12)</f>
        <v>83401</v>
      </c>
      <c r="J12" s="104">
        <f>IF(D12&gt;0,I12/D12*100,"-")</f>
        <v>84.995515877868826</v>
      </c>
      <c r="K12" s="103">
        <v>32538</v>
      </c>
      <c r="L12" s="104">
        <f>IF(D12&gt;0,K12/D12*100,"-")</f>
        <v>33.160083160083161</v>
      </c>
      <c r="M12" s="103">
        <v>0</v>
      </c>
      <c r="N12" s="104">
        <f>IF(D12&gt;0,M12/D12*100,"-")</f>
        <v>0</v>
      </c>
      <c r="O12" s="103">
        <v>50863</v>
      </c>
      <c r="P12" s="103">
        <v>21451</v>
      </c>
      <c r="Q12" s="104">
        <f>IF(D12&gt;0,O12/D12*100,"-")</f>
        <v>51.835432717785658</v>
      </c>
      <c r="R12" s="103">
        <v>552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39</v>
      </c>
      <c r="B13" s="102" t="s">
        <v>266</v>
      </c>
      <c r="C13" s="101" t="s">
        <v>267</v>
      </c>
      <c r="D13" s="103">
        <f>+SUM(E13,+I13)</f>
        <v>35507</v>
      </c>
      <c r="E13" s="103">
        <f>+SUM(G13,+H13)</f>
        <v>702</v>
      </c>
      <c r="F13" s="104">
        <f>IF(D13&gt;0,E13/D13*100,"-")</f>
        <v>1.977074942968992</v>
      </c>
      <c r="G13" s="103">
        <v>702</v>
      </c>
      <c r="H13" s="103">
        <v>0</v>
      </c>
      <c r="I13" s="103">
        <f>+SUM(K13,+M13,+O13)</f>
        <v>34805</v>
      </c>
      <c r="J13" s="104">
        <f>IF(D13&gt;0,I13/D13*100,"-")</f>
        <v>98.022925057031003</v>
      </c>
      <c r="K13" s="103">
        <v>28414</v>
      </c>
      <c r="L13" s="104">
        <f>IF(D13&gt;0,K13/D13*100,"-")</f>
        <v>80.023657307009884</v>
      </c>
      <c r="M13" s="103">
        <v>0</v>
      </c>
      <c r="N13" s="104">
        <f>IF(D13&gt;0,M13/D13*100,"-")</f>
        <v>0</v>
      </c>
      <c r="O13" s="103">
        <v>6391</v>
      </c>
      <c r="P13" s="103">
        <v>5049</v>
      </c>
      <c r="Q13" s="104">
        <f>IF(D13&gt;0,O13/D13*100,"-")</f>
        <v>17.999267750021122</v>
      </c>
      <c r="R13" s="103">
        <v>186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39</v>
      </c>
      <c r="B14" s="102" t="s">
        <v>268</v>
      </c>
      <c r="C14" s="101" t="s">
        <v>269</v>
      </c>
      <c r="D14" s="103">
        <f>+SUM(E14,+I14)</f>
        <v>27317</v>
      </c>
      <c r="E14" s="103">
        <f>+SUM(G14,+H14)</f>
        <v>2137</v>
      </c>
      <c r="F14" s="104">
        <f>IF(D14&gt;0,E14/D14*100,"-")</f>
        <v>7.822967382948347</v>
      </c>
      <c r="G14" s="103">
        <v>2094</v>
      </c>
      <c r="H14" s="103">
        <v>43</v>
      </c>
      <c r="I14" s="103">
        <f>+SUM(K14,+M14,+O14)</f>
        <v>25180</v>
      </c>
      <c r="J14" s="104">
        <f>IF(D14&gt;0,I14/D14*100,"-")</f>
        <v>92.177032617051651</v>
      </c>
      <c r="K14" s="103">
        <v>15107</v>
      </c>
      <c r="L14" s="104">
        <f>IF(D14&gt;0,K14/D14*100,"-")</f>
        <v>55.302558846139775</v>
      </c>
      <c r="M14" s="103">
        <v>0</v>
      </c>
      <c r="N14" s="104">
        <f>IF(D14&gt;0,M14/D14*100,"-")</f>
        <v>0</v>
      </c>
      <c r="O14" s="103">
        <v>10073</v>
      </c>
      <c r="P14" s="103">
        <v>1869</v>
      </c>
      <c r="Q14" s="104">
        <f>IF(D14&gt;0,O14/D14*100,"-")</f>
        <v>36.874473770911884</v>
      </c>
      <c r="R14" s="103">
        <v>90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39</v>
      </c>
      <c r="B15" s="102" t="s">
        <v>270</v>
      </c>
      <c r="C15" s="101" t="s">
        <v>271</v>
      </c>
      <c r="D15" s="103">
        <f>+SUM(E15,+I15)</f>
        <v>53333</v>
      </c>
      <c r="E15" s="103">
        <f>+SUM(G15,+H15)</f>
        <v>4062</v>
      </c>
      <c r="F15" s="104">
        <f>IF(D15&gt;0,E15/D15*100,"-")</f>
        <v>7.6162976018600119</v>
      </c>
      <c r="G15" s="103">
        <v>4062</v>
      </c>
      <c r="H15" s="103">
        <v>0</v>
      </c>
      <c r="I15" s="103">
        <f>+SUM(K15,+M15,+O15)</f>
        <v>49271</v>
      </c>
      <c r="J15" s="104">
        <f>IF(D15&gt;0,I15/D15*100,"-")</f>
        <v>92.383702398139988</v>
      </c>
      <c r="K15" s="103">
        <v>37826</v>
      </c>
      <c r="L15" s="104">
        <f>IF(D15&gt;0,K15/D15*100,"-")</f>
        <v>70.924193276207987</v>
      </c>
      <c r="M15" s="103">
        <v>0</v>
      </c>
      <c r="N15" s="104">
        <f>IF(D15&gt;0,M15/D15*100,"-")</f>
        <v>0</v>
      </c>
      <c r="O15" s="103">
        <v>11445</v>
      </c>
      <c r="P15" s="103">
        <v>9293</v>
      </c>
      <c r="Q15" s="104">
        <f>IF(D15&gt;0,O15/D15*100,"-")</f>
        <v>21.459509121932012</v>
      </c>
      <c r="R15" s="103">
        <v>322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39</v>
      </c>
      <c r="B16" s="102" t="s">
        <v>272</v>
      </c>
      <c r="C16" s="101" t="s">
        <v>273</v>
      </c>
      <c r="D16" s="103">
        <f>+SUM(E16,+I16)</f>
        <v>40232</v>
      </c>
      <c r="E16" s="103">
        <f>+SUM(G16,+H16)</f>
        <v>1062</v>
      </c>
      <c r="F16" s="104">
        <f>IF(D16&gt;0,E16/D16*100,"-")</f>
        <v>2.6396897991648438</v>
      </c>
      <c r="G16" s="103">
        <v>1062</v>
      </c>
      <c r="H16" s="103">
        <v>0</v>
      </c>
      <c r="I16" s="103">
        <f>+SUM(K16,+M16,+O16)</f>
        <v>39170</v>
      </c>
      <c r="J16" s="104">
        <f>IF(D16&gt;0,I16/D16*100,"-")</f>
        <v>97.360310200835158</v>
      </c>
      <c r="K16" s="103">
        <v>35396</v>
      </c>
      <c r="L16" s="104">
        <f>IF(D16&gt;0,K16/D16*100,"-")</f>
        <v>87.979717637701327</v>
      </c>
      <c r="M16" s="103">
        <v>0</v>
      </c>
      <c r="N16" s="104">
        <f>IF(D16&gt;0,M16/D16*100,"-")</f>
        <v>0</v>
      </c>
      <c r="O16" s="103">
        <v>3774</v>
      </c>
      <c r="P16" s="103">
        <v>929</v>
      </c>
      <c r="Q16" s="104">
        <f>IF(D16&gt;0,O16/D16*100,"-")</f>
        <v>9.3805925631338241</v>
      </c>
      <c r="R16" s="103">
        <v>294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39</v>
      </c>
      <c r="B17" s="102" t="s">
        <v>274</v>
      </c>
      <c r="C17" s="101" t="s">
        <v>275</v>
      </c>
      <c r="D17" s="103">
        <f>+SUM(E17,+I17)</f>
        <v>60514</v>
      </c>
      <c r="E17" s="103">
        <f>+SUM(G17,+H17)</f>
        <v>3938</v>
      </c>
      <c r="F17" s="104">
        <f>IF(D17&gt;0,E17/D17*100,"-")</f>
        <v>6.5075850216478823</v>
      </c>
      <c r="G17" s="103">
        <v>3938</v>
      </c>
      <c r="H17" s="103">
        <v>0</v>
      </c>
      <c r="I17" s="103">
        <f>+SUM(K17,+M17,+O17)</f>
        <v>56576</v>
      </c>
      <c r="J17" s="104">
        <f>IF(D17&gt;0,I17/D17*100,"-")</f>
        <v>93.492414978352116</v>
      </c>
      <c r="K17" s="103">
        <v>33084</v>
      </c>
      <c r="L17" s="104">
        <f>IF(D17&gt;0,K17/D17*100,"-")</f>
        <v>54.671646230624319</v>
      </c>
      <c r="M17" s="103">
        <v>0</v>
      </c>
      <c r="N17" s="104">
        <f>IF(D17&gt;0,M17/D17*100,"-")</f>
        <v>0</v>
      </c>
      <c r="O17" s="103">
        <v>23492</v>
      </c>
      <c r="P17" s="103">
        <v>2506</v>
      </c>
      <c r="Q17" s="104">
        <f>IF(D17&gt;0,O17/D17*100,"-")</f>
        <v>38.820768747727797</v>
      </c>
      <c r="R17" s="103">
        <v>270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39</v>
      </c>
      <c r="B18" s="102" t="s">
        <v>276</v>
      </c>
      <c r="C18" s="101" t="s">
        <v>277</v>
      </c>
      <c r="D18" s="103">
        <f>+SUM(E18,+I18)</f>
        <v>79933</v>
      </c>
      <c r="E18" s="103">
        <f>+SUM(G18,+H18)</f>
        <v>13274</v>
      </c>
      <c r="F18" s="104">
        <f>IF(D18&gt;0,E18/D18*100,"-")</f>
        <v>16.60640786658827</v>
      </c>
      <c r="G18" s="103">
        <v>13274</v>
      </c>
      <c r="H18" s="103">
        <v>0</v>
      </c>
      <c r="I18" s="103">
        <f>+SUM(K18,+M18,+O18)</f>
        <v>66659</v>
      </c>
      <c r="J18" s="104">
        <f>IF(D18&gt;0,I18/D18*100,"-")</f>
        <v>83.39359213341173</v>
      </c>
      <c r="K18" s="103">
        <v>28356</v>
      </c>
      <c r="L18" s="104">
        <f>IF(D18&gt;0,K18/D18*100,"-")</f>
        <v>35.474710069683354</v>
      </c>
      <c r="M18" s="103">
        <v>0</v>
      </c>
      <c r="N18" s="104">
        <f>IF(D18&gt;0,M18/D18*100,"-")</f>
        <v>0</v>
      </c>
      <c r="O18" s="103">
        <v>38303</v>
      </c>
      <c r="P18" s="103">
        <v>4487</v>
      </c>
      <c r="Q18" s="104">
        <f>IF(D18&gt;0,O18/D18*100,"-")</f>
        <v>47.918882063728375</v>
      </c>
      <c r="R18" s="103">
        <v>434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39</v>
      </c>
      <c r="B19" s="102" t="s">
        <v>278</v>
      </c>
      <c r="C19" s="101" t="s">
        <v>279</v>
      </c>
      <c r="D19" s="103">
        <f>+SUM(E19,+I19)</f>
        <v>43148</v>
      </c>
      <c r="E19" s="103">
        <f>+SUM(G19,+H19)</f>
        <v>3091</v>
      </c>
      <c r="F19" s="104">
        <f>IF(D19&gt;0,E19/D19*100,"-")</f>
        <v>7.1637155835728192</v>
      </c>
      <c r="G19" s="103">
        <v>3091</v>
      </c>
      <c r="H19" s="103">
        <v>0</v>
      </c>
      <c r="I19" s="103">
        <f>+SUM(K19,+M19,+O19)</f>
        <v>40057</v>
      </c>
      <c r="J19" s="104">
        <f>IF(D19&gt;0,I19/D19*100,"-")</f>
        <v>92.836284416427191</v>
      </c>
      <c r="K19" s="103">
        <v>34396</v>
      </c>
      <c r="L19" s="104">
        <f>IF(D19&gt;0,K19/D19*100,"-")</f>
        <v>79.716325206266802</v>
      </c>
      <c r="M19" s="103">
        <v>0</v>
      </c>
      <c r="N19" s="104">
        <f>IF(D19&gt;0,M19/D19*100,"-")</f>
        <v>0</v>
      </c>
      <c r="O19" s="103">
        <v>5661</v>
      </c>
      <c r="P19" s="103">
        <v>2129</v>
      </c>
      <c r="Q19" s="104">
        <f>IF(D19&gt;0,O19/D19*100,"-")</f>
        <v>13.119959210160378</v>
      </c>
      <c r="R19" s="103">
        <v>338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39</v>
      </c>
      <c r="B20" s="102" t="s">
        <v>280</v>
      </c>
      <c r="C20" s="101" t="s">
        <v>281</v>
      </c>
      <c r="D20" s="103">
        <f>+SUM(E20,+I20)</f>
        <v>32593</v>
      </c>
      <c r="E20" s="103">
        <f>+SUM(G20,+H20)</f>
        <v>1888</v>
      </c>
      <c r="F20" s="104">
        <f>IF(D20&gt;0,E20/D20*100,"-")</f>
        <v>5.7926548645414657</v>
      </c>
      <c r="G20" s="103">
        <v>1888</v>
      </c>
      <c r="H20" s="103">
        <v>0</v>
      </c>
      <c r="I20" s="103">
        <f>+SUM(K20,+M20,+O20)</f>
        <v>30705</v>
      </c>
      <c r="J20" s="104">
        <f>IF(D20&gt;0,I20/D20*100,"-")</f>
        <v>94.207345135458525</v>
      </c>
      <c r="K20" s="103">
        <v>21432</v>
      </c>
      <c r="L20" s="104">
        <f>IF(D20&gt;0,K20/D20*100,"-")</f>
        <v>65.756450771638086</v>
      </c>
      <c r="M20" s="103">
        <v>0</v>
      </c>
      <c r="N20" s="104">
        <f>IF(D20&gt;0,M20/D20*100,"-")</f>
        <v>0</v>
      </c>
      <c r="O20" s="103">
        <v>9273</v>
      </c>
      <c r="P20" s="103">
        <v>6400</v>
      </c>
      <c r="Q20" s="104">
        <f>IF(D20&gt;0,O20/D20*100,"-")</f>
        <v>28.450894363820449</v>
      </c>
      <c r="R20" s="103">
        <v>276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39</v>
      </c>
      <c r="B21" s="102" t="s">
        <v>282</v>
      </c>
      <c r="C21" s="101" t="s">
        <v>283</v>
      </c>
      <c r="D21" s="103">
        <f>+SUM(E21,+I21)</f>
        <v>50602</v>
      </c>
      <c r="E21" s="103">
        <f>+SUM(G21,+H21)</f>
        <v>6699</v>
      </c>
      <c r="F21" s="104">
        <f>IF(D21&gt;0,E21/D21*100,"-")</f>
        <v>13.238607169677088</v>
      </c>
      <c r="G21" s="103">
        <v>6699</v>
      </c>
      <c r="H21" s="103">
        <v>0</v>
      </c>
      <c r="I21" s="103">
        <f>+SUM(K21,+M21,+O21)</f>
        <v>43903</v>
      </c>
      <c r="J21" s="104">
        <f>IF(D21&gt;0,I21/D21*100,"-")</f>
        <v>86.761392830322919</v>
      </c>
      <c r="K21" s="103">
        <v>23757</v>
      </c>
      <c r="L21" s="104">
        <f>IF(D21&gt;0,K21/D21*100,"-")</f>
        <v>46.948737204063079</v>
      </c>
      <c r="M21" s="103">
        <v>0</v>
      </c>
      <c r="N21" s="104">
        <f>IF(D21&gt;0,M21/D21*100,"-")</f>
        <v>0</v>
      </c>
      <c r="O21" s="103">
        <v>20146</v>
      </c>
      <c r="P21" s="103">
        <v>8351</v>
      </c>
      <c r="Q21" s="104">
        <f>IF(D21&gt;0,O21/D21*100,"-")</f>
        <v>39.812655626259833</v>
      </c>
      <c r="R21" s="103">
        <v>333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39</v>
      </c>
      <c r="B22" s="102" t="s">
        <v>284</v>
      </c>
      <c r="C22" s="101" t="s">
        <v>285</v>
      </c>
      <c r="D22" s="103">
        <f>+SUM(E22,+I22)</f>
        <v>193517</v>
      </c>
      <c r="E22" s="103">
        <f>+SUM(G22,+H22)</f>
        <v>5835</v>
      </c>
      <c r="F22" s="104">
        <f>IF(D22&gt;0,E22/D22*100,"-")</f>
        <v>3.0152389712531718</v>
      </c>
      <c r="G22" s="103">
        <v>5796</v>
      </c>
      <c r="H22" s="103">
        <v>39</v>
      </c>
      <c r="I22" s="103">
        <f>+SUM(K22,+M22,+O22)</f>
        <v>187682</v>
      </c>
      <c r="J22" s="104">
        <f>IF(D22&gt;0,I22/D22*100,"-")</f>
        <v>96.984761028746817</v>
      </c>
      <c r="K22" s="103">
        <v>112762</v>
      </c>
      <c r="L22" s="104">
        <f>IF(D22&gt;0,K22/D22*100,"-")</f>
        <v>58.269816088509018</v>
      </c>
      <c r="M22" s="103">
        <v>0</v>
      </c>
      <c r="N22" s="104">
        <f>IF(D22&gt;0,M22/D22*100,"-")</f>
        <v>0</v>
      </c>
      <c r="O22" s="103">
        <v>74920</v>
      </c>
      <c r="P22" s="103">
        <v>22240</v>
      </c>
      <c r="Q22" s="104">
        <f>IF(D22&gt;0,O22/D22*100,"-")</f>
        <v>38.714944940237814</v>
      </c>
      <c r="R22" s="103">
        <v>1403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39</v>
      </c>
      <c r="B23" s="102" t="s">
        <v>286</v>
      </c>
      <c r="C23" s="101" t="s">
        <v>287</v>
      </c>
      <c r="D23" s="103">
        <f>+SUM(E23,+I23)</f>
        <v>42263</v>
      </c>
      <c r="E23" s="103">
        <f>+SUM(G23,+H23)</f>
        <v>4110</v>
      </c>
      <c r="F23" s="104">
        <f>IF(D23&gt;0,E23/D23*100,"-")</f>
        <v>9.7248183990724755</v>
      </c>
      <c r="G23" s="103">
        <v>4110</v>
      </c>
      <c r="H23" s="103">
        <v>0</v>
      </c>
      <c r="I23" s="103">
        <f>+SUM(K23,+M23,+O23)</f>
        <v>38153</v>
      </c>
      <c r="J23" s="104">
        <f>IF(D23&gt;0,I23/D23*100,"-")</f>
        <v>90.275181600927525</v>
      </c>
      <c r="K23" s="103">
        <v>26179</v>
      </c>
      <c r="L23" s="104">
        <f>IF(D23&gt;0,K23/D23*100,"-")</f>
        <v>61.943070771123679</v>
      </c>
      <c r="M23" s="103">
        <v>0</v>
      </c>
      <c r="N23" s="104">
        <f>IF(D23&gt;0,M23/D23*100,"-")</f>
        <v>0</v>
      </c>
      <c r="O23" s="103">
        <v>11974</v>
      </c>
      <c r="P23" s="103">
        <v>4392</v>
      </c>
      <c r="Q23" s="104">
        <f>IF(D23&gt;0,O23/D23*100,"-")</f>
        <v>28.332110829803845</v>
      </c>
      <c r="R23" s="103">
        <v>244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39</v>
      </c>
      <c r="B24" s="102" t="s">
        <v>288</v>
      </c>
      <c r="C24" s="101" t="s">
        <v>289</v>
      </c>
      <c r="D24" s="103">
        <f>+SUM(E24,+I24)</f>
        <v>55636</v>
      </c>
      <c r="E24" s="103">
        <f>+SUM(G24,+H24)</f>
        <v>6483</v>
      </c>
      <c r="F24" s="104">
        <f>IF(D24&gt;0,E24/D24*100,"-")</f>
        <v>11.652527140700265</v>
      </c>
      <c r="G24" s="103">
        <v>6483</v>
      </c>
      <c r="H24" s="103">
        <v>0</v>
      </c>
      <c r="I24" s="103">
        <f>+SUM(K24,+M24,+O24)</f>
        <v>49153</v>
      </c>
      <c r="J24" s="104">
        <f>IF(D24&gt;0,I24/D24*100,"-")</f>
        <v>88.347472859299742</v>
      </c>
      <c r="K24" s="103">
        <v>22308</v>
      </c>
      <c r="L24" s="104">
        <f>IF(D24&gt;0,K24/D24*100,"-")</f>
        <v>40.09634049895751</v>
      </c>
      <c r="M24" s="103">
        <v>0</v>
      </c>
      <c r="N24" s="104">
        <f>IF(D24&gt;0,M24/D24*100,"-")</f>
        <v>0</v>
      </c>
      <c r="O24" s="103">
        <v>26845</v>
      </c>
      <c r="P24" s="103">
        <v>9692</v>
      </c>
      <c r="Q24" s="104">
        <f>IF(D24&gt;0,O24/D24*100,"-")</f>
        <v>48.251132360342226</v>
      </c>
      <c r="R24" s="103">
        <v>215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39</v>
      </c>
      <c r="B25" s="102" t="s">
        <v>290</v>
      </c>
      <c r="C25" s="101" t="s">
        <v>291</v>
      </c>
      <c r="D25" s="103">
        <f>+SUM(E25,+I25)</f>
        <v>36470</v>
      </c>
      <c r="E25" s="103">
        <f>+SUM(G25,+H25)</f>
        <v>549</v>
      </c>
      <c r="F25" s="104">
        <f>IF(D25&gt;0,E25/D25*100,"-")</f>
        <v>1.5053468604332327</v>
      </c>
      <c r="G25" s="103">
        <v>549</v>
      </c>
      <c r="H25" s="103">
        <v>0</v>
      </c>
      <c r="I25" s="103">
        <f>+SUM(K25,+M25,+O25)</f>
        <v>35921</v>
      </c>
      <c r="J25" s="104">
        <f>IF(D25&gt;0,I25/D25*100,"-")</f>
        <v>98.494653139566765</v>
      </c>
      <c r="K25" s="103">
        <v>28515</v>
      </c>
      <c r="L25" s="104">
        <f>IF(D25&gt;0,K25/D25*100,"-")</f>
        <v>78.187551412119547</v>
      </c>
      <c r="M25" s="103">
        <v>0</v>
      </c>
      <c r="N25" s="104">
        <f>IF(D25&gt;0,M25/D25*100,"-")</f>
        <v>0</v>
      </c>
      <c r="O25" s="103">
        <v>7406</v>
      </c>
      <c r="P25" s="103">
        <v>6703</v>
      </c>
      <c r="Q25" s="104">
        <f>IF(D25&gt;0,O25/D25*100,"-")</f>
        <v>20.307101727447215</v>
      </c>
      <c r="R25" s="103">
        <v>183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39</v>
      </c>
      <c r="B26" s="102" t="s">
        <v>292</v>
      </c>
      <c r="C26" s="101" t="s">
        <v>293</v>
      </c>
      <c r="D26" s="103">
        <f>+SUM(E26,+I26)</f>
        <v>57116</v>
      </c>
      <c r="E26" s="103">
        <f>+SUM(G26,+H26)</f>
        <v>1924</v>
      </c>
      <c r="F26" s="104">
        <f>IF(D26&gt;0,E26/D26*100,"-")</f>
        <v>3.3685832341200364</v>
      </c>
      <c r="G26" s="103">
        <v>1924</v>
      </c>
      <c r="H26" s="103">
        <v>0</v>
      </c>
      <c r="I26" s="103">
        <f>+SUM(K26,+M26,+O26)</f>
        <v>55192</v>
      </c>
      <c r="J26" s="104">
        <f>IF(D26&gt;0,I26/D26*100,"-")</f>
        <v>96.631416765879962</v>
      </c>
      <c r="K26" s="103">
        <v>40438</v>
      </c>
      <c r="L26" s="104">
        <f>IF(D26&gt;0,K26/D26*100,"-")</f>
        <v>70.799775894670489</v>
      </c>
      <c r="M26" s="103">
        <v>0</v>
      </c>
      <c r="N26" s="104">
        <f>IF(D26&gt;0,M26/D26*100,"-")</f>
        <v>0</v>
      </c>
      <c r="O26" s="103">
        <v>14754</v>
      </c>
      <c r="P26" s="103">
        <v>11625</v>
      </c>
      <c r="Q26" s="104">
        <f>IF(D26&gt;0,O26/D26*100,"-")</f>
        <v>25.831640871209466</v>
      </c>
      <c r="R26" s="103">
        <v>972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39</v>
      </c>
      <c r="B27" s="102" t="s">
        <v>294</v>
      </c>
      <c r="C27" s="101" t="s">
        <v>295</v>
      </c>
      <c r="D27" s="103">
        <f>+SUM(E27,+I27)</f>
        <v>29533</v>
      </c>
      <c r="E27" s="103">
        <f>+SUM(G27,+H27)</f>
        <v>2551</v>
      </c>
      <c r="F27" s="104">
        <f>IF(D27&gt;0,E27/D27*100,"-")</f>
        <v>8.6377950089730131</v>
      </c>
      <c r="G27" s="103">
        <v>2551</v>
      </c>
      <c r="H27" s="103">
        <v>0</v>
      </c>
      <c r="I27" s="103">
        <f>+SUM(K27,+M27,+O27)</f>
        <v>26982</v>
      </c>
      <c r="J27" s="104">
        <f>IF(D27&gt;0,I27/D27*100,"-")</f>
        <v>91.362204991026985</v>
      </c>
      <c r="K27" s="103">
        <v>16057</v>
      </c>
      <c r="L27" s="104">
        <f>IF(D27&gt;0,K27/D27*100,"-")</f>
        <v>54.369688145464401</v>
      </c>
      <c r="M27" s="103">
        <v>0</v>
      </c>
      <c r="N27" s="104">
        <f>IF(D27&gt;0,M27/D27*100,"-")</f>
        <v>0</v>
      </c>
      <c r="O27" s="103">
        <v>10925</v>
      </c>
      <c r="P27" s="103">
        <v>7288</v>
      </c>
      <c r="Q27" s="104">
        <f>IF(D27&gt;0,O27/D27*100,"-")</f>
        <v>36.992516845562591</v>
      </c>
      <c r="R27" s="103">
        <v>195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39</v>
      </c>
      <c r="B28" s="102" t="s">
        <v>296</v>
      </c>
      <c r="C28" s="101" t="s">
        <v>297</v>
      </c>
      <c r="D28" s="103">
        <f>+SUM(E28,+I28)</f>
        <v>14343</v>
      </c>
      <c r="E28" s="103">
        <f>+SUM(G28,+H28)</f>
        <v>718</v>
      </c>
      <c r="F28" s="104">
        <f>IF(D28&gt;0,E28/D28*100,"-")</f>
        <v>5.0059262357944636</v>
      </c>
      <c r="G28" s="103">
        <v>718</v>
      </c>
      <c r="H28" s="103">
        <v>0</v>
      </c>
      <c r="I28" s="103">
        <f>+SUM(K28,+M28,+O28)</f>
        <v>13625</v>
      </c>
      <c r="J28" s="104">
        <f>IF(D28&gt;0,I28/D28*100,"-")</f>
        <v>94.994073764205538</v>
      </c>
      <c r="K28" s="103">
        <v>12753</v>
      </c>
      <c r="L28" s="104">
        <f>IF(D28&gt;0,K28/D28*100,"-")</f>
        <v>88.914453043296376</v>
      </c>
      <c r="M28" s="103">
        <v>0</v>
      </c>
      <c r="N28" s="104">
        <f>IF(D28&gt;0,M28/D28*100,"-")</f>
        <v>0</v>
      </c>
      <c r="O28" s="103">
        <v>872</v>
      </c>
      <c r="P28" s="103">
        <v>354</v>
      </c>
      <c r="Q28" s="104">
        <f>IF(D28&gt;0,O28/D28*100,"-")</f>
        <v>6.079620720909154</v>
      </c>
      <c r="R28" s="103">
        <v>189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39</v>
      </c>
      <c r="B29" s="102" t="s">
        <v>298</v>
      </c>
      <c r="C29" s="101" t="s">
        <v>299</v>
      </c>
      <c r="D29" s="103">
        <f>+SUM(E29,+I29)</f>
        <v>8187</v>
      </c>
      <c r="E29" s="103">
        <f>+SUM(G29,+H29)</f>
        <v>210</v>
      </c>
      <c r="F29" s="104">
        <f>IF(D29&gt;0,E29/D29*100,"-")</f>
        <v>2.5650421399780141</v>
      </c>
      <c r="G29" s="103">
        <v>210</v>
      </c>
      <c r="H29" s="103">
        <v>0</v>
      </c>
      <c r="I29" s="103">
        <f>+SUM(K29,+M29,+O29)</f>
        <v>7977</v>
      </c>
      <c r="J29" s="104">
        <f>IF(D29&gt;0,I29/D29*100,"-")</f>
        <v>97.434957860021981</v>
      </c>
      <c r="K29" s="103">
        <v>7336</v>
      </c>
      <c r="L29" s="104">
        <f>IF(D29&gt;0,K29/D29*100,"-")</f>
        <v>89.605472089898626</v>
      </c>
      <c r="M29" s="103">
        <v>0</v>
      </c>
      <c r="N29" s="104">
        <f>IF(D29&gt;0,M29/D29*100,"-")</f>
        <v>0</v>
      </c>
      <c r="O29" s="103">
        <v>641</v>
      </c>
      <c r="P29" s="103">
        <v>4</v>
      </c>
      <c r="Q29" s="104">
        <f>IF(D29&gt;0,O29/D29*100,"-")</f>
        <v>7.829485770123366</v>
      </c>
      <c r="R29" s="103">
        <v>30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39</v>
      </c>
      <c r="B30" s="102" t="s">
        <v>300</v>
      </c>
      <c r="C30" s="101" t="s">
        <v>301</v>
      </c>
      <c r="D30" s="103">
        <f>+SUM(E30,+I30)</f>
        <v>11839</v>
      </c>
      <c r="E30" s="103">
        <f>+SUM(G30,+H30)</f>
        <v>777</v>
      </c>
      <c r="F30" s="104">
        <f>IF(D30&gt;0,E30/D30*100,"-")</f>
        <v>6.5630543120195961</v>
      </c>
      <c r="G30" s="103">
        <v>774</v>
      </c>
      <c r="H30" s="103">
        <v>3</v>
      </c>
      <c r="I30" s="103">
        <f>+SUM(K30,+M30,+O30)</f>
        <v>11062</v>
      </c>
      <c r="J30" s="104">
        <f>IF(D30&gt;0,I30/D30*100,"-")</f>
        <v>93.436945687980398</v>
      </c>
      <c r="K30" s="103">
        <v>3642</v>
      </c>
      <c r="L30" s="104">
        <f>IF(D30&gt;0,K30/D30*100,"-")</f>
        <v>30.762733338964438</v>
      </c>
      <c r="M30" s="103">
        <v>0</v>
      </c>
      <c r="N30" s="104">
        <f>IF(D30&gt;0,M30/D30*100,"-")</f>
        <v>0</v>
      </c>
      <c r="O30" s="103">
        <v>7420</v>
      </c>
      <c r="P30" s="103">
        <v>2805</v>
      </c>
      <c r="Q30" s="104">
        <f>IF(D30&gt;0,O30/D30*100,"-")</f>
        <v>62.674212349015967</v>
      </c>
      <c r="R30" s="103">
        <v>51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39</v>
      </c>
      <c r="B31" s="102" t="s">
        <v>302</v>
      </c>
      <c r="C31" s="101" t="s">
        <v>303</v>
      </c>
      <c r="D31" s="103">
        <f>+SUM(E31,+I31)</f>
        <v>10920</v>
      </c>
      <c r="E31" s="103">
        <f>+SUM(G31,+H31)</f>
        <v>112</v>
      </c>
      <c r="F31" s="104">
        <f>IF(D31&gt;0,E31/D31*100,"-")</f>
        <v>1.0256410256410255</v>
      </c>
      <c r="G31" s="103">
        <v>112</v>
      </c>
      <c r="H31" s="103">
        <v>0</v>
      </c>
      <c r="I31" s="103">
        <f>+SUM(K31,+M31,+O31)</f>
        <v>10808</v>
      </c>
      <c r="J31" s="104">
        <f>IF(D31&gt;0,I31/D31*100,"-")</f>
        <v>98.974358974358978</v>
      </c>
      <c r="K31" s="103">
        <v>6493</v>
      </c>
      <c r="L31" s="104">
        <f>IF(D31&gt;0,K31/D31*100,"-")</f>
        <v>59.459706959706956</v>
      </c>
      <c r="M31" s="103">
        <v>0</v>
      </c>
      <c r="N31" s="104">
        <f>IF(D31&gt;0,M31/D31*100,"-")</f>
        <v>0</v>
      </c>
      <c r="O31" s="103">
        <v>4315</v>
      </c>
      <c r="P31" s="103">
        <v>3560</v>
      </c>
      <c r="Q31" s="104">
        <f>IF(D31&gt;0,O31/D31*100,"-")</f>
        <v>39.514652014652015</v>
      </c>
      <c r="R31" s="103">
        <v>37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39</v>
      </c>
      <c r="B32" s="102" t="s">
        <v>304</v>
      </c>
      <c r="C32" s="101" t="s">
        <v>305</v>
      </c>
      <c r="D32" s="103">
        <f>+SUM(E32,+I32)</f>
        <v>4416</v>
      </c>
      <c r="E32" s="103">
        <f>+SUM(G32,+H32)</f>
        <v>102</v>
      </c>
      <c r="F32" s="104">
        <f>IF(D32&gt;0,E32/D32*100,"-")</f>
        <v>2.3097826086956519</v>
      </c>
      <c r="G32" s="103">
        <v>102</v>
      </c>
      <c r="H32" s="103">
        <v>0</v>
      </c>
      <c r="I32" s="103">
        <f>+SUM(K32,+M32,+O32)</f>
        <v>4314</v>
      </c>
      <c r="J32" s="104">
        <f>IF(D32&gt;0,I32/D32*100,"-")</f>
        <v>97.690217391304344</v>
      </c>
      <c r="K32" s="103">
        <v>2219</v>
      </c>
      <c r="L32" s="104">
        <f>IF(D32&gt;0,K32/D32*100,"-")</f>
        <v>50.249094202898547</v>
      </c>
      <c r="M32" s="103">
        <v>0</v>
      </c>
      <c r="N32" s="104">
        <f>IF(D32&gt;0,M32/D32*100,"-")</f>
        <v>0</v>
      </c>
      <c r="O32" s="103">
        <v>2095</v>
      </c>
      <c r="P32" s="103">
        <v>2037</v>
      </c>
      <c r="Q32" s="104">
        <f>IF(D32&gt;0,O32/D32*100,"-")</f>
        <v>47.441123188405797</v>
      </c>
      <c r="R32" s="103">
        <v>23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39</v>
      </c>
      <c r="B33" s="102" t="s">
        <v>306</v>
      </c>
      <c r="C33" s="101" t="s">
        <v>307</v>
      </c>
      <c r="D33" s="103">
        <f>+SUM(E33,+I33)</f>
        <v>8070</v>
      </c>
      <c r="E33" s="103">
        <f>+SUM(G33,+H33)</f>
        <v>173</v>
      </c>
      <c r="F33" s="104">
        <f>IF(D33&gt;0,E33/D33*100,"-")</f>
        <v>2.1437422552664191</v>
      </c>
      <c r="G33" s="103">
        <v>173</v>
      </c>
      <c r="H33" s="103">
        <v>0</v>
      </c>
      <c r="I33" s="103">
        <f>+SUM(K33,+M33,+O33)</f>
        <v>7897</v>
      </c>
      <c r="J33" s="104">
        <f>IF(D33&gt;0,I33/D33*100,"-")</f>
        <v>97.856257744733583</v>
      </c>
      <c r="K33" s="103">
        <v>5813</v>
      </c>
      <c r="L33" s="104">
        <f>IF(D33&gt;0,K33/D33*100,"-")</f>
        <v>72.032218091697644</v>
      </c>
      <c r="M33" s="103">
        <v>0</v>
      </c>
      <c r="N33" s="104">
        <f>IF(D33&gt;0,M33/D33*100,"-")</f>
        <v>0</v>
      </c>
      <c r="O33" s="103">
        <v>2084</v>
      </c>
      <c r="P33" s="103">
        <v>1149</v>
      </c>
      <c r="Q33" s="104">
        <f>IF(D33&gt;0,O33/D33*100,"-")</f>
        <v>25.824039653035936</v>
      </c>
      <c r="R33" s="103">
        <v>135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39</v>
      </c>
      <c r="B34" s="102" t="s">
        <v>308</v>
      </c>
      <c r="C34" s="101" t="s">
        <v>309</v>
      </c>
      <c r="D34" s="103">
        <f>+SUM(E34,+I34)</f>
        <v>9725</v>
      </c>
      <c r="E34" s="103">
        <f>+SUM(G34,+H34)</f>
        <v>1324</v>
      </c>
      <c r="F34" s="104">
        <f>IF(D34&gt;0,E34/D34*100,"-")</f>
        <v>13.61439588688946</v>
      </c>
      <c r="G34" s="103">
        <v>1324</v>
      </c>
      <c r="H34" s="103">
        <v>0</v>
      </c>
      <c r="I34" s="103">
        <f>+SUM(K34,+M34,+O34)</f>
        <v>8401</v>
      </c>
      <c r="J34" s="104">
        <f>IF(D34&gt;0,I34/D34*100,"-")</f>
        <v>86.385604113110531</v>
      </c>
      <c r="K34" s="103">
        <v>5064</v>
      </c>
      <c r="L34" s="104">
        <f>IF(D34&gt;0,K34/D34*100,"-")</f>
        <v>52.0719794344473</v>
      </c>
      <c r="M34" s="103">
        <v>0</v>
      </c>
      <c r="N34" s="104">
        <f>IF(D34&gt;0,M34/D34*100,"-")</f>
        <v>0</v>
      </c>
      <c r="O34" s="103">
        <v>3337</v>
      </c>
      <c r="P34" s="103">
        <v>2874</v>
      </c>
      <c r="Q34" s="104">
        <f>IF(D34&gt;0,O34/D34*100,"-")</f>
        <v>34.313624678663238</v>
      </c>
      <c r="R34" s="103">
        <v>112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39</v>
      </c>
      <c r="B35" s="102" t="s">
        <v>310</v>
      </c>
      <c r="C35" s="101" t="s">
        <v>311</v>
      </c>
      <c r="D35" s="103">
        <f>+SUM(E35,+I35)</f>
        <v>4595</v>
      </c>
      <c r="E35" s="103">
        <f>+SUM(G35,+H35)</f>
        <v>29</v>
      </c>
      <c r="F35" s="104">
        <f>IF(D35&gt;0,E35/D35*100,"-")</f>
        <v>0.63112078346028289</v>
      </c>
      <c r="G35" s="103">
        <v>29</v>
      </c>
      <c r="H35" s="103">
        <v>0</v>
      </c>
      <c r="I35" s="103">
        <f>+SUM(K35,+M35,+O35)</f>
        <v>4566</v>
      </c>
      <c r="J35" s="104">
        <f>IF(D35&gt;0,I35/D35*100,"-")</f>
        <v>99.368879216539725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4566</v>
      </c>
      <c r="P35" s="103">
        <v>112</v>
      </c>
      <c r="Q35" s="104">
        <f>IF(D35&gt;0,O35/D35*100,"-")</f>
        <v>99.368879216539725</v>
      </c>
      <c r="R35" s="103">
        <v>25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39</v>
      </c>
      <c r="B36" s="102" t="s">
        <v>312</v>
      </c>
      <c r="C36" s="101" t="s">
        <v>313</v>
      </c>
      <c r="D36" s="103">
        <f>+SUM(E36,+I36)</f>
        <v>5679</v>
      </c>
      <c r="E36" s="103">
        <f>+SUM(G36,+H36)</f>
        <v>637</v>
      </c>
      <c r="F36" s="104">
        <f>IF(D36&gt;0,E36/D36*100,"-")</f>
        <v>11.216763514703294</v>
      </c>
      <c r="G36" s="103">
        <v>637</v>
      </c>
      <c r="H36" s="103">
        <v>0</v>
      </c>
      <c r="I36" s="103">
        <f>+SUM(K36,+M36,+O36)</f>
        <v>5042</v>
      </c>
      <c r="J36" s="104">
        <f>IF(D36&gt;0,I36/D36*100,"-")</f>
        <v>88.783236485296712</v>
      </c>
      <c r="K36" s="103">
        <v>3157</v>
      </c>
      <c r="L36" s="104">
        <f>IF(D36&gt;0,K36/D36*100,"-")</f>
        <v>55.590773023419615</v>
      </c>
      <c r="M36" s="103">
        <v>0</v>
      </c>
      <c r="N36" s="104">
        <f>IF(D36&gt;0,M36/D36*100,"-")</f>
        <v>0</v>
      </c>
      <c r="O36" s="103">
        <v>1885</v>
      </c>
      <c r="P36" s="103">
        <v>1174</v>
      </c>
      <c r="Q36" s="104">
        <f>IF(D36&gt;0,O36/D36*100,"-")</f>
        <v>33.19246346187709</v>
      </c>
      <c r="R36" s="103">
        <v>25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39</v>
      </c>
      <c r="B37" s="102" t="s">
        <v>314</v>
      </c>
      <c r="C37" s="101" t="s">
        <v>315</v>
      </c>
      <c r="D37" s="103">
        <f>+SUM(E37,+I37)</f>
        <v>360</v>
      </c>
      <c r="E37" s="103">
        <f>+SUM(G37,+H37)</f>
        <v>0</v>
      </c>
      <c r="F37" s="104">
        <f>IF(D37&gt;0,E37/D37*100,"-")</f>
        <v>0</v>
      </c>
      <c r="G37" s="103">
        <v>0</v>
      </c>
      <c r="H37" s="103">
        <v>0</v>
      </c>
      <c r="I37" s="103">
        <f>+SUM(K37,+M37,+O37)</f>
        <v>360</v>
      </c>
      <c r="J37" s="104">
        <f>IF(D37&gt;0,I37/D37*100,"-")</f>
        <v>100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360</v>
      </c>
      <c r="P37" s="103">
        <v>360</v>
      </c>
      <c r="Q37" s="104">
        <f>IF(D37&gt;0,O37/D37*100,"-")</f>
        <v>100</v>
      </c>
      <c r="R37" s="103">
        <v>0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7">
    <sortCondition ref="A8:A37"/>
    <sortCondition ref="B8:B37"/>
    <sortCondition ref="C8:C3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新潟県</v>
      </c>
      <c r="B7" s="107" t="str">
        <f>水洗化人口等!B7</f>
        <v>15000</v>
      </c>
      <c r="C7" s="106" t="s">
        <v>200</v>
      </c>
      <c r="D7" s="108">
        <f>SUM(E7,+H7,+K7)</f>
        <v>442588</v>
      </c>
      <c r="E7" s="108">
        <f>SUM(F7:G7)</f>
        <v>3574</v>
      </c>
      <c r="F7" s="108">
        <f>SUM(F$8:F$207)</f>
        <v>3565</v>
      </c>
      <c r="G7" s="108">
        <f>SUM(G$8:G$207)</f>
        <v>9</v>
      </c>
      <c r="H7" s="108">
        <f>SUM(I7:J7)</f>
        <v>104480</v>
      </c>
      <c r="I7" s="108">
        <f>SUM(I$8:I$207)</f>
        <v>83325</v>
      </c>
      <c r="J7" s="108">
        <f>SUM(J$8:J$207)</f>
        <v>21155</v>
      </c>
      <c r="K7" s="108">
        <f>SUM(L7:M7)</f>
        <v>334534</v>
      </c>
      <c r="L7" s="108">
        <f>SUM(L$8:L$207)</f>
        <v>3591</v>
      </c>
      <c r="M7" s="108">
        <f>SUM(M$8:M$207)</f>
        <v>330943</v>
      </c>
      <c r="N7" s="108">
        <f>SUM(O7,+V7,+AC7)</f>
        <v>442650</v>
      </c>
      <c r="O7" s="108">
        <f>SUM(P7:U7)</f>
        <v>90481</v>
      </c>
      <c r="P7" s="108">
        <f t="shared" ref="P7:U7" si="0">SUM(P$8:P$207)</f>
        <v>80555</v>
      </c>
      <c r="Q7" s="108">
        <f t="shared" si="0"/>
        <v>0</v>
      </c>
      <c r="R7" s="108">
        <f t="shared" si="0"/>
        <v>0</v>
      </c>
      <c r="S7" s="108">
        <f t="shared" si="0"/>
        <v>9926</v>
      </c>
      <c r="T7" s="108">
        <f t="shared" si="0"/>
        <v>0</v>
      </c>
      <c r="U7" s="108">
        <f t="shared" si="0"/>
        <v>0</v>
      </c>
      <c r="V7" s="108">
        <f>SUM(W7:AB7)</f>
        <v>352107</v>
      </c>
      <c r="W7" s="108">
        <f t="shared" ref="W7:AB7" si="1">SUM(W$8:W$207)</f>
        <v>317675</v>
      </c>
      <c r="X7" s="108">
        <f t="shared" si="1"/>
        <v>0</v>
      </c>
      <c r="Y7" s="108">
        <f t="shared" si="1"/>
        <v>0</v>
      </c>
      <c r="Z7" s="108">
        <f t="shared" si="1"/>
        <v>34432</v>
      </c>
      <c r="AA7" s="108">
        <f t="shared" si="1"/>
        <v>0</v>
      </c>
      <c r="AB7" s="108">
        <f t="shared" si="1"/>
        <v>0</v>
      </c>
      <c r="AC7" s="108">
        <f>SUM(AD7:AE7)</f>
        <v>62</v>
      </c>
      <c r="AD7" s="108">
        <f>SUM(AD$8:AD$207)</f>
        <v>62</v>
      </c>
      <c r="AE7" s="108">
        <f>SUM(AE$8:AE$207)</f>
        <v>0</v>
      </c>
      <c r="AF7" s="108">
        <f>SUM(AG7:AI7)</f>
        <v>8770</v>
      </c>
      <c r="AG7" s="108">
        <f>SUM(AG$8:AG$207)</f>
        <v>8770</v>
      </c>
      <c r="AH7" s="108">
        <f>SUM(AH$8:AH$207)</f>
        <v>0</v>
      </c>
      <c r="AI7" s="108">
        <f>SUM(AI$8:AI$207)</f>
        <v>0</v>
      </c>
      <c r="AJ7" s="108">
        <f>SUM(AK7:AS7)</f>
        <v>8979</v>
      </c>
      <c r="AK7" s="108">
        <f t="shared" ref="AK7:AS7" si="2">SUM(AK$8:AK$207)</f>
        <v>146</v>
      </c>
      <c r="AL7" s="108">
        <f t="shared" si="2"/>
        <v>209</v>
      </c>
      <c r="AM7" s="108">
        <f t="shared" si="2"/>
        <v>8490</v>
      </c>
      <c r="AN7" s="108">
        <f t="shared" si="2"/>
        <v>120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4</v>
      </c>
      <c r="AS7" s="108">
        <f t="shared" si="2"/>
        <v>10</v>
      </c>
      <c r="AT7" s="108">
        <f>SUM(AU7:AY7)</f>
        <v>242</v>
      </c>
      <c r="AU7" s="108">
        <f>SUM(AU$8:AU$207)</f>
        <v>146</v>
      </c>
      <c r="AV7" s="108">
        <f>SUM(AV$8:AV$207)</f>
        <v>0</v>
      </c>
      <c r="AW7" s="108">
        <f>SUM(AW$8:AW$207)</f>
        <v>96</v>
      </c>
      <c r="AX7" s="108">
        <f>SUM(AX$8:AX$207)</f>
        <v>0</v>
      </c>
      <c r="AY7" s="108">
        <f>SUM(AY$8:AY$207)</f>
        <v>0</v>
      </c>
      <c r="AZ7" s="108">
        <f>SUM(BA7:BC7)</f>
        <v>208</v>
      </c>
      <c r="BA7" s="108">
        <f>SUM(BA$8:BA$207)</f>
        <v>208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39</v>
      </c>
      <c r="B8" s="113" t="s">
        <v>254</v>
      </c>
      <c r="C8" s="101" t="s">
        <v>255</v>
      </c>
      <c r="D8" s="103">
        <f>SUM(E8,+H8,+K8)</f>
        <v>90709</v>
      </c>
      <c r="E8" s="103">
        <f>SUM(F8:G8)</f>
        <v>0</v>
      </c>
      <c r="F8" s="103">
        <v>0</v>
      </c>
      <c r="G8" s="103">
        <v>0</v>
      </c>
      <c r="H8" s="103">
        <f>SUM(I8:J8)</f>
        <v>15213</v>
      </c>
      <c r="I8" s="103">
        <v>15213</v>
      </c>
      <c r="J8" s="103">
        <v>0</v>
      </c>
      <c r="K8" s="103">
        <f>SUM(L8:M8)</f>
        <v>75496</v>
      </c>
      <c r="L8" s="103">
        <v>0</v>
      </c>
      <c r="M8" s="103">
        <v>75496</v>
      </c>
      <c r="N8" s="103">
        <f>SUM(O8,+V8,+AC8)</f>
        <v>90709</v>
      </c>
      <c r="O8" s="103">
        <f>SUM(P8:U8)</f>
        <v>15213</v>
      </c>
      <c r="P8" s="103">
        <v>13671</v>
      </c>
      <c r="Q8" s="103">
        <v>0</v>
      </c>
      <c r="R8" s="103">
        <v>0</v>
      </c>
      <c r="S8" s="103">
        <v>1542</v>
      </c>
      <c r="T8" s="103">
        <v>0</v>
      </c>
      <c r="U8" s="103">
        <v>0</v>
      </c>
      <c r="V8" s="103">
        <f>SUM(W8:AB8)</f>
        <v>75496</v>
      </c>
      <c r="W8" s="103">
        <v>65966</v>
      </c>
      <c r="X8" s="103">
        <v>0</v>
      </c>
      <c r="Y8" s="103">
        <v>0</v>
      </c>
      <c r="Z8" s="103">
        <v>9530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2877</v>
      </c>
      <c r="AG8" s="103">
        <v>2877</v>
      </c>
      <c r="AH8" s="103">
        <v>0</v>
      </c>
      <c r="AI8" s="103">
        <v>0</v>
      </c>
      <c r="AJ8" s="103">
        <f>SUM(AK8:AS8)</f>
        <v>2877</v>
      </c>
      <c r="AK8" s="103">
        <v>0</v>
      </c>
      <c r="AL8" s="103">
        <v>0</v>
      </c>
      <c r="AM8" s="103">
        <v>2877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95</v>
      </c>
      <c r="BA8" s="103">
        <v>95</v>
      </c>
      <c r="BB8" s="103">
        <v>0</v>
      </c>
      <c r="BC8" s="103">
        <v>0</v>
      </c>
    </row>
    <row r="9" spans="1:55" s="105" customFormat="1" ht="13.5" customHeight="1">
      <c r="A9" s="115" t="s">
        <v>39</v>
      </c>
      <c r="B9" s="113" t="s">
        <v>258</v>
      </c>
      <c r="C9" s="101" t="s">
        <v>259</v>
      </c>
      <c r="D9" s="103">
        <f>SUM(E9,+H9,+K9)</f>
        <v>23197</v>
      </c>
      <c r="E9" s="103">
        <f>SUM(F9:G9)</f>
        <v>0</v>
      </c>
      <c r="F9" s="103">
        <v>0</v>
      </c>
      <c r="G9" s="103">
        <v>0</v>
      </c>
      <c r="H9" s="103">
        <f>SUM(I9:J9)</f>
        <v>3592</v>
      </c>
      <c r="I9" s="103">
        <v>3592</v>
      </c>
      <c r="J9" s="103">
        <v>0</v>
      </c>
      <c r="K9" s="103">
        <f>SUM(L9:M9)</f>
        <v>19605</v>
      </c>
      <c r="L9" s="103">
        <v>0</v>
      </c>
      <c r="M9" s="103">
        <v>19605</v>
      </c>
      <c r="N9" s="103">
        <f>SUM(O9,+V9,+AC9)</f>
        <v>23197</v>
      </c>
      <c r="O9" s="103">
        <f>SUM(P9:U9)</f>
        <v>3592</v>
      </c>
      <c r="P9" s="103">
        <v>1092</v>
      </c>
      <c r="Q9" s="103">
        <v>0</v>
      </c>
      <c r="R9" s="103">
        <v>0</v>
      </c>
      <c r="S9" s="103">
        <v>2500</v>
      </c>
      <c r="T9" s="103">
        <v>0</v>
      </c>
      <c r="U9" s="103">
        <v>0</v>
      </c>
      <c r="V9" s="103">
        <f>SUM(W9:AB9)</f>
        <v>19605</v>
      </c>
      <c r="W9" s="103">
        <v>5772</v>
      </c>
      <c r="X9" s="103">
        <v>0</v>
      </c>
      <c r="Y9" s="103">
        <v>0</v>
      </c>
      <c r="Z9" s="103">
        <v>13833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271</v>
      </c>
      <c r="AG9" s="103">
        <v>271</v>
      </c>
      <c r="AH9" s="103">
        <v>0</v>
      </c>
      <c r="AI9" s="103">
        <v>0</v>
      </c>
      <c r="AJ9" s="103">
        <f>SUM(AK9:AS9)</f>
        <v>271</v>
      </c>
      <c r="AK9" s="103">
        <v>0</v>
      </c>
      <c r="AL9" s="103">
        <v>0</v>
      </c>
      <c r="AM9" s="103">
        <v>271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37</v>
      </c>
      <c r="AU9" s="103">
        <v>0</v>
      </c>
      <c r="AV9" s="103">
        <v>0</v>
      </c>
      <c r="AW9" s="103">
        <v>37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39</v>
      </c>
      <c r="B10" s="113" t="s">
        <v>260</v>
      </c>
      <c r="C10" s="101" t="s">
        <v>261</v>
      </c>
      <c r="D10" s="103">
        <f>SUM(E10,+H10,+K10)</f>
        <v>43125</v>
      </c>
      <c r="E10" s="103">
        <f>SUM(F10:G10)</f>
        <v>0</v>
      </c>
      <c r="F10" s="103">
        <v>0</v>
      </c>
      <c r="G10" s="103">
        <v>0</v>
      </c>
      <c r="H10" s="103">
        <f>SUM(I10:J10)</f>
        <v>6984</v>
      </c>
      <c r="I10" s="103">
        <v>6984</v>
      </c>
      <c r="J10" s="103">
        <v>0</v>
      </c>
      <c r="K10" s="103">
        <f>SUM(L10:M10)</f>
        <v>36141</v>
      </c>
      <c r="L10" s="103">
        <v>7</v>
      </c>
      <c r="M10" s="103">
        <v>36134</v>
      </c>
      <c r="N10" s="103">
        <f>SUM(O10,+V10,+AC10)</f>
        <v>43125</v>
      </c>
      <c r="O10" s="103">
        <f>SUM(P10:U10)</f>
        <v>6991</v>
      </c>
      <c r="P10" s="103">
        <v>6991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36134</v>
      </c>
      <c r="W10" s="103">
        <v>36134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1244</v>
      </c>
      <c r="AG10" s="103">
        <v>1244</v>
      </c>
      <c r="AH10" s="103">
        <v>0</v>
      </c>
      <c r="AI10" s="103">
        <v>0</v>
      </c>
      <c r="AJ10" s="103">
        <f>SUM(AK10:AS10)</f>
        <v>1244</v>
      </c>
      <c r="AK10" s="103">
        <v>0</v>
      </c>
      <c r="AL10" s="103">
        <v>0</v>
      </c>
      <c r="AM10" s="103">
        <v>1234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10</v>
      </c>
      <c r="AT10" s="103">
        <f>SUM(AU10:AY10)</f>
        <v>43</v>
      </c>
      <c r="AU10" s="103">
        <v>0</v>
      </c>
      <c r="AV10" s="103">
        <v>0</v>
      </c>
      <c r="AW10" s="103">
        <v>43</v>
      </c>
      <c r="AX10" s="103">
        <v>0</v>
      </c>
      <c r="AY10" s="103">
        <v>0</v>
      </c>
      <c r="AZ10" s="103">
        <f>SUM(BA10:BC10)</f>
        <v>35</v>
      </c>
      <c r="BA10" s="103">
        <v>35</v>
      </c>
      <c r="BB10" s="103">
        <v>0</v>
      </c>
      <c r="BC10" s="103">
        <v>0</v>
      </c>
    </row>
    <row r="11" spans="1:55" s="105" customFormat="1" ht="13.5" customHeight="1">
      <c r="A11" s="115" t="s">
        <v>39</v>
      </c>
      <c r="B11" s="113" t="s">
        <v>262</v>
      </c>
      <c r="C11" s="101" t="s">
        <v>263</v>
      </c>
      <c r="D11" s="103">
        <f>SUM(E11,+H11,+K11)</f>
        <v>14894</v>
      </c>
      <c r="E11" s="103">
        <f>SUM(F11:G11)</f>
        <v>968</v>
      </c>
      <c r="F11" s="103">
        <v>968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13926</v>
      </c>
      <c r="L11" s="103">
        <v>0</v>
      </c>
      <c r="M11" s="103">
        <v>13926</v>
      </c>
      <c r="N11" s="103">
        <f>SUM(O11,+V11,+AC11)</f>
        <v>14894</v>
      </c>
      <c r="O11" s="103">
        <f>SUM(P11:U11)</f>
        <v>968</v>
      </c>
      <c r="P11" s="103">
        <v>968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13926</v>
      </c>
      <c r="W11" s="103">
        <v>13926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883</v>
      </c>
      <c r="AG11" s="103">
        <v>883</v>
      </c>
      <c r="AH11" s="103">
        <v>0</v>
      </c>
      <c r="AI11" s="103">
        <v>0</v>
      </c>
      <c r="AJ11" s="103">
        <f>SUM(AK11:AS11)</f>
        <v>883</v>
      </c>
      <c r="AK11" s="103">
        <v>0</v>
      </c>
      <c r="AL11" s="103">
        <v>0</v>
      </c>
      <c r="AM11" s="103">
        <v>883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39</v>
      </c>
      <c r="B12" s="113" t="s">
        <v>264</v>
      </c>
      <c r="C12" s="101" t="s">
        <v>265</v>
      </c>
      <c r="D12" s="103">
        <f>SUM(E12,+H12,+K12)</f>
        <v>35943</v>
      </c>
      <c r="E12" s="103">
        <f>SUM(F12:G12)</f>
        <v>0</v>
      </c>
      <c r="F12" s="103">
        <v>0</v>
      </c>
      <c r="G12" s="103">
        <v>0</v>
      </c>
      <c r="H12" s="103">
        <f>SUM(I12:J12)</f>
        <v>11232</v>
      </c>
      <c r="I12" s="103">
        <v>11232</v>
      </c>
      <c r="J12" s="103">
        <v>0</v>
      </c>
      <c r="K12" s="103">
        <f>SUM(L12:M12)</f>
        <v>24711</v>
      </c>
      <c r="L12" s="103">
        <v>0</v>
      </c>
      <c r="M12" s="103">
        <v>24711</v>
      </c>
      <c r="N12" s="103">
        <f>SUM(O12,+V12,+AC12)</f>
        <v>35943</v>
      </c>
      <c r="O12" s="103">
        <f>SUM(P12:U12)</f>
        <v>11232</v>
      </c>
      <c r="P12" s="103">
        <v>11232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24711</v>
      </c>
      <c r="W12" s="103">
        <v>24711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</v>
      </c>
      <c r="AG12" s="103">
        <v>10</v>
      </c>
      <c r="AH12" s="103">
        <v>0</v>
      </c>
      <c r="AI12" s="103">
        <v>0</v>
      </c>
      <c r="AJ12" s="103">
        <f>SUM(AK12:AS12)</f>
        <v>10</v>
      </c>
      <c r="AK12" s="103">
        <v>0</v>
      </c>
      <c r="AL12" s="103">
        <v>0</v>
      </c>
      <c r="AM12" s="103">
        <v>10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39</v>
      </c>
      <c r="B13" s="113" t="s">
        <v>266</v>
      </c>
      <c r="C13" s="101" t="s">
        <v>267</v>
      </c>
      <c r="D13" s="103">
        <f>SUM(E13,+H13,+K13)</f>
        <v>6189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6189</v>
      </c>
      <c r="L13" s="103">
        <v>1018</v>
      </c>
      <c r="M13" s="103">
        <v>5171</v>
      </c>
      <c r="N13" s="103">
        <f>SUM(O13,+V13,+AC13)</f>
        <v>6189</v>
      </c>
      <c r="O13" s="103">
        <f>SUM(P13:U13)</f>
        <v>1018</v>
      </c>
      <c r="P13" s="103">
        <v>1018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5171</v>
      </c>
      <c r="W13" s="103">
        <v>5171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231</v>
      </c>
      <c r="AG13" s="103">
        <v>231</v>
      </c>
      <c r="AH13" s="103">
        <v>0</v>
      </c>
      <c r="AI13" s="103">
        <v>0</v>
      </c>
      <c r="AJ13" s="103">
        <f>SUM(AK13:AS13)</f>
        <v>231</v>
      </c>
      <c r="AK13" s="103">
        <v>0</v>
      </c>
      <c r="AL13" s="103">
        <v>0</v>
      </c>
      <c r="AM13" s="103">
        <v>231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39</v>
      </c>
      <c r="B14" s="113" t="s">
        <v>268</v>
      </c>
      <c r="C14" s="101" t="s">
        <v>269</v>
      </c>
      <c r="D14" s="103">
        <f>SUM(E14,+H14,+K14)</f>
        <v>7470</v>
      </c>
      <c r="E14" s="103">
        <f>SUM(F14:G14)</f>
        <v>0</v>
      </c>
      <c r="F14" s="103">
        <v>0</v>
      </c>
      <c r="G14" s="103">
        <v>0</v>
      </c>
      <c r="H14" s="103">
        <f>SUM(I14:J14)</f>
        <v>1322</v>
      </c>
      <c r="I14" s="103">
        <v>1322</v>
      </c>
      <c r="J14" s="103">
        <v>0</v>
      </c>
      <c r="K14" s="103">
        <f>SUM(L14:M14)</f>
        <v>6148</v>
      </c>
      <c r="L14" s="103">
        <v>0</v>
      </c>
      <c r="M14" s="103">
        <v>6148</v>
      </c>
      <c r="N14" s="103">
        <f>SUM(O14,+V14,+AC14)</f>
        <v>7502</v>
      </c>
      <c r="O14" s="103">
        <f>SUM(P14:U14)</f>
        <v>1322</v>
      </c>
      <c r="P14" s="103">
        <v>1322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6148</v>
      </c>
      <c r="W14" s="103">
        <v>6148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32</v>
      </c>
      <c r="AD14" s="103">
        <v>32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39</v>
      </c>
      <c r="B15" s="113" t="s">
        <v>270</v>
      </c>
      <c r="C15" s="101" t="s">
        <v>271</v>
      </c>
      <c r="D15" s="103">
        <f>SUM(E15,+H15,+K15)</f>
        <v>12257</v>
      </c>
      <c r="E15" s="103">
        <f>SUM(F15:G15)</f>
        <v>0</v>
      </c>
      <c r="F15" s="103">
        <v>0</v>
      </c>
      <c r="G15" s="103">
        <v>0</v>
      </c>
      <c r="H15" s="103">
        <f>SUM(I15:J15)</f>
        <v>12122</v>
      </c>
      <c r="I15" s="103">
        <v>2983</v>
      </c>
      <c r="J15" s="103">
        <v>9139</v>
      </c>
      <c r="K15" s="103">
        <f>SUM(L15:M15)</f>
        <v>135</v>
      </c>
      <c r="L15" s="103">
        <v>135</v>
      </c>
      <c r="M15" s="103">
        <v>0</v>
      </c>
      <c r="N15" s="103">
        <f>SUM(O15,+V15,+AC15)</f>
        <v>12257</v>
      </c>
      <c r="O15" s="103">
        <f>SUM(P15:U15)</f>
        <v>3118</v>
      </c>
      <c r="P15" s="103">
        <v>847</v>
      </c>
      <c r="Q15" s="103">
        <v>0</v>
      </c>
      <c r="R15" s="103">
        <v>0</v>
      </c>
      <c r="S15" s="103">
        <v>2271</v>
      </c>
      <c r="T15" s="103">
        <v>0</v>
      </c>
      <c r="U15" s="103">
        <v>0</v>
      </c>
      <c r="V15" s="103">
        <f>SUM(W15:AB15)</f>
        <v>9139</v>
      </c>
      <c r="W15" s="103">
        <v>1499</v>
      </c>
      <c r="X15" s="103">
        <v>0</v>
      </c>
      <c r="Y15" s="103">
        <v>0</v>
      </c>
      <c r="Z15" s="103">
        <v>7640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69</v>
      </c>
      <c r="AG15" s="103">
        <v>69</v>
      </c>
      <c r="AH15" s="103">
        <v>0</v>
      </c>
      <c r="AI15" s="103">
        <v>0</v>
      </c>
      <c r="AJ15" s="103">
        <f>SUM(AK15:AS15)</f>
        <v>69</v>
      </c>
      <c r="AK15" s="103">
        <v>0</v>
      </c>
      <c r="AL15" s="103">
        <v>0</v>
      </c>
      <c r="AM15" s="103">
        <v>6</v>
      </c>
      <c r="AN15" s="103">
        <v>63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39</v>
      </c>
      <c r="B16" s="113" t="s">
        <v>272</v>
      </c>
      <c r="C16" s="101" t="s">
        <v>273</v>
      </c>
      <c r="D16" s="103">
        <f>SUM(E16,+H16,+K16)</f>
        <v>4445</v>
      </c>
      <c r="E16" s="103">
        <f>SUM(F16:G16)</f>
        <v>0</v>
      </c>
      <c r="F16" s="103">
        <v>0</v>
      </c>
      <c r="G16" s="103">
        <v>0</v>
      </c>
      <c r="H16" s="103">
        <f>SUM(I16:J16)</f>
        <v>1016</v>
      </c>
      <c r="I16" s="103">
        <v>1016</v>
      </c>
      <c r="J16" s="103">
        <v>0</v>
      </c>
      <c r="K16" s="103">
        <f>SUM(L16:M16)</f>
        <v>3429</v>
      </c>
      <c r="L16" s="103">
        <v>0</v>
      </c>
      <c r="M16" s="103">
        <v>3429</v>
      </c>
      <c r="N16" s="103">
        <f>SUM(O16,+V16,+AC16)</f>
        <v>4445</v>
      </c>
      <c r="O16" s="103">
        <f>SUM(P16:U16)</f>
        <v>1016</v>
      </c>
      <c r="P16" s="103">
        <v>0</v>
      </c>
      <c r="Q16" s="103">
        <v>0</v>
      </c>
      <c r="R16" s="103">
        <v>0</v>
      </c>
      <c r="S16" s="103">
        <v>1016</v>
      </c>
      <c r="T16" s="103">
        <v>0</v>
      </c>
      <c r="U16" s="103">
        <v>0</v>
      </c>
      <c r="V16" s="103">
        <f>SUM(W16:AB16)</f>
        <v>3429</v>
      </c>
      <c r="W16" s="103">
        <v>0</v>
      </c>
      <c r="X16" s="103">
        <v>0</v>
      </c>
      <c r="Y16" s="103">
        <v>0</v>
      </c>
      <c r="Z16" s="103">
        <v>3429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39</v>
      </c>
      <c r="B17" s="113" t="s">
        <v>274</v>
      </c>
      <c r="C17" s="101" t="s">
        <v>275</v>
      </c>
      <c r="D17" s="103">
        <f>SUM(E17,+H17,+K17)</f>
        <v>21582</v>
      </c>
      <c r="E17" s="103">
        <f>SUM(F17:G17)</f>
        <v>0</v>
      </c>
      <c r="F17" s="103">
        <v>0</v>
      </c>
      <c r="G17" s="103">
        <v>0</v>
      </c>
      <c r="H17" s="103">
        <f>SUM(I17:J17)</f>
        <v>9812</v>
      </c>
      <c r="I17" s="103">
        <v>4111</v>
      </c>
      <c r="J17" s="103">
        <v>5701</v>
      </c>
      <c r="K17" s="103">
        <f>SUM(L17:M17)</f>
        <v>11770</v>
      </c>
      <c r="L17" s="103">
        <v>238</v>
      </c>
      <c r="M17" s="103">
        <v>11532</v>
      </c>
      <c r="N17" s="103">
        <f>SUM(O17,+V17,+AC17)</f>
        <v>21582</v>
      </c>
      <c r="O17" s="103">
        <f>SUM(P17:U17)</f>
        <v>4349</v>
      </c>
      <c r="P17" s="103">
        <v>4349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17233</v>
      </c>
      <c r="W17" s="103">
        <v>17233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730</v>
      </c>
      <c r="AG17" s="103">
        <v>730</v>
      </c>
      <c r="AH17" s="103">
        <v>0</v>
      </c>
      <c r="AI17" s="103">
        <v>0</v>
      </c>
      <c r="AJ17" s="103">
        <f>SUM(AK17:AS17)</f>
        <v>730</v>
      </c>
      <c r="AK17" s="103">
        <v>0</v>
      </c>
      <c r="AL17" s="103">
        <v>0</v>
      </c>
      <c r="AM17" s="103">
        <v>730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39</v>
      </c>
      <c r="B18" s="113" t="s">
        <v>276</v>
      </c>
      <c r="C18" s="101" t="s">
        <v>277</v>
      </c>
      <c r="D18" s="103">
        <f>SUM(E18,+H18,+K18)</f>
        <v>27312</v>
      </c>
      <c r="E18" s="103">
        <f>SUM(F18:G18)</f>
        <v>0</v>
      </c>
      <c r="F18" s="103">
        <v>0</v>
      </c>
      <c r="G18" s="103">
        <v>0</v>
      </c>
      <c r="H18" s="103">
        <f>SUM(I18:J18)</f>
        <v>4583</v>
      </c>
      <c r="I18" s="103">
        <v>4583</v>
      </c>
      <c r="J18" s="103">
        <v>0</v>
      </c>
      <c r="K18" s="103">
        <f>SUM(L18:M18)</f>
        <v>22729</v>
      </c>
      <c r="L18" s="103">
        <v>0</v>
      </c>
      <c r="M18" s="103">
        <v>22729</v>
      </c>
      <c r="N18" s="103">
        <f>SUM(O18,+V18,+AC18)</f>
        <v>27312</v>
      </c>
      <c r="O18" s="103">
        <f>SUM(P18:U18)</f>
        <v>4583</v>
      </c>
      <c r="P18" s="103">
        <v>4583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22729</v>
      </c>
      <c r="W18" s="103">
        <v>22729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146</v>
      </c>
      <c r="AG18" s="103">
        <v>146</v>
      </c>
      <c r="AH18" s="103">
        <v>0</v>
      </c>
      <c r="AI18" s="103">
        <v>0</v>
      </c>
      <c r="AJ18" s="103">
        <f>SUM(AK18:AS18)</f>
        <v>146</v>
      </c>
      <c r="AK18" s="103">
        <v>146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146</v>
      </c>
      <c r="AU18" s="103">
        <v>146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39</v>
      </c>
      <c r="B19" s="113" t="s">
        <v>278</v>
      </c>
      <c r="C19" s="101" t="s">
        <v>279</v>
      </c>
      <c r="D19" s="103">
        <f>SUM(E19,+H19,+K19)</f>
        <v>5019</v>
      </c>
      <c r="E19" s="103">
        <f>SUM(F19:G19)</f>
        <v>0</v>
      </c>
      <c r="F19" s="103">
        <v>0</v>
      </c>
      <c r="G19" s="103">
        <v>0</v>
      </c>
      <c r="H19" s="103">
        <f>SUM(I19:J19)</f>
        <v>1482</v>
      </c>
      <c r="I19" s="103">
        <v>1482</v>
      </c>
      <c r="J19" s="103">
        <v>0</v>
      </c>
      <c r="K19" s="103">
        <f>SUM(L19:M19)</f>
        <v>3537</v>
      </c>
      <c r="L19" s="103">
        <v>278</v>
      </c>
      <c r="M19" s="103">
        <v>3259</v>
      </c>
      <c r="N19" s="103">
        <f>SUM(O19,+V19,+AC19)</f>
        <v>5019</v>
      </c>
      <c r="O19" s="103">
        <f>SUM(P19:U19)</f>
        <v>1760</v>
      </c>
      <c r="P19" s="103">
        <v>1760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3259</v>
      </c>
      <c r="W19" s="103">
        <v>3259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39</v>
      </c>
      <c r="B20" s="113" t="s">
        <v>280</v>
      </c>
      <c r="C20" s="101" t="s">
        <v>281</v>
      </c>
      <c r="D20" s="103">
        <f>SUM(E20,+H20,+K20)</f>
        <v>6942</v>
      </c>
      <c r="E20" s="103">
        <f>SUM(F20:G20)</f>
        <v>0</v>
      </c>
      <c r="F20" s="103">
        <v>0</v>
      </c>
      <c r="G20" s="103">
        <v>0</v>
      </c>
      <c r="H20" s="103">
        <f>SUM(I20:J20)</f>
        <v>2649</v>
      </c>
      <c r="I20" s="103">
        <v>2649</v>
      </c>
      <c r="J20" s="103">
        <v>0</v>
      </c>
      <c r="K20" s="103">
        <f>SUM(L20:M20)</f>
        <v>4293</v>
      </c>
      <c r="L20" s="103">
        <v>0</v>
      </c>
      <c r="M20" s="103">
        <v>4293</v>
      </c>
      <c r="N20" s="103">
        <f>SUM(O20,+V20,+AC20)</f>
        <v>6942</v>
      </c>
      <c r="O20" s="103">
        <f>SUM(P20:U20)</f>
        <v>2649</v>
      </c>
      <c r="P20" s="103">
        <v>2649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4293</v>
      </c>
      <c r="W20" s="103">
        <v>4293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27</v>
      </c>
      <c r="AG20" s="103">
        <v>27</v>
      </c>
      <c r="AH20" s="103">
        <v>0</v>
      </c>
      <c r="AI20" s="103">
        <v>0</v>
      </c>
      <c r="AJ20" s="103">
        <f>SUM(AK20:AS20)</f>
        <v>27</v>
      </c>
      <c r="AK20" s="103">
        <v>0</v>
      </c>
      <c r="AL20" s="103">
        <v>0</v>
      </c>
      <c r="AM20" s="103">
        <v>27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39</v>
      </c>
      <c r="B21" s="113" t="s">
        <v>282</v>
      </c>
      <c r="C21" s="101" t="s">
        <v>283</v>
      </c>
      <c r="D21" s="103">
        <f>SUM(E21,+H21,+K21)</f>
        <v>15168</v>
      </c>
      <c r="E21" s="103">
        <f>SUM(F21:G21)</f>
        <v>0</v>
      </c>
      <c r="F21" s="103">
        <v>0</v>
      </c>
      <c r="G21" s="103">
        <v>0</v>
      </c>
      <c r="H21" s="103">
        <f>SUM(I21:J21)</f>
        <v>4647</v>
      </c>
      <c r="I21" s="103">
        <v>4647</v>
      </c>
      <c r="J21" s="103">
        <v>0</v>
      </c>
      <c r="K21" s="103">
        <f>SUM(L21:M21)</f>
        <v>10521</v>
      </c>
      <c r="L21" s="103">
        <v>0</v>
      </c>
      <c r="M21" s="103">
        <v>10521</v>
      </c>
      <c r="N21" s="103">
        <f>SUM(O21,+V21,+AC21)</f>
        <v>15168</v>
      </c>
      <c r="O21" s="103">
        <f>SUM(P21:U21)</f>
        <v>4647</v>
      </c>
      <c r="P21" s="103">
        <v>4647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10521</v>
      </c>
      <c r="W21" s="103">
        <v>10521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634</v>
      </c>
      <c r="AG21" s="103">
        <v>634</v>
      </c>
      <c r="AH21" s="103">
        <v>0</v>
      </c>
      <c r="AI21" s="103">
        <v>0</v>
      </c>
      <c r="AJ21" s="103">
        <f>SUM(AK21:AS21)</f>
        <v>634</v>
      </c>
      <c r="AK21" s="103">
        <v>0</v>
      </c>
      <c r="AL21" s="103">
        <v>0</v>
      </c>
      <c r="AM21" s="103">
        <v>634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39</v>
      </c>
      <c r="B22" s="113" t="s">
        <v>284</v>
      </c>
      <c r="C22" s="101" t="s">
        <v>285</v>
      </c>
      <c r="D22" s="103">
        <f>SUM(E22,+H22,+K22)</f>
        <v>53704</v>
      </c>
      <c r="E22" s="103">
        <f>SUM(F22:G22)</f>
        <v>0</v>
      </c>
      <c r="F22" s="103">
        <v>0</v>
      </c>
      <c r="G22" s="103">
        <v>0</v>
      </c>
      <c r="H22" s="103">
        <f>SUM(I22:J22)</f>
        <v>6568</v>
      </c>
      <c r="I22" s="103">
        <v>6568</v>
      </c>
      <c r="J22" s="103">
        <v>0</v>
      </c>
      <c r="K22" s="103">
        <f>SUM(L22:M22)</f>
        <v>47136</v>
      </c>
      <c r="L22" s="103">
        <v>0</v>
      </c>
      <c r="M22" s="103">
        <v>47136</v>
      </c>
      <c r="N22" s="103">
        <f>SUM(O22,+V22,+AC22)</f>
        <v>53731</v>
      </c>
      <c r="O22" s="103">
        <f>SUM(P22:U22)</f>
        <v>6568</v>
      </c>
      <c r="P22" s="103">
        <v>6568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47136</v>
      </c>
      <c r="W22" s="103">
        <v>47136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27</v>
      </c>
      <c r="AD22" s="103">
        <v>27</v>
      </c>
      <c r="AE22" s="103">
        <v>0</v>
      </c>
      <c r="AF22" s="103">
        <f>SUM(AG22:AI22)</f>
        <v>256</v>
      </c>
      <c r="AG22" s="103">
        <v>256</v>
      </c>
      <c r="AH22" s="103">
        <v>0</v>
      </c>
      <c r="AI22" s="103">
        <v>0</v>
      </c>
      <c r="AJ22" s="103">
        <f>SUM(AK22:AS22)</f>
        <v>413</v>
      </c>
      <c r="AK22" s="103">
        <v>0</v>
      </c>
      <c r="AL22" s="103">
        <v>157</v>
      </c>
      <c r="AM22" s="103">
        <v>256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39</v>
      </c>
      <c r="B23" s="113" t="s">
        <v>286</v>
      </c>
      <c r="C23" s="101" t="s">
        <v>287</v>
      </c>
      <c r="D23" s="103">
        <f>SUM(E23,+H23,+K23)</f>
        <v>8860</v>
      </c>
      <c r="E23" s="103">
        <f>SUM(F23:G23)</f>
        <v>0</v>
      </c>
      <c r="F23" s="103">
        <v>0</v>
      </c>
      <c r="G23" s="103">
        <v>0</v>
      </c>
      <c r="H23" s="103">
        <f>SUM(I23:J23)</f>
        <v>2337</v>
      </c>
      <c r="I23" s="103">
        <v>2337</v>
      </c>
      <c r="J23" s="103">
        <v>0</v>
      </c>
      <c r="K23" s="103">
        <f>SUM(L23:M23)</f>
        <v>6523</v>
      </c>
      <c r="L23" s="103">
        <v>0</v>
      </c>
      <c r="M23" s="103">
        <v>6523</v>
      </c>
      <c r="N23" s="103">
        <f>SUM(O23,+V23,+AC23)</f>
        <v>8860</v>
      </c>
      <c r="O23" s="103">
        <f>SUM(P23:U23)</f>
        <v>2337</v>
      </c>
      <c r="P23" s="103">
        <v>2337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6523</v>
      </c>
      <c r="W23" s="103">
        <v>6523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446</v>
      </c>
      <c r="AG23" s="103">
        <v>446</v>
      </c>
      <c r="AH23" s="103">
        <v>0</v>
      </c>
      <c r="AI23" s="103">
        <v>0</v>
      </c>
      <c r="AJ23" s="103">
        <f>SUM(AK23:AS23)</f>
        <v>446</v>
      </c>
      <c r="AK23" s="103">
        <v>0</v>
      </c>
      <c r="AL23" s="103">
        <v>0</v>
      </c>
      <c r="AM23" s="103">
        <v>446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15</v>
      </c>
      <c r="AU23" s="103">
        <v>0</v>
      </c>
      <c r="AV23" s="103">
        <v>0</v>
      </c>
      <c r="AW23" s="103">
        <v>15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39</v>
      </c>
      <c r="B24" s="113" t="s">
        <v>288</v>
      </c>
      <c r="C24" s="101" t="s">
        <v>289</v>
      </c>
      <c r="D24" s="103">
        <f>SUM(E24,+H24,+K24)</f>
        <v>17484</v>
      </c>
      <c r="E24" s="103">
        <f>SUM(F24:G24)</f>
        <v>0</v>
      </c>
      <c r="F24" s="103">
        <v>0</v>
      </c>
      <c r="G24" s="103">
        <v>0</v>
      </c>
      <c r="H24" s="103">
        <f>SUM(I24:J24)</f>
        <v>6782</v>
      </c>
      <c r="I24" s="103">
        <v>6782</v>
      </c>
      <c r="J24" s="103">
        <v>0</v>
      </c>
      <c r="K24" s="103">
        <f>SUM(L24:M24)</f>
        <v>10702</v>
      </c>
      <c r="L24" s="103">
        <v>0</v>
      </c>
      <c r="M24" s="103">
        <v>10702</v>
      </c>
      <c r="N24" s="103">
        <f>SUM(O24,+V24,+AC24)</f>
        <v>17484</v>
      </c>
      <c r="O24" s="103">
        <f>SUM(P24:U24)</f>
        <v>6782</v>
      </c>
      <c r="P24" s="103">
        <v>6782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10702</v>
      </c>
      <c r="W24" s="103">
        <v>10702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110</v>
      </c>
      <c r="AG24" s="103">
        <v>110</v>
      </c>
      <c r="AH24" s="103">
        <v>0</v>
      </c>
      <c r="AI24" s="103">
        <v>0</v>
      </c>
      <c r="AJ24" s="103">
        <f>SUM(AK24:AS24)</f>
        <v>110</v>
      </c>
      <c r="AK24" s="103">
        <v>0</v>
      </c>
      <c r="AL24" s="103">
        <v>0</v>
      </c>
      <c r="AM24" s="103">
        <v>106</v>
      </c>
      <c r="AN24" s="103">
        <v>0</v>
      </c>
      <c r="AO24" s="103">
        <v>0</v>
      </c>
      <c r="AP24" s="103">
        <v>0</v>
      </c>
      <c r="AQ24" s="103">
        <v>0</v>
      </c>
      <c r="AR24" s="103">
        <v>4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39</v>
      </c>
      <c r="B25" s="113" t="s">
        <v>290</v>
      </c>
      <c r="C25" s="101" t="s">
        <v>291</v>
      </c>
      <c r="D25" s="103">
        <f>SUM(E25,+H25,+K25)</f>
        <v>2010</v>
      </c>
      <c r="E25" s="103">
        <f>SUM(F25:G25)</f>
        <v>0</v>
      </c>
      <c r="F25" s="103">
        <v>0</v>
      </c>
      <c r="G25" s="103">
        <v>0</v>
      </c>
      <c r="H25" s="103">
        <f>SUM(I25:J25)</f>
        <v>681</v>
      </c>
      <c r="I25" s="103">
        <v>681</v>
      </c>
      <c r="J25" s="103">
        <v>0</v>
      </c>
      <c r="K25" s="103">
        <f>SUM(L25:M25)</f>
        <v>1329</v>
      </c>
      <c r="L25" s="103">
        <v>0</v>
      </c>
      <c r="M25" s="103">
        <v>1329</v>
      </c>
      <c r="N25" s="103">
        <f>SUM(O25,+V25,+AC25)</f>
        <v>2010</v>
      </c>
      <c r="O25" s="103">
        <f>SUM(P25:U25)</f>
        <v>681</v>
      </c>
      <c r="P25" s="103">
        <v>681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1329</v>
      </c>
      <c r="W25" s="103">
        <v>1329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48</v>
      </c>
      <c r="AG25" s="103">
        <v>48</v>
      </c>
      <c r="AH25" s="103">
        <v>0</v>
      </c>
      <c r="AI25" s="103">
        <v>0</v>
      </c>
      <c r="AJ25" s="103">
        <f>SUM(AK25:AS25)</f>
        <v>48</v>
      </c>
      <c r="AK25" s="103">
        <v>0</v>
      </c>
      <c r="AL25" s="103">
        <v>0</v>
      </c>
      <c r="AM25" s="103">
        <v>48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39</v>
      </c>
      <c r="B26" s="113" t="s">
        <v>292</v>
      </c>
      <c r="C26" s="101" t="s">
        <v>293</v>
      </c>
      <c r="D26" s="103">
        <f>SUM(E26,+H26,+K26)</f>
        <v>13693</v>
      </c>
      <c r="E26" s="103">
        <f>SUM(F26:G26)</f>
        <v>0</v>
      </c>
      <c r="F26" s="103">
        <v>0</v>
      </c>
      <c r="G26" s="103">
        <v>0</v>
      </c>
      <c r="H26" s="103">
        <f>SUM(I26:J26)</f>
        <v>5397</v>
      </c>
      <c r="I26" s="103">
        <v>1708</v>
      </c>
      <c r="J26" s="103">
        <v>3689</v>
      </c>
      <c r="K26" s="103">
        <f>SUM(L26:M26)</f>
        <v>8296</v>
      </c>
      <c r="L26" s="103">
        <v>243</v>
      </c>
      <c r="M26" s="103">
        <v>8053</v>
      </c>
      <c r="N26" s="103">
        <f>SUM(O26,+V26,+AC26)</f>
        <v>13693</v>
      </c>
      <c r="O26" s="103">
        <f>SUM(P26:U26)</f>
        <v>1951</v>
      </c>
      <c r="P26" s="103">
        <v>1951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11742</v>
      </c>
      <c r="W26" s="103">
        <v>11742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325</v>
      </c>
      <c r="AG26" s="103">
        <v>325</v>
      </c>
      <c r="AH26" s="103">
        <v>0</v>
      </c>
      <c r="AI26" s="103">
        <v>0</v>
      </c>
      <c r="AJ26" s="103">
        <f>SUM(AK26:AS26)</f>
        <v>325</v>
      </c>
      <c r="AK26" s="103">
        <v>0</v>
      </c>
      <c r="AL26" s="103">
        <v>0</v>
      </c>
      <c r="AM26" s="103">
        <v>325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39</v>
      </c>
      <c r="B27" s="113" t="s">
        <v>294</v>
      </c>
      <c r="C27" s="101" t="s">
        <v>295</v>
      </c>
      <c r="D27" s="103">
        <f>SUM(E27,+H27,+K27)</f>
        <v>6262</v>
      </c>
      <c r="E27" s="103">
        <f>SUM(F27:G27)</f>
        <v>0</v>
      </c>
      <c r="F27" s="103">
        <v>0</v>
      </c>
      <c r="G27" s="103">
        <v>0</v>
      </c>
      <c r="H27" s="103">
        <f>SUM(I27:J27)</f>
        <v>1893</v>
      </c>
      <c r="I27" s="103">
        <v>1893</v>
      </c>
      <c r="J27" s="103">
        <v>0</v>
      </c>
      <c r="K27" s="103">
        <f>SUM(L27:M27)</f>
        <v>4369</v>
      </c>
      <c r="L27" s="103">
        <v>0</v>
      </c>
      <c r="M27" s="103">
        <v>4369</v>
      </c>
      <c r="N27" s="103">
        <f>SUM(O27,+V27,+AC27)</f>
        <v>6262</v>
      </c>
      <c r="O27" s="103">
        <f>SUM(P27:U27)</f>
        <v>1893</v>
      </c>
      <c r="P27" s="103">
        <v>1893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4369</v>
      </c>
      <c r="W27" s="103">
        <v>4369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52</v>
      </c>
      <c r="AK27" s="103">
        <v>0</v>
      </c>
      <c r="AL27" s="103">
        <v>52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39</v>
      </c>
      <c r="B28" s="113" t="s">
        <v>296</v>
      </c>
      <c r="C28" s="101" t="s">
        <v>297</v>
      </c>
      <c r="D28" s="103">
        <f>SUM(E28,+H28,+K28)</f>
        <v>2185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2185</v>
      </c>
      <c r="L28" s="103">
        <v>822</v>
      </c>
      <c r="M28" s="103">
        <v>1363</v>
      </c>
      <c r="N28" s="103">
        <f>SUM(O28,+V28,+AC28)</f>
        <v>2185</v>
      </c>
      <c r="O28" s="103">
        <f>SUM(P28:U28)</f>
        <v>822</v>
      </c>
      <c r="P28" s="103">
        <v>822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1363</v>
      </c>
      <c r="W28" s="103">
        <v>1363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39</v>
      </c>
      <c r="B29" s="113" t="s">
        <v>298</v>
      </c>
      <c r="C29" s="101" t="s">
        <v>299</v>
      </c>
      <c r="D29" s="103">
        <f>SUM(E29,+H29,+K29)</f>
        <v>540</v>
      </c>
      <c r="E29" s="103">
        <f>SUM(F29:G29)</f>
        <v>0</v>
      </c>
      <c r="F29" s="103">
        <v>0</v>
      </c>
      <c r="G29" s="103">
        <v>0</v>
      </c>
      <c r="H29" s="103">
        <f>SUM(I29:J29)</f>
        <v>183</v>
      </c>
      <c r="I29" s="103">
        <v>183</v>
      </c>
      <c r="J29" s="103">
        <v>0</v>
      </c>
      <c r="K29" s="103">
        <f>SUM(L29:M29)</f>
        <v>357</v>
      </c>
      <c r="L29" s="103">
        <v>0</v>
      </c>
      <c r="M29" s="103">
        <v>357</v>
      </c>
      <c r="N29" s="103">
        <f>SUM(O29,+V29,+AC29)</f>
        <v>540</v>
      </c>
      <c r="O29" s="103">
        <f>SUM(P29:U29)</f>
        <v>183</v>
      </c>
      <c r="P29" s="103">
        <v>183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357</v>
      </c>
      <c r="W29" s="103">
        <v>357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19</v>
      </c>
      <c r="AG29" s="103">
        <v>19</v>
      </c>
      <c r="AH29" s="103">
        <v>0</v>
      </c>
      <c r="AI29" s="103">
        <v>0</v>
      </c>
      <c r="AJ29" s="103">
        <f>SUM(AK29:AS29)</f>
        <v>19</v>
      </c>
      <c r="AK29" s="103">
        <v>0</v>
      </c>
      <c r="AL29" s="103">
        <v>0</v>
      </c>
      <c r="AM29" s="103">
        <v>19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39</v>
      </c>
      <c r="B30" s="113" t="s">
        <v>300</v>
      </c>
      <c r="C30" s="101" t="s">
        <v>301</v>
      </c>
      <c r="D30" s="103">
        <f>SUM(E30,+H30,+K30)</f>
        <v>4577</v>
      </c>
      <c r="E30" s="103">
        <f>SUM(F30:G30)</f>
        <v>0</v>
      </c>
      <c r="F30" s="103">
        <v>0</v>
      </c>
      <c r="G30" s="103">
        <v>0</v>
      </c>
      <c r="H30" s="103">
        <f>SUM(I30:J30)</f>
        <v>689</v>
      </c>
      <c r="I30" s="103">
        <v>689</v>
      </c>
      <c r="J30" s="103">
        <v>0</v>
      </c>
      <c r="K30" s="103">
        <f>SUM(L30:M30)</f>
        <v>3888</v>
      </c>
      <c r="L30" s="103">
        <v>0</v>
      </c>
      <c r="M30" s="103">
        <v>3888</v>
      </c>
      <c r="N30" s="103">
        <f>SUM(O30,+V30,+AC30)</f>
        <v>4580</v>
      </c>
      <c r="O30" s="103">
        <f>SUM(P30:U30)</f>
        <v>689</v>
      </c>
      <c r="P30" s="103">
        <v>689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3888</v>
      </c>
      <c r="W30" s="103">
        <v>3888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3</v>
      </c>
      <c r="AD30" s="103">
        <v>3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39</v>
      </c>
      <c r="B31" s="113" t="s">
        <v>302</v>
      </c>
      <c r="C31" s="101" t="s">
        <v>303</v>
      </c>
      <c r="D31" s="103">
        <f>SUM(E31,+H31,+K31)</f>
        <v>4485</v>
      </c>
      <c r="E31" s="103">
        <f>SUM(F31:G31)</f>
        <v>0</v>
      </c>
      <c r="F31" s="103">
        <v>0</v>
      </c>
      <c r="G31" s="103">
        <v>0</v>
      </c>
      <c r="H31" s="103">
        <f>SUM(I31:J31)</f>
        <v>1093</v>
      </c>
      <c r="I31" s="103">
        <v>1093</v>
      </c>
      <c r="J31" s="103">
        <v>0</v>
      </c>
      <c r="K31" s="103">
        <f>SUM(L31:M31)</f>
        <v>3392</v>
      </c>
      <c r="L31" s="103">
        <v>0</v>
      </c>
      <c r="M31" s="103">
        <v>3392</v>
      </c>
      <c r="N31" s="103">
        <f>SUM(O31,+V31,+AC31)</f>
        <v>4485</v>
      </c>
      <c r="O31" s="103">
        <f>SUM(P31:U31)</f>
        <v>1093</v>
      </c>
      <c r="P31" s="103">
        <v>1093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3392</v>
      </c>
      <c r="W31" s="103">
        <v>3392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81</v>
      </c>
      <c r="AG31" s="103">
        <v>81</v>
      </c>
      <c r="AH31" s="103">
        <v>0</v>
      </c>
      <c r="AI31" s="103">
        <v>0</v>
      </c>
      <c r="AJ31" s="103">
        <f>SUM(AK31:AS31)</f>
        <v>81</v>
      </c>
      <c r="AK31" s="103">
        <v>0</v>
      </c>
      <c r="AL31" s="103">
        <v>0</v>
      </c>
      <c r="AM31" s="103">
        <v>81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78</v>
      </c>
      <c r="BA31" s="103">
        <v>78</v>
      </c>
      <c r="BB31" s="103">
        <v>0</v>
      </c>
      <c r="BC31" s="103">
        <v>0</v>
      </c>
    </row>
    <row r="32" spans="1:55" s="105" customFormat="1" ht="13.5" customHeight="1">
      <c r="A32" s="115" t="s">
        <v>39</v>
      </c>
      <c r="B32" s="113" t="s">
        <v>304</v>
      </c>
      <c r="C32" s="101" t="s">
        <v>305</v>
      </c>
      <c r="D32" s="103">
        <f>SUM(E32,+H32,+K32)</f>
        <v>1142</v>
      </c>
      <c r="E32" s="103">
        <f>SUM(F32:G32)</f>
        <v>0</v>
      </c>
      <c r="F32" s="103">
        <v>0</v>
      </c>
      <c r="G32" s="103">
        <v>0</v>
      </c>
      <c r="H32" s="103">
        <f>SUM(I32:J32)</f>
        <v>54</v>
      </c>
      <c r="I32" s="103">
        <v>54</v>
      </c>
      <c r="J32" s="103">
        <v>0</v>
      </c>
      <c r="K32" s="103">
        <f>SUM(L32:M32)</f>
        <v>1088</v>
      </c>
      <c r="L32" s="103">
        <v>0</v>
      </c>
      <c r="M32" s="103">
        <v>1088</v>
      </c>
      <c r="N32" s="103">
        <f>SUM(O32,+V32,+AC32)</f>
        <v>1142</v>
      </c>
      <c r="O32" s="103">
        <f>SUM(P32:U32)</f>
        <v>54</v>
      </c>
      <c r="P32" s="103">
        <v>54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1088</v>
      </c>
      <c r="W32" s="103">
        <v>1088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0</v>
      </c>
      <c r="AG32" s="103">
        <v>0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39</v>
      </c>
      <c r="B33" s="113" t="s">
        <v>306</v>
      </c>
      <c r="C33" s="101" t="s">
        <v>307</v>
      </c>
      <c r="D33" s="103">
        <f>SUM(E33,+H33,+K33)</f>
        <v>4427</v>
      </c>
      <c r="E33" s="103">
        <f>SUM(F33:G33)</f>
        <v>0</v>
      </c>
      <c r="F33" s="103">
        <v>0</v>
      </c>
      <c r="G33" s="103">
        <v>0</v>
      </c>
      <c r="H33" s="103">
        <f>SUM(I33:J33)</f>
        <v>240</v>
      </c>
      <c r="I33" s="103">
        <v>240</v>
      </c>
      <c r="J33" s="103">
        <v>0</v>
      </c>
      <c r="K33" s="103">
        <f>SUM(L33:M33)</f>
        <v>4187</v>
      </c>
      <c r="L33" s="103">
        <v>326</v>
      </c>
      <c r="M33" s="103">
        <v>3861</v>
      </c>
      <c r="N33" s="103">
        <f>SUM(O33,+V33,+AC33)</f>
        <v>4427</v>
      </c>
      <c r="O33" s="103">
        <f>SUM(P33:U33)</f>
        <v>566</v>
      </c>
      <c r="P33" s="103">
        <v>566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3861</v>
      </c>
      <c r="W33" s="103">
        <v>3861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105</v>
      </c>
      <c r="AG33" s="103">
        <v>105</v>
      </c>
      <c r="AH33" s="103">
        <v>0</v>
      </c>
      <c r="AI33" s="103">
        <v>0</v>
      </c>
      <c r="AJ33" s="103">
        <f>SUM(AK33:AS33)</f>
        <v>105</v>
      </c>
      <c r="AK33" s="103">
        <v>0</v>
      </c>
      <c r="AL33" s="103">
        <v>0</v>
      </c>
      <c r="AM33" s="103">
        <v>105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39</v>
      </c>
      <c r="B34" s="113" t="s">
        <v>308</v>
      </c>
      <c r="C34" s="101" t="s">
        <v>309</v>
      </c>
      <c r="D34" s="103">
        <f>SUM(E34,+H34,+K34)</f>
        <v>2146</v>
      </c>
      <c r="E34" s="103">
        <f>SUM(F34:G34)</f>
        <v>0</v>
      </c>
      <c r="F34" s="103">
        <v>0</v>
      </c>
      <c r="G34" s="103">
        <v>0</v>
      </c>
      <c r="H34" s="103">
        <f>SUM(I34:J34)</f>
        <v>1233</v>
      </c>
      <c r="I34" s="103">
        <v>1233</v>
      </c>
      <c r="J34" s="103">
        <v>0</v>
      </c>
      <c r="K34" s="103">
        <f>SUM(L34:M34)</f>
        <v>913</v>
      </c>
      <c r="L34" s="103">
        <v>0</v>
      </c>
      <c r="M34" s="103">
        <v>913</v>
      </c>
      <c r="N34" s="103">
        <f>SUM(O34,+V34,+AC34)</f>
        <v>2146</v>
      </c>
      <c r="O34" s="103">
        <f>SUM(P34:U34)</f>
        <v>1233</v>
      </c>
      <c r="P34" s="103">
        <v>1233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913</v>
      </c>
      <c r="W34" s="103">
        <v>913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62</v>
      </c>
      <c r="AG34" s="103">
        <v>62</v>
      </c>
      <c r="AH34" s="103">
        <v>0</v>
      </c>
      <c r="AI34" s="103">
        <v>0</v>
      </c>
      <c r="AJ34" s="103">
        <f>SUM(AK34:AS34)</f>
        <v>62</v>
      </c>
      <c r="AK34" s="103">
        <v>0</v>
      </c>
      <c r="AL34" s="103">
        <v>0</v>
      </c>
      <c r="AM34" s="103">
        <v>5</v>
      </c>
      <c r="AN34" s="103">
        <v>57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0</v>
      </c>
      <c r="AV34" s="103">
        <v>0</v>
      </c>
      <c r="AW34" s="103">
        <v>1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39</v>
      </c>
      <c r="B35" s="113" t="s">
        <v>310</v>
      </c>
      <c r="C35" s="101" t="s">
        <v>311</v>
      </c>
      <c r="D35" s="103">
        <f>SUM(E35,+H35,+K35)</f>
        <v>2676</v>
      </c>
      <c r="E35" s="103">
        <f>SUM(F35:G35)</f>
        <v>0</v>
      </c>
      <c r="F35" s="103">
        <v>0</v>
      </c>
      <c r="G35" s="103">
        <v>0</v>
      </c>
      <c r="H35" s="103">
        <f>SUM(I35:J35)</f>
        <v>2676</v>
      </c>
      <c r="I35" s="103">
        <v>50</v>
      </c>
      <c r="J35" s="103">
        <v>2626</v>
      </c>
      <c r="K35" s="103">
        <f>SUM(L35:M35)</f>
        <v>0</v>
      </c>
      <c r="L35" s="103">
        <v>0</v>
      </c>
      <c r="M35" s="103">
        <v>0</v>
      </c>
      <c r="N35" s="103">
        <f>SUM(O35,+V35,+AC35)</f>
        <v>2676</v>
      </c>
      <c r="O35" s="103">
        <f>SUM(P35:U35)</f>
        <v>50</v>
      </c>
      <c r="P35" s="103">
        <v>50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2626</v>
      </c>
      <c r="W35" s="103">
        <v>2626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187</v>
      </c>
      <c r="AG35" s="103">
        <v>187</v>
      </c>
      <c r="AH35" s="103">
        <v>0</v>
      </c>
      <c r="AI35" s="103">
        <v>0</v>
      </c>
      <c r="AJ35" s="103">
        <f>SUM(AK35:AS35)</f>
        <v>187</v>
      </c>
      <c r="AK35" s="103">
        <v>0</v>
      </c>
      <c r="AL35" s="103">
        <v>0</v>
      </c>
      <c r="AM35" s="103">
        <v>187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39</v>
      </c>
      <c r="B36" s="113" t="s">
        <v>312</v>
      </c>
      <c r="C36" s="101" t="s">
        <v>313</v>
      </c>
      <c r="D36" s="103">
        <f>SUM(E36,+H36,+K36)</f>
        <v>4136</v>
      </c>
      <c r="E36" s="103">
        <f>SUM(F36:G36)</f>
        <v>2597</v>
      </c>
      <c r="F36" s="103">
        <v>2597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1539</v>
      </c>
      <c r="L36" s="103">
        <v>524</v>
      </c>
      <c r="M36" s="103">
        <v>1015</v>
      </c>
      <c r="N36" s="103">
        <f>SUM(O36,+V36,+AC36)</f>
        <v>4136</v>
      </c>
      <c r="O36" s="103">
        <f>SUM(P36:U36)</f>
        <v>3121</v>
      </c>
      <c r="P36" s="103">
        <v>524</v>
      </c>
      <c r="Q36" s="103">
        <v>0</v>
      </c>
      <c r="R36" s="103">
        <v>0</v>
      </c>
      <c r="S36" s="103">
        <v>2597</v>
      </c>
      <c r="T36" s="103">
        <v>0</v>
      </c>
      <c r="U36" s="103">
        <v>0</v>
      </c>
      <c r="V36" s="103">
        <f>SUM(W36:AB36)</f>
        <v>1015</v>
      </c>
      <c r="W36" s="103">
        <v>1015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39</v>
      </c>
      <c r="B37" s="113" t="s">
        <v>314</v>
      </c>
      <c r="C37" s="101" t="s">
        <v>315</v>
      </c>
      <c r="D37" s="103">
        <f>SUM(E37,+H37,+K37)</f>
        <v>9</v>
      </c>
      <c r="E37" s="103">
        <f>SUM(F37:G37)</f>
        <v>9</v>
      </c>
      <c r="F37" s="103">
        <v>0</v>
      </c>
      <c r="G37" s="103">
        <v>9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9</v>
      </c>
      <c r="O37" s="103">
        <f>SUM(P37:U37)</f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9</v>
      </c>
      <c r="W37" s="103">
        <v>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9</v>
      </c>
      <c r="AG37" s="103">
        <v>9</v>
      </c>
      <c r="AH37" s="103">
        <v>0</v>
      </c>
      <c r="AI37" s="103">
        <v>0</v>
      </c>
      <c r="AJ37" s="103">
        <f>SUM(AK37:AS37)</f>
        <v>9</v>
      </c>
      <c r="AK37" s="103">
        <v>0</v>
      </c>
      <c r="AL37" s="103">
        <v>0</v>
      </c>
      <c r="AM37" s="103">
        <v>9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7">
    <sortCondition ref="A8:A37"/>
    <sortCondition ref="B8:B37"/>
    <sortCondition ref="C8:C3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15000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15100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15204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15205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15208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15216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15217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15218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15222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15223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15224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15225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15226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15227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15307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15342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15361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15385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15405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15461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15482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15504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15581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15586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2020-02-27T10:32:44Z</dcterms:modified>
</cp:coreProperties>
</file>