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11\Desktop\環境省廃棄物実態調査集約結果（14神奈川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水洗化人口等!$A$6:$AA$39</definedName>
    <definedName name="_xlnm.Print_Area" localSheetId="2">し尿集計結果!$A$1:$M$36</definedName>
    <definedName name="_xlnm.Print_Area" localSheetId="1">し尿処理状況!$2:$40</definedName>
    <definedName name="_xlnm.Print_Area" localSheetId="0">水洗化人口等!$2:$40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C8" i="2"/>
  <c r="AC9" i="2"/>
  <c r="AC10" i="2"/>
  <c r="AC11" i="2"/>
  <c r="AC12" i="2"/>
  <c r="N12" i="2" s="1"/>
  <c r="AC13" i="2"/>
  <c r="AC14" i="2"/>
  <c r="AC15" i="2"/>
  <c r="AC16" i="2"/>
  <c r="AC17" i="2"/>
  <c r="AC18" i="2"/>
  <c r="AC19" i="2"/>
  <c r="AC20" i="2"/>
  <c r="N20" i="2" s="1"/>
  <c r="AC21" i="2"/>
  <c r="AC22" i="2"/>
  <c r="AC23" i="2"/>
  <c r="AC24" i="2"/>
  <c r="AC25" i="2"/>
  <c r="AC26" i="2"/>
  <c r="AC27" i="2"/>
  <c r="AC28" i="2"/>
  <c r="N28" i="2" s="1"/>
  <c r="AC29" i="2"/>
  <c r="AC30" i="2"/>
  <c r="AC31" i="2"/>
  <c r="AC32" i="2"/>
  <c r="AC33" i="2"/>
  <c r="AC34" i="2"/>
  <c r="AC35" i="2"/>
  <c r="AC36" i="2"/>
  <c r="N36" i="2" s="1"/>
  <c r="AC37" i="2"/>
  <c r="AC38" i="2"/>
  <c r="AC39" i="2"/>
  <c r="AC40" i="2"/>
  <c r="V8" i="2"/>
  <c r="V9" i="2"/>
  <c r="V10" i="2"/>
  <c r="N10" i="2" s="1"/>
  <c r="V11" i="2"/>
  <c r="N11" i="2" s="1"/>
  <c r="V12" i="2"/>
  <c r="V13" i="2"/>
  <c r="V14" i="2"/>
  <c r="V15" i="2"/>
  <c r="V16" i="2"/>
  <c r="V17" i="2"/>
  <c r="V18" i="2"/>
  <c r="N18" i="2" s="1"/>
  <c r="V19" i="2"/>
  <c r="N19" i="2" s="1"/>
  <c r="V20" i="2"/>
  <c r="V21" i="2"/>
  <c r="V22" i="2"/>
  <c r="V23" i="2"/>
  <c r="V24" i="2"/>
  <c r="V25" i="2"/>
  <c r="V26" i="2"/>
  <c r="N26" i="2" s="1"/>
  <c r="V27" i="2"/>
  <c r="N27" i="2" s="1"/>
  <c r="V28" i="2"/>
  <c r="V29" i="2"/>
  <c r="V30" i="2"/>
  <c r="V31" i="2"/>
  <c r="V32" i="2"/>
  <c r="V33" i="2"/>
  <c r="V34" i="2"/>
  <c r="N34" i="2" s="1"/>
  <c r="V35" i="2"/>
  <c r="N35" i="2" s="1"/>
  <c r="V36" i="2"/>
  <c r="V37" i="2"/>
  <c r="V38" i="2"/>
  <c r="V39" i="2"/>
  <c r="V40" i="2"/>
  <c r="O8" i="2"/>
  <c r="O9" i="2"/>
  <c r="N9" i="2" s="1"/>
  <c r="O10" i="2"/>
  <c r="O11" i="2"/>
  <c r="O12" i="2"/>
  <c r="O13" i="2"/>
  <c r="O14" i="2"/>
  <c r="O15" i="2"/>
  <c r="N15" i="2" s="1"/>
  <c r="O16" i="2"/>
  <c r="O17" i="2"/>
  <c r="N17" i="2" s="1"/>
  <c r="O18" i="2"/>
  <c r="O19" i="2"/>
  <c r="O20" i="2"/>
  <c r="O21" i="2"/>
  <c r="O22" i="2"/>
  <c r="O23" i="2"/>
  <c r="N23" i="2" s="1"/>
  <c r="O24" i="2"/>
  <c r="O25" i="2"/>
  <c r="N25" i="2" s="1"/>
  <c r="O26" i="2"/>
  <c r="O27" i="2"/>
  <c r="O28" i="2"/>
  <c r="O29" i="2"/>
  <c r="O30" i="2"/>
  <c r="O31" i="2"/>
  <c r="N31" i="2" s="1"/>
  <c r="O32" i="2"/>
  <c r="O33" i="2"/>
  <c r="N33" i="2" s="1"/>
  <c r="O34" i="2"/>
  <c r="O35" i="2"/>
  <c r="O36" i="2"/>
  <c r="O37" i="2"/>
  <c r="O38" i="2"/>
  <c r="O39" i="2"/>
  <c r="N39" i="2" s="1"/>
  <c r="O40" i="2"/>
  <c r="N8" i="2"/>
  <c r="N13" i="2"/>
  <c r="N14" i="2"/>
  <c r="N16" i="2"/>
  <c r="N21" i="2"/>
  <c r="N22" i="2"/>
  <c r="N24" i="2"/>
  <c r="N29" i="2"/>
  <c r="N30" i="2"/>
  <c r="N32" i="2"/>
  <c r="N37" i="2"/>
  <c r="N38" i="2"/>
  <c r="N40" i="2"/>
  <c r="K8" i="2"/>
  <c r="D8" i="2" s="1"/>
  <c r="K9" i="2"/>
  <c r="K10" i="2"/>
  <c r="K11" i="2"/>
  <c r="K12" i="2"/>
  <c r="K13" i="2"/>
  <c r="K14" i="2"/>
  <c r="K15" i="2"/>
  <c r="K16" i="2"/>
  <c r="D16" i="2" s="1"/>
  <c r="K17" i="2"/>
  <c r="K18" i="2"/>
  <c r="K19" i="2"/>
  <c r="K20" i="2"/>
  <c r="K21" i="2"/>
  <c r="K22" i="2"/>
  <c r="K23" i="2"/>
  <c r="K24" i="2"/>
  <c r="D24" i="2" s="1"/>
  <c r="K25" i="2"/>
  <c r="K26" i="2"/>
  <c r="K27" i="2"/>
  <c r="K28" i="2"/>
  <c r="K29" i="2"/>
  <c r="K30" i="2"/>
  <c r="K31" i="2"/>
  <c r="K32" i="2"/>
  <c r="D32" i="2" s="1"/>
  <c r="K33" i="2"/>
  <c r="K34" i="2"/>
  <c r="K35" i="2"/>
  <c r="K36" i="2"/>
  <c r="K37" i="2"/>
  <c r="K38" i="2"/>
  <c r="K39" i="2"/>
  <c r="K40" i="2"/>
  <c r="D40" i="2" s="1"/>
  <c r="H8" i="2"/>
  <c r="H9" i="2"/>
  <c r="H10" i="2"/>
  <c r="H11" i="2"/>
  <c r="H12" i="2"/>
  <c r="H13" i="2"/>
  <c r="H14" i="2"/>
  <c r="D14" i="2" s="1"/>
  <c r="H15" i="2"/>
  <c r="D15" i="2" s="1"/>
  <c r="H16" i="2"/>
  <c r="H17" i="2"/>
  <c r="H18" i="2"/>
  <c r="H19" i="2"/>
  <c r="H20" i="2"/>
  <c r="H21" i="2"/>
  <c r="H22" i="2"/>
  <c r="D22" i="2" s="1"/>
  <c r="H23" i="2"/>
  <c r="D23" i="2" s="1"/>
  <c r="H24" i="2"/>
  <c r="H25" i="2"/>
  <c r="H26" i="2"/>
  <c r="H27" i="2"/>
  <c r="H28" i="2"/>
  <c r="H29" i="2"/>
  <c r="H30" i="2"/>
  <c r="D30" i="2" s="1"/>
  <c r="H31" i="2"/>
  <c r="D31" i="2" s="1"/>
  <c r="H32" i="2"/>
  <c r="H33" i="2"/>
  <c r="H34" i="2"/>
  <c r="H35" i="2"/>
  <c r="H36" i="2"/>
  <c r="H37" i="2"/>
  <c r="H38" i="2"/>
  <c r="D38" i="2" s="1"/>
  <c r="H39" i="2"/>
  <c r="D39" i="2" s="1"/>
  <c r="H40" i="2"/>
  <c r="E8" i="2"/>
  <c r="E9" i="2"/>
  <c r="E10" i="2"/>
  <c r="E11" i="2"/>
  <c r="D11" i="2" s="1"/>
  <c r="E12" i="2"/>
  <c r="E13" i="2"/>
  <c r="D13" i="2" s="1"/>
  <c r="E14" i="2"/>
  <c r="E15" i="2"/>
  <c r="E16" i="2"/>
  <c r="E17" i="2"/>
  <c r="E18" i="2"/>
  <c r="E19" i="2"/>
  <c r="D19" i="2" s="1"/>
  <c r="E20" i="2"/>
  <c r="E21" i="2"/>
  <c r="D21" i="2" s="1"/>
  <c r="E22" i="2"/>
  <c r="E23" i="2"/>
  <c r="E24" i="2"/>
  <c r="E25" i="2"/>
  <c r="E26" i="2"/>
  <c r="E27" i="2"/>
  <c r="D27" i="2" s="1"/>
  <c r="E28" i="2"/>
  <c r="E29" i="2"/>
  <c r="D29" i="2" s="1"/>
  <c r="E30" i="2"/>
  <c r="E31" i="2"/>
  <c r="E32" i="2"/>
  <c r="E33" i="2"/>
  <c r="E34" i="2"/>
  <c r="E35" i="2"/>
  <c r="D35" i="2" s="1"/>
  <c r="E36" i="2"/>
  <c r="E37" i="2"/>
  <c r="D37" i="2" s="1"/>
  <c r="E38" i="2"/>
  <c r="E39" i="2"/>
  <c r="E40" i="2"/>
  <c r="D9" i="2"/>
  <c r="D10" i="2"/>
  <c r="D12" i="2"/>
  <c r="D17" i="2"/>
  <c r="D18" i="2"/>
  <c r="D20" i="2"/>
  <c r="D25" i="2"/>
  <c r="D26" i="2"/>
  <c r="D28" i="2"/>
  <c r="D33" i="2"/>
  <c r="D34" i="2"/>
  <c r="D36" i="2"/>
  <c r="N10" i="1"/>
  <c r="N18" i="1"/>
  <c r="N26" i="1"/>
  <c r="N34" i="1"/>
  <c r="L9" i="1"/>
  <c r="L17" i="1"/>
  <c r="L25" i="1"/>
  <c r="L33" i="1"/>
  <c r="J8" i="1"/>
  <c r="J16" i="1"/>
  <c r="J24" i="1"/>
  <c r="J32" i="1"/>
  <c r="J40" i="1"/>
  <c r="I8" i="1"/>
  <c r="I9" i="1"/>
  <c r="I10" i="1"/>
  <c r="I11" i="1"/>
  <c r="I12" i="1"/>
  <c r="I13" i="1"/>
  <c r="I14" i="1"/>
  <c r="I15" i="1"/>
  <c r="D15" i="1" s="1"/>
  <c r="I16" i="1"/>
  <c r="I17" i="1"/>
  <c r="I18" i="1"/>
  <c r="I19" i="1"/>
  <c r="I20" i="1"/>
  <c r="I21" i="1"/>
  <c r="I22" i="1"/>
  <c r="I23" i="1"/>
  <c r="D23" i="1" s="1"/>
  <c r="I24" i="1"/>
  <c r="I25" i="1"/>
  <c r="I26" i="1"/>
  <c r="I27" i="1"/>
  <c r="I28" i="1"/>
  <c r="I29" i="1"/>
  <c r="I30" i="1"/>
  <c r="I31" i="1"/>
  <c r="D31" i="1" s="1"/>
  <c r="I32" i="1"/>
  <c r="I33" i="1"/>
  <c r="I34" i="1"/>
  <c r="I35" i="1"/>
  <c r="I36" i="1"/>
  <c r="I37" i="1"/>
  <c r="I38" i="1"/>
  <c r="I39" i="1"/>
  <c r="D39" i="1" s="1"/>
  <c r="I40" i="1"/>
  <c r="E8" i="1"/>
  <c r="E9" i="1"/>
  <c r="E10" i="1"/>
  <c r="E11" i="1"/>
  <c r="D11" i="1" s="1"/>
  <c r="E12" i="1"/>
  <c r="E13" i="1"/>
  <c r="D13" i="1" s="1"/>
  <c r="E14" i="1"/>
  <c r="D14" i="1" s="1"/>
  <c r="E15" i="1"/>
  <c r="E16" i="1"/>
  <c r="E17" i="1"/>
  <c r="E18" i="1"/>
  <c r="E19" i="1"/>
  <c r="D19" i="1" s="1"/>
  <c r="E20" i="1"/>
  <c r="E21" i="1"/>
  <c r="D21" i="1" s="1"/>
  <c r="E22" i="1"/>
  <c r="D22" i="1" s="1"/>
  <c r="E23" i="1"/>
  <c r="E24" i="1"/>
  <c r="E25" i="1"/>
  <c r="E26" i="1"/>
  <c r="E27" i="1"/>
  <c r="D27" i="1" s="1"/>
  <c r="E28" i="1"/>
  <c r="E29" i="1"/>
  <c r="D29" i="1" s="1"/>
  <c r="E30" i="1"/>
  <c r="D30" i="1" s="1"/>
  <c r="E31" i="1"/>
  <c r="E32" i="1"/>
  <c r="E33" i="1"/>
  <c r="E34" i="1"/>
  <c r="E35" i="1"/>
  <c r="D35" i="1" s="1"/>
  <c r="E36" i="1"/>
  <c r="E37" i="1"/>
  <c r="D37" i="1" s="1"/>
  <c r="E38" i="1"/>
  <c r="D38" i="1" s="1"/>
  <c r="E39" i="1"/>
  <c r="E40" i="1"/>
  <c r="D8" i="1"/>
  <c r="F8" i="1" s="1"/>
  <c r="D9" i="1"/>
  <c r="J9" i="1" s="1"/>
  <c r="D10" i="1"/>
  <c r="L10" i="1" s="1"/>
  <c r="D12" i="1"/>
  <c r="Q12" i="1" s="1"/>
  <c r="D16" i="1"/>
  <c r="F16" i="1" s="1"/>
  <c r="D17" i="1"/>
  <c r="J17" i="1" s="1"/>
  <c r="D18" i="1"/>
  <c r="L18" i="1" s="1"/>
  <c r="D20" i="1"/>
  <c r="Q20" i="1" s="1"/>
  <c r="D24" i="1"/>
  <c r="F24" i="1" s="1"/>
  <c r="D25" i="1"/>
  <c r="J25" i="1" s="1"/>
  <c r="D26" i="1"/>
  <c r="L26" i="1" s="1"/>
  <c r="D28" i="1"/>
  <c r="Q28" i="1" s="1"/>
  <c r="D32" i="1"/>
  <c r="F32" i="1" s="1"/>
  <c r="D33" i="1"/>
  <c r="J33" i="1" s="1"/>
  <c r="D34" i="1"/>
  <c r="L34" i="1" s="1"/>
  <c r="D36" i="1"/>
  <c r="Q36" i="1" s="1"/>
  <c r="D40" i="1"/>
  <c r="F40" i="1" s="1"/>
  <c r="F31" i="1" l="1"/>
  <c r="Q31" i="1"/>
  <c r="N31" i="1"/>
  <c r="L31" i="1"/>
  <c r="J31" i="1"/>
  <c r="Q22" i="1"/>
  <c r="N22" i="1"/>
  <c r="L22" i="1"/>
  <c r="F22" i="1"/>
  <c r="J22" i="1"/>
  <c r="F39" i="1"/>
  <c r="Q39" i="1"/>
  <c r="N39" i="1"/>
  <c r="L39" i="1"/>
  <c r="J39" i="1"/>
  <c r="F15" i="1"/>
  <c r="Q15" i="1"/>
  <c r="N15" i="1"/>
  <c r="L15" i="1"/>
  <c r="J15" i="1"/>
  <c r="Q37" i="1"/>
  <c r="N37" i="1"/>
  <c r="L37" i="1"/>
  <c r="J37" i="1"/>
  <c r="F37" i="1"/>
  <c r="Q21" i="1"/>
  <c r="N21" i="1"/>
  <c r="L21" i="1"/>
  <c r="J21" i="1"/>
  <c r="F21" i="1"/>
  <c r="Q13" i="1"/>
  <c r="N13" i="1"/>
  <c r="L13" i="1"/>
  <c r="J13" i="1"/>
  <c r="F13" i="1"/>
  <c r="F30" i="1"/>
  <c r="Q30" i="1"/>
  <c r="N30" i="1"/>
  <c r="L30" i="1"/>
  <c r="J30" i="1"/>
  <c r="Q14" i="1"/>
  <c r="F14" i="1"/>
  <c r="N14" i="1"/>
  <c r="L14" i="1"/>
  <c r="J14" i="1"/>
  <c r="F23" i="1"/>
  <c r="Q23" i="1"/>
  <c r="N23" i="1"/>
  <c r="L23" i="1"/>
  <c r="J23" i="1"/>
  <c r="Q29" i="1"/>
  <c r="N29" i="1"/>
  <c r="L29" i="1"/>
  <c r="J29" i="1"/>
  <c r="F29" i="1"/>
  <c r="Q38" i="1"/>
  <c r="N38" i="1"/>
  <c r="L38" i="1"/>
  <c r="J38" i="1"/>
  <c r="F38" i="1"/>
  <c r="N27" i="1"/>
  <c r="L27" i="1"/>
  <c r="J27" i="1"/>
  <c r="Q27" i="1"/>
  <c r="F27" i="1"/>
  <c r="N19" i="1"/>
  <c r="L19" i="1"/>
  <c r="Q19" i="1"/>
  <c r="J19" i="1"/>
  <c r="F19" i="1"/>
  <c r="N35" i="1"/>
  <c r="L35" i="1"/>
  <c r="J35" i="1"/>
  <c r="F35" i="1"/>
  <c r="Q35" i="1"/>
  <c r="N11" i="1"/>
  <c r="Q11" i="1"/>
  <c r="L11" i="1"/>
  <c r="J11" i="1"/>
  <c r="F11" i="1"/>
  <c r="L40" i="1"/>
  <c r="L32" i="1"/>
  <c r="L24" i="1"/>
  <c r="L16" i="1"/>
  <c r="L8" i="1"/>
  <c r="N33" i="1"/>
  <c r="N25" i="1"/>
  <c r="N17" i="1"/>
  <c r="N9" i="1"/>
  <c r="Q34" i="1"/>
  <c r="Q26" i="1"/>
  <c r="Q18" i="1"/>
  <c r="Q10" i="1"/>
  <c r="F36" i="1"/>
  <c r="F28" i="1"/>
  <c r="F20" i="1"/>
  <c r="F12" i="1"/>
  <c r="N40" i="1"/>
  <c r="N32" i="1"/>
  <c r="N24" i="1"/>
  <c r="N16" i="1"/>
  <c r="N8" i="1"/>
  <c r="Q33" i="1"/>
  <c r="Q25" i="1"/>
  <c r="Q17" i="1"/>
  <c r="Q9" i="1"/>
  <c r="Q40" i="1"/>
  <c r="Q32" i="1"/>
  <c r="Q24" i="1"/>
  <c r="Q16" i="1"/>
  <c r="Q8" i="1"/>
  <c r="F34" i="1"/>
  <c r="F26" i="1"/>
  <c r="F18" i="1"/>
  <c r="F10" i="1"/>
  <c r="J36" i="1"/>
  <c r="J28" i="1"/>
  <c r="J20" i="1"/>
  <c r="J12" i="1"/>
  <c r="F33" i="1"/>
  <c r="F25" i="1"/>
  <c r="F17" i="1"/>
  <c r="F9" i="1"/>
  <c r="L36" i="1"/>
  <c r="L28" i="1"/>
  <c r="L20" i="1"/>
  <c r="L12" i="1"/>
  <c r="J34" i="1"/>
  <c r="J26" i="1"/>
  <c r="J18" i="1"/>
  <c r="J10" i="1"/>
  <c r="N36" i="1"/>
  <c r="N28" i="1"/>
  <c r="N20" i="1"/>
  <c r="N12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<sst xmlns="http://schemas.openxmlformats.org/spreadsheetml/2006/main" count="781" uniqueCount="322">
  <si>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</si>
  <si>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</si>
  <si>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</si>
  <si>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</si>
  <si>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</si>
  <si>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</si>
  <si>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</si>
  <si>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</si>
  <si>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</si>
  <si>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</si>
  <si>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</si>
  <si>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</si>
  <si>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</si>
  <si>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</si>
  <si>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</si>
  <si>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</si>
  <si>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</si>
  <si>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</si>
  <si>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</si>
  <si>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</si>
  <si>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</si>
  <si>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</si>
  <si>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</si>
  <si>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</si>
  <si>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</si>
  <si>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</si>
  <si>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</si>
  <si>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</si>
  <si>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</si>
  <si>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</si>
  <si>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</si>
  <si>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</si>
  <si>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</si>
  <si>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</si>
  <si>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</si>
  <si>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</si>
  <si>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</si>
  <si>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</si>
  <si>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</si>
  <si>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</si>
  <si>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</si>
  <si>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</si>
  <si>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</si>
  <si>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</si>
  <si>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</si>
  <si>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</si>
  <si>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</si>
  <si>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</si>
  <si>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</si>
  <si>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</si>
  <si>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</si>
  <si>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</si>
  <si>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</si>
  <si>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</si>
  <si>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</si>
  <si>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</si>
  <si>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</si>
  <si>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</si>
  <si>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</si>
  <si>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</si>
  <si>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</si>
  <si>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</si>
  <si>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</si>
  <si>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</si>
  <si>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</si>
  <si>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</si>
  <si>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</si>
  <si>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</si>
  <si>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</si>
  <si>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</si>
  <si>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</si>
  <si>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</si>
  <si>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</si>
  <si>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</si>
  <si>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</si>
  <si>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</si>
  <si>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</si>
  <si>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</si>
  <si>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</si>
  <si>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</si>
  <si>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</si>
  <si>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</si>
  <si>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</si>
  <si>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</si>
  <si>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</si>
  <si>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</si>
  <si>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</si>
  <si>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</si>
  <si>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</si>
  <si>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</si>
  <si>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</si>
  <si>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</si>
  <si>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</si>
  <si>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</si>
  <si>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</si>
  <si>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</si>
  <si>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</si>
  <si>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</si>
  <si>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</si>
  <si>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</si>
  <si>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</si>
  <si>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</si>
  <si>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</si>
  <si>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</si>
  <si>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</si>
  <si>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</si>
  <si>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</si>
  <si>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</si>
  <si>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</si>
  <si>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</si>
  <si>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</si>
  <si>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</si>
  <si>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</si>
  <si>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</si>
  <si>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</si>
  <si>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</si>
  <si>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</si>
  <si>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</si>
  <si>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</si>
  <si>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</si>
  <si>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</si>
  <si>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</si>
  <si>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</si>
  <si>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</si>
  <si>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</si>
  <si>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</si>
  <si>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</si>
  <si>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</si>
  <si>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</si>
  <si>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</si>
  <si>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</si>
  <si>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</si>
  <si>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</si>
  <si>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</si>
  <si>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</si>
  <si>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</si>
  <si>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</si>
  <si>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</si>
  <si>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</si>
  <si>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</si>
  <si>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</si>
  <si>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</si>
  <si>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</si>
  <si>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</si>
  <si>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</si>
  <si>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</si>
  <si>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</si>
  <si>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</si>
  <si>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</si>
  <si>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</si>
  <si>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</si>
  <si>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</si>
  <si>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</si>
  <si>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</si>
  <si>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</si>
  <si>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</si>
  <si>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</si>
  <si>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</si>
  <si>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</si>
  <si>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</si>
  <si>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</si>
  <si>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</si>
  <si>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</si>
  <si>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</si>
  <si>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</si>
  <si>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</si>
  <si>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</si>
  <si>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</si>
  <si>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</si>
  <si>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</si>
  <si>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</si>
  <si>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</si>
  <si>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</si>
  <si>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</si>
  <si>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</si>
  <si>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</si>
  <si>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</si>
  <si>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</si>
  <si>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</si>
  <si>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</si>
  <si>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</si>
  <si>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</si>
  <si>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</si>
  <si>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</si>
  <si>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</si>
  <si>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</si>
  <si>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</si>
  <si>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</si>
  <si>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</si>
  <si>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</si>
  <si>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</si>
  <si>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</si>
  <si>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</si>
  <si>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</si>
  <si>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</si>
  <si>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</si>
  <si>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</si>
  <si>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</si>
  <si>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</si>
  <si>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</si>
  <si>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</si>
  <si>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</si>
  <si>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</si>
  <si>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</si>
  <si>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</si>
  <si>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</si>
  <si>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</si>
  <si>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</si>
  <si>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</si>
  <si>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</si>
  <si>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</si>
  <si>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</si>
  <si>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</si>
  <si>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</si>
  <si>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</si>
  <si>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</si>
  <si>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</si>
  <si>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</si>
  <si>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</si>
  <si>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</si>
  <si>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</si>
  <si>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</si>
  <si>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</si>
  <si>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</si>
  <si>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</si>
  <si>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</si>
  <si>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</si>
  <si>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</si>
  <si>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</si>
  <si>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</si>
  <si>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</si>
  <si>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</si>
  <si>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</si>
  <si>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</si>
  <si>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</si>
  <si>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</si>
  <si>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</si>
  <si>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</si>
  <si>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</si>
  <si>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</si>
  <si>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</si>
  <si>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</si>
  <si>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</si>
  <si>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</si>
  <si>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</si>
  <si>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</si>
  <si>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</si>
  <si>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</si>
  <si>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</si>
  <si>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</si>
  <si>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</si>
  <si>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14000</t>
  </si>
  <si>
    <t>水洗化人口等（平成30年度実績）</t>
    <phoneticPr fontId="3"/>
  </si>
  <si>
    <t>し尿処理の状況（平成30年度実績）</t>
    <phoneticPr fontId="3"/>
  </si>
  <si>
    <t>14100</t>
  </si>
  <si>
    <t>横浜市</t>
  </si>
  <si>
    <t/>
  </si>
  <si>
    <t>○</t>
  </si>
  <si>
    <t>14130</t>
  </si>
  <si>
    <t>川崎市</t>
  </si>
  <si>
    <t>14150</t>
  </si>
  <si>
    <t>相模原市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</si>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</sst>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40</v>
      </c>
      <c r="B7" s="116" t="s">
        <v>251</v>
      </c>
      <c r="C7" s="109" t="s">
        <v>200</v>
      </c>
      <c r="D7" s="110">
        <f>+SUM(E7,+I7)</f>
        <v>9186499</v>
      </c>
      <c r="E7" s="110">
        <f>+SUM(G7,+H7)</f>
        <v>28020</v>
      </c>
      <c r="F7" s="111">
        <f>IF(D7&gt;0,E7/D7*100,"-")</f>
        <v>0.30501282371009891</v>
      </c>
      <c r="G7" s="108">
        <f>SUM(G$8:G$207)</f>
        <v>27913</v>
      </c>
      <c r="H7" s="108">
        <f>SUM(H$8:H$207)</f>
        <v>107</v>
      </c>
      <c r="I7" s="110">
        <f>+SUM(K7,+M7,+O7)</f>
        <v>9158479</v>
      </c>
      <c r="J7" s="111">
        <f>IF(D7&gt;0,I7/D7*100,"-")</f>
        <v>99.694987176289914</v>
      </c>
      <c r="K7" s="108">
        <f>SUM(K$8:K$207)</f>
        <v>8776830</v>
      </c>
      <c r="L7" s="111">
        <f>IF(D7&gt;0,K7/D7*100,"-")</f>
        <v>95.540531817398559</v>
      </c>
      <c r="M7" s="108">
        <f>SUM(M$8:M$207)</f>
        <v>26622</v>
      </c>
      <c r="N7" s="111">
        <f>IF(D7&gt;0,M7/D7*100,"-")</f>
        <v>0.28979483914383486</v>
      </c>
      <c r="O7" s="108">
        <f>SUM(O$8:O$207)</f>
        <v>355027</v>
      </c>
      <c r="P7" s="108">
        <f>SUM(P$8:P$207)</f>
        <v>125257</v>
      </c>
      <c r="Q7" s="111">
        <f>IF(D7&gt;0,O7/D7*100,"-")</f>
        <v>3.8646605197475119</v>
      </c>
      <c r="R7" s="108">
        <f>SUM(R$8:R$207)</f>
        <v>194573</v>
      </c>
      <c r="S7" s="112">
        <f t="shared" ref="S7:Z7" si="0">COUNTIF(S$8:S$207,"○")</f>
        <v>6</v>
      </c>
      <c r="T7" s="112">
        <f t="shared" si="0"/>
        <v>25</v>
      </c>
      <c r="U7" s="112">
        <f t="shared" si="0"/>
        <v>1</v>
      </c>
      <c r="V7" s="112">
        <f t="shared" si="0"/>
        <v>1</v>
      </c>
      <c r="W7" s="112">
        <f t="shared" si="0"/>
        <v>10</v>
      </c>
      <c r="X7" s="112">
        <f t="shared" si="0"/>
        <v>0</v>
      </c>
      <c r="Y7" s="112">
        <f t="shared" si="0"/>
        <v>1</v>
      </c>
      <c r="Z7" s="112">
        <f t="shared" si="0"/>
        <v>22</v>
      </c>
      <c r="AA7" s="188"/>
      <c r="AB7" s="188"/>
    </row>
    <row r="8" spans="1:28" s="105" customFormat="1" ht="13.5" customHeight="1">
      <c r="A8" s="101" t="s">
        <v>40</v>
      </c>
      <c r="B8" s="102" t="s">
        <v>254</v>
      </c>
      <c r="C8" s="101" t="s">
        <v>255</v>
      </c>
      <c r="D8" s="103">
        <f>+SUM(E8,+I8)</f>
        <v>3745444</v>
      </c>
      <c r="E8" s="103">
        <f>+SUM(G8,+H8)</f>
        <v>6402</v>
      </c>
      <c r="F8" s="104">
        <f>IF(D8&gt;0,E8/D8*100,"-")</f>
        <v>0.17092766571867046</v>
      </c>
      <c r="G8" s="103">
        <v>6402</v>
      </c>
      <c r="H8" s="103">
        <v>0</v>
      </c>
      <c r="I8" s="103">
        <f>+SUM(K8,+M8,+O8)</f>
        <v>3739042</v>
      </c>
      <c r="J8" s="104">
        <f>IF(D8&gt;0,I8/D8*100,"-")</f>
        <v>99.829072334281335</v>
      </c>
      <c r="K8" s="103">
        <v>3726793</v>
      </c>
      <c r="L8" s="104">
        <f>IF(D8&gt;0,K8/D8*100,"-")</f>
        <v>99.502035005729624</v>
      </c>
      <c r="M8" s="103">
        <v>0</v>
      </c>
      <c r="N8" s="104">
        <f>IF(D8&gt;0,M8/D8*100,"-")</f>
        <v>0</v>
      </c>
      <c r="O8" s="103">
        <v>12249</v>
      </c>
      <c r="P8" s="103">
        <v>2743</v>
      </c>
      <c r="Q8" s="104">
        <f>IF(D8&gt;0,O8/D8*100,"-")</f>
        <v>0.32703732855170176</v>
      </c>
      <c r="R8" s="103">
        <v>96032</v>
      </c>
      <c r="S8" s="101" t="s">
        <v>257</v>
      </c>
      <c r="T8" s="101"/>
      <c r="U8" s="101"/>
      <c r="V8" s="101"/>
      <c r="W8" s="101"/>
      <c r="X8" s="101"/>
      <c r="Y8" s="101" t="s">
        <v>257</v>
      </c>
      <c r="Z8" s="101"/>
      <c r="AA8" s="189" t="s">
        <v>256</v>
      </c>
      <c r="AB8" s="190"/>
    </row>
    <row r="9" spans="1:28" s="105" customFormat="1" ht="13.5" customHeight="1">
      <c r="A9" s="101" t="s">
        <v>40</v>
      </c>
      <c r="B9" s="102" t="s">
        <v>258</v>
      </c>
      <c r="C9" s="101" t="s">
        <v>259</v>
      </c>
      <c r="D9" s="103">
        <f>+SUM(E9,+I9)</f>
        <v>1498634</v>
      </c>
      <c r="E9" s="103">
        <f>+SUM(G9,+H9)</f>
        <v>1624</v>
      </c>
      <c r="F9" s="104">
        <f>IF(D9&gt;0,E9/D9*100,"-")</f>
        <v>0.10836535137999004</v>
      </c>
      <c r="G9" s="103">
        <v>1624</v>
      </c>
      <c r="H9" s="103">
        <v>0</v>
      </c>
      <c r="I9" s="103">
        <f>+SUM(K9,+M9,+O9)</f>
        <v>1497010</v>
      </c>
      <c r="J9" s="104">
        <f>IF(D9&gt;0,I9/D9*100,"-")</f>
        <v>99.891634648620013</v>
      </c>
      <c r="K9" s="103">
        <v>1490768</v>
      </c>
      <c r="L9" s="104">
        <f>IF(D9&gt;0,K9/D9*100,"-")</f>
        <v>99.475122011111452</v>
      </c>
      <c r="M9" s="103">
        <v>0</v>
      </c>
      <c r="N9" s="104">
        <f>IF(D9&gt;0,M9/D9*100,"-")</f>
        <v>0</v>
      </c>
      <c r="O9" s="103">
        <v>6242</v>
      </c>
      <c r="P9" s="103">
        <v>1971</v>
      </c>
      <c r="Q9" s="104">
        <f>IF(D9&gt;0,O9/D9*100,"-")</f>
        <v>0.41651263750855777</v>
      </c>
      <c r="R9" s="103">
        <v>41031</v>
      </c>
      <c r="S9" s="101"/>
      <c r="T9" s="101"/>
      <c r="U9" s="101" t="s">
        <v>257</v>
      </c>
      <c r="V9" s="101"/>
      <c r="W9" s="101" t="s">
        <v>257</v>
      </c>
      <c r="X9" s="101"/>
      <c r="Y9" s="101"/>
      <c r="Z9" s="101"/>
      <c r="AA9" s="189" t="s">
        <v>256</v>
      </c>
      <c r="AB9" s="190"/>
    </row>
    <row r="10" spans="1:28" s="105" customFormat="1" ht="13.5" customHeight="1">
      <c r="A10" s="101" t="s">
        <v>40</v>
      </c>
      <c r="B10" s="102" t="s">
        <v>260</v>
      </c>
      <c r="C10" s="101" t="s">
        <v>261</v>
      </c>
      <c r="D10" s="103">
        <f>+SUM(E10,+I10)</f>
        <v>723012</v>
      </c>
      <c r="E10" s="103">
        <f>+SUM(G10,+H10)</f>
        <v>3219</v>
      </c>
      <c r="F10" s="104">
        <f>IF(D10&gt;0,E10/D10*100,"-")</f>
        <v>0.44522082621035336</v>
      </c>
      <c r="G10" s="103">
        <v>3219</v>
      </c>
      <c r="H10" s="103">
        <v>0</v>
      </c>
      <c r="I10" s="103">
        <f>+SUM(K10,+M10,+O10)</f>
        <v>719793</v>
      </c>
      <c r="J10" s="104">
        <f>IF(D10&gt;0,I10/D10*100,"-")</f>
        <v>99.55477917378964</v>
      </c>
      <c r="K10" s="103">
        <v>693252</v>
      </c>
      <c r="L10" s="104">
        <f>IF(D10&gt;0,K10/D10*100,"-")</f>
        <v>95.883885744634938</v>
      </c>
      <c r="M10" s="103">
        <v>0</v>
      </c>
      <c r="N10" s="104">
        <f>IF(D10&gt;0,M10/D10*100,"-")</f>
        <v>0</v>
      </c>
      <c r="O10" s="103">
        <v>26541</v>
      </c>
      <c r="P10" s="103">
        <v>2702</v>
      </c>
      <c r="Q10" s="104">
        <f>IF(D10&gt;0,O10/D10*100,"-")</f>
        <v>3.6708934291547028</v>
      </c>
      <c r="R10" s="103">
        <v>0</v>
      </c>
      <c r="S10" s="101" t="s">
        <v>257</v>
      </c>
      <c r="T10" s="101"/>
      <c r="U10" s="101"/>
      <c r="V10" s="101"/>
      <c r="W10" s="101" t="s">
        <v>257</v>
      </c>
      <c r="X10" s="101"/>
      <c r="Y10" s="101"/>
      <c r="Z10" s="101"/>
      <c r="AA10" s="189" t="s">
        <v>256</v>
      </c>
      <c r="AB10" s="190"/>
    </row>
    <row r="11" spans="1:28" s="105" customFormat="1" ht="13.5" customHeight="1">
      <c r="A11" s="101" t="s">
        <v>40</v>
      </c>
      <c r="B11" s="102" t="s">
        <v>262</v>
      </c>
      <c r="C11" s="101" t="s">
        <v>263</v>
      </c>
      <c r="D11" s="103">
        <f>+SUM(E11,+I11)</f>
        <v>406003</v>
      </c>
      <c r="E11" s="103">
        <f>+SUM(G11,+H11)</f>
        <v>748</v>
      </c>
      <c r="F11" s="104">
        <f>IF(D11&gt;0,E11/D11*100,"-")</f>
        <v>0.18423509185892714</v>
      </c>
      <c r="G11" s="103">
        <v>748</v>
      </c>
      <c r="H11" s="103">
        <v>0</v>
      </c>
      <c r="I11" s="103">
        <f>+SUM(K11,+M11,+O11)</f>
        <v>405255</v>
      </c>
      <c r="J11" s="104">
        <f>IF(D11&gt;0,I11/D11*100,"-")</f>
        <v>99.815764908141063</v>
      </c>
      <c r="K11" s="103">
        <v>378633</v>
      </c>
      <c r="L11" s="104">
        <f>IF(D11&gt;0,K11/D11*100,"-")</f>
        <v>93.258670502434711</v>
      </c>
      <c r="M11" s="103">
        <v>26622</v>
      </c>
      <c r="N11" s="104">
        <f>IF(D11&gt;0,M11/D11*100,"-")</f>
        <v>6.557094405706362</v>
      </c>
      <c r="O11" s="103">
        <v>0</v>
      </c>
      <c r="P11" s="103">
        <v>0</v>
      </c>
      <c r="Q11" s="104">
        <f>IF(D11&gt;0,O11/D11*100,"-")</f>
        <v>0</v>
      </c>
      <c r="R11" s="103">
        <v>5849</v>
      </c>
      <c r="S11" s="101"/>
      <c r="T11" s="101" t="s">
        <v>257</v>
      </c>
      <c r="U11" s="101"/>
      <c r="V11" s="101"/>
      <c r="W11" s="101" t="s">
        <v>257</v>
      </c>
      <c r="X11" s="101"/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40</v>
      </c>
      <c r="B12" s="102" t="s">
        <v>264</v>
      </c>
      <c r="C12" s="101" t="s">
        <v>265</v>
      </c>
      <c r="D12" s="103">
        <f>+SUM(E12,+I12)</f>
        <v>258004</v>
      </c>
      <c r="E12" s="103">
        <f>+SUM(G12,+H12)</f>
        <v>580</v>
      </c>
      <c r="F12" s="104">
        <f>IF(D12&gt;0,E12/D12*100,"-")</f>
        <v>0.22480271623695758</v>
      </c>
      <c r="G12" s="103">
        <v>580</v>
      </c>
      <c r="H12" s="103">
        <v>0</v>
      </c>
      <c r="I12" s="103">
        <f>+SUM(K12,+M12,+O12)</f>
        <v>257424</v>
      </c>
      <c r="J12" s="104">
        <f>IF(D12&gt;0,I12/D12*100,"-")</f>
        <v>99.775197283763035</v>
      </c>
      <c r="K12" s="103">
        <v>250549</v>
      </c>
      <c r="L12" s="104">
        <f>IF(D12&gt;0,K12/D12*100,"-")</f>
        <v>97.110509914574976</v>
      </c>
      <c r="M12" s="103">
        <v>0</v>
      </c>
      <c r="N12" s="104">
        <f>IF(D12&gt;0,M12/D12*100,"-")</f>
        <v>0</v>
      </c>
      <c r="O12" s="103">
        <v>6875</v>
      </c>
      <c r="P12" s="103">
        <v>4627</v>
      </c>
      <c r="Q12" s="104">
        <f>IF(D12&gt;0,O12/D12*100,"-")</f>
        <v>2.6646873691880746</v>
      </c>
      <c r="R12" s="103">
        <v>4833</v>
      </c>
      <c r="S12" s="101"/>
      <c r="T12" s="101" t="s">
        <v>257</v>
      </c>
      <c r="U12" s="101"/>
      <c r="V12" s="101"/>
      <c r="W12" s="101"/>
      <c r="X12" s="101"/>
      <c r="Y12" s="101"/>
      <c r="Z12" s="101" t="s">
        <v>257</v>
      </c>
      <c r="AA12" s="189" t="s">
        <v>256</v>
      </c>
      <c r="AB12" s="190"/>
    </row>
    <row r="13" spans="1:28" s="105" customFormat="1" ht="13.5" customHeight="1">
      <c r="A13" s="101" t="s">
        <v>40</v>
      </c>
      <c r="B13" s="102" t="s">
        <v>266</v>
      </c>
      <c r="C13" s="101" t="s">
        <v>267</v>
      </c>
      <c r="D13" s="103">
        <f>+SUM(E13,+I13)</f>
        <v>176421</v>
      </c>
      <c r="E13" s="103">
        <f>+SUM(G13,+H13)</f>
        <v>268</v>
      </c>
      <c r="F13" s="104">
        <f>IF(D13&gt;0,E13/D13*100,"-")</f>
        <v>0.15190935319491444</v>
      </c>
      <c r="G13" s="103">
        <v>268</v>
      </c>
      <c r="H13" s="103">
        <v>0</v>
      </c>
      <c r="I13" s="103">
        <f>+SUM(K13,+M13,+O13)</f>
        <v>176153</v>
      </c>
      <c r="J13" s="104">
        <f>IF(D13&gt;0,I13/D13*100,"-")</f>
        <v>99.84809064680509</v>
      </c>
      <c r="K13" s="103">
        <v>157335</v>
      </c>
      <c r="L13" s="104">
        <f>IF(D13&gt;0,K13/D13*100,"-")</f>
        <v>89.181560018365161</v>
      </c>
      <c r="M13" s="103">
        <v>0</v>
      </c>
      <c r="N13" s="104">
        <f>IF(D13&gt;0,M13/D13*100,"-")</f>
        <v>0</v>
      </c>
      <c r="O13" s="103">
        <v>18818</v>
      </c>
      <c r="P13" s="103">
        <v>1867</v>
      </c>
      <c r="Q13" s="104">
        <f>IF(D13&gt;0,O13/D13*100,"-")</f>
        <v>10.666530628439926</v>
      </c>
      <c r="R13" s="103">
        <v>1371</v>
      </c>
      <c r="S13" s="101"/>
      <c r="T13" s="101" t="s">
        <v>257</v>
      </c>
      <c r="U13" s="101"/>
      <c r="V13" s="101"/>
      <c r="W13" s="101"/>
      <c r="X13" s="101"/>
      <c r="Y13" s="101"/>
      <c r="Z13" s="101" t="s">
        <v>257</v>
      </c>
      <c r="AA13" s="189" t="s">
        <v>256</v>
      </c>
      <c r="AB13" s="190"/>
    </row>
    <row r="14" spans="1:28" s="105" customFormat="1" ht="13.5" customHeight="1">
      <c r="A14" s="101" t="s">
        <v>40</v>
      </c>
      <c r="B14" s="102" t="s">
        <v>268</v>
      </c>
      <c r="C14" s="101" t="s">
        <v>269</v>
      </c>
      <c r="D14" s="103">
        <f>+SUM(E14,+I14)</f>
        <v>431286</v>
      </c>
      <c r="E14" s="103">
        <f>+SUM(G14,+H14)</f>
        <v>1362</v>
      </c>
      <c r="F14" s="104">
        <f>IF(D14&gt;0,E14/D14*100,"-")</f>
        <v>0.31579972454473365</v>
      </c>
      <c r="G14" s="103">
        <v>1362</v>
      </c>
      <c r="H14" s="103">
        <v>0</v>
      </c>
      <c r="I14" s="103">
        <f>+SUM(K14,+M14,+O14)</f>
        <v>429924</v>
      </c>
      <c r="J14" s="104">
        <f>IF(D14&gt;0,I14/D14*100,"-")</f>
        <v>99.684200275455268</v>
      </c>
      <c r="K14" s="103">
        <v>415534</v>
      </c>
      <c r="L14" s="104">
        <f>IF(D14&gt;0,K14/D14*100,"-")</f>
        <v>96.347667209230067</v>
      </c>
      <c r="M14" s="103">
        <v>0</v>
      </c>
      <c r="N14" s="104">
        <f>IF(D14&gt;0,M14/D14*100,"-")</f>
        <v>0</v>
      </c>
      <c r="O14" s="103">
        <v>14390</v>
      </c>
      <c r="P14" s="103">
        <v>3221</v>
      </c>
      <c r="Q14" s="104">
        <f>IF(D14&gt;0,O14/D14*100,"-")</f>
        <v>3.3365330662251962</v>
      </c>
      <c r="R14" s="103">
        <v>6133</v>
      </c>
      <c r="S14" s="101"/>
      <c r="T14" s="101" t="s">
        <v>257</v>
      </c>
      <c r="U14" s="101"/>
      <c r="V14" s="101"/>
      <c r="W14" s="101" t="s">
        <v>257</v>
      </c>
      <c r="X14" s="101"/>
      <c r="Y14" s="101"/>
      <c r="Z14" s="101"/>
      <c r="AA14" s="189" t="s">
        <v>256</v>
      </c>
      <c r="AB14" s="190"/>
    </row>
    <row r="15" spans="1:28" s="105" customFormat="1" ht="13.5" customHeight="1">
      <c r="A15" s="101" t="s">
        <v>40</v>
      </c>
      <c r="B15" s="102" t="s">
        <v>270</v>
      </c>
      <c r="C15" s="101" t="s">
        <v>271</v>
      </c>
      <c r="D15" s="103">
        <f>+SUM(E15,+I15)</f>
        <v>191739</v>
      </c>
      <c r="E15" s="103">
        <f>+SUM(G15,+H15)</f>
        <v>1851</v>
      </c>
      <c r="F15" s="104">
        <f>IF(D15&gt;0,E15/D15*100,"-")</f>
        <v>0.96537480637741924</v>
      </c>
      <c r="G15" s="103">
        <v>1851</v>
      </c>
      <c r="H15" s="103">
        <v>0</v>
      </c>
      <c r="I15" s="103">
        <f>+SUM(K15,+M15,+O15)</f>
        <v>189888</v>
      </c>
      <c r="J15" s="104">
        <f>IF(D15&gt;0,I15/D15*100,"-")</f>
        <v>99.034625193622588</v>
      </c>
      <c r="K15" s="103">
        <v>147942</v>
      </c>
      <c r="L15" s="104">
        <f>IF(D15&gt;0,K15/D15*100,"-")</f>
        <v>77.158011672116785</v>
      </c>
      <c r="M15" s="103">
        <v>0</v>
      </c>
      <c r="N15" s="104">
        <f>IF(D15&gt;0,M15/D15*100,"-")</f>
        <v>0</v>
      </c>
      <c r="O15" s="103">
        <v>41946</v>
      </c>
      <c r="P15" s="103">
        <v>9785</v>
      </c>
      <c r="Q15" s="104">
        <f>IF(D15&gt;0,O15/D15*100,"-")</f>
        <v>21.876613521505796</v>
      </c>
      <c r="R15" s="103">
        <v>2238</v>
      </c>
      <c r="S15" s="101"/>
      <c r="T15" s="101" t="s">
        <v>257</v>
      </c>
      <c r="U15" s="101"/>
      <c r="V15" s="101"/>
      <c r="W15" s="101" t="s">
        <v>257</v>
      </c>
      <c r="X15" s="101"/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40</v>
      </c>
      <c r="B16" s="102" t="s">
        <v>272</v>
      </c>
      <c r="C16" s="101" t="s">
        <v>273</v>
      </c>
      <c r="D16" s="103">
        <f>+SUM(E16,+I16)</f>
        <v>241999</v>
      </c>
      <c r="E16" s="103">
        <f>+SUM(G16,+H16)</f>
        <v>737</v>
      </c>
      <c r="F16" s="104">
        <f>IF(D16&gt;0,E16/D16*100,"-")</f>
        <v>0.30454671300294628</v>
      </c>
      <c r="G16" s="103">
        <v>737</v>
      </c>
      <c r="H16" s="103">
        <v>0</v>
      </c>
      <c r="I16" s="103">
        <f>+SUM(K16,+M16,+O16)</f>
        <v>241262</v>
      </c>
      <c r="J16" s="104">
        <f>IF(D16&gt;0,I16/D16*100,"-")</f>
        <v>99.695453286997051</v>
      </c>
      <c r="K16" s="103">
        <v>229794</v>
      </c>
      <c r="L16" s="104">
        <f>IF(D16&gt;0,K16/D16*100,"-")</f>
        <v>94.956590729713767</v>
      </c>
      <c r="M16" s="103">
        <v>0</v>
      </c>
      <c r="N16" s="104">
        <f>IF(D16&gt;0,M16/D16*100,"-")</f>
        <v>0</v>
      </c>
      <c r="O16" s="103">
        <v>11468</v>
      </c>
      <c r="P16" s="103">
        <v>5830</v>
      </c>
      <c r="Q16" s="104">
        <f>IF(D16&gt;0,O16/D16*100,"-")</f>
        <v>4.7388625572832943</v>
      </c>
      <c r="R16" s="103">
        <v>1853</v>
      </c>
      <c r="S16" s="101"/>
      <c r="T16" s="101" t="s">
        <v>257</v>
      </c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40</v>
      </c>
      <c r="B17" s="102" t="s">
        <v>274</v>
      </c>
      <c r="C17" s="101" t="s">
        <v>275</v>
      </c>
      <c r="D17" s="103">
        <f>+SUM(E17,+I17)</f>
        <v>59681</v>
      </c>
      <c r="E17" s="103">
        <f>+SUM(G17,+H17)</f>
        <v>274</v>
      </c>
      <c r="F17" s="104">
        <f>IF(D17&gt;0,E17/D17*100,"-")</f>
        <v>0.45910758867981438</v>
      </c>
      <c r="G17" s="103">
        <v>274</v>
      </c>
      <c r="H17" s="103">
        <v>0</v>
      </c>
      <c r="I17" s="103">
        <f>+SUM(K17,+M17,+O17)</f>
        <v>59407</v>
      </c>
      <c r="J17" s="104">
        <f>IF(D17&gt;0,I17/D17*100,"-")</f>
        <v>99.540892411320186</v>
      </c>
      <c r="K17" s="103">
        <v>58907</v>
      </c>
      <c r="L17" s="104">
        <f>IF(D17&gt;0,K17/D17*100,"-")</f>
        <v>98.703104840736572</v>
      </c>
      <c r="M17" s="103">
        <v>0</v>
      </c>
      <c r="N17" s="104">
        <f>IF(D17&gt;0,M17/D17*100,"-")</f>
        <v>0</v>
      </c>
      <c r="O17" s="103">
        <v>500</v>
      </c>
      <c r="P17" s="103">
        <v>0</v>
      </c>
      <c r="Q17" s="104">
        <f>IF(D17&gt;0,O17/D17*100,"-")</f>
        <v>0.83778757058360287</v>
      </c>
      <c r="R17" s="103">
        <v>501</v>
      </c>
      <c r="S17" s="101"/>
      <c r="T17" s="101" t="s">
        <v>257</v>
      </c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40</v>
      </c>
      <c r="B18" s="102" t="s">
        <v>276</v>
      </c>
      <c r="C18" s="101" t="s">
        <v>277</v>
      </c>
      <c r="D18" s="103">
        <f>+SUM(E18,+I18)</f>
        <v>43163</v>
      </c>
      <c r="E18" s="103">
        <f>+SUM(G18,+H18)</f>
        <v>3122</v>
      </c>
      <c r="F18" s="104">
        <f>IF(D18&gt;0,E18/D18*100,"-")</f>
        <v>7.23304682251002</v>
      </c>
      <c r="G18" s="103">
        <v>3122</v>
      </c>
      <c r="H18" s="103">
        <v>0</v>
      </c>
      <c r="I18" s="103">
        <f>+SUM(K18,+M18,+O18)</f>
        <v>40041</v>
      </c>
      <c r="J18" s="104">
        <f>IF(D18&gt;0,I18/D18*100,"-")</f>
        <v>92.766953177489981</v>
      </c>
      <c r="K18" s="103">
        <v>13552</v>
      </c>
      <c r="L18" s="104">
        <f>IF(D18&gt;0,K18/D18*100,"-")</f>
        <v>31.397261543451567</v>
      </c>
      <c r="M18" s="103">
        <v>0</v>
      </c>
      <c r="N18" s="104">
        <f>IF(D18&gt;0,M18/D18*100,"-")</f>
        <v>0</v>
      </c>
      <c r="O18" s="103">
        <v>26489</v>
      </c>
      <c r="P18" s="103">
        <v>12210</v>
      </c>
      <c r="Q18" s="104">
        <f>IF(D18&gt;0,O18/D18*100,"-")</f>
        <v>61.369691634038418</v>
      </c>
      <c r="R18" s="103">
        <v>298</v>
      </c>
      <c r="S18" s="101"/>
      <c r="T18" s="101" t="s">
        <v>257</v>
      </c>
      <c r="U18" s="101"/>
      <c r="V18" s="101"/>
      <c r="W18" s="101"/>
      <c r="X18" s="101"/>
      <c r="Y18" s="101"/>
      <c r="Z18" s="101" t="s">
        <v>257</v>
      </c>
      <c r="AA18" s="189" t="s">
        <v>256</v>
      </c>
      <c r="AB18" s="190"/>
    </row>
    <row r="19" spans="1:28" s="105" customFormat="1" ht="13.5" customHeight="1">
      <c r="A19" s="101" t="s">
        <v>40</v>
      </c>
      <c r="B19" s="102" t="s">
        <v>278</v>
      </c>
      <c r="C19" s="101" t="s">
        <v>279</v>
      </c>
      <c r="D19" s="103">
        <f>+SUM(E19,+I19)</f>
        <v>165393</v>
      </c>
      <c r="E19" s="103">
        <f>+SUM(G19,+H19)</f>
        <v>892</v>
      </c>
      <c r="F19" s="104">
        <f>IF(D19&gt;0,E19/D19*100,"-")</f>
        <v>0.5393214948637487</v>
      </c>
      <c r="G19" s="103">
        <v>885</v>
      </c>
      <c r="H19" s="103">
        <v>7</v>
      </c>
      <c r="I19" s="103">
        <f>+SUM(K19,+M19,+O19)</f>
        <v>164501</v>
      </c>
      <c r="J19" s="104">
        <f>IF(D19&gt;0,I19/D19*100,"-")</f>
        <v>99.460678505136244</v>
      </c>
      <c r="K19" s="103">
        <v>131698</v>
      </c>
      <c r="L19" s="104">
        <f>IF(D19&gt;0,K19/D19*100,"-")</f>
        <v>79.627311917674874</v>
      </c>
      <c r="M19" s="103">
        <v>0</v>
      </c>
      <c r="N19" s="104">
        <f>IF(D19&gt;0,M19/D19*100,"-")</f>
        <v>0</v>
      </c>
      <c r="O19" s="103">
        <v>32803</v>
      </c>
      <c r="P19" s="103">
        <v>17612</v>
      </c>
      <c r="Q19" s="104">
        <f>IF(D19&gt;0,O19/D19*100,"-")</f>
        <v>19.833366587461381</v>
      </c>
      <c r="R19" s="103">
        <v>3539</v>
      </c>
      <c r="S19" s="101"/>
      <c r="T19" s="101" t="s">
        <v>257</v>
      </c>
      <c r="U19" s="101"/>
      <c r="V19" s="101"/>
      <c r="W19" s="101"/>
      <c r="X19" s="101"/>
      <c r="Y19" s="101"/>
      <c r="Z19" s="101" t="s">
        <v>257</v>
      </c>
      <c r="AA19" s="189" t="s">
        <v>256</v>
      </c>
      <c r="AB19" s="190"/>
    </row>
    <row r="20" spans="1:28" s="105" customFormat="1" ht="13.5" customHeight="1">
      <c r="A20" s="101" t="s">
        <v>40</v>
      </c>
      <c r="B20" s="102" t="s">
        <v>280</v>
      </c>
      <c r="C20" s="101" t="s">
        <v>281</v>
      </c>
      <c r="D20" s="103">
        <f>+SUM(E20,+I20)</f>
        <v>225204</v>
      </c>
      <c r="E20" s="103">
        <f>+SUM(G20,+H20)</f>
        <v>1246</v>
      </c>
      <c r="F20" s="104">
        <f>IF(D20&gt;0,E20/D20*100,"-")</f>
        <v>0.55327614074350373</v>
      </c>
      <c r="G20" s="103">
        <v>1246</v>
      </c>
      <c r="H20" s="103">
        <v>0</v>
      </c>
      <c r="I20" s="103">
        <f>+SUM(K20,+M20,+O20)</f>
        <v>223958</v>
      </c>
      <c r="J20" s="104">
        <f>IF(D20&gt;0,I20/D20*100,"-")</f>
        <v>99.446723859256494</v>
      </c>
      <c r="K20" s="103">
        <v>200131</v>
      </c>
      <c r="L20" s="104">
        <f>IF(D20&gt;0,K20/D20*100,"-")</f>
        <v>88.866538782614882</v>
      </c>
      <c r="M20" s="103">
        <v>0</v>
      </c>
      <c r="N20" s="104">
        <f>IF(D20&gt;0,M20/D20*100,"-")</f>
        <v>0</v>
      </c>
      <c r="O20" s="103">
        <v>23827</v>
      </c>
      <c r="P20" s="103">
        <v>9891</v>
      </c>
      <c r="Q20" s="104">
        <f>IF(D20&gt;0,O20/D20*100,"-")</f>
        <v>10.580185076641623</v>
      </c>
      <c r="R20" s="103">
        <v>7150</v>
      </c>
      <c r="S20" s="101"/>
      <c r="T20" s="101" t="s">
        <v>257</v>
      </c>
      <c r="U20" s="101"/>
      <c r="V20" s="101"/>
      <c r="W20" s="101"/>
      <c r="X20" s="101"/>
      <c r="Y20" s="101"/>
      <c r="Z20" s="101" t="s">
        <v>257</v>
      </c>
      <c r="AA20" s="189" t="s">
        <v>256</v>
      </c>
      <c r="AB20" s="190"/>
    </row>
    <row r="21" spans="1:28" s="105" customFormat="1" ht="13.5" customHeight="1">
      <c r="A21" s="101" t="s">
        <v>40</v>
      </c>
      <c r="B21" s="102" t="s">
        <v>282</v>
      </c>
      <c r="C21" s="101" t="s">
        <v>283</v>
      </c>
      <c r="D21" s="103">
        <f>+SUM(E21,+I21)</f>
        <v>237142</v>
      </c>
      <c r="E21" s="103">
        <f>+SUM(G21,+H21)</f>
        <v>399</v>
      </c>
      <c r="F21" s="104">
        <f>IF(D21&gt;0,E21/D21*100,"-")</f>
        <v>0.16825362019380791</v>
      </c>
      <c r="G21" s="103">
        <v>399</v>
      </c>
      <c r="H21" s="103">
        <v>0</v>
      </c>
      <c r="I21" s="103">
        <f>+SUM(K21,+M21,+O21)</f>
        <v>236743</v>
      </c>
      <c r="J21" s="104">
        <f>IF(D21&gt;0,I21/D21*100,"-")</f>
        <v>99.831746379806191</v>
      </c>
      <c r="K21" s="103">
        <v>223818</v>
      </c>
      <c r="L21" s="104">
        <f>IF(D21&gt;0,K21/D21*100,"-")</f>
        <v>94.381425475031833</v>
      </c>
      <c r="M21" s="103">
        <v>0</v>
      </c>
      <c r="N21" s="104">
        <f>IF(D21&gt;0,M21/D21*100,"-")</f>
        <v>0</v>
      </c>
      <c r="O21" s="103">
        <v>12925</v>
      </c>
      <c r="P21" s="103">
        <v>4940</v>
      </c>
      <c r="Q21" s="104">
        <f>IF(D21&gt;0,O21/D21*100,"-")</f>
        <v>5.4503209047743546</v>
      </c>
      <c r="R21" s="103">
        <v>6592</v>
      </c>
      <c r="S21" s="101"/>
      <c r="T21" s="101" t="s">
        <v>257</v>
      </c>
      <c r="U21" s="101"/>
      <c r="V21" s="101"/>
      <c r="W21" s="101"/>
      <c r="X21" s="101"/>
      <c r="Y21" s="101"/>
      <c r="Z21" s="101" t="s">
        <v>257</v>
      </c>
      <c r="AA21" s="189" t="s">
        <v>256</v>
      </c>
      <c r="AB21" s="190"/>
    </row>
    <row r="22" spans="1:28" s="105" customFormat="1" ht="13.5" customHeight="1">
      <c r="A22" s="101" t="s">
        <v>40</v>
      </c>
      <c r="B22" s="102" t="s">
        <v>284</v>
      </c>
      <c r="C22" s="101" t="s">
        <v>285</v>
      </c>
      <c r="D22" s="103">
        <f>+SUM(E22,+I22)</f>
        <v>102470</v>
      </c>
      <c r="E22" s="103">
        <f>+SUM(G22,+H22)</f>
        <v>1126</v>
      </c>
      <c r="F22" s="104">
        <f>IF(D22&gt;0,E22/D22*100,"-")</f>
        <v>1.0988582024007025</v>
      </c>
      <c r="G22" s="103">
        <v>1026</v>
      </c>
      <c r="H22" s="103">
        <v>100</v>
      </c>
      <c r="I22" s="103">
        <f>+SUM(K22,+M22,+O22)</f>
        <v>101344</v>
      </c>
      <c r="J22" s="104">
        <f>IF(D22&gt;0,I22/D22*100,"-")</f>
        <v>98.901141797599308</v>
      </c>
      <c r="K22" s="103">
        <v>79075</v>
      </c>
      <c r="L22" s="104">
        <f>IF(D22&gt;0,K22/D22*100,"-")</f>
        <v>77.168927490972976</v>
      </c>
      <c r="M22" s="103">
        <v>0</v>
      </c>
      <c r="N22" s="104">
        <f>IF(D22&gt;0,M22/D22*100,"-")</f>
        <v>0</v>
      </c>
      <c r="O22" s="103">
        <v>22269</v>
      </c>
      <c r="P22" s="103">
        <v>11847</v>
      </c>
      <c r="Q22" s="104">
        <f>IF(D22&gt;0,O22/D22*100,"-")</f>
        <v>21.732214306626329</v>
      </c>
      <c r="R22" s="103">
        <v>2298</v>
      </c>
      <c r="S22" s="101"/>
      <c r="T22" s="101" t="s">
        <v>257</v>
      </c>
      <c r="U22" s="101"/>
      <c r="V22" s="101"/>
      <c r="W22" s="101" t="s">
        <v>257</v>
      </c>
      <c r="X22" s="101"/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40</v>
      </c>
      <c r="B23" s="102" t="s">
        <v>286</v>
      </c>
      <c r="C23" s="101" t="s">
        <v>287</v>
      </c>
      <c r="D23" s="103">
        <f>+SUM(E23,+I23)</f>
        <v>132641</v>
      </c>
      <c r="E23" s="103">
        <f>+SUM(G23,+H23)</f>
        <v>218</v>
      </c>
      <c r="F23" s="104">
        <f>IF(D23&gt;0,E23/D23*100,"-")</f>
        <v>0.16435340505575199</v>
      </c>
      <c r="G23" s="103">
        <v>218</v>
      </c>
      <c r="H23" s="103">
        <v>0</v>
      </c>
      <c r="I23" s="103">
        <f>+SUM(K23,+M23,+O23)</f>
        <v>132423</v>
      </c>
      <c r="J23" s="104">
        <f>IF(D23&gt;0,I23/D23*100,"-")</f>
        <v>99.835646594944251</v>
      </c>
      <c r="K23" s="103">
        <v>124909</v>
      </c>
      <c r="L23" s="104">
        <f>IF(D23&gt;0,K23/D23*100,"-")</f>
        <v>94.170731523435435</v>
      </c>
      <c r="M23" s="103">
        <v>0</v>
      </c>
      <c r="N23" s="104">
        <f>IF(D23&gt;0,M23/D23*100,"-")</f>
        <v>0</v>
      </c>
      <c r="O23" s="103">
        <v>7514</v>
      </c>
      <c r="P23" s="103">
        <v>5022</v>
      </c>
      <c r="Q23" s="104">
        <f>IF(D23&gt;0,O23/D23*100,"-")</f>
        <v>5.6649150715088092</v>
      </c>
      <c r="R23" s="103">
        <v>2465</v>
      </c>
      <c r="S23" s="101"/>
      <c r="T23" s="101" t="s">
        <v>257</v>
      </c>
      <c r="U23" s="101"/>
      <c r="V23" s="101"/>
      <c r="W23" s="101"/>
      <c r="X23" s="101"/>
      <c r="Y23" s="101"/>
      <c r="Z23" s="101" t="s">
        <v>257</v>
      </c>
      <c r="AA23" s="189" t="s">
        <v>256</v>
      </c>
      <c r="AB23" s="190"/>
    </row>
    <row r="24" spans="1:28" s="105" customFormat="1" ht="13.5" customHeight="1">
      <c r="A24" s="101" t="s">
        <v>40</v>
      </c>
      <c r="B24" s="102" t="s">
        <v>288</v>
      </c>
      <c r="C24" s="101" t="s">
        <v>289</v>
      </c>
      <c r="D24" s="103">
        <f>+SUM(E24,+I24)</f>
        <v>130477</v>
      </c>
      <c r="E24" s="103">
        <f>+SUM(G24,+H24)</f>
        <v>302</v>
      </c>
      <c r="F24" s="104">
        <f>IF(D24&gt;0,E24/D24*100,"-")</f>
        <v>0.23145841795872069</v>
      </c>
      <c r="G24" s="103">
        <v>302</v>
      </c>
      <c r="H24" s="103">
        <v>0</v>
      </c>
      <c r="I24" s="103">
        <f>+SUM(K24,+M24,+O24)</f>
        <v>130175</v>
      </c>
      <c r="J24" s="104">
        <f>IF(D24&gt;0,I24/D24*100,"-")</f>
        <v>99.76854158204128</v>
      </c>
      <c r="K24" s="103">
        <v>123006</v>
      </c>
      <c r="L24" s="104">
        <f>IF(D24&gt;0,K24/D24*100,"-")</f>
        <v>94.274086620630456</v>
      </c>
      <c r="M24" s="103">
        <v>0</v>
      </c>
      <c r="N24" s="104">
        <f>IF(D24&gt;0,M24/D24*100,"-")</f>
        <v>0</v>
      </c>
      <c r="O24" s="103">
        <v>7169</v>
      </c>
      <c r="P24" s="103">
        <v>1019</v>
      </c>
      <c r="Q24" s="104">
        <f>IF(D24&gt;0,O24/D24*100,"-")</f>
        <v>5.4944549614108231</v>
      </c>
      <c r="R24" s="103">
        <v>2849</v>
      </c>
      <c r="S24" s="101"/>
      <c r="T24" s="101" t="s">
        <v>257</v>
      </c>
      <c r="U24" s="101"/>
      <c r="V24" s="101"/>
      <c r="W24" s="101"/>
      <c r="X24" s="101"/>
      <c r="Y24" s="101"/>
      <c r="Z24" s="101" t="s">
        <v>257</v>
      </c>
      <c r="AA24" s="189" t="s">
        <v>256</v>
      </c>
      <c r="AB24" s="190"/>
    </row>
    <row r="25" spans="1:28" s="105" customFormat="1" ht="13.5" customHeight="1">
      <c r="A25" s="101" t="s">
        <v>40</v>
      </c>
      <c r="B25" s="102" t="s">
        <v>290</v>
      </c>
      <c r="C25" s="101" t="s">
        <v>291</v>
      </c>
      <c r="D25" s="103">
        <f>+SUM(E25,+I25)</f>
        <v>42311</v>
      </c>
      <c r="E25" s="103">
        <f>+SUM(G25,+H25)</f>
        <v>384</v>
      </c>
      <c r="F25" s="104">
        <f>IF(D25&gt;0,E25/D25*100,"-")</f>
        <v>0.90756540852260648</v>
      </c>
      <c r="G25" s="103">
        <v>384</v>
      </c>
      <c r="H25" s="103">
        <v>0</v>
      </c>
      <c r="I25" s="103">
        <f>+SUM(K25,+M25,+O25)</f>
        <v>41927</v>
      </c>
      <c r="J25" s="104">
        <f>IF(D25&gt;0,I25/D25*100,"-")</f>
        <v>99.092434591477399</v>
      </c>
      <c r="K25" s="103">
        <v>30389</v>
      </c>
      <c r="L25" s="104">
        <f>IF(D25&gt;0,K25/D25*100,"-")</f>
        <v>71.822930207274709</v>
      </c>
      <c r="M25" s="103">
        <v>0</v>
      </c>
      <c r="N25" s="104">
        <f>IF(D25&gt;0,M25/D25*100,"-")</f>
        <v>0</v>
      </c>
      <c r="O25" s="103">
        <v>11538</v>
      </c>
      <c r="P25" s="103">
        <v>4953</v>
      </c>
      <c r="Q25" s="104">
        <f>IF(D25&gt;0,O25/D25*100,"-")</f>
        <v>27.269504384202691</v>
      </c>
      <c r="R25" s="103">
        <v>436</v>
      </c>
      <c r="S25" s="101"/>
      <c r="T25" s="101" t="s">
        <v>257</v>
      </c>
      <c r="U25" s="101"/>
      <c r="V25" s="101"/>
      <c r="W25" s="101"/>
      <c r="X25" s="101"/>
      <c r="Y25" s="101"/>
      <c r="Z25" s="101" t="s">
        <v>257</v>
      </c>
      <c r="AA25" s="189" t="s">
        <v>256</v>
      </c>
      <c r="AB25" s="190"/>
    </row>
    <row r="26" spans="1:28" s="105" customFormat="1" ht="13.5" customHeight="1">
      <c r="A26" s="101" t="s">
        <v>40</v>
      </c>
      <c r="B26" s="102" t="s">
        <v>292</v>
      </c>
      <c r="C26" s="101" t="s">
        <v>293</v>
      </c>
      <c r="D26" s="103">
        <f>+SUM(E26,+I26)</f>
        <v>84229</v>
      </c>
      <c r="E26" s="103">
        <f>+SUM(G26,+H26)</f>
        <v>644</v>
      </c>
      <c r="F26" s="104">
        <f>IF(D26&gt;0,E26/D26*100,"-")</f>
        <v>0.76458226976457044</v>
      </c>
      <c r="G26" s="103">
        <v>644</v>
      </c>
      <c r="H26" s="103">
        <v>0</v>
      </c>
      <c r="I26" s="103">
        <f>+SUM(K26,+M26,+O26)</f>
        <v>83585</v>
      </c>
      <c r="J26" s="104">
        <f>IF(D26&gt;0,I26/D26*100,"-")</f>
        <v>99.235417730235426</v>
      </c>
      <c r="K26" s="103">
        <v>79530</v>
      </c>
      <c r="L26" s="104">
        <f>IF(D26&gt;0,K26/D26*100,"-")</f>
        <v>94.421161357727144</v>
      </c>
      <c r="M26" s="103">
        <v>0</v>
      </c>
      <c r="N26" s="104">
        <f>IF(D26&gt;0,M26/D26*100,"-")</f>
        <v>0</v>
      </c>
      <c r="O26" s="103">
        <v>4055</v>
      </c>
      <c r="P26" s="103">
        <v>2029</v>
      </c>
      <c r="Q26" s="104">
        <f>IF(D26&gt;0,O26/D26*100,"-")</f>
        <v>4.8142563725082814</v>
      </c>
      <c r="R26" s="103">
        <v>3594</v>
      </c>
      <c r="S26" s="101"/>
      <c r="T26" s="101" t="s">
        <v>257</v>
      </c>
      <c r="U26" s="101"/>
      <c r="V26" s="101"/>
      <c r="W26" s="101"/>
      <c r="X26" s="101"/>
      <c r="Y26" s="101"/>
      <c r="Z26" s="101" t="s">
        <v>257</v>
      </c>
      <c r="AA26" s="189" t="s">
        <v>256</v>
      </c>
      <c r="AB26" s="190"/>
    </row>
    <row r="27" spans="1:28" s="105" customFormat="1" ht="13.5" customHeight="1">
      <c r="A27" s="101" t="s">
        <v>40</v>
      </c>
      <c r="B27" s="102" t="s">
        <v>294</v>
      </c>
      <c r="C27" s="101" t="s">
        <v>295</v>
      </c>
      <c r="D27" s="103">
        <f>+SUM(E27,+I27)</f>
        <v>31858</v>
      </c>
      <c r="E27" s="103">
        <f>+SUM(G27,+H27)</f>
        <v>133</v>
      </c>
      <c r="F27" s="104">
        <f>IF(D27&gt;0,E27/D27*100,"-")</f>
        <v>0.41747755665766845</v>
      </c>
      <c r="G27" s="103">
        <v>133</v>
      </c>
      <c r="H27" s="103">
        <v>0</v>
      </c>
      <c r="I27" s="103">
        <f>+SUM(K27,+M27,+O27)</f>
        <v>31725</v>
      </c>
      <c r="J27" s="104">
        <f>IF(D27&gt;0,I27/D27*100,"-")</f>
        <v>99.582522443342341</v>
      </c>
      <c r="K27" s="103">
        <v>22462</v>
      </c>
      <c r="L27" s="104">
        <f>IF(D27&gt;0,K27/D27*100,"-")</f>
        <v>70.506623140184558</v>
      </c>
      <c r="M27" s="103">
        <v>0</v>
      </c>
      <c r="N27" s="104">
        <f>IF(D27&gt;0,M27/D27*100,"-")</f>
        <v>0</v>
      </c>
      <c r="O27" s="103">
        <v>9263</v>
      </c>
      <c r="P27" s="103">
        <v>4987</v>
      </c>
      <c r="Q27" s="104">
        <f>IF(D27&gt;0,O27/D27*100,"-")</f>
        <v>29.075899303157765</v>
      </c>
      <c r="R27" s="103">
        <v>229</v>
      </c>
      <c r="S27" s="101"/>
      <c r="T27" s="101"/>
      <c r="U27" s="101"/>
      <c r="V27" s="101" t="s">
        <v>257</v>
      </c>
      <c r="W27" s="101"/>
      <c r="X27" s="101"/>
      <c r="Y27" s="101"/>
      <c r="Z27" s="101" t="s">
        <v>257</v>
      </c>
      <c r="AA27" s="189" t="s">
        <v>256</v>
      </c>
      <c r="AB27" s="190"/>
    </row>
    <row r="28" spans="1:28" s="105" customFormat="1" ht="13.5" customHeight="1">
      <c r="A28" s="101" t="s">
        <v>40</v>
      </c>
      <c r="B28" s="102" t="s">
        <v>296</v>
      </c>
      <c r="C28" s="101" t="s">
        <v>297</v>
      </c>
      <c r="D28" s="103">
        <f>+SUM(E28,+I28)</f>
        <v>48537</v>
      </c>
      <c r="E28" s="103">
        <f>+SUM(G28,+H28)</f>
        <v>278</v>
      </c>
      <c r="F28" s="104">
        <f>IF(D28&gt;0,E28/D28*100,"-")</f>
        <v>0.57275892618002755</v>
      </c>
      <c r="G28" s="103">
        <v>278</v>
      </c>
      <c r="H28" s="103">
        <v>0</v>
      </c>
      <c r="I28" s="103">
        <f>+SUM(K28,+M28,+O28)</f>
        <v>48259</v>
      </c>
      <c r="J28" s="104">
        <f>IF(D28&gt;0,I28/D28*100,"-")</f>
        <v>99.427241073819971</v>
      </c>
      <c r="K28" s="103">
        <v>44072</v>
      </c>
      <c r="L28" s="104">
        <f>IF(D28&gt;0,K28/D28*100,"-")</f>
        <v>90.800832354698485</v>
      </c>
      <c r="M28" s="103">
        <v>0</v>
      </c>
      <c r="N28" s="104">
        <f>IF(D28&gt;0,M28/D28*100,"-")</f>
        <v>0</v>
      </c>
      <c r="O28" s="103">
        <v>4187</v>
      </c>
      <c r="P28" s="103">
        <v>815</v>
      </c>
      <c r="Q28" s="104">
        <f>IF(D28&gt;0,O28/D28*100,"-")</f>
        <v>8.6264087191214944</v>
      </c>
      <c r="R28" s="103">
        <v>780</v>
      </c>
      <c r="S28" s="101"/>
      <c r="T28" s="101" t="s">
        <v>257</v>
      </c>
      <c r="U28" s="101"/>
      <c r="V28" s="101"/>
      <c r="W28" s="101"/>
      <c r="X28" s="101"/>
      <c r="Y28" s="101"/>
      <c r="Z28" s="101" t="s">
        <v>257</v>
      </c>
      <c r="AA28" s="189" t="s">
        <v>256</v>
      </c>
      <c r="AB28" s="190"/>
    </row>
    <row r="29" spans="1:28" s="105" customFormat="1" ht="13.5" customHeight="1">
      <c r="A29" s="101" t="s">
        <v>40</v>
      </c>
      <c r="B29" s="102" t="s">
        <v>298</v>
      </c>
      <c r="C29" s="101" t="s">
        <v>299</v>
      </c>
      <c r="D29" s="103">
        <f>+SUM(E29,+I29)</f>
        <v>31467</v>
      </c>
      <c r="E29" s="103">
        <f>+SUM(G29,+H29)</f>
        <v>305</v>
      </c>
      <c r="F29" s="104">
        <f>IF(D29&gt;0,E29/D29*100,"-")</f>
        <v>0.96926939333269768</v>
      </c>
      <c r="G29" s="103">
        <v>305</v>
      </c>
      <c r="H29" s="103">
        <v>0</v>
      </c>
      <c r="I29" s="103">
        <f>+SUM(K29,+M29,+O29)</f>
        <v>31162</v>
      </c>
      <c r="J29" s="104">
        <f>IF(D29&gt;0,I29/D29*100,"-")</f>
        <v>99.030730606667305</v>
      </c>
      <c r="K29" s="103">
        <v>19669</v>
      </c>
      <c r="L29" s="104">
        <f>IF(D29&gt;0,K29/D29*100,"-")</f>
        <v>62.50675310642896</v>
      </c>
      <c r="M29" s="103">
        <v>0</v>
      </c>
      <c r="N29" s="104">
        <f>IF(D29&gt;0,M29/D29*100,"-")</f>
        <v>0</v>
      </c>
      <c r="O29" s="103">
        <v>11493</v>
      </c>
      <c r="P29" s="103">
        <v>4483</v>
      </c>
      <c r="Q29" s="104">
        <f>IF(D29&gt;0,O29/D29*100,"-")</f>
        <v>36.523977500238345</v>
      </c>
      <c r="R29" s="103">
        <v>0</v>
      </c>
      <c r="S29" s="101"/>
      <c r="T29" s="101" t="s">
        <v>257</v>
      </c>
      <c r="U29" s="101"/>
      <c r="V29" s="101"/>
      <c r="W29" s="101"/>
      <c r="X29" s="101"/>
      <c r="Y29" s="101"/>
      <c r="Z29" s="101" t="s">
        <v>257</v>
      </c>
      <c r="AA29" s="189" t="s">
        <v>256</v>
      </c>
      <c r="AB29" s="190"/>
    </row>
    <row r="30" spans="1:28" s="105" customFormat="1" ht="13.5" customHeight="1">
      <c r="A30" s="101" t="s">
        <v>40</v>
      </c>
      <c r="B30" s="102" t="s">
        <v>300</v>
      </c>
      <c r="C30" s="101" t="s">
        <v>301</v>
      </c>
      <c r="D30" s="103">
        <f>+SUM(E30,+I30)</f>
        <v>27919</v>
      </c>
      <c r="E30" s="103">
        <f>+SUM(G30,+H30)</f>
        <v>297</v>
      </c>
      <c r="F30" s="104">
        <f>IF(D30&gt;0,E30/D30*100,"-")</f>
        <v>1.063791683083205</v>
      </c>
      <c r="G30" s="103">
        <v>297</v>
      </c>
      <c r="H30" s="103">
        <v>0</v>
      </c>
      <c r="I30" s="103">
        <f>+SUM(K30,+M30,+O30)</f>
        <v>27622</v>
      </c>
      <c r="J30" s="104">
        <f>IF(D30&gt;0,I30/D30*100,"-")</f>
        <v>98.93620831691679</v>
      </c>
      <c r="K30" s="103">
        <v>19040</v>
      </c>
      <c r="L30" s="104">
        <f>IF(D30&gt;0,K30/D30*100,"-")</f>
        <v>68.197285003044513</v>
      </c>
      <c r="M30" s="103">
        <v>0</v>
      </c>
      <c r="N30" s="104">
        <f>IF(D30&gt;0,M30/D30*100,"-")</f>
        <v>0</v>
      </c>
      <c r="O30" s="103">
        <v>8582</v>
      </c>
      <c r="P30" s="103">
        <v>1259</v>
      </c>
      <c r="Q30" s="104">
        <f>IF(D30&gt;0,O30/D30*100,"-")</f>
        <v>30.738923313872274</v>
      </c>
      <c r="R30" s="103">
        <v>219</v>
      </c>
      <c r="S30" s="101" t="s">
        <v>257</v>
      </c>
      <c r="T30" s="101"/>
      <c r="U30" s="101"/>
      <c r="V30" s="101"/>
      <c r="W30" s="101"/>
      <c r="X30" s="101"/>
      <c r="Y30" s="101"/>
      <c r="Z30" s="101" t="s">
        <v>257</v>
      </c>
      <c r="AA30" s="189" t="s">
        <v>256</v>
      </c>
      <c r="AB30" s="190"/>
    </row>
    <row r="31" spans="1:28" s="105" customFormat="1" ht="13.5" customHeight="1">
      <c r="A31" s="101" t="s">
        <v>40</v>
      </c>
      <c r="B31" s="102" t="s">
        <v>302</v>
      </c>
      <c r="C31" s="101" t="s">
        <v>303</v>
      </c>
      <c r="D31" s="103">
        <f>+SUM(E31,+I31)</f>
        <v>9453</v>
      </c>
      <c r="E31" s="103">
        <f>+SUM(G31,+H31)</f>
        <v>112</v>
      </c>
      <c r="F31" s="104">
        <f>IF(D31&gt;0,E31/D31*100,"-")</f>
        <v>1.1848090553263513</v>
      </c>
      <c r="G31" s="103">
        <v>112</v>
      </c>
      <c r="H31" s="103">
        <v>0</v>
      </c>
      <c r="I31" s="103">
        <f>+SUM(K31,+M31,+O31)</f>
        <v>9341</v>
      </c>
      <c r="J31" s="104">
        <f>IF(D31&gt;0,I31/D31*100,"-")</f>
        <v>98.815190944673645</v>
      </c>
      <c r="K31" s="103">
        <v>5064</v>
      </c>
      <c r="L31" s="104">
        <f>IF(D31&gt;0,K31/D31*100,"-")</f>
        <v>53.570295144398607</v>
      </c>
      <c r="M31" s="103">
        <v>0</v>
      </c>
      <c r="N31" s="104">
        <f>IF(D31&gt;0,M31/D31*100,"-")</f>
        <v>0</v>
      </c>
      <c r="O31" s="103">
        <v>4277</v>
      </c>
      <c r="P31" s="103">
        <v>1160</v>
      </c>
      <c r="Q31" s="104">
        <f>IF(D31&gt;0,O31/D31*100,"-")</f>
        <v>45.244895800275046</v>
      </c>
      <c r="R31" s="103">
        <v>304</v>
      </c>
      <c r="S31" s="101"/>
      <c r="T31" s="101" t="s">
        <v>257</v>
      </c>
      <c r="U31" s="101"/>
      <c r="V31" s="101"/>
      <c r="W31" s="101"/>
      <c r="X31" s="101"/>
      <c r="Y31" s="101"/>
      <c r="Z31" s="101" t="s">
        <v>257</v>
      </c>
      <c r="AA31" s="189" t="s">
        <v>256</v>
      </c>
      <c r="AB31" s="190"/>
    </row>
    <row r="32" spans="1:28" s="105" customFormat="1" ht="13.5" customHeight="1">
      <c r="A32" s="101" t="s">
        <v>40</v>
      </c>
      <c r="B32" s="102" t="s">
        <v>304</v>
      </c>
      <c r="C32" s="101" t="s">
        <v>305</v>
      </c>
      <c r="D32" s="103">
        <f>+SUM(E32,+I32)</f>
        <v>17217</v>
      </c>
      <c r="E32" s="103">
        <f>+SUM(G32,+H32)</f>
        <v>79</v>
      </c>
      <c r="F32" s="104">
        <f>IF(D32&gt;0,E32/D32*100,"-")</f>
        <v>0.45884881222047974</v>
      </c>
      <c r="G32" s="103">
        <v>79</v>
      </c>
      <c r="H32" s="103">
        <v>0</v>
      </c>
      <c r="I32" s="103">
        <f>+SUM(K32,+M32,+O32)</f>
        <v>17138</v>
      </c>
      <c r="J32" s="104">
        <f>IF(D32&gt;0,I32/D32*100,"-")</f>
        <v>99.541151187779519</v>
      </c>
      <c r="K32" s="103">
        <v>14924</v>
      </c>
      <c r="L32" s="104">
        <f>IF(D32&gt;0,K32/D32*100,"-")</f>
        <v>86.681768019980254</v>
      </c>
      <c r="M32" s="103">
        <v>0</v>
      </c>
      <c r="N32" s="104">
        <f>IF(D32&gt;0,M32/D32*100,"-")</f>
        <v>0</v>
      </c>
      <c r="O32" s="103">
        <v>2214</v>
      </c>
      <c r="P32" s="103">
        <v>585</v>
      </c>
      <c r="Q32" s="104">
        <f>IF(D32&gt;0,O32/D32*100,"-")</f>
        <v>12.859383167799269</v>
      </c>
      <c r="R32" s="103">
        <v>98</v>
      </c>
      <c r="S32" s="101"/>
      <c r="T32" s="101" t="s">
        <v>257</v>
      </c>
      <c r="U32" s="101"/>
      <c r="V32" s="101"/>
      <c r="W32" s="101"/>
      <c r="X32" s="101"/>
      <c r="Y32" s="101"/>
      <c r="Z32" s="101" t="s">
        <v>257</v>
      </c>
      <c r="AA32" s="189" t="s">
        <v>256</v>
      </c>
      <c r="AB32" s="190"/>
    </row>
    <row r="33" spans="1:28" s="105" customFormat="1" ht="13.5" customHeight="1">
      <c r="A33" s="101" t="s">
        <v>40</v>
      </c>
      <c r="B33" s="102" t="s">
        <v>306</v>
      </c>
      <c r="C33" s="101" t="s">
        <v>307</v>
      </c>
      <c r="D33" s="103">
        <f>+SUM(E33,+I33)</f>
        <v>10975</v>
      </c>
      <c r="E33" s="103">
        <f>+SUM(G33,+H33)</f>
        <v>181</v>
      </c>
      <c r="F33" s="104">
        <f>IF(D33&gt;0,E33/D33*100,"-")</f>
        <v>1.6492027334851938</v>
      </c>
      <c r="G33" s="103">
        <v>181</v>
      </c>
      <c r="H33" s="103">
        <v>0</v>
      </c>
      <c r="I33" s="103">
        <f>+SUM(K33,+M33,+O33)</f>
        <v>10794</v>
      </c>
      <c r="J33" s="104">
        <f>IF(D33&gt;0,I33/D33*100,"-")</f>
        <v>98.350797266514817</v>
      </c>
      <c r="K33" s="103">
        <v>9255</v>
      </c>
      <c r="L33" s="104">
        <f>IF(D33&gt;0,K33/D33*100,"-")</f>
        <v>84.328018223234622</v>
      </c>
      <c r="M33" s="103">
        <v>0</v>
      </c>
      <c r="N33" s="104">
        <f>IF(D33&gt;0,M33/D33*100,"-")</f>
        <v>0</v>
      </c>
      <c r="O33" s="103">
        <v>1539</v>
      </c>
      <c r="P33" s="103">
        <v>471</v>
      </c>
      <c r="Q33" s="104">
        <f>IF(D33&gt;0,O33/D33*100,"-")</f>
        <v>14.022779043280181</v>
      </c>
      <c r="R33" s="103">
        <v>145</v>
      </c>
      <c r="S33" s="101"/>
      <c r="T33" s="101" t="s">
        <v>257</v>
      </c>
      <c r="U33" s="101"/>
      <c r="V33" s="101"/>
      <c r="W33" s="101"/>
      <c r="X33" s="101"/>
      <c r="Y33" s="101"/>
      <c r="Z33" s="101" t="s">
        <v>257</v>
      </c>
      <c r="AA33" s="189" t="s">
        <v>256</v>
      </c>
      <c r="AB33" s="190"/>
    </row>
    <row r="34" spans="1:28" s="105" customFormat="1" ht="13.5" customHeight="1">
      <c r="A34" s="101" t="s">
        <v>40</v>
      </c>
      <c r="B34" s="102" t="s">
        <v>308</v>
      </c>
      <c r="C34" s="101" t="s">
        <v>309</v>
      </c>
      <c r="D34" s="103">
        <f>+SUM(E34,+I34)</f>
        <v>9923</v>
      </c>
      <c r="E34" s="103">
        <f>+SUM(G34,+H34)</f>
        <v>225</v>
      </c>
      <c r="F34" s="104">
        <f>IF(D34&gt;0,E34/D34*100,"-")</f>
        <v>2.2674594376700594</v>
      </c>
      <c r="G34" s="103">
        <v>225</v>
      </c>
      <c r="H34" s="103">
        <v>0</v>
      </c>
      <c r="I34" s="103">
        <f>+SUM(K34,+M34,+O34)</f>
        <v>9698</v>
      </c>
      <c r="J34" s="104">
        <f>IF(D34&gt;0,I34/D34*100,"-")</f>
        <v>97.732540562329945</v>
      </c>
      <c r="K34" s="103">
        <v>7466</v>
      </c>
      <c r="L34" s="104">
        <f>IF(D34&gt;0,K34/D34*100,"-")</f>
        <v>75.239342940642956</v>
      </c>
      <c r="M34" s="103">
        <v>0</v>
      </c>
      <c r="N34" s="104">
        <f>IF(D34&gt;0,M34/D34*100,"-")</f>
        <v>0</v>
      </c>
      <c r="O34" s="103">
        <v>2232</v>
      </c>
      <c r="P34" s="103">
        <v>814</v>
      </c>
      <c r="Q34" s="104">
        <f>IF(D34&gt;0,O34/D34*100,"-")</f>
        <v>22.493197621686988</v>
      </c>
      <c r="R34" s="103">
        <v>0</v>
      </c>
      <c r="S34" s="101" t="s">
        <v>257</v>
      </c>
      <c r="T34" s="101"/>
      <c r="U34" s="101"/>
      <c r="V34" s="101"/>
      <c r="W34" s="101"/>
      <c r="X34" s="101"/>
      <c r="Y34" s="101"/>
      <c r="Z34" s="101" t="s">
        <v>257</v>
      </c>
      <c r="AA34" s="189" t="s">
        <v>256</v>
      </c>
      <c r="AB34" s="190"/>
    </row>
    <row r="35" spans="1:28" s="105" customFormat="1" ht="13.5" customHeight="1">
      <c r="A35" s="101" t="s">
        <v>40</v>
      </c>
      <c r="B35" s="102" t="s">
        <v>310</v>
      </c>
      <c r="C35" s="101" t="s">
        <v>311</v>
      </c>
      <c r="D35" s="103">
        <f>+SUM(E35,+I35)</f>
        <v>17658</v>
      </c>
      <c r="E35" s="103">
        <f>+SUM(G35,+H35)</f>
        <v>376</v>
      </c>
      <c r="F35" s="104">
        <f>IF(D35&gt;0,E35/D35*100,"-")</f>
        <v>2.1293464718541171</v>
      </c>
      <c r="G35" s="103">
        <v>376</v>
      </c>
      <c r="H35" s="103">
        <v>0</v>
      </c>
      <c r="I35" s="103">
        <f>+SUM(K35,+M35,+O35)</f>
        <v>17282</v>
      </c>
      <c r="J35" s="104">
        <f>IF(D35&gt;0,I35/D35*100,"-")</f>
        <v>97.87065352814588</v>
      </c>
      <c r="K35" s="103">
        <v>13200</v>
      </c>
      <c r="L35" s="104">
        <f>IF(D35&gt;0,K35/D35*100,"-")</f>
        <v>74.753652735304115</v>
      </c>
      <c r="M35" s="103">
        <v>0</v>
      </c>
      <c r="N35" s="104">
        <f>IF(D35&gt;0,M35/D35*100,"-")</f>
        <v>0</v>
      </c>
      <c r="O35" s="103">
        <v>4082</v>
      </c>
      <c r="P35" s="103">
        <v>2633</v>
      </c>
      <c r="Q35" s="104">
        <f>IF(D35&gt;0,O35/D35*100,"-")</f>
        <v>23.117000792841772</v>
      </c>
      <c r="R35" s="103">
        <v>130</v>
      </c>
      <c r="S35" s="101"/>
      <c r="T35" s="101" t="s">
        <v>257</v>
      </c>
      <c r="U35" s="101"/>
      <c r="V35" s="101"/>
      <c r="W35" s="101"/>
      <c r="X35" s="101"/>
      <c r="Y35" s="101"/>
      <c r="Z35" s="101" t="s">
        <v>257</v>
      </c>
      <c r="AA35" s="189" t="s">
        <v>256</v>
      </c>
      <c r="AB35" s="190"/>
    </row>
    <row r="36" spans="1:28" s="105" customFormat="1" ht="13.5" customHeight="1">
      <c r="A36" s="101" t="s">
        <v>40</v>
      </c>
      <c r="B36" s="102" t="s">
        <v>312</v>
      </c>
      <c r="C36" s="101" t="s">
        <v>313</v>
      </c>
      <c r="D36" s="103">
        <f>+SUM(E36,+I36)</f>
        <v>11755</v>
      </c>
      <c r="E36" s="103">
        <f>+SUM(G36,+H36)</f>
        <v>108</v>
      </c>
      <c r="F36" s="104">
        <f>IF(D36&gt;0,E36/D36*100,"-")</f>
        <v>0.91875797532964698</v>
      </c>
      <c r="G36" s="103">
        <v>108</v>
      </c>
      <c r="H36" s="103">
        <v>0</v>
      </c>
      <c r="I36" s="103">
        <f>+SUM(K36,+M36,+O36)</f>
        <v>11647</v>
      </c>
      <c r="J36" s="104">
        <f>IF(D36&gt;0,I36/D36*100,"-")</f>
        <v>99.08124202467036</v>
      </c>
      <c r="K36" s="103">
        <v>5401</v>
      </c>
      <c r="L36" s="104">
        <f>IF(D36&gt;0,K36/D36*100,"-")</f>
        <v>45.946405784772438</v>
      </c>
      <c r="M36" s="103">
        <v>0</v>
      </c>
      <c r="N36" s="104">
        <f>IF(D36&gt;0,M36/D36*100,"-")</f>
        <v>0</v>
      </c>
      <c r="O36" s="103">
        <v>6246</v>
      </c>
      <c r="P36" s="103">
        <v>1462</v>
      </c>
      <c r="Q36" s="104">
        <f>IF(D36&gt;0,O36/D36*100,"-")</f>
        <v>53.134836239897922</v>
      </c>
      <c r="R36" s="103">
        <v>465</v>
      </c>
      <c r="S36" s="101"/>
      <c r="T36" s="101" t="s">
        <v>257</v>
      </c>
      <c r="U36" s="101"/>
      <c r="V36" s="101"/>
      <c r="W36" s="101"/>
      <c r="X36" s="101"/>
      <c r="Y36" s="101"/>
      <c r="Z36" s="101" t="s">
        <v>257</v>
      </c>
      <c r="AA36" s="189" t="s">
        <v>256</v>
      </c>
      <c r="AB36" s="190"/>
    </row>
    <row r="37" spans="1:28" s="105" customFormat="1" ht="13.5" customHeight="1">
      <c r="A37" s="101" t="s">
        <v>40</v>
      </c>
      <c r="B37" s="102" t="s">
        <v>314</v>
      </c>
      <c r="C37" s="101" t="s">
        <v>315</v>
      </c>
      <c r="D37" s="103">
        <f>+SUM(E37,+I37)</f>
        <v>6960</v>
      </c>
      <c r="E37" s="103">
        <f>+SUM(G37,+H37)</f>
        <v>196</v>
      </c>
      <c r="F37" s="104">
        <f>IF(D37&gt;0,E37/D37*100,"-")</f>
        <v>2.8160919540229883</v>
      </c>
      <c r="G37" s="103">
        <v>196</v>
      </c>
      <c r="H37" s="103">
        <v>0</v>
      </c>
      <c r="I37" s="103">
        <f>+SUM(K37,+M37,+O37)</f>
        <v>6764</v>
      </c>
      <c r="J37" s="104">
        <f>IF(D37&gt;0,I37/D37*100,"-")</f>
        <v>97.183908045977006</v>
      </c>
      <c r="K37" s="103">
        <v>566</v>
      </c>
      <c r="L37" s="104">
        <f>IF(D37&gt;0,K37/D37*100,"-")</f>
        <v>8.1321839080459775</v>
      </c>
      <c r="M37" s="103">
        <v>0</v>
      </c>
      <c r="N37" s="104">
        <f>IF(D37&gt;0,M37/D37*100,"-")</f>
        <v>0</v>
      </c>
      <c r="O37" s="103">
        <v>6198</v>
      </c>
      <c r="P37" s="103">
        <v>1272</v>
      </c>
      <c r="Q37" s="104">
        <f>IF(D37&gt;0,O37/D37*100,"-")</f>
        <v>89.051724137931032</v>
      </c>
      <c r="R37" s="103">
        <v>50</v>
      </c>
      <c r="S37" s="101"/>
      <c r="T37" s="101" t="s">
        <v>257</v>
      </c>
      <c r="U37" s="101"/>
      <c r="V37" s="101"/>
      <c r="W37" s="101"/>
      <c r="X37" s="101"/>
      <c r="Y37" s="101"/>
      <c r="Z37" s="101" t="s">
        <v>257</v>
      </c>
      <c r="AA37" s="189" t="s">
        <v>256</v>
      </c>
      <c r="AB37" s="190"/>
    </row>
    <row r="38" spans="1:28" s="105" customFormat="1" ht="13.5" customHeight="1">
      <c r="A38" s="101" t="s">
        <v>40</v>
      </c>
      <c r="B38" s="102" t="s">
        <v>316</v>
      </c>
      <c r="C38" s="101" t="s">
        <v>317</v>
      </c>
      <c r="D38" s="103">
        <f>+SUM(E38,+I38)</f>
        <v>24165</v>
      </c>
      <c r="E38" s="103">
        <f>+SUM(G38,+H38)</f>
        <v>69</v>
      </c>
      <c r="F38" s="104">
        <f>IF(D38&gt;0,E38/D38*100,"-")</f>
        <v>0.2855369335816263</v>
      </c>
      <c r="G38" s="103">
        <v>69</v>
      </c>
      <c r="H38" s="103">
        <v>0</v>
      </c>
      <c r="I38" s="103">
        <f>+SUM(K38,+M38,+O38)</f>
        <v>24096</v>
      </c>
      <c r="J38" s="104">
        <f>IF(D38&gt;0,I38/D38*100,"-")</f>
        <v>99.714463066418375</v>
      </c>
      <c r="K38" s="103">
        <v>21236</v>
      </c>
      <c r="L38" s="104">
        <f>IF(D38&gt;0,K38/D38*100,"-")</f>
        <v>87.879164080281399</v>
      </c>
      <c r="M38" s="103">
        <v>0</v>
      </c>
      <c r="N38" s="104">
        <f>IF(D38&gt;0,M38/D38*100,"-")</f>
        <v>0</v>
      </c>
      <c r="O38" s="103">
        <v>2860</v>
      </c>
      <c r="P38" s="103">
        <v>1310</v>
      </c>
      <c r="Q38" s="104">
        <f>IF(D38&gt;0,O38/D38*100,"-")</f>
        <v>11.835298986136975</v>
      </c>
      <c r="R38" s="103">
        <v>326</v>
      </c>
      <c r="S38" s="101"/>
      <c r="T38" s="101" t="s">
        <v>257</v>
      </c>
      <c r="U38" s="101"/>
      <c r="V38" s="101"/>
      <c r="W38" s="101"/>
      <c r="X38" s="101"/>
      <c r="Y38" s="101"/>
      <c r="Z38" s="101" t="s">
        <v>257</v>
      </c>
      <c r="AA38" s="189" t="s">
        <v>256</v>
      </c>
      <c r="AB38" s="190"/>
    </row>
    <row r="39" spans="1:28" s="105" customFormat="1" ht="13.5" customHeight="1">
      <c r="A39" s="101" t="s">
        <v>40</v>
      </c>
      <c r="B39" s="102" t="s">
        <v>318</v>
      </c>
      <c r="C39" s="101" t="s">
        <v>319</v>
      </c>
      <c r="D39" s="103">
        <f>+SUM(E39,+I39)</f>
        <v>40216</v>
      </c>
      <c r="E39" s="103">
        <f>+SUM(G39,+H39)</f>
        <v>248</v>
      </c>
      <c r="F39" s="104">
        <f>IF(D39&gt;0,E39/D39*100,"-")</f>
        <v>0.61666998209667789</v>
      </c>
      <c r="G39" s="103">
        <v>248</v>
      </c>
      <c r="H39" s="103">
        <v>0</v>
      </c>
      <c r="I39" s="103">
        <f>+SUM(K39,+M39,+O39)</f>
        <v>39968</v>
      </c>
      <c r="J39" s="104">
        <f>IF(D39&gt;0,I39/D39*100,"-")</f>
        <v>99.383330017903333</v>
      </c>
      <c r="K39" s="103">
        <v>35920</v>
      </c>
      <c r="L39" s="104">
        <f>IF(D39&gt;0,K39/D39*100,"-")</f>
        <v>89.317684503680127</v>
      </c>
      <c r="M39" s="103">
        <v>0</v>
      </c>
      <c r="N39" s="104">
        <f>IF(D39&gt;0,M39/D39*100,"-")</f>
        <v>0</v>
      </c>
      <c r="O39" s="103">
        <v>4048</v>
      </c>
      <c r="P39" s="103">
        <v>1665</v>
      </c>
      <c r="Q39" s="104">
        <f>IF(D39&gt;0,O39/D39*100,"-")</f>
        <v>10.065645514223196</v>
      </c>
      <c r="R39" s="103">
        <v>2745</v>
      </c>
      <c r="S39" s="101" t="s">
        <v>257</v>
      </c>
      <c r="T39" s="101"/>
      <c r="U39" s="101"/>
      <c r="V39" s="101"/>
      <c r="W39" s="101" t="s">
        <v>257</v>
      </c>
      <c r="X39" s="101"/>
      <c r="Y39" s="101"/>
      <c r="Z39" s="101"/>
      <c r="AA39" s="189" t="s">
        <v>256</v>
      </c>
      <c r="AB39" s="190"/>
    </row>
    <row r="40" spans="1:28" s="105" customFormat="1" ht="13.5" customHeight="1">
      <c r="A40" s="101" t="s">
        <v>40</v>
      </c>
      <c r="B40" s="102" t="s">
        <v>320</v>
      </c>
      <c r="C40" s="101" t="s">
        <v>321</v>
      </c>
      <c r="D40" s="103">
        <f>+SUM(E40,+I40)</f>
        <v>3143</v>
      </c>
      <c r="E40" s="103">
        <f>+SUM(G40,+H40)</f>
        <v>15</v>
      </c>
      <c r="F40" s="104">
        <f>IF(D40&gt;0,E40/D40*100,"-")</f>
        <v>0.47725103404390706</v>
      </c>
      <c r="G40" s="103">
        <v>15</v>
      </c>
      <c r="H40" s="103">
        <v>0</v>
      </c>
      <c r="I40" s="103">
        <f>+SUM(K40,+M40,+O40)</f>
        <v>3128</v>
      </c>
      <c r="J40" s="104">
        <f>IF(D40&gt;0,I40/D40*100,"-")</f>
        <v>99.522748965956097</v>
      </c>
      <c r="K40" s="103">
        <v>2940</v>
      </c>
      <c r="L40" s="104">
        <f>IF(D40&gt;0,K40/D40*100,"-")</f>
        <v>93.541202672605792</v>
      </c>
      <c r="M40" s="103">
        <v>0</v>
      </c>
      <c r="N40" s="104">
        <f>IF(D40&gt;0,M40/D40*100,"-")</f>
        <v>0</v>
      </c>
      <c r="O40" s="103">
        <v>188</v>
      </c>
      <c r="P40" s="103">
        <v>72</v>
      </c>
      <c r="Q40" s="104">
        <f>IF(D40&gt;0,O40/D40*100,"-")</f>
        <v>5.9815462933503021</v>
      </c>
      <c r="R40" s="103">
        <v>20</v>
      </c>
      <c r="S40" s="101" t="s">
        <v>257</v>
      </c>
      <c r="T40" s="101"/>
      <c r="U40" s="101"/>
      <c r="V40" s="101"/>
      <c r="W40" s="101" t="s">
        <v>257</v>
      </c>
      <c r="X40" s="101"/>
      <c r="Y40" s="101"/>
      <c r="Z40" s="101"/>
      <c r="AA40" s="189" t="s">
        <v>256</v>
      </c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40">
    <sortCondition ref="A8:A40"/>
    <sortCondition ref="B8:B40"/>
    <sortCondition ref="C8:C40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&amp;L水洗化人口等（平成30年度実績）</oddHeader>
  </headerFooter>
  <colBreaks count="1" manualBreakCount="1">
    <brk id="17" min="1" max="3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神奈川県</v>
      </c>
      <c r="B7" s="107" t="str">
        <f>水洗化人口等!B7</f>
        <v>14000</v>
      </c>
      <c r="C7" s="106" t="s">
        <v>200</v>
      </c>
      <c r="D7" s="108">
        <f>SUM(E7,+H7,+K7)</f>
        <v>320775</v>
      </c>
      <c r="E7" s="108">
        <f>SUM(F7:G7)</f>
        <v>58583</v>
      </c>
      <c r="F7" s="108">
        <f>SUM(F$8:F$207)</f>
        <v>17388</v>
      </c>
      <c r="G7" s="108">
        <f>SUM(G$8:G$207)</f>
        <v>41195</v>
      </c>
      <c r="H7" s="108">
        <f>SUM(I7:J7)</f>
        <v>72708</v>
      </c>
      <c r="I7" s="108">
        <f>SUM(I$8:I$207)</f>
        <v>18521</v>
      </c>
      <c r="J7" s="108">
        <f>SUM(J$8:J$207)</f>
        <v>54187</v>
      </c>
      <c r="K7" s="108">
        <f>SUM(L7:M7)</f>
        <v>189484</v>
      </c>
      <c r="L7" s="108">
        <f>SUM(L$8:L$207)</f>
        <v>3463</v>
      </c>
      <c r="M7" s="108">
        <f>SUM(M$8:M$207)</f>
        <v>186021</v>
      </c>
      <c r="N7" s="108">
        <f>SUM(O7,+V7,+AC7)</f>
        <v>322307</v>
      </c>
      <c r="O7" s="108">
        <f>SUM(P7:U7)</f>
        <v>39372</v>
      </c>
      <c r="P7" s="108">
        <f t="shared" ref="P7:U7" si="0">SUM(P$8:P$207)</f>
        <v>17410</v>
      </c>
      <c r="Q7" s="108">
        <f t="shared" si="0"/>
        <v>0</v>
      </c>
      <c r="R7" s="108">
        <f t="shared" si="0"/>
        <v>0</v>
      </c>
      <c r="S7" s="108">
        <f t="shared" si="0"/>
        <v>21962</v>
      </c>
      <c r="T7" s="108">
        <f t="shared" si="0"/>
        <v>0</v>
      </c>
      <c r="U7" s="108">
        <f t="shared" si="0"/>
        <v>0</v>
      </c>
      <c r="V7" s="108">
        <f>SUM(W7:AB7)</f>
        <v>281403</v>
      </c>
      <c r="W7" s="108">
        <f t="shared" ref="W7:AB7" si="1">SUM(W$8:W$207)</f>
        <v>142393</v>
      </c>
      <c r="X7" s="108">
        <f t="shared" si="1"/>
        <v>0</v>
      </c>
      <c r="Y7" s="108">
        <f t="shared" si="1"/>
        <v>0</v>
      </c>
      <c r="Z7" s="108">
        <f t="shared" si="1"/>
        <v>139010</v>
      </c>
      <c r="AA7" s="108">
        <f t="shared" si="1"/>
        <v>0</v>
      </c>
      <c r="AB7" s="108">
        <f t="shared" si="1"/>
        <v>0</v>
      </c>
      <c r="AC7" s="108">
        <f>SUM(AD7:AE7)</f>
        <v>1532</v>
      </c>
      <c r="AD7" s="108">
        <f>SUM(AD$8:AD$207)</f>
        <v>120</v>
      </c>
      <c r="AE7" s="108">
        <f>SUM(AE$8:AE$207)</f>
        <v>1412</v>
      </c>
      <c r="AF7" s="108">
        <f>SUM(AG7:AI7)</f>
        <v>2928</v>
      </c>
      <c r="AG7" s="108">
        <f>SUM(AG$8:AG$207)</f>
        <v>2928</v>
      </c>
      <c r="AH7" s="108">
        <f>SUM(AH$8:AH$207)</f>
        <v>0</v>
      </c>
      <c r="AI7" s="108">
        <f>SUM(AI$8:AI$207)</f>
        <v>0</v>
      </c>
      <c r="AJ7" s="108">
        <f>SUM(AK7:AS7)</f>
        <v>3955</v>
      </c>
      <c r="AK7" s="108">
        <f t="shared" ref="AK7:AS7" si="2">SUM(AK$8:AK$207)</f>
        <v>95</v>
      </c>
      <c r="AL7" s="108">
        <f t="shared" si="2"/>
        <v>940</v>
      </c>
      <c r="AM7" s="108">
        <f t="shared" si="2"/>
        <v>2849</v>
      </c>
      <c r="AN7" s="108">
        <f t="shared" si="2"/>
        <v>46</v>
      </c>
      <c r="AO7" s="108">
        <f t="shared" si="2"/>
        <v>0</v>
      </c>
      <c r="AP7" s="108">
        <f t="shared" si="2"/>
        <v>0</v>
      </c>
      <c r="AQ7" s="108">
        <f t="shared" si="2"/>
        <v>0</v>
      </c>
      <c r="AR7" s="108">
        <f t="shared" si="2"/>
        <v>25</v>
      </c>
      <c r="AS7" s="108">
        <f t="shared" si="2"/>
        <v>0</v>
      </c>
      <c r="AT7" s="108">
        <f>SUM(AU7:AY7)</f>
        <v>140</v>
      </c>
      <c r="AU7" s="108">
        <f>SUM(AU$8:AU$207)</f>
        <v>8</v>
      </c>
      <c r="AV7" s="108">
        <f>SUM(AV$8:AV$207)</f>
        <v>0</v>
      </c>
      <c r="AW7" s="108">
        <f>SUM(AW$8:AW$207)</f>
        <v>132</v>
      </c>
      <c r="AX7" s="108">
        <f>SUM(AX$8:AX$207)</f>
        <v>0</v>
      </c>
      <c r="AY7" s="108">
        <f>SUM(AY$8:AY$207)</f>
        <v>0</v>
      </c>
      <c r="AZ7" s="108">
        <f>SUM(BA7:BC7)</f>
        <v>941</v>
      </c>
      <c r="BA7" s="108">
        <f>SUM(BA$8:BA$207)</f>
        <v>941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40</v>
      </c>
      <c r="B8" s="113" t="s">
        <v>254</v>
      </c>
      <c r="C8" s="101" t="s">
        <v>255</v>
      </c>
      <c r="D8" s="103">
        <f>SUM(E8,+H8,+K8)</f>
        <v>34155</v>
      </c>
      <c r="E8" s="103">
        <f>SUM(F8:G8)</f>
        <v>6982</v>
      </c>
      <c r="F8" s="103">
        <v>6982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27173</v>
      </c>
      <c r="L8" s="103">
        <v>0</v>
      </c>
      <c r="M8" s="103">
        <v>27173</v>
      </c>
      <c r="N8" s="103">
        <f>SUM(O8,+V8,+AC8)</f>
        <v>34155</v>
      </c>
      <c r="O8" s="103">
        <f>SUM(P8:U8)</f>
        <v>6982</v>
      </c>
      <c r="P8" s="103">
        <v>0</v>
      </c>
      <c r="Q8" s="103">
        <v>0</v>
      </c>
      <c r="R8" s="103">
        <v>0</v>
      </c>
      <c r="S8" s="103">
        <v>6982</v>
      </c>
      <c r="T8" s="103">
        <v>0</v>
      </c>
      <c r="U8" s="103">
        <v>0</v>
      </c>
      <c r="V8" s="103">
        <f>SUM(W8:AB8)</f>
        <v>27173</v>
      </c>
      <c r="W8" s="103">
        <v>0</v>
      </c>
      <c r="X8" s="103">
        <v>0</v>
      </c>
      <c r="Y8" s="103">
        <v>0</v>
      </c>
      <c r="Z8" s="103">
        <v>27173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0</v>
      </c>
      <c r="AG8" s="103">
        <v>0</v>
      </c>
      <c r="AH8" s="103">
        <v>0</v>
      </c>
      <c r="AI8" s="103">
        <v>0</v>
      </c>
      <c r="AJ8" s="103">
        <f>SUM(AK8:AS8)</f>
        <v>0</v>
      </c>
      <c r="AK8" s="103">
        <v>0</v>
      </c>
      <c r="AL8" s="103">
        <v>0</v>
      </c>
      <c r="AM8" s="103">
        <v>0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40</v>
      </c>
      <c r="B9" s="113" t="s">
        <v>258</v>
      </c>
      <c r="C9" s="101" t="s">
        <v>259</v>
      </c>
      <c r="D9" s="103">
        <f>SUM(E9,+H9,+K9)</f>
        <v>40238</v>
      </c>
      <c r="E9" s="103">
        <f>SUM(F9:G9)</f>
        <v>40238</v>
      </c>
      <c r="F9" s="103">
        <v>7254</v>
      </c>
      <c r="G9" s="103">
        <v>32984</v>
      </c>
      <c r="H9" s="103">
        <f>SUM(I9:J9)</f>
        <v>0</v>
      </c>
      <c r="I9" s="103">
        <v>0</v>
      </c>
      <c r="J9" s="103">
        <v>0</v>
      </c>
      <c r="K9" s="103">
        <f>SUM(L9:M9)</f>
        <v>0</v>
      </c>
      <c r="L9" s="103">
        <v>0</v>
      </c>
      <c r="M9" s="103">
        <v>0</v>
      </c>
      <c r="N9" s="103">
        <f>SUM(O9,+V9,+AC9)</f>
        <v>40238</v>
      </c>
      <c r="O9" s="103">
        <f>SUM(P9:U9)</f>
        <v>7254</v>
      </c>
      <c r="P9" s="103">
        <v>0</v>
      </c>
      <c r="Q9" s="103">
        <v>0</v>
      </c>
      <c r="R9" s="103">
        <v>0</v>
      </c>
      <c r="S9" s="103">
        <v>7254</v>
      </c>
      <c r="T9" s="103">
        <v>0</v>
      </c>
      <c r="U9" s="103">
        <v>0</v>
      </c>
      <c r="V9" s="103">
        <f>SUM(W9:AB9)</f>
        <v>32984</v>
      </c>
      <c r="W9" s="103">
        <v>0</v>
      </c>
      <c r="X9" s="103">
        <v>0</v>
      </c>
      <c r="Y9" s="103">
        <v>0</v>
      </c>
      <c r="Z9" s="103">
        <v>32984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0</v>
      </c>
      <c r="AG9" s="103">
        <v>0</v>
      </c>
      <c r="AH9" s="103">
        <v>0</v>
      </c>
      <c r="AI9" s="103">
        <v>0</v>
      </c>
      <c r="AJ9" s="103">
        <f>SUM(AK9:AS9)</f>
        <v>0</v>
      </c>
      <c r="AK9" s="103">
        <v>0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40</v>
      </c>
      <c r="B10" s="113" t="s">
        <v>260</v>
      </c>
      <c r="C10" s="101" t="s">
        <v>261</v>
      </c>
      <c r="D10" s="103">
        <f>SUM(E10,+H10,+K10)</f>
        <v>28125</v>
      </c>
      <c r="E10" s="103">
        <f>SUM(F10:G10)</f>
        <v>5990</v>
      </c>
      <c r="F10" s="103">
        <v>1217</v>
      </c>
      <c r="G10" s="103">
        <v>4773</v>
      </c>
      <c r="H10" s="103">
        <f>SUM(I10:J10)</f>
        <v>1279</v>
      </c>
      <c r="I10" s="103">
        <v>1279</v>
      </c>
      <c r="J10" s="103">
        <v>0</v>
      </c>
      <c r="K10" s="103">
        <f>SUM(L10:M10)</f>
        <v>20856</v>
      </c>
      <c r="L10" s="103">
        <v>0</v>
      </c>
      <c r="M10" s="103">
        <v>20856</v>
      </c>
      <c r="N10" s="103">
        <f>SUM(O10,+V10,+AC10)</f>
        <v>28125</v>
      </c>
      <c r="O10" s="103">
        <f>SUM(P10:U10)</f>
        <v>2496</v>
      </c>
      <c r="P10" s="103">
        <v>2496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25629</v>
      </c>
      <c r="W10" s="103">
        <v>25629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640</v>
      </c>
      <c r="AG10" s="103">
        <v>640</v>
      </c>
      <c r="AH10" s="103">
        <v>0</v>
      </c>
      <c r="AI10" s="103">
        <v>0</v>
      </c>
      <c r="AJ10" s="103">
        <f>SUM(AK10:AS10)</f>
        <v>640</v>
      </c>
      <c r="AK10" s="103">
        <v>0</v>
      </c>
      <c r="AL10" s="103">
        <v>0</v>
      </c>
      <c r="AM10" s="103">
        <v>640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40</v>
      </c>
      <c r="B11" s="113" t="s">
        <v>262</v>
      </c>
      <c r="C11" s="101" t="s">
        <v>263</v>
      </c>
      <c r="D11" s="103">
        <f>SUM(E11,+H11,+K11)</f>
        <v>13615</v>
      </c>
      <c r="E11" s="103">
        <f>SUM(F11:G11)</f>
        <v>0</v>
      </c>
      <c r="F11" s="103">
        <v>0</v>
      </c>
      <c r="G11" s="103">
        <v>0</v>
      </c>
      <c r="H11" s="103">
        <f>SUM(I11:J11)</f>
        <v>13181</v>
      </c>
      <c r="I11" s="103">
        <v>2004</v>
      </c>
      <c r="J11" s="103">
        <v>11177</v>
      </c>
      <c r="K11" s="103">
        <f>SUM(L11:M11)</f>
        <v>434</v>
      </c>
      <c r="L11" s="103">
        <v>434</v>
      </c>
      <c r="M11" s="103">
        <v>0</v>
      </c>
      <c r="N11" s="103">
        <f>SUM(O11,+V11,+AC11)</f>
        <v>13615</v>
      </c>
      <c r="O11" s="103">
        <f>SUM(P11:U11)</f>
        <v>2438</v>
      </c>
      <c r="P11" s="103">
        <v>0</v>
      </c>
      <c r="Q11" s="103">
        <v>0</v>
      </c>
      <c r="R11" s="103">
        <v>0</v>
      </c>
      <c r="S11" s="103">
        <v>2438</v>
      </c>
      <c r="T11" s="103">
        <v>0</v>
      </c>
      <c r="U11" s="103">
        <v>0</v>
      </c>
      <c r="V11" s="103">
        <f>SUM(W11:AB11)</f>
        <v>11177</v>
      </c>
      <c r="W11" s="103">
        <v>0</v>
      </c>
      <c r="X11" s="103">
        <v>0</v>
      </c>
      <c r="Y11" s="103">
        <v>0</v>
      </c>
      <c r="Z11" s="103">
        <v>11177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0</v>
      </c>
      <c r="AG11" s="103">
        <v>0</v>
      </c>
      <c r="AH11" s="103">
        <v>0</v>
      </c>
      <c r="AI11" s="103">
        <v>0</v>
      </c>
      <c r="AJ11" s="103">
        <f>SUM(AK11:AS11)</f>
        <v>0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40</v>
      </c>
      <c r="B12" s="113" t="s">
        <v>264</v>
      </c>
      <c r="C12" s="101" t="s">
        <v>265</v>
      </c>
      <c r="D12" s="103">
        <f>SUM(E12,+H12,+K12)</f>
        <v>6685</v>
      </c>
      <c r="E12" s="103">
        <f>SUM(F12:G12)</f>
        <v>0</v>
      </c>
      <c r="F12" s="103">
        <v>0</v>
      </c>
      <c r="G12" s="103">
        <v>0</v>
      </c>
      <c r="H12" s="103">
        <f>SUM(I12:J12)</f>
        <v>1051</v>
      </c>
      <c r="I12" s="103">
        <v>1051</v>
      </c>
      <c r="J12" s="103">
        <v>0</v>
      </c>
      <c r="K12" s="103">
        <f>SUM(L12:M12)</f>
        <v>5634</v>
      </c>
      <c r="L12" s="103">
        <v>0</v>
      </c>
      <c r="M12" s="103">
        <v>5634</v>
      </c>
      <c r="N12" s="103">
        <f>SUM(O12,+V12,+AC12)</f>
        <v>6685</v>
      </c>
      <c r="O12" s="103">
        <f>SUM(P12:U12)</f>
        <v>1051</v>
      </c>
      <c r="P12" s="103">
        <v>1051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5634</v>
      </c>
      <c r="W12" s="103">
        <v>5634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207</v>
      </c>
      <c r="AG12" s="103">
        <v>207</v>
      </c>
      <c r="AH12" s="103">
        <v>0</v>
      </c>
      <c r="AI12" s="103">
        <v>0</v>
      </c>
      <c r="AJ12" s="103">
        <f>SUM(AK12:AS12)</f>
        <v>207</v>
      </c>
      <c r="AK12" s="103">
        <v>0</v>
      </c>
      <c r="AL12" s="103">
        <v>0</v>
      </c>
      <c r="AM12" s="103">
        <v>207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40</v>
      </c>
      <c r="B13" s="113" t="s">
        <v>266</v>
      </c>
      <c r="C13" s="101" t="s">
        <v>267</v>
      </c>
      <c r="D13" s="103">
        <f>SUM(E13,+H13,+K13)</f>
        <v>2978</v>
      </c>
      <c r="E13" s="103">
        <f>SUM(F13:G13)</f>
        <v>0</v>
      </c>
      <c r="F13" s="103">
        <v>0</v>
      </c>
      <c r="G13" s="103">
        <v>0</v>
      </c>
      <c r="H13" s="103">
        <f>SUM(I13:J13)</f>
        <v>811</v>
      </c>
      <c r="I13" s="103">
        <v>811</v>
      </c>
      <c r="J13" s="103">
        <v>0</v>
      </c>
      <c r="K13" s="103">
        <f>SUM(L13:M13)</f>
        <v>2167</v>
      </c>
      <c r="L13" s="103">
        <v>0</v>
      </c>
      <c r="M13" s="103">
        <v>2167</v>
      </c>
      <c r="N13" s="103">
        <f>SUM(O13,+V13,+AC13)</f>
        <v>2978</v>
      </c>
      <c r="O13" s="103">
        <f>SUM(P13:U13)</f>
        <v>811</v>
      </c>
      <c r="P13" s="103">
        <v>0</v>
      </c>
      <c r="Q13" s="103">
        <v>0</v>
      </c>
      <c r="R13" s="103">
        <v>0</v>
      </c>
      <c r="S13" s="103">
        <v>811</v>
      </c>
      <c r="T13" s="103">
        <v>0</v>
      </c>
      <c r="U13" s="103">
        <v>0</v>
      </c>
      <c r="V13" s="103">
        <f>SUM(W13:AB13)</f>
        <v>2167</v>
      </c>
      <c r="W13" s="103">
        <v>0</v>
      </c>
      <c r="X13" s="103">
        <v>0</v>
      </c>
      <c r="Y13" s="103">
        <v>0</v>
      </c>
      <c r="Z13" s="103">
        <v>2167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0</v>
      </c>
      <c r="AG13" s="103">
        <v>0</v>
      </c>
      <c r="AH13" s="103">
        <v>0</v>
      </c>
      <c r="AI13" s="103">
        <v>0</v>
      </c>
      <c r="AJ13" s="103">
        <f>SUM(AK13:AS13)</f>
        <v>0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40</v>
      </c>
      <c r="B14" s="113" t="s">
        <v>268</v>
      </c>
      <c r="C14" s="101" t="s">
        <v>269</v>
      </c>
      <c r="D14" s="103">
        <f>SUM(E14,+H14,+K14)</f>
        <v>13298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13298</v>
      </c>
      <c r="L14" s="103">
        <v>2251</v>
      </c>
      <c r="M14" s="103">
        <v>11047</v>
      </c>
      <c r="N14" s="103">
        <f>SUM(O14,+V14,+AC14)</f>
        <v>13298</v>
      </c>
      <c r="O14" s="103">
        <f>SUM(P14:U14)</f>
        <v>2251</v>
      </c>
      <c r="P14" s="103">
        <v>2251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11047</v>
      </c>
      <c r="W14" s="103">
        <v>11047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255</v>
      </c>
      <c r="AG14" s="103">
        <v>255</v>
      </c>
      <c r="AH14" s="103">
        <v>0</v>
      </c>
      <c r="AI14" s="103">
        <v>0</v>
      </c>
      <c r="AJ14" s="103">
        <f>SUM(AK14:AS14)</f>
        <v>255</v>
      </c>
      <c r="AK14" s="103">
        <v>0</v>
      </c>
      <c r="AL14" s="103">
        <v>0</v>
      </c>
      <c r="AM14" s="103">
        <v>255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40</v>
      </c>
      <c r="B15" s="113" t="s">
        <v>270</v>
      </c>
      <c r="C15" s="101" t="s">
        <v>271</v>
      </c>
      <c r="D15" s="103">
        <f>SUM(E15,+H15,+K15)</f>
        <v>26297</v>
      </c>
      <c r="E15" s="103">
        <f>SUM(F15:G15)</f>
        <v>0</v>
      </c>
      <c r="F15" s="103">
        <v>0</v>
      </c>
      <c r="G15" s="103">
        <v>0</v>
      </c>
      <c r="H15" s="103">
        <f>SUM(I15:J15)</f>
        <v>26297</v>
      </c>
      <c r="I15" s="103">
        <v>1714</v>
      </c>
      <c r="J15" s="103">
        <v>24583</v>
      </c>
      <c r="K15" s="103">
        <f>SUM(L15:M15)</f>
        <v>0</v>
      </c>
      <c r="L15" s="103">
        <v>0</v>
      </c>
      <c r="M15" s="103">
        <v>0</v>
      </c>
      <c r="N15" s="103">
        <f>SUM(O15,+V15,+AC15)</f>
        <v>26297</v>
      </c>
      <c r="O15" s="103">
        <f>SUM(P15:U15)</f>
        <v>1714</v>
      </c>
      <c r="P15" s="103">
        <v>0</v>
      </c>
      <c r="Q15" s="103">
        <v>0</v>
      </c>
      <c r="R15" s="103">
        <v>0</v>
      </c>
      <c r="S15" s="103">
        <v>1714</v>
      </c>
      <c r="T15" s="103">
        <v>0</v>
      </c>
      <c r="U15" s="103">
        <v>0</v>
      </c>
      <c r="V15" s="103">
        <f>SUM(W15:AB15)</f>
        <v>24583</v>
      </c>
      <c r="W15" s="103">
        <v>0</v>
      </c>
      <c r="X15" s="103">
        <v>0</v>
      </c>
      <c r="Y15" s="103">
        <v>0</v>
      </c>
      <c r="Z15" s="103">
        <v>24583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0</v>
      </c>
      <c r="AG15" s="103">
        <v>0</v>
      </c>
      <c r="AH15" s="103">
        <v>0</v>
      </c>
      <c r="AI15" s="103">
        <v>0</v>
      </c>
      <c r="AJ15" s="103">
        <f>SUM(AK15:AS15)</f>
        <v>0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40</v>
      </c>
      <c r="B16" s="113" t="s">
        <v>272</v>
      </c>
      <c r="C16" s="101" t="s">
        <v>273</v>
      </c>
      <c r="D16" s="103">
        <f>SUM(E16,+H16,+K16)</f>
        <v>9193</v>
      </c>
      <c r="E16" s="103">
        <f>SUM(F16:G16)</f>
        <v>0</v>
      </c>
      <c r="F16" s="103">
        <v>0</v>
      </c>
      <c r="G16" s="103">
        <v>0</v>
      </c>
      <c r="H16" s="103">
        <f>SUM(I16:J16)</f>
        <v>9193</v>
      </c>
      <c r="I16" s="103">
        <v>1605</v>
      </c>
      <c r="J16" s="103">
        <v>7588</v>
      </c>
      <c r="K16" s="103">
        <f>SUM(L16:M16)</f>
        <v>0</v>
      </c>
      <c r="L16" s="103">
        <v>0</v>
      </c>
      <c r="M16" s="103">
        <v>0</v>
      </c>
      <c r="N16" s="103">
        <f>SUM(O16,+V16,+AC16)</f>
        <v>9193</v>
      </c>
      <c r="O16" s="103">
        <f>SUM(P16:U16)</f>
        <v>1605</v>
      </c>
      <c r="P16" s="103">
        <v>1605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7588</v>
      </c>
      <c r="W16" s="103">
        <v>7588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0</v>
      </c>
      <c r="AG16" s="103">
        <v>0</v>
      </c>
      <c r="AH16" s="103">
        <v>0</v>
      </c>
      <c r="AI16" s="103">
        <v>0</v>
      </c>
      <c r="AJ16" s="103">
        <f>SUM(AK16:AS16)</f>
        <v>0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40</v>
      </c>
      <c r="B17" s="113" t="s">
        <v>274</v>
      </c>
      <c r="C17" s="101" t="s">
        <v>275</v>
      </c>
      <c r="D17" s="103">
        <f>SUM(E17,+H17,+K17)</f>
        <v>276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276</v>
      </c>
      <c r="L17" s="103">
        <v>171</v>
      </c>
      <c r="M17" s="103">
        <v>105</v>
      </c>
      <c r="N17" s="103">
        <f>SUM(O17,+V17,+AC17)</f>
        <v>276</v>
      </c>
      <c r="O17" s="103">
        <f>SUM(P17:U17)</f>
        <v>171</v>
      </c>
      <c r="P17" s="103">
        <v>0</v>
      </c>
      <c r="Q17" s="103">
        <v>0</v>
      </c>
      <c r="R17" s="103">
        <v>0</v>
      </c>
      <c r="S17" s="103">
        <v>171</v>
      </c>
      <c r="T17" s="103">
        <v>0</v>
      </c>
      <c r="U17" s="103">
        <v>0</v>
      </c>
      <c r="V17" s="103">
        <f>SUM(W17:AB17)</f>
        <v>105</v>
      </c>
      <c r="W17" s="103">
        <v>0</v>
      </c>
      <c r="X17" s="103">
        <v>0</v>
      </c>
      <c r="Y17" s="103">
        <v>0</v>
      </c>
      <c r="Z17" s="103">
        <v>105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0</v>
      </c>
      <c r="AG17" s="103">
        <v>0</v>
      </c>
      <c r="AH17" s="103">
        <v>0</v>
      </c>
      <c r="AI17" s="103">
        <v>0</v>
      </c>
      <c r="AJ17" s="103">
        <f>SUM(AK17:AS17)</f>
        <v>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40</v>
      </c>
      <c r="B18" s="113" t="s">
        <v>276</v>
      </c>
      <c r="C18" s="101" t="s">
        <v>277</v>
      </c>
      <c r="D18" s="103">
        <f>SUM(E18,+H18,+K18)</f>
        <v>19963</v>
      </c>
      <c r="E18" s="103">
        <f>SUM(F18:G18)</f>
        <v>0</v>
      </c>
      <c r="F18" s="103">
        <v>0</v>
      </c>
      <c r="G18" s="103">
        <v>0</v>
      </c>
      <c r="H18" s="103">
        <f>SUM(I18:J18)</f>
        <v>3486</v>
      </c>
      <c r="I18" s="103">
        <v>3486</v>
      </c>
      <c r="J18" s="103">
        <v>0</v>
      </c>
      <c r="K18" s="103">
        <f>SUM(L18:M18)</f>
        <v>16477</v>
      </c>
      <c r="L18" s="103">
        <v>0</v>
      </c>
      <c r="M18" s="103">
        <v>16477</v>
      </c>
      <c r="N18" s="103">
        <f>SUM(O18,+V18,+AC18)</f>
        <v>19963</v>
      </c>
      <c r="O18" s="103">
        <f>SUM(P18:U18)</f>
        <v>3486</v>
      </c>
      <c r="P18" s="103">
        <v>3486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16477</v>
      </c>
      <c r="W18" s="103">
        <v>16477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25</v>
      </c>
      <c r="AG18" s="103">
        <v>25</v>
      </c>
      <c r="AH18" s="103">
        <v>0</v>
      </c>
      <c r="AI18" s="103">
        <v>0</v>
      </c>
      <c r="AJ18" s="103">
        <f>SUM(AK18:AS18)</f>
        <v>495</v>
      </c>
      <c r="AK18" s="103">
        <v>0</v>
      </c>
      <c r="AL18" s="103">
        <v>470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25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470</v>
      </c>
      <c r="BA18" s="103">
        <v>470</v>
      </c>
      <c r="BB18" s="103">
        <v>0</v>
      </c>
      <c r="BC18" s="103">
        <v>0</v>
      </c>
    </row>
    <row r="19" spans="1:55" s="105" customFormat="1" ht="13.5" customHeight="1">
      <c r="A19" s="115" t="s">
        <v>40</v>
      </c>
      <c r="B19" s="113" t="s">
        <v>278</v>
      </c>
      <c r="C19" s="101" t="s">
        <v>279</v>
      </c>
      <c r="D19" s="103">
        <f>SUM(E19,+H19,+K19)</f>
        <v>16266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16266</v>
      </c>
      <c r="L19" s="103">
        <v>515</v>
      </c>
      <c r="M19" s="103">
        <v>15751</v>
      </c>
      <c r="N19" s="103">
        <f>SUM(O19,+V19,+AC19)</f>
        <v>16395</v>
      </c>
      <c r="O19" s="103">
        <f>SUM(P19:U19)</f>
        <v>515</v>
      </c>
      <c r="P19" s="103">
        <v>0</v>
      </c>
      <c r="Q19" s="103">
        <v>0</v>
      </c>
      <c r="R19" s="103">
        <v>0</v>
      </c>
      <c r="S19" s="103">
        <v>515</v>
      </c>
      <c r="T19" s="103">
        <v>0</v>
      </c>
      <c r="U19" s="103">
        <v>0</v>
      </c>
      <c r="V19" s="103">
        <f>SUM(W19:AB19)</f>
        <v>15751</v>
      </c>
      <c r="W19" s="103">
        <v>0</v>
      </c>
      <c r="X19" s="103">
        <v>0</v>
      </c>
      <c r="Y19" s="103">
        <v>0</v>
      </c>
      <c r="Z19" s="103">
        <v>15751</v>
      </c>
      <c r="AA19" s="103">
        <v>0</v>
      </c>
      <c r="AB19" s="103">
        <v>0</v>
      </c>
      <c r="AC19" s="103">
        <f>SUM(AD19:AE19)</f>
        <v>129</v>
      </c>
      <c r="AD19" s="103">
        <v>4</v>
      </c>
      <c r="AE19" s="103">
        <v>125</v>
      </c>
      <c r="AF19" s="103">
        <f>SUM(AG19:AI19)</f>
        <v>0</v>
      </c>
      <c r="AG19" s="103">
        <v>0</v>
      </c>
      <c r="AH19" s="103">
        <v>0</v>
      </c>
      <c r="AI19" s="103">
        <v>0</v>
      </c>
      <c r="AJ19" s="103">
        <f>SUM(AK19:AS19)</f>
        <v>0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40</v>
      </c>
      <c r="B20" s="113" t="s">
        <v>280</v>
      </c>
      <c r="C20" s="101" t="s">
        <v>281</v>
      </c>
      <c r="D20" s="103">
        <f>SUM(E20,+H20,+K20)</f>
        <v>12880</v>
      </c>
      <c r="E20" s="103">
        <f>SUM(F20:G20)</f>
        <v>0</v>
      </c>
      <c r="F20" s="103">
        <v>0</v>
      </c>
      <c r="G20" s="103">
        <v>0</v>
      </c>
      <c r="H20" s="103">
        <f>SUM(I20:J20)</f>
        <v>1514</v>
      </c>
      <c r="I20" s="103">
        <v>1514</v>
      </c>
      <c r="J20" s="103">
        <v>0</v>
      </c>
      <c r="K20" s="103">
        <f>SUM(L20:M20)</f>
        <v>11366</v>
      </c>
      <c r="L20" s="103">
        <v>0</v>
      </c>
      <c r="M20" s="103">
        <v>11366</v>
      </c>
      <c r="N20" s="103">
        <f>SUM(O20,+V20,+AC20)</f>
        <v>12880</v>
      </c>
      <c r="O20" s="103">
        <f>SUM(P20:U20)</f>
        <v>1514</v>
      </c>
      <c r="P20" s="103">
        <v>1514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11366</v>
      </c>
      <c r="W20" s="103">
        <v>11366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376</v>
      </c>
      <c r="AG20" s="103">
        <v>376</v>
      </c>
      <c r="AH20" s="103">
        <v>0</v>
      </c>
      <c r="AI20" s="103">
        <v>0</v>
      </c>
      <c r="AJ20" s="103">
        <f>SUM(AK20:AS20)</f>
        <v>376</v>
      </c>
      <c r="AK20" s="103">
        <v>0</v>
      </c>
      <c r="AL20" s="103">
        <v>0</v>
      </c>
      <c r="AM20" s="103">
        <v>376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41</v>
      </c>
      <c r="AU20" s="103">
        <v>0</v>
      </c>
      <c r="AV20" s="103">
        <v>0</v>
      </c>
      <c r="AW20" s="103">
        <v>41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40</v>
      </c>
      <c r="B21" s="113" t="s">
        <v>282</v>
      </c>
      <c r="C21" s="101" t="s">
        <v>283</v>
      </c>
      <c r="D21" s="103">
        <f>SUM(E21,+H21,+K21)</f>
        <v>3157</v>
      </c>
      <c r="E21" s="103">
        <f>SUM(F21:G21)</f>
        <v>0</v>
      </c>
      <c r="F21" s="103">
        <v>0</v>
      </c>
      <c r="G21" s="103">
        <v>0</v>
      </c>
      <c r="H21" s="103">
        <f>SUM(I21:J21)</f>
        <v>793</v>
      </c>
      <c r="I21" s="103">
        <v>793</v>
      </c>
      <c r="J21" s="103">
        <v>0</v>
      </c>
      <c r="K21" s="103">
        <f>SUM(L21:M21)</f>
        <v>2364</v>
      </c>
      <c r="L21" s="103">
        <v>0</v>
      </c>
      <c r="M21" s="103">
        <v>2364</v>
      </c>
      <c r="N21" s="103">
        <f>SUM(O21,+V21,+AC21)</f>
        <v>3157</v>
      </c>
      <c r="O21" s="103">
        <f>SUM(P21:U21)</f>
        <v>793</v>
      </c>
      <c r="P21" s="103">
        <v>0</v>
      </c>
      <c r="Q21" s="103">
        <v>0</v>
      </c>
      <c r="R21" s="103">
        <v>0</v>
      </c>
      <c r="S21" s="103">
        <v>793</v>
      </c>
      <c r="T21" s="103">
        <v>0</v>
      </c>
      <c r="U21" s="103">
        <v>0</v>
      </c>
      <c r="V21" s="103">
        <f>SUM(W21:AB21)</f>
        <v>2364</v>
      </c>
      <c r="W21" s="103">
        <v>0</v>
      </c>
      <c r="X21" s="103">
        <v>0</v>
      </c>
      <c r="Y21" s="103">
        <v>0</v>
      </c>
      <c r="Z21" s="103">
        <v>2364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0</v>
      </c>
      <c r="AG21" s="103">
        <v>0</v>
      </c>
      <c r="AH21" s="103">
        <v>0</v>
      </c>
      <c r="AI21" s="103">
        <v>0</v>
      </c>
      <c r="AJ21" s="103">
        <f>SUM(AK21:AS21)</f>
        <v>0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40</v>
      </c>
      <c r="B22" s="113" t="s">
        <v>284</v>
      </c>
      <c r="C22" s="101" t="s">
        <v>285</v>
      </c>
      <c r="D22" s="103">
        <f>SUM(E22,+H22,+K22)</f>
        <v>14395</v>
      </c>
      <c r="E22" s="103">
        <f>SUM(F22:G22)</f>
        <v>0</v>
      </c>
      <c r="F22" s="103">
        <v>0</v>
      </c>
      <c r="G22" s="103">
        <v>0</v>
      </c>
      <c r="H22" s="103">
        <f>SUM(I22:J22)</f>
        <v>1192</v>
      </c>
      <c r="I22" s="103">
        <v>1192</v>
      </c>
      <c r="J22" s="103">
        <v>0</v>
      </c>
      <c r="K22" s="103">
        <f>SUM(L22:M22)</f>
        <v>13203</v>
      </c>
      <c r="L22" s="103">
        <v>0</v>
      </c>
      <c r="M22" s="103">
        <v>13203</v>
      </c>
      <c r="N22" s="103">
        <f>SUM(O22,+V22,+AC22)</f>
        <v>15798</v>
      </c>
      <c r="O22" s="103">
        <f>SUM(P22:U22)</f>
        <v>1192</v>
      </c>
      <c r="P22" s="103">
        <v>0</v>
      </c>
      <c r="Q22" s="103">
        <v>0</v>
      </c>
      <c r="R22" s="103">
        <v>0</v>
      </c>
      <c r="S22" s="103">
        <v>1192</v>
      </c>
      <c r="T22" s="103">
        <v>0</v>
      </c>
      <c r="U22" s="103">
        <v>0</v>
      </c>
      <c r="V22" s="103">
        <f>SUM(W22:AB22)</f>
        <v>13203</v>
      </c>
      <c r="W22" s="103">
        <v>0</v>
      </c>
      <c r="X22" s="103">
        <v>0</v>
      </c>
      <c r="Y22" s="103">
        <v>0</v>
      </c>
      <c r="Z22" s="103">
        <v>13203</v>
      </c>
      <c r="AA22" s="103">
        <v>0</v>
      </c>
      <c r="AB22" s="103">
        <v>0</v>
      </c>
      <c r="AC22" s="103">
        <f>SUM(AD22:AE22)</f>
        <v>1403</v>
      </c>
      <c r="AD22" s="103">
        <v>116</v>
      </c>
      <c r="AE22" s="103">
        <v>1287</v>
      </c>
      <c r="AF22" s="103">
        <f>SUM(AG22:AI22)</f>
        <v>0</v>
      </c>
      <c r="AG22" s="103">
        <v>0</v>
      </c>
      <c r="AH22" s="103">
        <v>0</v>
      </c>
      <c r="AI22" s="103">
        <v>0</v>
      </c>
      <c r="AJ22" s="103">
        <f>SUM(AK22:AS22)</f>
        <v>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40</v>
      </c>
      <c r="B23" s="113" t="s">
        <v>286</v>
      </c>
      <c r="C23" s="101" t="s">
        <v>287</v>
      </c>
      <c r="D23" s="103">
        <f>SUM(E23,+H23,+K23)</f>
        <v>3755</v>
      </c>
      <c r="E23" s="103">
        <f>SUM(F23:G23)</f>
        <v>560</v>
      </c>
      <c r="F23" s="103">
        <v>560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3195</v>
      </c>
      <c r="L23" s="103">
        <v>0</v>
      </c>
      <c r="M23" s="103">
        <v>3195</v>
      </c>
      <c r="N23" s="103">
        <f>SUM(O23,+V23,+AC23)</f>
        <v>3755</v>
      </c>
      <c r="O23" s="103">
        <f>SUM(P23:U23)</f>
        <v>560</v>
      </c>
      <c r="P23" s="103">
        <v>560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3195</v>
      </c>
      <c r="W23" s="103">
        <v>3195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0</v>
      </c>
      <c r="AG23" s="103">
        <v>0</v>
      </c>
      <c r="AH23" s="103">
        <v>0</v>
      </c>
      <c r="AI23" s="103">
        <v>0</v>
      </c>
      <c r="AJ23" s="103">
        <f>SUM(AK23:AS23)</f>
        <v>0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40</v>
      </c>
      <c r="B24" s="113" t="s">
        <v>288</v>
      </c>
      <c r="C24" s="101" t="s">
        <v>289</v>
      </c>
      <c r="D24" s="103">
        <f>SUM(E24,+H24,+K24)</f>
        <v>3786</v>
      </c>
      <c r="E24" s="103">
        <f>SUM(F24:G24)</f>
        <v>428</v>
      </c>
      <c r="F24" s="103">
        <v>428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3358</v>
      </c>
      <c r="L24" s="103">
        <v>0</v>
      </c>
      <c r="M24" s="103">
        <v>3358</v>
      </c>
      <c r="N24" s="103">
        <f>SUM(O24,+V24,+AC24)</f>
        <v>3786</v>
      </c>
      <c r="O24" s="103">
        <f>SUM(P24:U24)</f>
        <v>428</v>
      </c>
      <c r="P24" s="103">
        <v>428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3358</v>
      </c>
      <c r="W24" s="103">
        <v>3358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190</v>
      </c>
      <c r="AG24" s="103">
        <v>190</v>
      </c>
      <c r="AH24" s="103">
        <v>0</v>
      </c>
      <c r="AI24" s="103">
        <v>0</v>
      </c>
      <c r="AJ24" s="103">
        <f>SUM(AK24:AS24)</f>
        <v>190</v>
      </c>
      <c r="AK24" s="103">
        <v>0</v>
      </c>
      <c r="AL24" s="103">
        <v>0</v>
      </c>
      <c r="AM24" s="103">
        <v>190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40</v>
      </c>
      <c r="B25" s="113" t="s">
        <v>290</v>
      </c>
      <c r="C25" s="101" t="s">
        <v>291</v>
      </c>
      <c r="D25" s="103">
        <f>SUM(E25,+H25,+K25)</f>
        <v>12020</v>
      </c>
      <c r="E25" s="103">
        <f>SUM(F25:G25)</f>
        <v>0</v>
      </c>
      <c r="F25" s="103">
        <v>0</v>
      </c>
      <c r="G25" s="103">
        <v>0</v>
      </c>
      <c r="H25" s="103">
        <f>SUM(I25:J25)</f>
        <v>488</v>
      </c>
      <c r="I25" s="103">
        <v>488</v>
      </c>
      <c r="J25" s="103">
        <v>0</v>
      </c>
      <c r="K25" s="103">
        <f>SUM(L25:M25)</f>
        <v>11532</v>
      </c>
      <c r="L25" s="103">
        <v>0</v>
      </c>
      <c r="M25" s="103">
        <v>11532</v>
      </c>
      <c r="N25" s="103">
        <f>SUM(O25,+V25,+AC25)</f>
        <v>12020</v>
      </c>
      <c r="O25" s="103">
        <f>SUM(P25:U25)</f>
        <v>488</v>
      </c>
      <c r="P25" s="103">
        <v>488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11532</v>
      </c>
      <c r="W25" s="103">
        <v>11532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10</v>
      </c>
      <c r="AG25" s="103">
        <v>10</v>
      </c>
      <c r="AH25" s="103">
        <v>0</v>
      </c>
      <c r="AI25" s="103">
        <v>0</v>
      </c>
      <c r="AJ25" s="103">
        <f>SUM(AK25:AS25)</f>
        <v>190</v>
      </c>
      <c r="AK25" s="103">
        <v>0</v>
      </c>
      <c r="AL25" s="103">
        <v>180</v>
      </c>
      <c r="AM25" s="103">
        <v>10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2</v>
      </c>
      <c r="AU25" s="103">
        <v>0</v>
      </c>
      <c r="AV25" s="103">
        <v>0</v>
      </c>
      <c r="AW25" s="103">
        <v>2</v>
      </c>
      <c r="AX25" s="103">
        <v>0</v>
      </c>
      <c r="AY25" s="103">
        <v>0</v>
      </c>
      <c r="AZ25" s="103">
        <f>SUM(BA25:BC25)</f>
        <v>180</v>
      </c>
      <c r="BA25" s="103">
        <v>180</v>
      </c>
      <c r="BB25" s="103">
        <v>0</v>
      </c>
      <c r="BC25" s="103">
        <v>0</v>
      </c>
    </row>
    <row r="26" spans="1:55" s="105" customFormat="1" ht="13.5" customHeight="1">
      <c r="A26" s="115" t="s">
        <v>40</v>
      </c>
      <c r="B26" s="113" t="s">
        <v>292</v>
      </c>
      <c r="C26" s="101" t="s">
        <v>293</v>
      </c>
      <c r="D26" s="103">
        <f>SUM(E26,+H26,+K26)</f>
        <v>3706</v>
      </c>
      <c r="E26" s="103">
        <f>SUM(F26:G26)</f>
        <v>625</v>
      </c>
      <c r="F26" s="103">
        <v>625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3081</v>
      </c>
      <c r="L26" s="103">
        <v>0</v>
      </c>
      <c r="M26" s="103">
        <v>3081</v>
      </c>
      <c r="N26" s="103">
        <f>SUM(O26,+V26,+AC26)</f>
        <v>3706</v>
      </c>
      <c r="O26" s="103">
        <f>SUM(P26:U26)</f>
        <v>625</v>
      </c>
      <c r="P26" s="103">
        <v>625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3081</v>
      </c>
      <c r="W26" s="103">
        <v>3081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186</v>
      </c>
      <c r="AG26" s="103">
        <v>186</v>
      </c>
      <c r="AH26" s="103">
        <v>0</v>
      </c>
      <c r="AI26" s="103">
        <v>0</v>
      </c>
      <c r="AJ26" s="103">
        <f>SUM(AK26:AS26)</f>
        <v>186</v>
      </c>
      <c r="AK26" s="103">
        <v>0</v>
      </c>
      <c r="AL26" s="103">
        <v>0</v>
      </c>
      <c r="AM26" s="103">
        <v>186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40</v>
      </c>
      <c r="B27" s="113" t="s">
        <v>294</v>
      </c>
      <c r="C27" s="101" t="s">
        <v>295</v>
      </c>
      <c r="D27" s="103">
        <f>SUM(E27,+H27,+K27)</f>
        <v>9595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9595</v>
      </c>
      <c r="L27" s="103">
        <v>92</v>
      </c>
      <c r="M27" s="103">
        <v>9503</v>
      </c>
      <c r="N27" s="103">
        <f>SUM(O27,+V27,+AC27)</f>
        <v>9595</v>
      </c>
      <c r="O27" s="103">
        <f>SUM(P27:U27)</f>
        <v>92</v>
      </c>
      <c r="P27" s="103">
        <v>0</v>
      </c>
      <c r="Q27" s="103">
        <v>0</v>
      </c>
      <c r="R27" s="103">
        <v>0</v>
      </c>
      <c r="S27" s="103">
        <v>92</v>
      </c>
      <c r="T27" s="103">
        <v>0</v>
      </c>
      <c r="U27" s="103">
        <v>0</v>
      </c>
      <c r="V27" s="103">
        <f>SUM(W27:AB27)</f>
        <v>9503</v>
      </c>
      <c r="W27" s="103">
        <v>0</v>
      </c>
      <c r="X27" s="103">
        <v>0</v>
      </c>
      <c r="Y27" s="103">
        <v>0</v>
      </c>
      <c r="Z27" s="103">
        <v>9503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0</v>
      </c>
      <c r="AG27" s="103">
        <v>0</v>
      </c>
      <c r="AH27" s="103">
        <v>0</v>
      </c>
      <c r="AI27" s="103">
        <v>0</v>
      </c>
      <c r="AJ27" s="103">
        <f>SUM(AK27:AS27)</f>
        <v>0</v>
      </c>
      <c r="AK27" s="103">
        <v>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40</v>
      </c>
      <c r="B28" s="113" t="s">
        <v>296</v>
      </c>
      <c r="C28" s="101" t="s">
        <v>297</v>
      </c>
      <c r="D28" s="103">
        <f>SUM(E28,+H28,+K28)</f>
        <v>2347</v>
      </c>
      <c r="E28" s="103">
        <f>SUM(F28:G28)</f>
        <v>0</v>
      </c>
      <c r="F28" s="103">
        <v>0</v>
      </c>
      <c r="G28" s="103">
        <v>0</v>
      </c>
      <c r="H28" s="103">
        <f>SUM(I28:J28)</f>
        <v>550</v>
      </c>
      <c r="I28" s="103">
        <v>550</v>
      </c>
      <c r="J28" s="103">
        <v>0</v>
      </c>
      <c r="K28" s="103">
        <f>SUM(L28:M28)</f>
        <v>1797</v>
      </c>
      <c r="L28" s="103">
        <v>0</v>
      </c>
      <c r="M28" s="103">
        <v>1797</v>
      </c>
      <c r="N28" s="103">
        <f>SUM(O28,+V28,+AC28)</f>
        <v>2347</v>
      </c>
      <c r="O28" s="103">
        <f>SUM(P28:U28)</f>
        <v>550</v>
      </c>
      <c r="P28" s="103">
        <v>550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1797</v>
      </c>
      <c r="W28" s="103">
        <v>1797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52</v>
      </c>
      <c r="AG28" s="103">
        <v>52</v>
      </c>
      <c r="AH28" s="103">
        <v>0</v>
      </c>
      <c r="AI28" s="103">
        <v>0</v>
      </c>
      <c r="AJ28" s="103">
        <f>SUM(AK28:AS28)</f>
        <v>52</v>
      </c>
      <c r="AK28" s="103">
        <v>0</v>
      </c>
      <c r="AL28" s="103">
        <v>0</v>
      </c>
      <c r="AM28" s="103">
        <v>6</v>
      </c>
      <c r="AN28" s="103">
        <v>46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1</v>
      </c>
      <c r="AU28" s="103">
        <v>0</v>
      </c>
      <c r="AV28" s="103">
        <v>0</v>
      </c>
      <c r="AW28" s="103">
        <v>1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40</v>
      </c>
      <c r="B29" s="113" t="s">
        <v>298</v>
      </c>
      <c r="C29" s="101" t="s">
        <v>299</v>
      </c>
      <c r="D29" s="103">
        <f>SUM(E29,+H29,+K29)</f>
        <v>6733</v>
      </c>
      <c r="E29" s="103">
        <f>SUM(F29:G29)</f>
        <v>0</v>
      </c>
      <c r="F29" s="103">
        <v>0</v>
      </c>
      <c r="G29" s="103">
        <v>0</v>
      </c>
      <c r="H29" s="103">
        <f>SUM(I29:J29)</f>
        <v>403</v>
      </c>
      <c r="I29" s="103">
        <v>403</v>
      </c>
      <c r="J29" s="103">
        <v>0</v>
      </c>
      <c r="K29" s="103">
        <f>SUM(L29:M29)</f>
        <v>6330</v>
      </c>
      <c r="L29" s="103">
        <v>0</v>
      </c>
      <c r="M29" s="103">
        <v>6330</v>
      </c>
      <c r="N29" s="103">
        <f>SUM(O29,+V29,+AC29)</f>
        <v>6733</v>
      </c>
      <c r="O29" s="103">
        <f>SUM(P29:U29)</f>
        <v>403</v>
      </c>
      <c r="P29" s="103">
        <v>403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6330</v>
      </c>
      <c r="W29" s="103">
        <v>6330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208</v>
      </c>
      <c r="AG29" s="103">
        <v>208</v>
      </c>
      <c r="AH29" s="103">
        <v>0</v>
      </c>
      <c r="AI29" s="103">
        <v>0</v>
      </c>
      <c r="AJ29" s="103">
        <f>SUM(AK29:AS29)</f>
        <v>208</v>
      </c>
      <c r="AK29" s="103">
        <v>0</v>
      </c>
      <c r="AL29" s="103">
        <v>0</v>
      </c>
      <c r="AM29" s="103">
        <v>208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14</v>
      </c>
      <c r="AU29" s="103">
        <v>0</v>
      </c>
      <c r="AV29" s="103">
        <v>0</v>
      </c>
      <c r="AW29" s="103">
        <v>14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40</v>
      </c>
      <c r="B30" s="113" t="s">
        <v>300</v>
      </c>
      <c r="C30" s="101" t="s">
        <v>301</v>
      </c>
      <c r="D30" s="103">
        <f>SUM(E30,+H30,+K30)</f>
        <v>5633</v>
      </c>
      <c r="E30" s="103">
        <f>SUM(F30:G30)</f>
        <v>0</v>
      </c>
      <c r="F30" s="103">
        <v>0</v>
      </c>
      <c r="G30" s="103">
        <v>0</v>
      </c>
      <c r="H30" s="103">
        <f>SUM(I30:J30)</f>
        <v>329</v>
      </c>
      <c r="I30" s="103">
        <v>329</v>
      </c>
      <c r="J30" s="103">
        <v>0</v>
      </c>
      <c r="K30" s="103">
        <f>SUM(L30:M30)</f>
        <v>5304</v>
      </c>
      <c r="L30" s="103">
        <v>0</v>
      </c>
      <c r="M30" s="103">
        <v>5304</v>
      </c>
      <c r="N30" s="103">
        <f>SUM(O30,+V30,+AC30)</f>
        <v>5633</v>
      </c>
      <c r="O30" s="103">
        <f>SUM(P30:U30)</f>
        <v>329</v>
      </c>
      <c r="P30" s="103">
        <v>329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5304</v>
      </c>
      <c r="W30" s="103">
        <v>5304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171</v>
      </c>
      <c r="AG30" s="103">
        <v>171</v>
      </c>
      <c r="AH30" s="103">
        <v>0</v>
      </c>
      <c r="AI30" s="103">
        <v>0</v>
      </c>
      <c r="AJ30" s="103">
        <f>SUM(AK30:AS30)</f>
        <v>171</v>
      </c>
      <c r="AK30" s="103">
        <v>0</v>
      </c>
      <c r="AL30" s="103">
        <v>0</v>
      </c>
      <c r="AM30" s="103">
        <v>171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40</v>
      </c>
      <c r="B31" s="113" t="s">
        <v>302</v>
      </c>
      <c r="C31" s="101" t="s">
        <v>303</v>
      </c>
      <c r="D31" s="103">
        <f>SUM(E31,+H31,+K31)</f>
        <v>2459</v>
      </c>
      <c r="E31" s="103">
        <f>SUM(F31:G31)</f>
        <v>0</v>
      </c>
      <c r="F31" s="103">
        <v>0</v>
      </c>
      <c r="G31" s="103">
        <v>0</v>
      </c>
      <c r="H31" s="103">
        <f>SUM(I31:J31)</f>
        <v>65</v>
      </c>
      <c r="I31" s="103">
        <v>65</v>
      </c>
      <c r="J31" s="103">
        <v>0</v>
      </c>
      <c r="K31" s="103">
        <f>SUM(L31:M31)</f>
        <v>2394</v>
      </c>
      <c r="L31" s="103">
        <v>0</v>
      </c>
      <c r="M31" s="103">
        <v>2394</v>
      </c>
      <c r="N31" s="103">
        <f>SUM(O31,+V31,+AC31)</f>
        <v>2459</v>
      </c>
      <c r="O31" s="103">
        <f>SUM(P31:U31)</f>
        <v>65</v>
      </c>
      <c r="P31" s="103">
        <v>65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2394</v>
      </c>
      <c r="W31" s="103">
        <v>2394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2</v>
      </c>
      <c r="AG31" s="103">
        <v>2</v>
      </c>
      <c r="AH31" s="103">
        <v>0</v>
      </c>
      <c r="AI31" s="103">
        <v>0</v>
      </c>
      <c r="AJ31" s="103">
        <f>SUM(AK31:AS31)</f>
        <v>39</v>
      </c>
      <c r="AK31" s="103">
        <v>0</v>
      </c>
      <c r="AL31" s="103">
        <v>37</v>
      </c>
      <c r="AM31" s="103">
        <v>2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37</v>
      </c>
      <c r="BA31" s="103">
        <v>37</v>
      </c>
      <c r="BB31" s="103">
        <v>0</v>
      </c>
      <c r="BC31" s="103">
        <v>0</v>
      </c>
    </row>
    <row r="32" spans="1:55" s="105" customFormat="1" ht="13.5" customHeight="1">
      <c r="A32" s="115" t="s">
        <v>40</v>
      </c>
      <c r="B32" s="113" t="s">
        <v>304</v>
      </c>
      <c r="C32" s="101" t="s">
        <v>305</v>
      </c>
      <c r="D32" s="103">
        <f>SUM(E32,+H32,+K32)</f>
        <v>1557</v>
      </c>
      <c r="E32" s="103">
        <f>SUM(F32:G32)</f>
        <v>0</v>
      </c>
      <c r="F32" s="103">
        <v>0</v>
      </c>
      <c r="G32" s="103">
        <v>0</v>
      </c>
      <c r="H32" s="103">
        <f>SUM(I32:J32)</f>
        <v>43</v>
      </c>
      <c r="I32" s="103">
        <v>43</v>
      </c>
      <c r="J32" s="103">
        <v>0</v>
      </c>
      <c r="K32" s="103">
        <f>SUM(L32:M32)</f>
        <v>1514</v>
      </c>
      <c r="L32" s="103">
        <v>0</v>
      </c>
      <c r="M32" s="103">
        <v>1514</v>
      </c>
      <c r="N32" s="103">
        <f>SUM(O32,+V32,+AC32)</f>
        <v>1557</v>
      </c>
      <c r="O32" s="103">
        <f>SUM(P32:U32)</f>
        <v>43</v>
      </c>
      <c r="P32" s="103">
        <v>43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1514</v>
      </c>
      <c r="W32" s="103">
        <v>1514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1</v>
      </c>
      <c r="AG32" s="103">
        <v>1</v>
      </c>
      <c r="AH32" s="103">
        <v>0</v>
      </c>
      <c r="AI32" s="103">
        <v>0</v>
      </c>
      <c r="AJ32" s="103">
        <f>SUM(AK32:AS32)</f>
        <v>24</v>
      </c>
      <c r="AK32" s="103">
        <v>0</v>
      </c>
      <c r="AL32" s="103">
        <v>23</v>
      </c>
      <c r="AM32" s="103">
        <v>1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23</v>
      </c>
      <c r="BA32" s="103">
        <v>23</v>
      </c>
      <c r="BB32" s="103">
        <v>0</v>
      </c>
      <c r="BC32" s="103">
        <v>0</v>
      </c>
    </row>
    <row r="33" spans="1:55" s="105" customFormat="1" ht="13.5" customHeight="1">
      <c r="A33" s="115" t="s">
        <v>40</v>
      </c>
      <c r="B33" s="113" t="s">
        <v>306</v>
      </c>
      <c r="C33" s="101" t="s">
        <v>307</v>
      </c>
      <c r="D33" s="103">
        <f>SUM(E33,+H33,+K33)</f>
        <v>1628</v>
      </c>
      <c r="E33" s="103">
        <f>SUM(F33:G33)</f>
        <v>0</v>
      </c>
      <c r="F33" s="103">
        <v>0</v>
      </c>
      <c r="G33" s="103">
        <v>0</v>
      </c>
      <c r="H33" s="103">
        <f>SUM(I33:J33)</f>
        <v>172</v>
      </c>
      <c r="I33" s="103">
        <v>172</v>
      </c>
      <c r="J33" s="103">
        <v>0</v>
      </c>
      <c r="K33" s="103">
        <f>SUM(L33:M33)</f>
        <v>1456</v>
      </c>
      <c r="L33" s="103">
        <v>0</v>
      </c>
      <c r="M33" s="103">
        <v>1456</v>
      </c>
      <c r="N33" s="103">
        <f>SUM(O33,+V33,+AC33)</f>
        <v>1628</v>
      </c>
      <c r="O33" s="103">
        <f>SUM(P33:U33)</f>
        <v>172</v>
      </c>
      <c r="P33" s="103">
        <v>172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1456</v>
      </c>
      <c r="W33" s="103">
        <v>1456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1</v>
      </c>
      <c r="AG33" s="103">
        <v>1</v>
      </c>
      <c r="AH33" s="103">
        <v>0</v>
      </c>
      <c r="AI33" s="103">
        <v>0</v>
      </c>
      <c r="AJ33" s="103">
        <f>SUM(AK33:AS33)</f>
        <v>25</v>
      </c>
      <c r="AK33" s="103">
        <v>0</v>
      </c>
      <c r="AL33" s="103">
        <v>24</v>
      </c>
      <c r="AM33" s="103">
        <v>1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25</v>
      </c>
      <c r="BA33" s="103">
        <v>25</v>
      </c>
      <c r="BB33" s="103">
        <v>0</v>
      </c>
      <c r="BC33" s="103">
        <v>0</v>
      </c>
    </row>
    <row r="34" spans="1:55" s="105" customFormat="1" ht="13.5" customHeight="1">
      <c r="A34" s="115" t="s">
        <v>40</v>
      </c>
      <c r="B34" s="113" t="s">
        <v>308</v>
      </c>
      <c r="C34" s="101" t="s">
        <v>309</v>
      </c>
      <c r="D34" s="103">
        <f>SUM(E34,+H34,+K34)</f>
        <v>2956</v>
      </c>
      <c r="E34" s="103">
        <f>SUM(F34:G34)</f>
        <v>0</v>
      </c>
      <c r="F34" s="103">
        <v>0</v>
      </c>
      <c r="G34" s="103">
        <v>0</v>
      </c>
      <c r="H34" s="103">
        <f>SUM(I34:J34)</f>
        <v>2956</v>
      </c>
      <c r="I34" s="103">
        <v>250</v>
      </c>
      <c r="J34" s="103">
        <v>2706</v>
      </c>
      <c r="K34" s="103">
        <f>SUM(L34:M34)</f>
        <v>0</v>
      </c>
      <c r="L34" s="103">
        <v>0</v>
      </c>
      <c r="M34" s="103">
        <v>0</v>
      </c>
      <c r="N34" s="103">
        <f>SUM(O34,+V34,+AC34)</f>
        <v>2956</v>
      </c>
      <c r="O34" s="103">
        <f>SUM(P34:U34)</f>
        <v>250</v>
      </c>
      <c r="P34" s="103">
        <v>250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2706</v>
      </c>
      <c r="W34" s="103">
        <v>2706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3</v>
      </c>
      <c r="AG34" s="103">
        <v>3</v>
      </c>
      <c r="AH34" s="103">
        <v>0</v>
      </c>
      <c r="AI34" s="103">
        <v>0</v>
      </c>
      <c r="AJ34" s="103">
        <f>SUM(AK34:AS34)</f>
        <v>47</v>
      </c>
      <c r="AK34" s="103">
        <v>0</v>
      </c>
      <c r="AL34" s="103">
        <v>44</v>
      </c>
      <c r="AM34" s="103">
        <v>3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44</v>
      </c>
      <c r="BA34" s="103">
        <v>44</v>
      </c>
      <c r="BB34" s="103">
        <v>0</v>
      </c>
      <c r="BC34" s="103">
        <v>0</v>
      </c>
    </row>
    <row r="35" spans="1:55" s="105" customFormat="1" ht="13.5" customHeight="1">
      <c r="A35" s="115" t="s">
        <v>40</v>
      </c>
      <c r="B35" s="113" t="s">
        <v>310</v>
      </c>
      <c r="C35" s="101" t="s">
        <v>311</v>
      </c>
      <c r="D35" s="103">
        <f>SUM(E35,+H35,+K35)</f>
        <v>2479</v>
      </c>
      <c r="E35" s="103">
        <f>SUM(F35:G35)</f>
        <v>0</v>
      </c>
      <c r="F35" s="103">
        <v>0</v>
      </c>
      <c r="G35" s="103">
        <v>0</v>
      </c>
      <c r="H35" s="103">
        <f>SUM(I35:J35)</f>
        <v>102</v>
      </c>
      <c r="I35" s="103">
        <v>102</v>
      </c>
      <c r="J35" s="103">
        <v>0</v>
      </c>
      <c r="K35" s="103">
        <f>SUM(L35:M35)</f>
        <v>2377</v>
      </c>
      <c r="L35" s="103">
        <v>0</v>
      </c>
      <c r="M35" s="103">
        <v>2377</v>
      </c>
      <c r="N35" s="103">
        <f>SUM(O35,+V35,+AC35)</f>
        <v>2479</v>
      </c>
      <c r="O35" s="103">
        <f>SUM(P35:U35)</f>
        <v>102</v>
      </c>
      <c r="P35" s="103">
        <v>102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2377</v>
      </c>
      <c r="W35" s="103">
        <v>2377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2</v>
      </c>
      <c r="AG35" s="103">
        <v>2</v>
      </c>
      <c r="AH35" s="103">
        <v>0</v>
      </c>
      <c r="AI35" s="103">
        <v>0</v>
      </c>
      <c r="AJ35" s="103">
        <f>SUM(AK35:AS35)</f>
        <v>39</v>
      </c>
      <c r="AK35" s="103">
        <v>0</v>
      </c>
      <c r="AL35" s="103">
        <v>37</v>
      </c>
      <c r="AM35" s="103">
        <v>2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>SUM(AU35:AY35)</f>
        <v>0</v>
      </c>
      <c r="AU35" s="103">
        <v>0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37</v>
      </c>
      <c r="BA35" s="103">
        <v>37</v>
      </c>
      <c r="BB35" s="103">
        <v>0</v>
      </c>
      <c r="BC35" s="103">
        <v>0</v>
      </c>
    </row>
    <row r="36" spans="1:55" s="105" customFormat="1" ht="13.5" customHeight="1">
      <c r="A36" s="115" t="s">
        <v>40</v>
      </c>
      <c r="B36" s="113" t="s">
        <v>312</v>
      </c>
      <c r="C36" s="101" t="s">
        <v>313</v>
      </c>
      <c r="D36" s="103">
        <f>SUM(E36,+H36,+K36)</f>
        <v>8308</v>
      </c>
      <c r="E36" s="103">
        <f>SUM(F36:G36)</f>
        <v>0</v>
      </c>
      <c r="F36" s="103">
        <v>0</v>
      </c>
      <c r="G36" s="103">
        <v>0</v>
      </c>
      <c r="H36" s="103">
        <f>SUM(I36:J36)</f>
        <v>271</v>
      </c>
      <c r="I36" s="103">
        <v>271</v>
      </c>
      <c r="J36" s="103">
        <v>0</v>
      </c>
      <c r="K36" s="103">
        <f>SUM(L36:M36)</f>
        <v>8037</v>
      </c>
      <c r="L36" s="103">
        <v>0</v>
      </c>
      <c r="M36" s="103">
        <v>8037</v>
      </c>
      <c r="N36" s="103">
        <f>SUM(O36,+V36,+AC36)</f>
        <v>8308</v>
      </c>
      <c r="O36" s="103">
        <f>SUM(P36:U36)</f>
        <v>271</v>
      </c>
      <c r="P36" s="103">
        <v>271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8037</v>
      </c>
      <c r="W36" s="103">
        <v>8037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560</v>
      </c>
      <c r="AG36" s="103">
        <v>560</v>
      </c>
      <c r="AH36" s="103">
        <v>0</v>
      </c>
      <c r="AI36" s="103">
        <v>0</v>
      </c>
      <c r="AJ36" s="103">
        <f>SUM(AK36:AS36)</f>
        <v>560</v>
      </c>
      <c r="AK36" s="103">
        <v>0</v>
      </c>
      <c r="AL36" s="103">
        <v>0</v>
      </c>
      <c r="AM36" s="103">
        <v>560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73</v>
      </c>
      <c r="AU36" s="103">
        <v>0</v>
      </c>
      <c r="AV36" s="103">
        <v>0</v>
      </c>
      <c r="AW36" s="103">
        <v>73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40</v>
      </c>
      <c r="B37" s="113" t="s">
        <v>314</v>
      </c>
      <c r="C37" s="101" t="s">
        <v>315</v>
      </c>
      <c r="D37" s="103">
        <f>SUM(E37,+H37,+K37)</f>
        <v>3929</v>
      </c>
      <c r="E37" s="103">
        <f>SUM(F37:G37)</f>
        <v>0</v>
      </c>
      <c r="F37" s="103">
        <v>0</v>
      </c>
      <c r="G37" s="103">
        <v>0</v>
      </c>
      <c r="H37" s="103">
        <f>SUM(I37:J37)</f>
        <v>3929</v>
      </c>
      <c r="I37" s="103">
        <v>135</v>
      </c>
      <c r="J37" s="103">
        <v>3794</v>
      </c>
      <c r="K37" s="103">
        <f>SUM(L37:M37)</f>
        <v>0</v>
      </c>
      <c r="L37" s="103">
        <v>0</v>
      </c>
      <c r="M37" s="103">
        <v>0</v>
      </c>
      <c r="N37" s="103">
        <f>SUM(O37,+V37,+AC37)</f>
        <v>3929</v>
      </c>
      <c r="O37" s="103">
        <f>SUM(P37:U37)</f>
        <v>135</v>
      </c>
      <c r="P37" s="103">
        <v>135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3794</v>
      </c>
      <c r="W37" s="103">
        <v>3794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3</v>
      </c>
      <c r="AG37" s="103">
        <v>3</v>
      </c>
      <c r="AH37" s="103">
        <v>0</v>
      </c>
      <c r="AI37" s="103">
        <v>0</v>
      </c>
      <c r="AJ37" s="103">
        <f>SUM(AK37:AS37)</f>
        <v>62</v>
      </c>
      <c r="AK37" s="103">
        <v>0</v>
      </c>
      <c r="AL37" s="103">
        <v>59</v>
      </c>
      <c r="AM37" s="103">
        <v>3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59</v>
      </c>
      <c r="BA37" s="103">
        <v>59</v>
      </c>
      <c r="BB37" s="103">
        <v>0</v>
      </c>
      <c r="BC37" s="103">
        <v>0</v>
      </c>
    </row>
    <row r="38" spans="1:55" s="105" customFormat="1" ht="13.5" customHeight="1">
      <c r="A38" s="115" t="s">
        <v>40</v>
      </c>
      <c r="B38" s="113" t="s">
        <v>316</v>
      </c>
      <c r="C38" s="101" t="s">
        <v>317</v>
      </c>
      <c r="D38" s="103">
        <f>SUM(E38,+H38,+K38)</f>
        <v>4403</v>
      </c>
      <c r="E38" s="103">
        <f>SUM(F38:G38)</f>
        <v>0</v>
      </c>
      <c r="F38" s="103">
        <v>0</v>
      </c>
      <c r="G38" s="103">
        <v>0</v>
      </c>
      <c r="H38" s="103">
        <f>SUM(I38:J38)</f>
        <v>4403</v>
      </c>
      <c r="I38" s="103">
        <v>230</v>
      </c>
      <c r="J38" s="103">
        <v>4173</v>
      </c>
      <c r="K38" s="103">
        <f>SUM(L38:M38)</f>
        <v>0</v>
      </c>
      <c r="L38" s="103">
        <v>0</v>
      </c>
      <c r="M38" s="103">
        <v>0</v>
      </c>
      <c r="N38" s="103">
        <f>SUM(O38,+V38,+AC38)</f>
        <v>4403</v>
      </c>
      <c r="O38" s="103">
        <f>SUM(P38:U38)</f>
        <v>230</v>
      </c>
      <c r="P38" s="103">
        <v>230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4173</v>
      </c>
      <c r="W38" s="103">
        <v>4173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4</v>
      </c>
      <c r="AG38" s="103">
        <v>4</v>
      </c>
      <c r="AH38" s="103">
        <v>0</v>
      </c>
      <c r="AI38" s="103">
        <v>0</v>
      </c>
      <c r="AJ38" s="103">
        <f>SUM(AK38:AS38)</f>
        <v>70</v>
      </c>
      <c r="AK38" s="103">
        <v>0</v>
      </c>
      <c r="AL38" s="103">
        <v>66</v>
      </c>
      <c r="AM38" s="103">
        <v>4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0</v>
      </c>
      <c r="AT38" s="103">
        <f>SUM(AU38:AY38)</f>
        <v>1</v>
      </c>
      <c r="AU38" s="103">
        <v>0</v>
      </c>
      <c r="AV38" s="103">
        <v>0</v>
      </c>
      <c r="AW38" s="103">
        <v>1</v>
      </c>
      <c r="AX38" s="103">
        <v>0</v>
      </c>
      <c r="AY38" s="103">
        <v>0</v>
      </c>
      <c r="AZ38" s="103">
        <f>SUM(BA38:BC38)</f>
        <v>66</v>
      </c>
      <c r="BA38" s="103">
        <v>66</v>
      </c>
      <c r="BB38" s="103">
        <v>0</v>
      </c>
      <c r="BC38" s="103">
        <v>0</v>
      </c>
    </row>
    <row r="39" spans="1:55" s="105" customFormat="1" ht="13.5" customHeight="1">
      <c r="A39" s="115" t="s">
        <v>40</v>
      </c>
      <c r="B39" s="113" t="s">
        <v>318</v>
      </c>
      <c r="C39" s="101" t="s">
        <v>319</v>
      </c>
      <c r="D39" s="103">
        <f>SUM(E39,+H39,+K39)</f>
        <v>3760</v>
      </c>
      <c r="E39" s="103">
        <f>SUM(F39:G39)</f>
        <v>3760</v>
      </c>
      <c r="F39" s="103">
        <v>322</v>
      </c>
      <c r="G39" s="103">
        <v>3438</v>
      </c>
      <c r="H39" s="103">
        <f>SUM(I39:J39)</f>
        <v>0</v>
      </c>
      <c r="I39" s="103">
        <v>0</v>
      </c>
      <c r="J39" s="103">
        <v>0</v>
      </c>
      <c r="K39" s="103">
        <f>SUM(L39:M39)</f>
        <v>0</v>
      </c>
      <c r="L39" s="103">
        <v>0</v>
      </c>
      <c r="M39" s="103">
        <v>0</v>
      </c>
      <c r="N39" s="103">
        <f>SUM(O39,+V39,+AC39)</f>
        <v>3760</v>
      </c>
      <c r="O39" s="103">
        <f>SUM(P39:U39)</f>
        <v>322</v>
      </c>
      <c r="P39" s="103">
        <v>322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3438</v>
      </c>
      <c r="W39" s="103">
        <v>3438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26</v>
      </c>
      <c r="AG39" s="103">
        <v>26</v>
      </c>
      <c r="AH39" s="103">
        <v>0</v>
      </c>
      <c r="AI39" s="103">
        <v>0</v>
      </c>
      <c r="AJ39" s="103">
        <f>SUM(AK39:AS39)</f>
        <v>113</v>
      </c>
      <c r="AK39" s="103">
        <v>95</v>
      </c>
      <c r="AL39" s="103">
        <v>0</v>
      </c>
      <c r="AM39" s="103">
        <v>18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>SUM(AU39:AY39)</f>
        <v>8</v>
      </c>
      <c r="AU39" s="103">
        <v>8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40</v>
      </c>
      <c r="B40" s="113" t="s">
        <v>320</v>
      </c>
      <c r="C40" s="101" t="s">
        <v>321</v>
      </c>
      <c r="D40" s="103">
        <f>SUM(E40,+H40,+K40)</f>
        <v>200</v>
      </c>
      <c r="E40" s="103">
        <f>SUM(F40:G40)</f>
        <v>0</v>
      </c>
      <c r="F40" s="103">
        <v>0</v>
      </c>
      <c r="G40" s="103">
        <v>0</v>
      </c>
      <c r="H40" s="103">
        <f>SUM(I40:J40)</f>
        <v>200</v>
      </c>
      <c r="I40" s="103">
        <v>34</v>
      </c>
      <c r="J40" s="103">
        <v>166</v>
      </c>
      <c r="K40" s="103">
        <f>SUM(L40:M40)</f>
        <v>0</v>
      </c>
      <c r="L40" s="103">
        <v>0</v>
      </c>
      <c r="M40" s="103">
        <v>0</v>
      </c>
      <c r="N40" s="103">
        <f>SUM(O40,+V40,+AC40)</f>
        <v>200</v>
      </c>
      <c r="O40" s="103">
        <f>SUM(P40:U40)</f>
        <v>34</v>
      </c>
      <c r="P40" s="103">
        <v>34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166</v>
      </c>
      <c r="W40" s="103">
        <v>166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6</v>
      </c>
      <c r="AG40" s="103">
        <v>6</v>
      </c>
      <c r="AH40" s="103">
        <v>0</v>
      </c>
      <c r="AI40" s="103">
        <v>0</v>
      </c>
      <c r="AJ40" s="103">
        <f>SUM(AK40:AS40)</f>
        <v>6</v>
      </c>
      <c r="AK40" s="103">
        <v>0</v>
      </c>
      <c r="AL40" s="103">
        <v>0</v>
      </c>
      <c r="AM40" s="103">
        <v>6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40">
    <sortCondition ref="A8:A40"/>
    <sortCondition ref="B8:B40"/>
    <sortCondition ref="C8:C40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&amp;Lし尿処理の状況（平成30年度実績）</oddHeader>
  </headerFooter>
  <colBreaks count="3" manualBreakCount="3">
    <brk id="13" min="1" max="39" man="1"/>
    <brk id="31" min="1" max="39" man="1"/>
    <brk id="45" min="1" max="3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14000</v>
      </c>
      <c r="AG7" s="11">
        <v>7</v>
      </c>
      <c r="AI7" s="45" t="s">
        <v>78</v>
      </c>
      <c r="AJ7" s="2" t="s">
        <v>52</v>
      </c>
    </row>
    <row r="8" spans="1:36" ht="16.5" customHeight="1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14100</v>
      </c>
      <c r="AG8" s="11">
        <v>8</v>
      </c>
      <c r="AI8" s="45" t="s">
        <v>80</v>
      </c>
      <c r="AJ8" s="2" t="s">
        <v>51</v>
      </c>
    </row>
    <row r="9" spans="1:36" ht="16.5" customHeight="1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14130</v>
      </c>
      <c r="AG9" s="11">
        <v>9</v>
      </c>
      <c r="AI9" s="45" t="s">
        <v>84</v>
      </c>
      <c r="AJ9" s="2" t="s">
        <v>50</v>
      </c>
    </row>
    <row r="10" spans="1:36" ht="16.5" customHeight="1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14150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14201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14203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14204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14205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14206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14207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14208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14210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14211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14212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14213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14214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14215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14216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14217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14218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14301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14321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14341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14342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14361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14362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14363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14364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14366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14382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14383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14384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14401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14402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スタッフ11</cp:lastModifiedBy>
  <cp:lastPrinted>2016-10-24T05:42:31Z</cp:lastPrinted>
  <dcterms:created xsi:type="dcterms:W3CDTF">2008-01-06T09:25:24Z</dcterms:created>
  <dcterms:modified xsi:type="dcterms:W3CDTF">2020-02-13T01:29:23Z</dcterms:modified>
</cp:coreProperties>
</file>