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2年度修正\群馬\"/>
    </mc:Choice>
  </mc:AlternateContent>
  <xr:revisionPtr revIDLastSave="0" documentId="13_ncr:1_{EF28003B-1D03-486E-85B8-B88E62C88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E18" i="1"/>
  <c r="D18" i="1"/>
  <c r="Q18" i="1" s="1"/>
  <c r="J18" i="1" l="1"/>
  <c r="L18" i="1"/>
  <c r="N18" i="1"/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N13" i="2" s="1"/>
  <c r="AC14" i="2"/>
  <c r="N14" i="2" s="1"/>
  <c r="AC15" i="2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AC28" i="2"/>
  <c r="AC29" i="2"/>
  <c r="AC30" i="2"/>
  <c r="N30" i="2" s="1"/>
  <c r="AC31" i="2"/>
  <c r="AC32" i="2"/>
  <c r="AC33" i="2"/>
  <c r="AC34" i="2"/>
  <c r="AC35" i="2"/>
  <c r="AC36" i="2"/>
  <c r="AC37" i="2"/>
  <c r="N37" i="2" s="1"/>
  <c r="AC38" i="2"/>
  <c r="N38" i="2" s="1"/>
  <c r="AC39" i="2"/>
  <c r="AC40" i="2"/>
  <c r="AC41" i="2"/>
  <c r="AC42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N34" i="2" s="1"/>
  <c r="V35" i="2"/>
  <c r="V36" i="2"/>
  <c r="V37" i="2"/>
  <c r="V38" i="2"/>
  <c r="V39" i="2"/>
  <c r="V40" i="2"/>
  <c r="N40" i="2" s="1"/>
  <c r="V41" i="2"/>
  <c r="V42" i="2"/>
  <c r="O8" i="2"/>
  <c r="O9" i="2"/>
  <c r="O10" i="2"/>
  <c r="O11" i="2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O38" i="2"/>
  <c r="O39" i="2"/>
  <c r="O40" i="2"/>
  <c r="O41" i="2"/>
  <c r="N41" i="2" s="1"/>
  <c r="O42" i="2"/>
  <c r="N18" i="2"/>
  <c r="N26" i="2"/>
  <c r="N42" i="2"/>
  <c r="K8" i="2"/>
  <c r="K9" i="2"/>
  <c r="K10" i="2"/>
  <c r="K11" i="2"/>
  <c r="K12" i="2"/>
  <c r="K13" i="2"/>
  <c r="D13" i="2" s="1"/>
  <c r="K14" i="2"/>
  <c r="D14" i="2" s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D38" i="2" s="1"/>
  <c r="K39" i="2"/>
  <c r="K40" i="2"/>
  <c r="K41" i="2"/>
  <c r="K42" i="2"/>
  <c r="H8" i="2"/>
  <c r="H9" i="2"/>
  <c r="H10" i="2"/>
  <c r="D10" i="2" s="1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D22" i="2" s="1"/>
  <c r="H23" i="2"/>
  <c r="H24" i="2"/>
  <c r="H25" i="2"/>
  <c r="H26" i="2"/>
  <c r="D26" i="2" s="1"/>
  <c r="H27" i="2"/>
  <c r="H28" i="2"/>
  <c r="D28" i="2" s="1"/>
  <c r="H29" i="2"/>
  <c r="H30" i="2"/>
  <c r="H31" i="2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18" i="2"/>
  <c r="D21" i="2"/>
  <c r="D30" i="2"/>
  <c r="D36" i="2"/>
  <c r="D42" i="2"/>
  <c r="N20" i="1"/>
  <c r="L28" i="1"/>
  <c r="I8" i="1"/>
  <c r="I9" i="1"/>
  <c r="I10" i="1"/>
  <c r="I11" i="1"/>
  <c r="I12" i="1"/>
  <c r="I13" i="1"/>
  <c r="I14" i="1"/>
  <c r="I15" i="1"/>
  <c r="I16" i="1"/>
  <c r="D16" i="1" s="1"/>
  <c r="I17" i="1"/>
  <c r="I19" i="1"/>
  <c r="I20" i="1"/>
  <c r="I21" i="1"/>
  <c r="I22" i="1"/>
  <c r="D22" i="1" s="1"/>
  <c r="I23" i="1"/>
  <c r="I24" i="1"/>
  <c r="I25" i="1"/>
  <c r="I26" i="1"/>
  <c r="I27" i="1"/>
  <c r="I28" i="1"/>
  <c r="I29" i="1"/>
  <c r="I30" i="1"/>
  <c r="I31" i="1"/>
  <c r="I32" i="1"/>
  <c r="I33" i="1"/>
  <c r="I34" i="1"/>
  <c r="D34" i="1" s="1"/>
  <c r="I35" i="1"/>
  <c r="I36" i="1"/>
  <c r="I37" i="1"/>
  <c r="I38" i="1"/>
  <c r="I39" i="1"/>
  <c r="I40" i="1"/>
  <c r="I41" i="1"/>
  <c r="I42" i="1"/>
  <c r="E8" i="1"/>
  <c r="D8" i="1" s="1"/>
  <c r="E9" i="1"/>
  <c r="D9" i="1" s="1"/>
  <c r="E10" i="1"/>
  <c r="E11" i="1"/>
  <c r="E12" i="1"/>
  <c r="D12" i="1" s="1"/>
  <c r="E13" i="1"/>
  <c r="E14" i="1"/>
  <c r="E15" i="1"/>
  <c r="E16" i="1"/>
  <c r="E17" i="1"/>
  <c r="E19" i="1"/>
  <c r="E20" i="1"/>
  <c r="E21" i="1"/>
  <c r="D21" i="1" s="1"/>
  <c r="E22" i="1"/>
  <c r="E23" i="1"/>
  <c r="E24" i="1"/>
  <c r="D24" i="1" s="1"/>
  <c r="E25" i="1"/>
  <c r="D25" i="1" s="1"/>
  <c r="E26" i="1"/>
  <c r="E27" i="1"/>
  <c r="E28" i="1"/>
  <c r="D28" i="1" s="1"/>
  <c r="F28" i="1" s="1"/>
  <c r="E29" i="1"/>
  <c r="E30" i="1"/>
  <c r="E31" i="1"/>
  <c r="E32" i="1"/>
  <c r="E33" i="1"/>
  <c r="E34" i="1"/>
  <c r="E35" i="1"/>
  <c r="E36" i="1"/>
  <c r="E37" i="1"/>
  <c r="D37" i="1" s="1"/>
  <c r="E38" i="1"/>
  <c r="E39" i="1"/>
  <c r="E40" i="1"/>
  <c r="D40" i="1" s="1"/>
  <c r="E41" i="1"/>
  <c r="D41" i="1" s="1"/>
  <c r="E42" i="1"/>
  <c r="D20" i="1"/>
  <c r="Q20" i="1" s="1"/>
  <c r="D32" i="1"/>
  <c r="D36" i="1"/>
  <c r="Q36" i="1" s="1"/>
  <c r="D10" i="1" l="1"/>
  <c r="Q10" i="1" s="1"/>
  <c r="D32" i="2"/>
  <c r="D8" i="2"/>
  <c r="N33" i="2"/>
  <c r="N9" i="2"/>
  <c r="N8" i="2"/>
  <c r="J36" i="1"/>
  <c r="D25" i="2"/>
  <c r="D24" i="2"/>
  <c r="D12" i="2"/>
  <c r="N25" i="2"/>
  <c r="N36" i="2"/>
  <c r="N24" i="2"/>
  <c r="N12" i="2"/>
  <c r="D9" i="2"/>
  <c r="D20" i="2"/>
  <c r="N20" i="2"/>
  <c r="D42" i="1"/>
  <c r="L42" i="1" s="1"/>
  <c r="D30" i="1"/>
  <c r="L30" i="1" s="1"/>
  <c r="J20" i="1"/>
  <c r="N22" i="2"/>
  <c r="N32" i="2"/>
  <c r="N36" i="1"/>
  <c r="D33" i="2"/>
  <c r="D38" i="1"/>
  <c r="Q38" i="1" s="1"/>
  <c r="D26" i="1"/>
  <c r="D14" i="1"/>
  <c r="N37" i="1"/>
  <c r="F37" i="1"/>
  <c r="J37" i="1"/>
  <c r="Q37" i="1"/>
  <c r="L37" i="1"/>
  <c r="N21" i="1"/>
  <c r="F21" i="1"/>
  <c r="J21" i="1"/>
  <c r="Q21" i="1"/>
  <c r="L21" i="1"/>
  <c r="F42" i="1"/>
  <c r="N42" i="1"/>
  <c r="L26" i="1"/>
  <c r="J26" i="1"/>
  <c r="Q26" i="1"/>
  <c r="F26" i="1"/>
  <c r="N26" i="1"/>
  <c r="L10" i="1"/>
  <c r="J10" i="1"/>
  <c r="N41" i="1"/>
  <c r="F41" i="1"/>
  <c r="Q41" i="1"/>
  <c r="L41" i="1"/>
  <c r="N25" i="1"/>
  <c r="F25" i="1"/>
  <c r="Q25" i="1"/>
  <c r="L25" i="1"/>
  <c r="N9" i="1"/>
  <c r="F9" i="1"/>
  <c r="Q9" i="1"/>
  <c r="L9" i="1"/>
  <c r="J38" i="1"/>
  <c r="L34" i="1"/>
  <c r="N34" i="1"/>
  <c r="J34" i="1"/>
  <c r="Q34" i="1"/>
  <c r="L22" i="1"/>
  <c r="N22" i="1"/>
  <c r="J22" i="1"/>
  <c r="Q22" i="1"/>
  <c r="F22" i="1"/>
  <c r="L14" i="1"/>
  <c r="Q14" i="1"/>
  <c r="F14" i="1"/>
  <c r="N14" i="1"/>
  <c r="J14" i="1"/>
  <c r="Q32" i="1"/>
  <c r="N32" i="1"/>
  <c r="J32" i="1"/>
  <c r="L32" i="1"/>
  <c r="F32" i="1"/>
  <c r="Q16" i="1"/>
  <c r="N16" i="1"/>
  <c r="J16" i="1"/>
  <c r="L16" i="1"/>
  <c r="F16" i="1"/>
  <c r="Q40" i="1"/>
  <c r="L40" i="1"/>
  <c r="F40" i="1"/>
  <c r="N40" i="1"/>
  <c r="J40" i="1"/>
  <c r="Q28" i="1"/>
  <c r="N28" i="1"/>
  <c r="J28" i="1"/>
  <c r="Q24" i="1"/>
  <c r="L24" i="1"/>
  <c r="F24" i="1"/>
  <c r="N24" i="1"/>
  <c r="J24" i="1"/>
  <c r="Q12" i="1"/>
  <c r="N12" i="1"/>
  <c r="J12" i="1"/>
  <c r="L12" i="1"/>
  <c r="Q8" i="1"/>
  <c r="L8" i="1"/>
  <c r="F8" i="1"/>
  <c r="N8" i="1"/>
  <c r="J8" i="1"/>
  <c r="D33" i="1"/>
  <c r="D29" i="1"/>
  <c r="D17" i="1"/>
  <c r="D13" i="1"/>
  <c r="J9" i="1"/>
  <c r="J25" i="1"/>
  <c r="F34" i="1"/>
  <c r="F12" i="1"/>
  <c r="J41" i="1"/>
  <c r="N39" i="2"/>
  <c r="N35" i="2"/>
  <c r="N31" i="2"/>
  <c r="N27" i="2"/>
  <c r="N23" i="2"/>
  <c r="N19" i="2"/>
  <c r="N15" i="2"/>
  <c r="N11" i="2"/>
  <c r="F36" i="1"/>
  <c r="F20" i="1"/>
  <c r="L36" i="1"/>
  <c r="L20" i="1"/>
  <c r="D39" i="2"/>
  <c r="D35" i="2"/>
  <c r="D31" i="2"/>
  <c r="D27" i="2"/>
  <c r="D23" i="2"/>
  <c r="D19" i="2"/>
  <c r="D15" i="2"/>
  <c r="D11" i="2"/>
  <c r="D39" i="1"/>
  <c r="D35" i="1"/>
  <c r="D31" i="1"/>
  <c r="D27" i="1"/>
  <c r="D23" i="1"/>
  <c r="D19" i="1"/>
  <c r="D15" i="1"/>
  <c r="D11" i="1"/>
  <c r="A7" i="2"/>
  <c r="N38" i="1" l="1"/>
  <c r="Q42" i="1"/>
  <c r="Q30" i="1"/>
  <c r="F38" i="1"/>
  <c r="F10" i="1"/>
  <c r="J42" i="1"/>
  <c r="N30" i="1"/>
  <c r="L38" i="1"/>
  <c r="F30" i="1"/>
  <c r="N10" i="1"/>
  <c r="J30" i="1"/>
  <c r="J23" i="1"/>
  <c r="N23" i="1"/>
  <c r="Q23" i="1"/>
  <c r="L23" i="1"/>
  <c r="F23" i="1"/>
  <c r="N13" i="1"/>
  <c r="F13" i="1"/>
  <c r="L13" i="1"/>
  <c r="J13" i="1"/>
  <c r="Q13" i="1"/>
  <c r="N17" i="1"/>
  <c r="F17" i="1"/>
  <c r="J17" i="1"/>
  <c r="Q17" i="1"/>
  <c r="L17" i="1"/>
  <c r="J15" i="1"/>
  <c r="Q15" i="1"/>
  <c r="L15" i="1"/>
  <c r="F15" i="1"/>
  <c r="N15" i="1"/>
  <c r="J31" i="1"/>
  <c r="Q31" i="1"/>
  <c r="L31" i="1"/>
  <c r="F31" i="1"/>
  <c r="N31" i="1"/>
  <c r="N29" i="1"/>
  <c r="F29" i="1"/>
  <c r="L29" i="1"/>
  <c r="J29" i="1"/>
  <c r="Q29" i="1"/>
  <c r="J39" i="1"/>
  <c r="N39" i="1"/>
  <c r="Q39" i="1"/>
  <c r="L39" i="1"/>
  <c r="F39" i="1"/>
  <c r="J11" i="1"/>
  <c r="N11" i="1"/>
  <c r="Q11" i="1"/>
  <c r="L11" i="1"/>
  <c r="F11" i="1"/>
  <c r="J27" i="1"/>
  <c r="N27" i="1"/>
  <c r="Q27" i="1"/>
  <c r="L27" i="1"/>
  <c r="F27" i="1"/>
  <c r="J19" i="1"/>
  <c r="Q19" i="1"/>
  <c r="L19" i="1"/>
  <c r="F19" i="1"/>
  <c r="N19" i="1"/>
  <c r="J35" i="1"/>
  <c r="Q35" i="1"/>
  <c r="L35" i="1"/>
  <c r="F35" i="1"/>
  <c r="N35" i="1"/>
  <c r="N33" i="1"/>
  <c r="F33" i="1"/>
  <c r="J33" i="1"/>
  <c r="Q33" i="1"/>
  <c r="L33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<sst xmlns="http://schemas.openxmlformats.org/spreadsheetml/2006/main" count="799" uniqueCount="326">
  <si>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</si>
  <si>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</si>
  <si>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</si>
  <si>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</si>
  <si>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</si>
  <si>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</si>
  <si>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</si>
  <si>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</si>
  <si>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</si>
  <si>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</si>
  <si>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</si>
  <si>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</si>
  <si>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</si>
  <si>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</si>
  <si>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</si>
  <si>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</si>
  <si>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</si>
  <si>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</si>
  <si>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</si>
  <si>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</si>
  <si>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</si>
  <si>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</si>
  <si>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</si>
  <si>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</si>
  <si>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</si>
  <si>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</si>
  <si>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</si>
  <si>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</si>
  <si>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</si>
  <si>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</si>
  <si>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</si>
  <si>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</si>
  <si>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</si>
  <si>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</si>
  <si>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</si>
  <si>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</si>
  <si>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</si>
  <si>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</si>
  <si>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</si>
  <si>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</si>
  <si>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</si>
  <si>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</si>
  <si>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</si>
  <si>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</si>
  <si>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</si>
  <si>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</si>
  <si>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</si>
  <si>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</si>
  <si>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</si>
  <si>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</si>
  <si>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</si>
  <si>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</si>
  <si>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</si>
  <si>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</si>
  <si>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</si>
  <si>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</si>
  <si>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</si>
  <si>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</si>
  <si>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</si>
  <si>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</si>
  <si>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</si>
  <si>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</si>
  <si>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</si>
  <si>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</si>
  <si>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</si>
  <si>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</si>
  <si>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</si>
  <si>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</si>
  <si>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</si>
  <si>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</si>
  <si>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</si>
  <si>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</si>
  <si>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</si>
  <si>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</si>
  <si>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</si>
  <si>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</si>
  <si>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</si>
  <si>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</si>
  <si>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</si>
  <si>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</si>
  <si>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</si>
  <si>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</si>
  <si>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</si>
  <si>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</si>
  <si>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</si>
  <si>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</si>
  <si>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</si>
  <si>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</si>
  <si>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</si>
  <si>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</si>
  <si>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</si>
  <si>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</si>
  <si>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</si>
  <si>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</si>
  <si>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</si>
  <si>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</si>
  <si>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</si>
  <si>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</si>
  <si>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</si>
  <si>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</si>
  <si>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</si>
  <si>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</si>
  <si>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</si>
  <si>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</si>
  <si>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</si>
  <si>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</si>
  <si>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</si>
  <si>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</si>
  <si>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</si>
  <si>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</si>
  <si>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</si>
  <si>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</si>
  <si>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</si>
  <si>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</si>
  <si>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</si>
  <si>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</si>
  <si>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</si>
  <si>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</si>
  <si>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</si>
  <si>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</si>
  <si>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</si>
  <si>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</si>
  <si>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</si>
  <si>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</si>
  <si>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</si>
  <si>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</si>
  <si>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</si>
  <si>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</si>
  <si>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</si>
  <si>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</si>
  <si>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</si>
  <si>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</si>
  <si>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</si>
  <si>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</si>
  <si>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</si>
  <si>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</si>
  <si>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</si>
  <si>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</si>
  <si>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</si>
  <si>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</si>
  <si>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</si>
  <si>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</si>
  <si>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</si>
  <si>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</si>
  <si>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</si>
  <si>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</si>
  <si>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</si>
  <si>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</si>
  <si>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</si>
  <si>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</si>
  <si>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</si>
  <si>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</si>
  <si>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</si>
  <si>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</si>
  <si>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</si>
  <si>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</si>
  <si>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</si>
  <si>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</si>
  <si>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</si>
  <si>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</si>
  <si>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</si>
  <si>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</si>
  <si>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</si>
  <si>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</si>
  <si>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</si>
  <si>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</si>
  <si>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</si>
  <si>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</si>
  <si>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</si>
  <si>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</si>
  <si>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</si>
  <si>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</si>
  <si>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</si>
  <si>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</si>
  <si>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</si>
  <si>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</si>
  <si>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</si>
  <si>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</si>
  <si>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</si>
  <si>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</si>
  <si>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</si>
  <si>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</si>
  <si>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</si>
  <si>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</si>
  <si>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</si>
  <si>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</si>
  <si>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</si>
  <si>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</si>
  <si>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</si>
  <si>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</si>
  <si>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</si>
  <si>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</si>
  <si>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</si>
  <si>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</si>
  <si>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</si>
  <si>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</si>
  <si>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</si>
  <si>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</si>
  <si>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</si>
  <si>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</si>
  <si>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</si>
  <si>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</si>
  <si>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</si>
  <si>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</si>
  <si>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</si>
  <si>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</si>
  <si>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</si>
  <si>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</si>
  <si>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</si>
  <si>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</si>
  <si>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</si>
  <si>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</si>
  <si>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</si>
  <si>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</si>
  <si>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</si>
  <si>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</si>
  <si>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</si>
  <si>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</si>
  <si>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</si>
  <si>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</si>
  <si>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</si>
  <si>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</si>
  <si>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</si>
  <si>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</si>
  <si>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</si>
  <si>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</si>
  <si>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</si>
  <si>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</si>
  <si>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</si>
  <si>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</si>
  <si>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</si>
  <si>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</si>
  <si>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</si>
  <si>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</si>
  <si>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</si>
  <si>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</si>
  <si>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</si>
  <si>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</si>
  <si>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</si>
  <si>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</si>
  <si>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</si>
  <si>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</si>
  <si>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</si>
  <si>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</si>
  <si>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</si>
  <si>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</si>
  <si>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</si>
  <si>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</si>
  <si>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</si>
  <si>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</si>
  <si>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</si>
  <si>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10000</t>
  </si>
  <si>
    <t>水洗化人口等（平成30年度実績）</t>
    <phoneticPr fontId="3"/>
  </si>
  <si>
    <t>し尿処理の状況（平成30年度実績）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</si>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</sst>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 x14ac:dyDescent="0.15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 x14ac:dyDescent="0.15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 x14ac:dyDescent="0.15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 x14ac:dyDescent="0.15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44</v>
      </c>
      <c r="B7" s="116" t="s">
        <v>251</v>
      </c>
      <c r="C7" s="109" t="s">
        <v>200</v>
      </c>
      <c r="D7" s="110">
        <f t="shared" ref="D7:D42" si="0">+SUM(E7,+I7)</f>
        <v>1983386</v>
      </c>
      <c r="E7" s="110">
        <f t="shared" ref="E7:E42" si="1">+SUM(G7,+H7)</f>
        <v>92911</v>
      </c>
      <c r="F7" s="111">
        <f t="shared" ref="F7:F42" si="2">IF(D7&gt;0,E7/D7*100,"-")</f>
        <v>4.6844638411282524</v>
      </c>
      <c r="G7" s="108">
        <f>SUM(G$8:G$207)</f>
        <v>92876</v>
      </c>
      <c r="H7" s="108">
        <f>SUM(H$8:H$207)</f>
        <v>35</v>
      </c>
      <c r="I7" s="110">
        <f t="shared" ref="I7:I42" si="3">+SUM(K7,+M7,+O7)</f>
        <v>1890475</v>
      </c>
      <c r="J7" s="111">
        <f t="shared" ref="J7:J42" si="4">IF(D7&gt;0,I7/D7*100,"-")</f>
        <v>95.315536158871751</v>
      </c>
      <c r="K7" s="108">
        <f>SUM(K$8:K$207)</f>
        <v>969892</v>
      </c>
      <c r="L7" s="111">
        <f t="shared" ref="L7:L42" si="5">IF(D7&gt;0,K7/D7*100,"-")</f>
        <v>48.900819104299416</v>
      </c>
      <c r="M7" s="108">
        <f>SUM(M$8:M$207)</f>
        <v>23563</v>
      </c>
      <c r="N7" s="111">
        <f t="shared" ref="N7:N42" si="6">IF(D7&gt;0,M7/D7*100,"-")</f>
        <v>1.1880188727761514</v>
      </c>
      <c r="O7" s="108">
        <f>SUM(O$8:O$207)</f>
        <v>897020</v>
      </c>
      <c r="P7" s="108">
        <f>SUM(P$8:P$207)</f>
        <v>462819</v>
      </c>
      <c r="Q7" s="111">
        <f t="shared" ref="Q7:Q42" si="7">IF(D7&gt;0,O7/D7*100,"-")</f>
        <v>45.226698181796181</v>
      </c>
      <c r="R7" s="108">
        <f>SUM(R$8:R$207)</f>
        <v>56140</v>
      </c>
      <c r="S7" s="112">
        <f t="shared" ref="S7:Z7" si="8">COUNTIF(S$8:S$207,"○")</f>
        <v>21</v>
      </c>
      <c r="T7" s="112">
        <f t="shared" si="8"/>
        <v>1</v>
      </c>
      <c r="U7" s="112">
        <f t="shared" si="8"/>
        <v>0</v>
      </c>
      <c r="V7" s="112">
        <f t="shared" si="8"/>
        <v>13</v>
      </c>
      <c r="W7" s="112">
        <f t="shared" si="8"/>
        <v>12</v>
      </c>
      <c r="X7" s="112">
        <f t="shared" si="8"/>
        <v>1</v>
      </c>
      <c r="Y7" s="112">
        <f t="shared" si="8"/>
        <v>3</v>
      </c>
      <c r="Z7" s="112">
        <f t="shared" si="8"/>
        <v>19</v>
      </c>
      <c r="AA7" s="120"/>
      <c r="AB7" s="120"/>
    </row>
    <row r="8" spans="1:28" s="105" customFormat="1" ht="13.5" customHeight="1" x14ac:dyDescent="0.15">
      <c r="A8" s="101" t="s">
        <v>44</v>
      </c>
      <c r="B8" s="102" t="s">
        <v>254</v>
      </c>
      <c r="C8" s="101" t="s">
        <v>255</v>
      </c>
      <c r="D8" s="103">
        <f t="shared" si="0"/>
        <v>337543</v>
      </c>
      <c r="E8" s="103">
        <f t="shared" si="1"/>
        <v>5693</v>
      </c>
      <c r="F8" s="104">
        <f t="shared" si="2"/>
        <v>1.6865999294904648</v>
      </c>
      <c r="G8" s="103">
        <v>5693</v>
      </c>
      <c r="H8" s="103">
        <v>0</v>
      </c>
      <c r="I8" s="103">
        <f t="shared" si="3"/>
        <v>331850</v>
      </c>
      <c r="J8" s="104">
        <f t="shared" si="4"/>
        <v>98.313400070509545</v>
      </c>
      <c r="K8" s="103">
        <v>231905</v>
      </c>
      <c r="L8" s="104">
        <f t="shared" si="5"/>
        <v>68.703839214559324</v>
      </c>
      <c r="M8" s="103">
        <v>3072</v>
      </c>
      <c r="N8" s="104">
        <f t="shared" si="6"/>
        <v>0.91010626794215854</v>
      </c>
      <c r="O8" s="103">
        <v>96873</v>
      </c>
      <c r="P8" s="103">
        <v>41535</v>
      </c>
      <c r="Q8" s="104">
        <f t="shared" si="7"/>
        <v>28.699454588008045</v>
      </c>
      <c r="R8" s="103">
        <v>6537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21" t="s">
        <v>256</v>
      </c>
      <c r="AB8" s="122"/>
    </row>
    <row r="9" spans="1:28" s="105" customFormat="1" ht="13.5" customHeight="1" x14ac:dyDescent="0.15">
      <c r="A9" s="101" t="s">
        <v>44</v>
      </c>
      <c r="B9" s="102" t="s">
        <v>258</v>
      </c>
      <c r="C9" s="101" t="s">
        <v>259</v>
      </c>
      <c r="D9" s="103">
        <f t="shared" si="0"/>
        <v>374268</v>
      </c>
      <c r="E9" s="103">
        <f t="shared" si="1"/>
        <v>7215</v>
      </c>
      <c r="F9" s="104">
        <f t="shared" si="2"/>
        <v>1.9277629933630449</v>
      </c>
      <c r="G9" s="103">
        <v>7215</v>
      </c>
      <c r="H9" s="103">
        <v>0</v>
      </c>
      <c r="I9" s="103">
        <f t="shared" si="3"/>
        <v>367053</v>
      </c>
      <c r="J9" s="104">
        <f t="shared" si="4"/>
        <v>98.072237006636954</v>
      </c>
      <c r="K9" s="103">
        <v>261055</v>
      </c>
      <c r="L9" s="104">
        <f t="shared" si="5"/>
        <v>69.750820267829468</v>
      </c>
      <c r="M9" s="103">
        <v>0</v>
      </c>
      <c r="N9" s="104">
        <f t="shared" si="6"/>
        <v>0</v>
      </c>
      <c r="O9" s="103">
        <v>105998</v>
      </c>
      <c r="P9" s="103">
        <v>40773</v>
      </c>
      <c r="Q9" s="104">
        <f t="shared" si="7"/>
        <v>28.321416738807486</v>
      </c>
      <c r="R9" s="103">
        <v>5382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21" t="s">
        <v>256</v>
      </c>
      <c r="AB9" s="122"/>
    </row>
    <row r="10" spans="1:28" s="105" customFormat="1" ht="13.5" customHeight="1" x14ac:dyDescent="0.15">
      <c r="A10" s="101" t="s">
        <v>44</v>
      </c>
      <c r="B10" s="102" t="s">
        <v>260</v>
      </c>
      <c r="C10" s="101" t="s">
        <v>261</v>
      </c>
      <c r="D10" s="103">
        <f t="shared" si="0"/>
        <v>112419</v>
      </c>
      <c r="E10" s="103">
        <f t="shared" si="1"/>
        <v>6482</v>
      </c>
      <c r="F10" s="104">
        <f t="shared" si="2"/>
        <v>5.7659292468354995</v>
      </c>
      <c r="G10" s="103">
        <v>6482</v>
      </c>
      <c r="H10" s="103">
        <v>0</v>
      </c>
      <c r="I10" s="103">
        <f t="shared" si="3"/>
        <v>105937</v>
      </c>
      <c r="J10" s="104">
        <f t="shared" si="4"/>
        <v>94.234070753164502</v>
      </c>
      <c r="K10" s="103">
        <v>81825</v>
      </c>
      <c r="L10" s="104">
        <f t="shared" si="5"/>
        <v>72.785739065460461</v>
      </c>
      <c r="M10" s="103">
        <v>269</v>
      </c>
      <c r="N10" s="104">
        <f t="shared" si="6"/>
        <v>0.23928339515562314</v>
      </c>
      <c r="O10" s="103">
        <v>23843</v>
      </c>
      <c r="P10" s="103">
        <v>13615</v>
      </c>
      <c r="Q10" s="104">
        <f t="shared" si="7"/>
        <v>21.209048292548413</v>
      </c>
      <c r="R10" s="103">
        <v>1935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21" t="s">
        <v>256</v>
      </c>
      <c r="AB10" s="122"/>
    </row>
    <row r="11" spans="1:28" s="105" customFormat="1" ht="13.5" customHeight="1" x14ac:dyDescent="0.15">
      <c r="A11" s="101" t="s">
        <v>44</v>
      </c>
      <c r="B11" s="102" t="s">
        <v>262</v>
      </c>
      <c r="C11" s="101" t="s">
        <v>263</v>
      </c>
      <c r="D11" s="103">
        <f t="shared" si="0"/>
        <v>213466</v>
      </c>
      <c r="E11" s="103">
        <f t="shared" si="1"/>
        <v>16299</v>
      </c>
      <c r="F11" s="104">
        <f t="shared" si="2"/>
        <v>7.6354079806620261</v>
      </c>
      <c r="G11" s="103">
        <v>16299</v>
      </c>
      <c r="H11" s="103">
        <v>0</v>
      </c>
      <c r="I11" s="103">
        <f t="shared" si="3"/>
        <v>197167</v>
      </c>
      <c r="J11" s="104">
        <f t="shared" si="4"/>
        <v>92.364592019337977</v>
      </c>
      <c r="K11" s="103">
        <v>73202</v>
      </c>
      <c r="L11" s="104">
        <f t="shared" si="5"/>
        <v>34.292112092792294</v>
      </c>
      <c r="M11" s="103">
        <v>0</v>
      </c>
      <c r="N11" s="104">
        <f t="shared" si="6"/>
        <v>0</v>
      </c>
      <c r="O11" s="103">
        <v>123965</v>
      </c>
      <c r="P11" s="103">
        <v>56536</v>
      </c>
      <c r="Q11" s="104">
        <f t="shared" si="7"/>
        <v>58.072479926545682</v>
      </c>
      <c r="R11" s="103">
        <v>12487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 x14ac:dyDescent="0.15">
      <c r="A12" s="101" t="s">
        <v>44</v>
      </c>
      <c r="B12" s="102" t="s">
        <v>264</v>
      </c>
      <c r="C12" s="101" t="s">
        <v>265</v>
      </c>
      <c r="D12" s="103">
        <f t="shared" si="0"/>
        <v>224430</v>
      </c>
      <c r="E12" s="103">
        <f t="shared" si="1"/>
        <v>8830</v>
      </c>
      <c r="F12" s="104">
        <f t="shared" si="2"/>
        <v>3.9344116205498372</v>
      </c>
      <c r="G12" s="103">
        <v>8830</v>
      </c>
      <c r="H12" s="103">
        <v>0</v>
      </c>
      <c r="I12" s="103">
        <f t="shared" si="3"/>
        <v>215600</v>
      </c>
      <c r="J12" s="104">
        <f t="shared" si="4"/>
        <v>96.065588379450162</v>
      </c>
      <c r="K12" s="103">
        <v>77346</v>
      </c>
      <c r="L12" s="104">
        <f t="shared" si="5"/>
        <v>34.463307044512767</v>
      </c>
      <c r="M12" s="103">
        <v>14130</v>
      </c>
      <c r="N12" s="104">
        <f t="shared" si="6"/>
        <v>6.2959497393396608</v>
      </c>
      <c r="O12" s="103">
        <v>124124</v>
      </c>
      <c r="P12" s="103">
        <v>70739</v>
      </c>
      <c r="Q12" s="104">
        <f t="shared" si="7"/>
        <v>55.306331595597733</v>
      </c>
      <c r="R12" s="103">
        <v>10811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21" t="s">
        <v>256</v>
      </c>
      <c r="AB12" s="122"/>
    </row>
    <row r="13" spans="1:28" s="105" customFormat="1" ht="13.5" customHeight="1" x14ac:dyDescent="0.15">
      <c r="A13" s="101" t="s">
        <v>44</v>
      </c>
      <c r="B13" s="102" t="s">
        <v>266</v>
      </c>
      <c r="C13" s="101" t="s">
        <v>267</v>
      </c>
      <c r="D13" s="103">
        <f t="shared" si="0"/>
        <v>48338</v>
      </c>
      <c r="E13" s="103">
        <f t="shared" si="1"/>
        <v>4139</v>
      </c>
      <c r="F13" s="104">
        <f t="shared" si="2"/>
        <v>8.5626215399892427</v>
      </c>
      <c r="G13" s="103">
        <v>4139</v>
      </c>
      <c r="H13" s="103">
        <v>0</v>
      </c>
      <c r="I13" s="103">
        <f t="shared" si="3"/>
        <v>44199</v>
      </c>
      <c r="J13" s="104">
        <f t="shared" si="4"/>
        <v>91.437378460010748</v>
      </c>
      <c r="K13" s="103">
        <v>24283</v>
      </c>
      <c r="L13" s="104">
        <f t="shared" si="5"/>
        <v>50.235839298274655</v>
      </c>
      <c r="M13" s="103">
        <v>0</v>
      </c>
      <c r="N13" s="104">
        <f t="shared" si="6"/>
        <v>0</v>
      </c>
      <c r="O13" s="103">
        <v>19916</v>
      </c>
      <c r="P13" s="103">
        <v>11724</v>
      </c>
      <c r="Q13" s="104">
        <f t="shared" si="7"/>
        <v>41.201539161736108</v>
      </c>
      <c r="R13" s="103">
        <v>622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21" t="s">
        <v>256</v>
      </c>
      <c r="AB13" s="122"/>
    </row>
    <row r="14" spans="1:28" s="105" customFormat="1" ht="13.5" customHeight="1" x14ac:dyDescent="0.15">
      <c r="A14" s="101" t="s">
        <v>44</v>
      </c>
      <c r="B14" s="102" t="s">
        <v>268</v>
      </c>
      <c r="C14" s="101" t="s">
        <v>269</v>
      </c>
      <c r="D14" s="103">
        <f t="shared" si="0"/>
        <v>76310</v>
      </c>
      <c r="E14" s="103">
        <f t="shared" si="1"/>
        <v>4226</v>
      </c>
      <c r="F14" s="104">
        <f t="shared" si="2"/>
        <v>5.5379373607652997</v>
      </c>
      <c r="G14" s="103">
        <v>4226</v>
      </c>
      <c r="H14" s="103">
        <v>0</v>
      </c>
      <c r="I14" s="103">
        <f t="shared" si="3"/>
        <v>72084</v>
      </c>
      <c r="J14" s="104">
        <f t="shared" si="4"/>
        <v>94.462062639234702</v>
      </c>
      <c r="K14" s="103">
        <v>32695</v>
      </c>
      <c r="L14" s="104">
        <f t="shared" si="5"/>
        <v>42.844974446337311</v>
      </c>
      <c r="M14" s="103">
        <v>2104</v>
      </c>
      <c r="N14" s="104">
        <f t="shared" si="6"/>
        <v>2.7571746822172716</v>
      </c>
      <c r="O14" s="103">
        <v>37285</v>
      </c>
      <c r="P14" s="103">
        <v>24731</v>
      </c>
      <c r="Q14" s="104">
        <f t="shared" si="7"/>
        <v>48.859913510680123</v>
      </c>
      <c r="R14" s="103">
        <v>2249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21" t="s">
        <v>256</v>
      </c>
      <c r="AB14" s="122"/>
    </row>
    <row r="15" spans="1:28" s="105" customFormat="1" ht="13.5" customHeight="1" x14ac:dyDescent="0.15">
      <c r="A15" s="101" t="s">
        <v>44</v>
      </c>
      <c r="B15" s="102" t="s">
        <v>270</v>
      </c>
      <c r="C15" s="101" t="s">
        <v>271</v>
      </c>
      <c r="D15" s="103">
        <f t="shared" si="0"/>
        <v>78085</v>
      </c>
      <c r="E15" s="103">
        <f t="shared" si="1"/>
        <v>9296</v>
      </c>
      <c r="F15" s="104">
        <f t="shared" si="2"/>
        <v>11.904975347377858</v>
      </c>
      <c r="G15" s="103">
        <v>9296</v>
      </c>
      <c r="H15" s="103">
        <v>0</v>
      </c>
      <c r="I15" s="103">
        <f t="shared" si="3"/>
        <v>68789</v>
      </c>
      <c r="J15" s="104">
        <f t="shared" si="4"/>
        <v>88.095024652622143</v>
      </c>
      <c r="K15" s="103">
        <v>27459</v>
      </c>
      <c r="L15" s="104">
        <f t="shared" si="5"/>
        <v>35.165524748671317</v>
      </c>
      <c r="M15" s="103">
        <v>1280</v>
      </c>
      <c r="N15" s="104">
        <f t="shared" si="6"/>
        <v>1.6392392905167448</v>
      </c>
      <c r="O15" s="103">
        <v>40050</v>
      </c>
      <c r="P15" s="103">
        <v>27715</v>
      </c>
      <c r="Q15" s="104">
        <f t="shared" si="7"/>
        <v>51.290260613434079</v>
      </c>
      <c r="R15" s="103">
        <v>680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 x14ac:dyDescent="0.15">
      <c r="A16" s="101" t="s">
        <v>44</v>
      </c>
      <c r="B16" s="102" t="s">
        <v>272</v>
      </c>
      <c r="C16" s="101" t="s">
        <v>273</v>
      </c>
      <c r="D16" s="103">
        <f t="shared" si="0"/>
        <v>65872</v>
      </c>
      <c r="E16" s="103">
        <f t="shared" si="1"/>
        <v>3490</v>
      </c>
      <c r="F16" s="104">
        <f t="shared" si="2"/>
        <v>5.2981539956278842</v>
      </c>
      <c r="G16" s="103">
        <v>3490</v>
      </c>
      <c r="H16" s="103">
        <v>0</v>
      </c>
      <c r="I16" s="103">
        <f t="shared" si="3"/>
        <v>62382</v>
      </c>
      <c r="J16" s="104">
        <f t="shared" si="4"/>
        <v>94.701846004372115</v>
      </c>
      <c r="K16" s="103">
        <v>15866</v>
      </c>
      <c r="L16" s="104">
        <f t="shared" si="5"/>
        <v>24.086106388146707</v>
      </c>
      <c r="M16" s="103">
        <v>0</v>
      </c>
      <c r="N16" s="104">
        <f t="shared" si="6"/>
        <v>0</v>
      </c>
      <c r="O16" s="103">
        <v>46516</v>
      </c>
      <c r="P16" s="103">
        <v>26548</v>
      </c>
      <c r="Q16" s="104">
        <f t="shared" si="7"/>
        <v>70.615739616225397</v>
      </c>
      <c r="R16" s="103">
        <v>751</v>
      </c>
      <c r="S16" s="101" t="s">
        <v>257</v>
      </c>
      <c r="T16" s="101"/>
      <c r="U16" s="101"/>
      <c r="V16" s="101"/>
      <c r="W16" s="101"/>
      <c r="X16" s="101"/>
      <c r="Y16" s="101"/>
      <c r="Z16" s="101" t="s">
        <v>257</v>
      </c>
      <c r="AA16" s="121" t="s">
        <v>256</v>
      </c>
      <c r="AB16" s="122"/>
    </row>
    <row r="17" spans="1:28" s="105" customFormat="1" ht="13.5" customHeight="1" x14ac:dyDescent="0.15">
      <c r="A17" s="101" t="s">
        <v>44</v>
      </c>
      <c r="B17" s="102" t="s">
        <v>274</v>
      </c>
      <c r="C17" s="101" t="s">
        <v>275</v>
      </c>
      <c r="D17" s="103">
        <f t="shared" si="0"/>
        <v>49051</v>
      </c>
      <c r="E17" s="103">
        <f t="shared" si="1"/>
        <v>2620</v>
      </c>
      <c r="F17" s="104">
        <f t="shared" si="2"/>
        <v>5.3413793806446357</v>
      </c>
      <c r="G17" s="103">
        <v>2613</v>
      </c>
      <c r="H17" s="103">
        <v>7</v>
      </c>
      <c r="I17" s="103">
        <f t="shared" si="3"/>
        <v>46431</v>
      </c>
      <c r="J17" s="104">
        <f t="shared" si="4"/>
        <v>94.658620619355361</v>
      </c>
      <c r="K17" s="103">
        <v>8833</v>
      </c>
      <c r="L17" s="104">
        <f t="shared" si="5"/>
        <v>18.007787812684757</v>
      </c>
      <c r="M17" s="103">
        <v>798</v>
      </c>
      <c r="N17" s="104">
        <f t="shared" si="6"/>
        <v>1.6268781472345111</v>
      </c>
      <c r="O17" s="103">
        <v>36800</v>
      </c>
      <c r="P17" s="103">
        <v>15900</v>
      </c>
      <c r="Q17" s="104">
        <f t="shared" si="7"/>
        <v>75.0239546594361</v>
      </c>
      <c r="R17" s="103">
        <v>680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 x14ac:dyDescent="0.15">
      <c r="A18" s="101" t="s">
        <v>44</v>
      </c>
      <c r="B18" s="102" t="s">
        <v>276</v>
      </c>
      <c r="C18" s="101" t="s">
        <v>277</v>
      </c>
      <c r="D18" s="103">
        <f t="shared" si="0"/>
        <v>58324</v>
      </c>
      <c r="E18" s="103">
        <f t="shared" si="1"/>
        <v>2324</v>
      </c>
      <c r="F18" s="104">
        <f t="shared" si="2"/>
        <v>3.9846375420067215</v>
      </c>
      <c r="G18" s="103">
        <v>2324</v>
      </c>
      <c r="H18" s="103">
        <v>0</v>
      </c>
      <c r="I18" s="103">
        <f t="shared" si="3"/>
        <v>56000</v>
      </c>
      <c r="J18" s="104">
        <f t="shared" si="4"/>
        <v>96.015362457993277</v>
      </c>
      <c r="K18" s="103">
        <v>21775</v>
      </c>
      <c r="L18" s="104">
        <f t="shared" si="5"/>
        <v>37.334544955764351</v>
      </c>
      <c r="M18" s="103">
        <v>0</v>
      </c>
      <c r="N18" s="104">
        <f t="shared" si="6"/>
        <v>0</v>
      </c>
      <c r="O18" s="103">
        <v>34225</v>
      </c>
      <c r="P18" s="103">
        <v>15459</v>
      </c>
      <c r="Q18" s="104">
        <f t="shared" si="7"/>
        <v>58.680817502228933</v>
      </c>
      <c r="R18" s="103">
        <v>534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21" t="s">
        <v>256</v>
      </c>
      <c r="AB18" s="122"/>
    </row>
    <row r="19" spans="1:28" s="105" customFormat="1" ht="13.5" customHeight="1" x14ac:dyDescent="0.15">
      <c r="A19" s="101" t="s">
        <v>44</v>
      </c>
      <c r="B19" s="102" t="s">
        <v>278</v>
      </c>
      <c r="C19" s="101" t="s">
        <v>279</v>
      </c>
      <c r="D19" s="103">
        <f t="shared" si="0"/>
        <v>50919</v>
      </c>
      <c r="E19" s="103">
        <f t="shared" si="1"/>
        <v>2272</v>
      </c>
      <c r="F19" s="104">
        <f t="shared" si="2"/>
        <v>4.4619886486380329</v>
      </c>
      <c r="G19" s="103">
        <v>2272</v>
      </c>
      <c r="H19" s="103">
        <v>0</v>
      </c>
      <c r="I19" s="103">
        <f t="shared" si="3"/>
        <v>48647</v>
      </c>
      <c r="J19" s="104">
        <f t="shared" si="4"/>
        <v>95.538011351361959</v>
      </c>
      <c r="K19" s="103">
        <v>13211</v>
      </c>
      <c r="L19" s="104">
        <f t="shared" si="5"/>
        <v>25.9451285374811</v>
      </c>
      <c r="M19" s="103">
        <v>0</v>
      </c>
      <c r="N19" s="104">
        <f t="shared" si="6"/>
        <v>0</v>
      </c>
      <c r="O19" s="103">
        <v>35436</v>
      </c>
      <c r="P19" s="103">
        <v>17520</v>
      </c>
      <c r="Q19" s="104">
        <f t="shared" si="7"/>
        <v>69.592882813880877</v>
      </c>
      <c r="R19" s="103">
        <v>750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21" t="s">
        <v>256</v>
      </c>
      <c r="AB19" s="122"/>
    </row>
    <row r="20" spans="1:28" s="105" customFormat="1" ht="13.5" customHeight="1" x14ac:dyDescent="0.15">
      <c r="A20" s="101" t="s">
        <v>44</v>
      </c>
      <c r="B20" s="102" t="s">
        <v>280</v>
      </c>
      <c r="C20" s="101" t="s">
        <v>281</v>
      </c>
      <c r="D20" s="103">
        <f t="shared" si="0"/>
        <v>14757</v>
      </c>
      <c r="E20" s="103">
        <f t="shared" si="1"/>
        <v>1144</v>
      </c>
      <c r="F20" s="104">
        <f t="shared" si="2"/>
        <v>7.7522531679880737</v>
      </c>
      <c r="G20" s="103">
        <v>1144</v>
      </c>
      <c r="H20" s="103">
        <v>0</v>
      </c>
      <c r="I20" s="103">
        <f t="shared" si="3"/>
        <v>13613</v>
      </c>
      <c r="J20" s="104">
        <f t="shared" si="4"/>
        <v>92.247746832011927</v>
      </c>
      <c r="K20" s="103">
        <v>5072</v>
      </c>
      <c r="L20" s="104">
        <f t="shared" si="5"/>
        <v>34.370129430100974</v>
      </c>
      <c r="M20" s="103">
        <v>0</v>
      </c>
      <c r="N20" s="104">
        <f t="shared" si="6"/>
        <v>0</v>
      </c>
      <c r="O20" s="103">
        <v>8541</v>
      </c>
      <c r="P20" s="103">
        <v>2423</v>
      </c>
      <c r="Q20" s="104">
        <f t="shared" si="7"/>
        <v>57.877617401910953</v>
      </c>
      <c r="R20" s="103">
        <v>162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 x14ac:dyDescent="0.15">
      <c r="A21" s="101" t="s">
        <v>44</v>
      </c>
      <c r="B21" s="102" t="s">
        <v>282</v>
      </c>
      <c r="C21" s="101" t="s">
        <v>283</v>
      </c>
      <c r="D21" s="103">
        <f t="shared" si="0"/>
        <v>21377</v>
      </c>
      <c r="E21" s="103">
        <f t="shared" si="1"/>
        <v>150</v>
      </c>
      <c r="F21" s="104">
        <f t="shared" si="2"/>
        <v>0.70168873087898209</v>
      </c>
      <c r="G21" s="103">
        <v>150</v>
      </c>
      <c r="H21" s="103">
        <v>0</v>
      </c>
      <c r="I21" s="103">
        <f t="shared" si="3"/>
        <v>21227</v>
      </c>
      <c r="J21" s="104">
        <f t="shared" si="4"/>
        <v>99.298311269121015</v>
      </c>
      <c r="K21" s="103">
        <v>9897</v>
      </c>
      <c r="L21" s="104">
        <f t="shared" si="5"/>
        <v>46.297422463395236</v>
      </c>
      <c r="M21" s="103">
        <v>0</v>
      </c>
      <c r="N21" s="104">
        <f t="shared" si="6"/>
        <v>0</v>
      </c>
      <c r="O21" s="103">
        <v>11330</v>
      </c>
      <c r="P21" s="103">
        <v>6113</v>
      </c>
      <c r="Q21" s="104">
        <f t="shared" si="7"/>
        <v>53.000888805725779</v>
      </c>
      <c r="R21" s="103">
        <v>170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 x14ac:dyDescent="0.15">
      <c r="A22" s="101" t="s">
        <v>44</v>
      </c>
      <c r="B22" s="102" t="s">
        <v>284</v>
      </c>
      <c r="C22" s="101" t="s">
        <v>285</v>
      </c>
      <c r="D22" s="103">
        <f t="shared" si="0"/>
        <v>1192</v>
      </c>
      <c r="E22" s="103">
        <f t="shared" si="1"/>
        <v>42</v>
      </c>
      <c r="F22" s="104">
        <f t="shared" si="2"/>
        <v>3.523489932885906</v>
      </c>
      <c r="G22" s="103">
        <v>42</v>
      </c>
      <c r="H22" s="103">
        <v>0</v>
      </c>
      <c r="I22" s="103">
        <f t="shared" si="3"/>
        <v>1150</v>
      </c>
      <c r="J22" s="104">
        <f t="shared" si="4"/>
        <v>96.476510067114091</v>
      </c>
      <c r="K22" s="103">
        <v>0</v>
      </c>
      <c r="L22" s="104">
        <f t="shared" si="5"/>
        <v>0</v>
      </c>
      <c r="M22" s="103">
        <v>0</v>
      </c>
      <c r="N22" s="104">
        <f t="shared" si="6"/>
        <v>0</v>
      </c>
      <c r="O22" s="103">
        <v>1150</v>
      </c>
      <c r="P22" s="103">
        <v>1119</v>
      </c>
      <c r="Q22" s="104">
        <f t="shared" si="7"/>
        <v>96.476510067114091</v>
      </c>
      <c r="R22" s="103">
        <v>15</v>
      </c>
      <c r="S22" s="101" t="s">
        <v>257</v>
      </c>
      <c r="T22" s="101"/>
      <c r="U22" s="101"/>
      <c r="V22" s="101"/>
      <c r="W22" s="101"/>
      <c r="X22" s="101"/>
      <c r="Y22" s="101" t="s">
        <v>257</v>
      </c>
      <c r="Z22" s="101"/>
      <c r="AA22" s="121" t="s">
        <v>256</v>
      </c>
      <c r="AB22" s="122"/>
    </row>
    <row r="23" spans="1:28" s="105" customFormat="1" ht="13.5" customHeight="1" x14ac:dyDescent="0.15">
      <c r="A23" s="101" t="s">
        <v>44</v>
      </c>
      <c r="B23" s="102" t="s">
        <v>286</v>
      </c>
      <c r="C23" s="101" t="s">
        <v>287</v>
      </c>
      <c r="D23" s="103">
        <f t="shared" si="0"/>
        <v>1867</v>
      </c>
      <c r="E23" s="103">
        <f t="shared" si="1"/>
        <v>378</v>
      </c>
      <c r="F23" s="104">
        <f t="shared" si="2"/>
        <v>20.246384574183182</v>
      </c>
      <c r="G23" s="103">
        <v>378</v>
      </c>
      <c r="H23" s="103">
        <v>0</v>
      </c>
      <c r="I23" s="103">
        <f t="shared" si="3"/>
        <v>1489</v>
      </c>
      <c r="J23" s="104">
        <f t="shared" si="4"/>
        <v>79.753615425816818</v>
      </c>
      <c r="K23" s="103">
        <v>0</v>
      </c>
      <c r="L23" s="104">
        <f t="shared" si="5"/>
        <v>0</v>
      </c>
      <c r="M23" s="103">
        <v>0</v>
      </c>
      <c r="N23" s="104">
        <f t="shared" si="6"/>
        <v>0</v>
      </c>
      <c r="O23" s="103">
        <v>1489</v>
      </c>
      <c r="P23" s="103">
        <v>872</v>
      </c>
      <c r="Q23" s="104">
        <f t="shared" si="7"/>
        <v>79.753615425816818</v>
      </c>
      <c r="R23" s="103">
        <v>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21" t="s">
        <v>256</v>
      </c>
      <c r="AB23" s="122"/>
    </row>
    <row r="24" spans="1:28" s="105" customFormat="1" ht="13.5" customHeight="1" x14ac:dyDescent="0.15">
      <c r="A24" s="101" t="s">
        <v>44</v>
      </c>
      <c r="B24" s="102" t="s">
        <v>288</v>
      </c>
      <c r="C24" s="101" t="s">
        <v>289</v>
      </c>
      <c r="D24" s="103">
        <f t="shared" si="0"/>
        <v>7430</v>
      </c>
      <c r="E24" s="103">
        <f t="shared" si="1"/>
        <v>1606</v>
      </c>
      <c r="F24" s="104">
        <f t="shared" si="2"/>
        <v>21.615074024226111</v>
      </c>
      <c r="G24" s="103">
        <v>1578</v>
      </c>
      <c r="H24" s="103">
        <v>28</v>
      </c>
      <c r="I24" s="103">
        <f t="shared" si="3"/>
        <v>5824</v>
      </c>
      <c r="J24" s="104">
        <f t="shared" si="4"/>
        <v>78.384925975773882</v>
      </c>
      <c r="K24" s="103">
        <v>0</v>
      </c>
      <c r="L24" s="104">
        <f t="shared" si="5"/>
        <v>0</v>
      </c>
      <c r="M24" s="103">
        <v>0</v>
      </c>
      <c r="N24" s="104">
        <f t="shared" si="6"/>
        <v>0</v>
      </c>
      <c r="O24" s="103">
        <v>5824</v>
      </c>
      <c r="P24" s="103">
        <v>1910</v>
      </c>
      <c r="Q24" s="104">
        <f t="shared" si="7"/>
        <v>78.384925975773882</v>
      </c>
      <c r="R24" s="103">
        <v>35</v>
      </c>
      <c r="S24" s="101" t="s">
        <v>257</v>
      </c>
      <c r="T24" s="101"/>
      <c r="U24" s="101"/>
      <c r="V24" s="101"/>
      <c r="W24" s="101"/>
      <c r="X24" s="101"/>
      <c r="Y24" s="101" t="s">
        <v>257</v>
      </c>
      <c r="Z24" s="101"/>
      <c r="AA24" s="121" t="s">
        <v>256</v>
      </c>
      <c r="AB24" s="122"/>
    </row>
    <row r="25" spans="1:28" s="105" customFormat="1" ht="13.5" customHeight="1" x14ac:dyDescent="0.15">
      <c r="A25" s="101" t="s">
        <v>44</v>
      </c>
      <c r="B25" s="102" t="s">
        <v>290</v>
      </c>
      <c r="C25" s="101" t="s">
        <v>291</v>
      </c>
      <c r="D25" s="103">
        <f t="shared" si="0"/>
        <v>1890</v>
      </c>
      <c r="E25" s="103">
        <f t="shared" si="1"/>
        <v>647</v>
      </c>
      <c r="F25" s="104">
        <f t="shared" si="2"/>
        <v>34.232804232804234</v>
      </c>
      <c r="G25" s="103">
        <v>647</v>
      </c>
      <c r="H25" s="103">
        <v>0</v>
      </c>
      <c r="I25" s="103">
        <f t="shared" si="3"/>
        <v>1243</v>
      </c>
      <c r="J25" s="104">
        <f t="shared" si="4"/>
        <v>65.767195767195759</v>
      </c>
      <c r="K25" s="103">
        <v>0</v>
      </c>
      <c r="L25" s="104">
        <f t="shared" si="5"/>
        <v>0</v>
      </c>
      <c r="M25" s="103">
        <v>0</v>
      </c>
      <c r="N25" s="104">
        <f t="shared" si="6"/>
        <v>0</v>
      </c>
      <c r="O25" s="103">
        <v>1243</v>
      </c>
      <c r="P25" s="103">
        <v>1243</v>
      </c>
      <c r="Q25" s="104">
        <f t="shared" si="7"/>
        <v>65.767195767195759</v>
      </c>
      <c r="R25" s="103">
        <v>4</v>
      </c>
      <c r="S25" s="101" t="s">
        <v>257</v>
      </c>
      <c r="T25" s="101"/>
      <c r="U25" s="101"/>
      <c r="V25" s="101"/>
      <c r="W25" s="101"/>
      <c r="X25" s="101"/>
      <c r="Y25" s="101" t="s">
        <v>257</v>
      </c>
      <c r="Z25" s="101"/>
      <c r="AA25" s="121" t="s">
        <v>256</v>
      </c>
      <c r="AB25" s="122"/>
    </row>
    <row r="26" spans="1:28" s="105" customFormat="1" ht="13.5" customHeight="1" x14ac:dyDescent="0.15">
      <c r="A26" s="101" t="s">
        <v>44</v>
      </c>
      <c r="B26" s="102" t="s">
        <v>292</v>
      </c>
      <c r="C26" s="101" t="s">
        <v>293</v>
      </c>
      <c r="D26" s="103">
        <f t="shared" si="0"/>
        <v>13187</v>
      </c>
      <c r="E26" s="103">
        <f t="shared" si="1"/>
        <v>641</v>
      </c>
      <c r="F26" s="104">
        <f t="shared" si="2"/>
        <v>4.8608478046561006</v>
      </c>
      <c r="G26" s="103">
        <v>641</v>
      </c>
      <c r="H26" s="103">
        <v>0</v>
      </c>
      <c r="I26" s="103">
        <f t="shared" si="3"/>
        <v>12546</v>
      </c>
      <c r="J26" s="104">
        <f t="shared" si="4"/>
        <v>95.139152195343897</v>
      </c>
      <c r="K26" s="103">
        <v>7216</v>
      </c>
      <c r="L26" s="104">
        <f t="shared" si="5"/>
        <v>54.720558125426557</v>
      </c>
      <c r="M26" s="103">
        <v>0</v>
      </c>
      <c r="N26" s="104">
        <f t="shared" si="6"/>
        <v>0</v>
      </c>
      <c r="O26" s="103">
        <v>5330</v>
      </c>
      <c r="P26" s="103">
        <v>3218</v>
      </c>
      <c r="Q26" s="104">
        <f t="shared" si="7"/>
        <v>40.41859406991734</v>
      </c>
      <c r="R26" s="103">
        <v>138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 x14ac:dyDescent="0.15">
      <c r="A27" s="101" t="s">
        <v>44</v>
      </c>
      <c r="B27" s="102" t="s">
        <v>294</v>
      </c>
      <c r="C27" s="101" t="s">
        <v>295</v>
      </c>
      <c r="D27" s="103">
        <f t="shared" si="0"/>
        <v>16232</v>
      </c>
      <c r="E27" s="103">
        <f t="shared" si="1"/>
        <v>947</v>
      </c>
      <c r="F27" s="104">
        <f t="shared" si="2"/>
        <v>5.8341547560374565</v>
      </c>
      <c r="G27" s="103">
        <v>947</v>
      </c>
      <c r="H27" s="103">
        <v>0</v>
      </c>
      <c r="I27" s="103">
        <f t="shared" si="3"/>
        <v>15285</v>
      </c>
      <c r="J27" s="104">
        <f t="shared" si="4"/>
        <v>94.165845243962536</v>
      </c>
      <c r="K27" s="103">
        <v>8056</v>
      </c>
      <c r="L27" s="104">
        <f t="shared" si="5"/>
        <v>49.630359783144407</v>
      </c>
      <c r="M27" s="103">
        <v>0</v>
      </c>
      <c r="N27" s="104">
        <f t="shared" si="6"/>
        <v>0</v>
      </c>
      <c r="O27" s="103">
        <v>7229</v>
      </c>
      <c r="P27" s="103">
        <v>5644</v>
      </c>
      <c r="Q27" s="104">
        <f t="shared" si="7"/>
        <v>44.535485460818137</v>
      </c>
      <c r="R27" s="103">
        <v>220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21" t="s">
        <v>256</v>
      </c>
      <c r="AB27" s="122"/>
    </row>
    <row r="28" spans="1:28" s="105" customFormat="1" ht="13.5" customHeight="1" x14ac:dyDescent="0.15">
      <c r="A28" s="101" t="s">
        <v>44</v>
      </c>
      <c r="B28" s="102" t="s">
        <v>296</v>
      </c>
      <c r="C28" s="101" t="s">
        <v>297</v>
      </c>
      <c r="D28" s="103">
        <f t="shared" si="0"/>
        <v>5645</v>
      </c>
      <c r="E28" s="103">
        <f t="shared" si="1"/>
        <v>587</v>
      </c>
      <c r="F28" s="104">
        <f t="shared" si="2"/>
        <v>10.398582816651905</v>
      </c>
      <c r="G28" s="103">
        <v>587</v>
      </c>
      <c r="H28" s="103">
        <v>0</v>
      </c>
      <c r="I28" s="103">
        <f t="shared" si="3"/>
        <v>5058</v>
      </c>
      <c r="J28" s="104">
        <f t="shared" si="4"/>
        <v>89.601417183348104</v>
      </c>
      <c r="K28" s="103">
        <v>1541</v>
      </c>
      <c r="L28" s="104">
        <f t="shared" si="5"/>
        <v>27.298494242692652</v>
      </c>
      <c r="M28" s="103">
        <v>0</v>
      </c>
      <c r="N28" s="104">
        <f t="shared" si="6"/>
        <v>0</v>
      </c>
      <c r="O28" s="103">
        <v>3517</v>
      </c>
      <c r="P28" s="103">
        <v>1662</v>
      </c>
      <c r="Q28" s="104">
        <f t="shared" si="7"/>
        <v>62.302922940655449</v>
      </c>
      <c r="R28" s="103">
        <v>96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21" t="s">
        <v>256</v>
      </c>
      <c r="AB28" s="122"/>
    </row>
    <row r="29" spans="1:28" s="105" customFormat="1" ht="13.5" customHeight="1" x14ac:dyDescent="0.15">
      <c r="A29" s="101" t="s">
        <v>44</v>
      </c>
      <c r="B29" s="102" t="s">
        <v>298</v>
      </c>
      <c r="C29" s="101" t="s">
        <v>299</v>
      </c>
      <c r="D29" s="103">
        <f t="shared" si="0"/>
        <v>9886</v>
      </c>
      <c r="E29" s="103">
        <f t="shared" si="1"/>
        <v>879</v>
      </c>
      <c r="F29" s="104">
        <f t="shared" si="2"/>
        <v>8.8913615213433133</v>
      </c>
      <c r="G29" s="103">
        <v>879</v>
      </c>
      <c r="H29" s="103">
        <v>0</v>
      </c>
      <c r="I29" s="103">
        <f t="shared" si="3"/>
        <v>9007</v>
      </c>
      <c r="J29" s="104">
        <f t="shared" si="4"/>
        <v>91.108638478656687</v>
      </c>
      <c r="K29" s="103">
        <v>3687</v>
      </c>
      <c r="L29" s="104">
        <f t="shared" si="5"/>
        <v>37.295164879627755</v>
      </c>
      <c r="M29" s="103">
        <v>0</v>
      </c>
      <c r="N29" s="104">
        <f t="shared" si="6"/>
        <v>0</v>
      </c>
      <c r="O29" s="103">
        <v>5320</v>
      </c>
      <c r="P29" s="103">
        <v>4221</v>
      </c>
      <c r="Q29" s="104">
        <f t="shared" si="7"/>
        <v>53.813473599028924</v>
      </c>
      <c r="R29" s="103">
        <v>416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21" t="s">
        <v>256</v>
      </c>
      <c r="AB29" s="122"/>
    </row>
    <row r="30" spans="1:28" s="105" customFormat="1" ht="13.5" customHeight="1" x14ac:dyDescent="0.15">
      <c r="A30" s="101" t="s">
        <v>44</v>
      </c>
      <c r="B30" s="102" t="s">
        <v>300</v>
      </c>
      <c r="C30" s="101" t="s">
        <v>301</v>
      </c>
      <c r="D30" s="103">
        <f t="shared" si="0"/>
        <v>6465</v>
      </c>
      <c r="E30" s="103">
        <f t="shared" si="1"/>
        <v>20</v>
      </c>
      <c r="F30" s="104">
        <f t="shared" si="2"/>
        <v>0.30935808197989173</v>
      </c>
      <c r="G30" s="103">
        <v>20</v>
      </c>
      <c r="H30" s="103">
        <v>0</v>
      </c>
      <c r="I30" s="103">
        <f t="shared" si="3"/>
        <v>6445</v>
      </c>
      <c r="J30" s="104">
        <f t="shared" si="4"/>
        <v>99.690641918020106</v>
      </c>
      <c r="K30" s="103">
        <v>4698</v>
      </c>
      <c r="L30" s="104">
        <f t="shared" si="5"/>
        <v>72.668213457076575</v>
      </c>
      <c r="M30" s="103">
        <v>0</v>
      </c>
      <c r="N30" s="104">
        <f t="shared" si="6"/>
        <v>0</v>
      </c>
      <c r="O30" s="103">
        <v>1747</v>
      </c>
      <c r="P30" s="103">
        <v>945</v>
      </c>
      <c r="Q30" s="104">
        <f t="shared" si="7"/>
        <v>27.022428460943544</v>
      </c>
      <c r="R30" s="103">
        <v>262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 x14ac:dyDescent="0.15">
      <c r="A31" s="101" t="s">
        <v>44</v>
      </c>
      <c r="B31" s="102" t="s">
        <v>302</v>
      </c>
      <c r="C31" s="101" t="s">
        <v>303</v>
      </c>
      <c r="D31" s="103">
        <f t="shared" si="0"/>
        <v>3639</v>
      </c>
      <c r="E31" s="103">
        <f t="shared" si="1"/>
        <v>173</v>
      </c>
      <c r="F31" s="104">
        <f t="shared" si="2"/>
        <v>4.7540533113492716</v>
      </c>
      <c r="G31" s="103">
        <v>173</v>
      </c>
      <c r="H31" s="103">
        <v>0</v>
      </c>
      <c r="I31" s="103">
        <f t="shared" si="3"/>
        <v>3466</v>
      </c>
      <c r="J31" s="104">
        <f t="shared" si="4"/>
        <v>95.245946688650733</v>
      </c>
      <c r="K31" s="103">
        <v>0</v>
      </c>
      <c r="L31" s="104">
        <f t="shared" si="5"/>
        <v>0</v>
      </c>
      <c r="M31" s="103">
        <v>0</v>
      </c>
      <c r="N31" s="104">
        <f t="shared" si="6"/>
        <v>0</v>
      </c>
      <c r="O31" s="103">
        <v>3466</v>
      </c>
      <c r="P31" s="103">
        <v>3168</v>
      </c>
      <c r="Q31" s="104">
        <f t="shared" si="7"/>
        <v>95.245946688650733</v>
      </c>
      <c r="R31" s="103">
        <v>65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21" t="s">
        <v>256</v>
      </c>
      <c r="AB31" s="122"/>
    </row>
    <row r="32" spans="1:28" s="105" customFormat="1" ht="13.5" customHeight="1" x14ac:dyDescent="0.15">
      <c r="A32" s="101" t="s">
        <v>44</v>
      </c>
      <c r="B32" s="102" t="s">
        <v>304</v>
      </c>
      <c r="C32" s="101" t="s">
        <v>305</v>
      </c>
      <c r="D32" s="103">
        <f t="shared" si="0"/>
        <v>13930</v>
      </c>
      <c r="E32" s="103">
        <f t="shared" si="1"/>
        <v>1941</v>
      </c>
      <c r="F32" s="104">
        <f t="shared" si="2"/>
        <v>13.933955491744438</v>
      </c>
      <c r="G32" s="103">
        <v>1941</v>
      </c>
      <c r="H32" s="103">
        <v>0</v>
      </c>
      <c r="I32" s="103">
        <f t="shared" si="3"/>
        <v>11989</v>
      </c>
      <c r="J32" s="104">
        <f t="shared" si="4"/>
        <v>86.066044508255573</v>
      </c>
      <c r="K32" s="103">
        <v>2046</v>
      </c>
      <c r="L32" s="104">
        <f t="shared" si="5"/>
        <v>14.687724335965541</v>
      </c>
      <c r="M32" s="103">
        <v>0</v>
      </c>
      <c r="N32" s="104">
        <f t="shared" si="6"/>
        <v>0</v>
      </c>
      <c r="O32" s="103">
        <v>9943</v>
      </c>
      <c r="P32" s="103">
        <v>7328</v>
      </c>
      <c r="Q32" s="104">
        <f t="shared" si="7"/>
        <v>71.378320172290017</v>
      </c>
      <c r="R32" s="103">
        <v>252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 x14ac:dyDescent="0.15">
      <c r="A33" s="101" t="s">
        <v>44</v>
      </c>
      <c r="B33" s="102" t="s">
        <v>306</v>
      </c>
      <c r="C33" s="101" t="s">
        <v>307</v>
      </c>
      <c r="D33" s="103">
        <f t="shared" si="0"/>
        <v>4475</v>
      </c>
      <c r="E33" s="103">
        <f t="shared" si="1"/>
        <v>80</v>
      </c>
      <c r="F33" s="104">
        <f t="shared" si="2"/>
        <v>1.7877094972067038</v>
      </c>
      <c r="G33" s="103">
        <v>80</v>
      </c>
      <c r="H33" s="103">
        <v>0</v>
      </c>
      <c r="I33" s="103">
        <f t="shared" si="3"/>
        <v>4395</v>
      </c>
      <c r="J33" s="104">
        <f t="shared" si="4"/>
        <v>98.212290502793294</v>
      </c>
      <c r="K33" s="103">
        <v>955</v>
      </c>
      <c r="L33" s="104">
        <f t="shared" si="5"/>
        <v>21.340782122905029</v>
      </c>
      <c r="M33" s="103">
        <v>0</v>
      </c>
      <c r="N33" s="104">
        <f t="shared" si="6"/>
        <v>0</v>
      </c>
      <c r="O33" s="103">
        <v>3440</v>
      </c>
      <c r="P33" s="103">
        <v>2988</v>
      </c>
      <c r="Q33" s="104">
        <f t="shared" si="7"/>
        <v>76.871508379888269</v>
      </c>
      <c r="R33" s="103">
        <v>31</v>
      </c>
      <c r="S33" s="101"/>
      <c r="T33" s="101" t="s">
        <v>257</v>
      </c>
      <c r="U33" s="101"/>
      <c r="V33" s="101"/>
      <c r="W33" s="101"/>
      <c r="X33" s="101" t="s">
        <v>257</v>
      </c>
      <c r="Y33" s="101"/>
      <c r="Z33" s="101"/>
      <c r="AA33" s="121" t="s">
        <v>256</v>
      </c>
      <c r="AB33" s="122"/>
    </row>
    <row r="34" spans="1:28" s="105" customFormat="1" ht="13.5" customHeight="1" x14ac:dyDescent="0.15">
      <c r="A34" s="101" t="s">
        <v>44</v>
      </c>
      <c r="B34" s="102" t="s">
        <v>308</v>
      </c>
      <c r="C34" s="101" t="s">
        <v>309</v>
      </c>
      <c r="D34" s="103">
        <f t="shared" si="0"/>
        <v>3303</v>
      </c>
      <c r="E34" s="103">
        <f t="shared" si="1"/>
        <v>285</v>
      </c>
      <c r="F34" s="104">
        <f t="shared" si="2"/>
        <v>8.628519527702089</v>
      </c>
      <c r="G34" s="103">
        <v>285</v>
      </c>
      <c r="H34" s="103">
        <v>0</v>
      </c>
      <c r="I34" s="103">
        <f t="shared" si="3"/>
        <v>3018</v>
      </c>
      <c r="J34" s="104">
        <f t="shared" si="4"/>
        <v>91.371480472297904</v>
      </c>
      <c r="K34" s="103">
        <v>2416</v>
      </c>
      <c r="L34" s="104">
        <f t="shared" si="5"/>
        <v>73.145625189221917</v>
      </c>
      <c r="M34" s="103">
        <v>0</v>
      </c>
      <c r="N34" s="104">
        <f t="shared" si="6"/>
        <v>0</v>
      </c>
      <c r="O34" s="103">
        <v>602</v>
      </c>
      <c r="P34" s="103">
        <v>283</v>
      </c>
      <c r="Q34" s="104">
        <f t="shared" si="7"/>
        <v>18.225855283075994</v>
      </c>
      <c r="R34" s="103">
        <v>7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21" t="s">
        <v>256</v>
      </c>
      <c r="AB34" s="122"/>
    </row>
    <row r="35" spans="1:28" s="105" customFormat="1" ht="13.5" customHeight="1" x14ac:dyDescent="0.15">
      <c r="A35" s="101" t="s">
        <v>44</v>
      </c>
      <c r="B35" s="102" t="s">
        <v>310</v>
      </c>
      <c r="C35" s="101" t="s">
        <v>311</v>
      </c>
      <c r="D35" s="103">
        <f t="shared" si="0"/>
        <v>7476</v>
      </c>
      <c r="E35" s="103">
        <f t="shared" si="1"/>
        <v>1109</v>
      </c>
      <c r="F35" s="104">
        <f t="shared" si="2"/>
        <v>14.834135901551631</v>
      </c>
      <c r="G35" s="103">
        <v>1109</v>
      </c>
      <c r="H35" s="103">
        <v>0</v>
      </c>
      <c r="I35" s="103">
        <f t="shared" si="3"/>
        <v>6367</v>
      </c>
      <c r="J35" s="104">
        <f t="shared" si="4"/>
        <v>85.165864098448367</v>
      </c>
      <c r="K35" s="103">
        <v>0</v>
      </c>
      <c r="L35" s="104">
        <f t="shared" si="5"/>
        <v>0</v>
      </c>
      <c r="M35" s="103">
        <v>0</v>
      </c>
      <c r="N35" s="104">
        <f t="shared" si="6"/>
        <v>0</v>
      </c>
      <c r="O35" s="103">
        <v>6367</v>
      </c>
      <c r="P35" s="103">
        <v>5806</v>
      </c>
      <c r="Q35" s="104">
        <f t="shared" si="7"/>
        <v>85.165864098448367</v>
      </c>
      <c r="R35" s="103">
        <v>454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21" t="s">
        <v>256</v>
      </c>
      <c r="AB35" s="122"/>
    </row>
    <row r="36" spans="1:28" s="105" customFormat="1" ht="13.5" customHeight="1" x14ac:dyDescent="0.15">
      <c r="A36" s="101" t="s">
        <v>44</v>
      </c>
      <c r="B36" s="102" t="s">
        <v>312</v>
      </c>
      <c r="C36" s="101" t="s">
        <v>313</v>
      </c>
      <c r="D36" s="103">
        <f t="shared" si="0"/>
        <v>19140</v>
      </c>
      <c r="E36" s="103">
        <f t="shared" si="1"/>
        <v>980</v>
      </c>
      <c r="F36" s="104">
        <f t="shared" si="2"/>
        <v>5.1201671891327063</v>
      </c>
      <c r="G36" s="103">
        <v>980</v>
      </c>
      <c r="H36" s="103">
        <v>0</v>
      </c>
      <c r="I36" s="103">
        <f t="shared" si="3"/>
        <v>18160</v>
      </c>
      <c r="J36" s="104">
        <f t="shared" si="4"/>
        <v>94.879832810867299</v>
      </c>
      <c r="K36" s="103">
        <v>7733</v>
      </c>
      <c r="L36" s="104">
        <f t="shared" si="5"/>
        <v>40.402298850574716</v>
      </c>
      <c r="M36" s="103">
        <v>0</v>
      </c>
      <c r="N36" s="104">
        <f t="shared" si="6"/>
        <v>0</v>
      </c>
      <c r="O36" s="103">
        <v>10427</v>
      </c>
      <c r="P36" s="103">
        <v>5782</v>
      </c>
      <c r="Q36" s="104">
        <f t="shared" si="7"/>
        <v>54.477533960292575</v>
      </c>
      <c r="R36" s="103">
        <v>310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21" t="s">
        <v>256</v>
      </c>
      <c r="AB36" s="122"/>
    </row>
    <row r="37" spans="1:28" s="105" customFormat="1" ht="13.5" customHeight="1" x14ac:dyDescent="0.15">
      <c r="A37" s="101" t="s">
        <v>44</v>
      </c>
      <c r="B37" s="102" t="s">
        <v>314</v>
      </c>
      <c r="C37" s="101" t="s">
        <v>315</v>
      </c>
      <c r="D37" s="103">
        <f t="shared" si="0"/>
        <v>36537</v>
      </c>
      <c r="E37" s="103">
        <f t="shared" si="1"/>
        <v>205</v>
      </c>
      <c r="F37" s="104">
        <f t="shared" si="2"/>
        <v>0.56107507458193062</v>
      </c>
      <c r="G37" s="103">
        <v>205</v>
      </c>
      <c r="H37" s="103">
        <v>0</v>
      </c>
      <c r="I37" s="103">
        <f t="shared" si="3"/>
        <v>36332</v>
      </c>
      <c r="J37" s="104">
        <f t="shared" si="4"/>
        <v>99.438924925418064</v>
      </c>
      <c r="K37" s="103">
        <v>26162</v>
      </c>
      <c r="L37" s="104">
        <f t="shared" si="5"/>
        <v>71.604127322987651</v>
      </c>
      <c r="M37" s="103">
        <v>0</v>
      </c>
      <c r="N37" s="104">
        <f t="shared" si="6"/>
        <v>0</v>
      </c>
      <c r="O37" s="103">
        <v>10170</v>
      </c>
      <c r="P37" s="103">
        <v>2740</v>
      </c>
      <c r="Q37" s="104">
        <f t="shared" si="7"/>
        <v>27.83479760243041</v>
      </c>
      <c r="R37" s="103">
        <v>1012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21" t="s">
        <v>256</v>
      </c>
      <c r="AB37" s="122"/>
    </row>
    <row r="38" spans="1:28" s="105" customFormat="1" ht="13.5" customHeight="1" x14ac:dyDescent="0.15">
      <c r="A38" s="101" t="s">
        <v>44</v>
      </c>
      <c r="B38" s="102" t="s">
        <v>316</v>
      </c>
      <c r="C38" s="101" t="s">
        <v>317</v>
      </c>
      <c r="D38" s="103">
        <f t="shared" si="0"/>
        <v>14671</v>
      </c>
      <c r="E38" s="103">
        <f t="shared" si="1"/>
        <v>650</v>
      </c>
      <c r="F38" s="104">
        <f t="shared" si="2"/>
        <v>4.4305091677458934</v>
      </c>
      <c r="G38" s="103">
        <v>650</v>
      </c>
      <c r="H38" s="103">
        <v>0</v>
      </c>
      <c r="I38" s="103">
        <f t="shared" si="3"/>
        <v>14021</v>
      </c>
      <c r="J38" s="104">
        <f t="shared" si="4"/>
        <v>95.569490832254118</v>
      </c>
      <c r="K38" s="103">
        <v>2388</v>
      </c>
      <c r="L38" s="104">
        <f t="shared" si="5"/>
        <v>16.277009065503371</v>
      </c>
      <c r="M38" s="103">
        <v>0</v>
      </c>
      <c r="N38" s="104">
        <f t="shared" si="6"/>
        <v>0</v>
      </c>
      <c r="O38" s="103">
        <v>11633</v>
      </c>
      <c r="P38" s="103">
        <v>9237</v>
      </c>
      <c r="Q38" s="104">
        <f t="shared" si="7"/>
        <v>79.29248176675074</v>
      </c>
      <c r="R38" s="103">
        <v>221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21" t="s">
        <v>256</v>
      </c>
      <c r="AB38" s="122"/>
    </row>
    <row r="39" spans="1:28" s="105" customFormat="1" ht="13.5" customHeight="1" x14ac:dyDescent="0.15">
      <c r="A39" s="101" t="s">
        <v>44</v>
      </c>
      <c r="B39" s="102" t="s">
        <v>318</v>
      </c>
      <c r="C39" s="101" t="s">
        <v>319</v>
      </c>
      <c r="D39" s="103">
        <f t="shared" si="0"/>
        <v>11320</v>
      </c>
      <c r="E39" s="103">
        <f t="shared" si="1"/>
        <v>267</v>
      </c>
      <c r="F39" s="104">
        <f t="shared" si="2"/>
        <v>2.3586572438162543</v>
      </c>
      <c r="G39" s="103">
        <v>267</v>
      </c>
      <c r="H39" s="103">
        <v>0</v>
      </c>
      <c r="I39" s="103">
        <f t="shared" si="3"/>
        <v>11053</v>
      </c>
      <c r="J39" s="104">
        <f t="shared" si="4"/>
        <v>97.641342756183747</v>
      </c>
      <c r="K39" s="103">
        <v>4464</v>
      </c>
      <c r="L39" s="104">
        <f t="shared" si="5"/>
        <v>39.434628975265021</v>
      </c>
      <c r="M39" s="103">
        <v>0</v>
      </c>
      <c r="N39" s="104">
        <f t="shared" si="6"/>
        <v>0</v>
      </c>
      <c r="O39" s="103">
        <v>6589</v>
      </c>
      <c r="P39" s="103">
        <v>3141</v>
      </c>
      <c r="Q39" s="104">
        <f t="shared" si="7"/>
        <v>58.206713780918726</v>
      </c>
      <c r="R39" s="103">
        <v>273</v>
      </c>
      <c r="S39" s="101" t="s">
        <v>257</v>
      </c>
      <c r="T39" s="101"/>
      <c r="U39" s="101"/>
      <c r="V39" s="101"/>
      <c r="W39" s="101"/>
      <c r="X39" s="101"/>
      <c r="Y39" s="101"/>
      <c r="Z39" s="101" t="s">
        <v>257</v>
      </c>
      <c r="AA39" s="121" t="s">
        <v>256</v>
      </c>
      <c r="AB39" s="122"/>
    </row>
    <row r="40" spans="1:28" s="105" customFormat="1" ht="13.5" customHeight="1" x14ac:dyDescent="0.15">
      <c r="A40" s="101" t="s">
        <v>44</v>
      </c>
      <c r="B40" s="102" t="s">
        <v>320</v>
      </c>
      <c r="C40" s="101" t="s">
        <v>321</v>
      </c>
      <c r="D40" s="103">
        <f t="shared" si="0"/>
        <v>11454</v>
      </c>
      <c r="E40" s="103">
        <f t="shared" si="1"/>
        <v>1189</v>
      </c>
      <c r="F40" s="104">
        <f t="shared" si="2"/>
        <v>10.38065304697049</v>
      </c>
      <c r="G40" s="103">
        <v>1189</v>
      </c>
      <c r="H40" s="103">
        <v>0</v>
      </c>
      <c r="I40" s="103">
        <f t="shared" si="3"/>
        <v>10265</v>
      </c>
      <c r="J40" s="104">
        <f t="shared" si="4"/>
        <v>89.619346953029506</v>
      </c>
      <c r="K40" s="103">
        <v>1983</v>
      </c>
      <c r="L40" s="104">
        <f t="shared" si="5"/>
        <v>17.312729177579886</v>
      </c>
      <c r="M40" s="103">
        <v>538</v>
      </c>
      <c r="N40" s="104">
        <f t="shared" si="6"/>
        <v>4.6970490658285309</v>
      </c>
      <c r="O40" s="103">
        <v>7744</v>
      </c>
      <c r="P40" s="103">
        <v>3991</v>
      </c>
      <c r="Q40" s="104">
        <f t="shared" si="7"/>
        <v>67.609568709621087</v>
      </c>
      <c r="R40" s="103">
        <v>367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21" t="s">
        <v>256</v>
      </c>
      <c r="AB40" s="122"/>
    </row>
    <row r="41" spans="1:28" s="105" customFormat="1" ht="13.5" customHeight="1" x14ac:dyDescent="0.15">
      <c r="A41" s="101" t="s">
        <v>44</v>
      </c>
      <c r="B41" s="102" t="s">
        <v>322</v>
      </c>
      <c r="C41" s="101" t="s">
        <v>323</v>
      </c>
      <c r="D41" s="103">
        <f t="shared" si="0"/>
        <v>41757</v>
      </c>
      <c r="E41" s="103">
        <f t="shared" si="1"/>
        <v>3399</v>
      </c>
      <c r="F41" s="104">
        <f t="shared" si="2"/>
        <v>8.1399525828004879</v>
      </c>
      <c r="G41" s="103">
        <v>3399</v>
      </c>
      <c r="H41" s="103">
        <v>0</v>
      </c>
      <c r="I41" s="103">
        <f t="shared" si="3"/>
        <v>38358</v>
      </c>
      <c r="J41" s="104">
        <f t="shared" si="4"/>
        <v>91.86004741719951</v>
      </c>
      <c r="K41" s="103">
        <v>7724</v>
      </c>
      <c r="L41" s="104">
        <f t="shared" si="5"/>
        <v>18.49749742558134</v>
      </c>
      <c r="M41" s="103">
        <v>0</v>
      </c>
      <c r="N41" s="104">
        <f t="shared" si="6"/>
        <v>0</v>
      </c>
      <c r="O41" s="103">
        <v>30634</v>
      </c>
      <c r="P41" s="103">
        <v>17702</v>
      </c>
      <c r="Q41" s="104">
        <f t="shared" si="7"/>
        <v>73.362549991618181</v>
      </c>
      <c r="R41" s="103">
        <v>7538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21" t="s">
        <v>256</v>
      </c>
      <c r="AB41" s="122"/>
    </row>
    <row r="42" spans="1:28" s="105" customFormat="1" ht="13.5" customHeight="1" x14ac:dyDescent="0.15">
      <c r="A42" s="101" t="s">
        <v>44</v>
      </c>
      <c r="B42" s="102" t="s">
        <v>324</v>
      </c>
      <c r="C42" s="101" t="s">
        <v>325</v>
      </c>
      <c r="D42" s="103">
        <f t="shared" si="0"/>
        <v>26731</v>
      </c>
      <c r="E42" s="103">
        <f t="shared" si="1"/>
        <v>2706</v>
      </c>
      <c r="F42" s="104">
        <f t="shared" si="2"/>
        <v>10.123078074146122</v>
      </c>
      <c r="G42" s="103">
        <v>2706</v>
      </c>
      <c r="H42" s="103">
        <v>0</v>
      </c>
      <c r="I42" s="103">
        <f t="shared" si="3"/>
        <v>24025</v>
      </c>
      <c r="J42" s="104">
        <f t="shared" si="4"/>
        <v>89.876921925853878</v>
      </c>
      <c r="K42" s="103">
        <v>4399</v>
      </c>
      <c r="L42" s="104">
        <f t="shared" si="5"/>
        <v>16.456548576559051</v>
      </c>
      <c r="M42" s="103">
        <v>1372</v>
      </c>
      <c r="N42" s="104">
        <f t="shared" si="6"/>
        <v>5.132617560136171</v>
      </c>
      <c r="O42" s="103">
        <v>18254</v>
      </c>
      <c r="P42" s="103">
        <v>8488</v>
      </c>
      <c r="Q42" s="104">
        <f t="shared" si="7"/>
        <v>68.287755789158652</v>
      </c>
      <c r="R42" s="103">
        <v>668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21" t="s">
        <v>256</v>
      </c>
      <c r="AB42" s="122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xmlns:xlrd2="http://schemas.microsoft.com/office/spreadsheetml/2017/richdata2"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 x14ac:dyDescent="0.15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 x14ac:dyDescent="0.15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 x14ac:dyDescent="0.15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群馬県</v>
      </c>
      <c r="B7" s="107" t="str">
        <f>水洗化人口等!B7</f>
        <v>10000</v>
      </c>
      <c r="C7" s="106" t="s">
        <v>200</v>
      </c>
      <c r="D7" s="108">
        <f t="shared" ref="D7:D42" si="0">SUM(E7,+H7,+K7)</f>
        <v>480914</v>
      </c>
      <c r="E7" s="108">
        <f t="shared" ref="E7:E42" si="1">SUM(F7:G7)</f>
        <v>713</v>
      </c>
      <c r="F7" s="108">
        <f>SUM(F$8:F$207)</f>
        <v>162</v>
      </c>
      <c r="G7" s="108">
        <f>SUM(G$8:G$207)</f>
        <v>551</v>
      </c>
      <c r="H7" s="108">
        <f t="shared" ref="H7:H42" si="2">SUM(I7:J7)</f>
        <v>22805</v>
      </c>
      <c r="I7" s="108">
        <f>SUM(I$8:I$207)</f>
        <v>5806</v>
      </c>
      <c r="J7" s="108">
        <f>SUM(J$8:J$207)</f>
        <v>16999</v>
      </c>
      <c r="K7" s="108">
        <f t="shared" ref="K7:K42" si="3">SUM(L7:M7)</f>
        <v>457396</v>
      </c>
      <c r="L7" s="108">
        <f>SUM(L$8:L$207)</f>
        <v>56519</v>
      </c>
      <c r="M7" s="108">
        <f>SUM(M$8:M$207)</f>
        <v>400877</v>
      </c>
      <c r="N7" s="108">
        <f t="shared" ref="N7:N42" si="4">SUM(O7,+V7,+AC7)</f>
        <v>480937</v>
      </c>
      <c r="O7" s="108">
        <f t="shared" ref="O7:O42" si="5">SUM(P7:U7)</f>
        <v>62487</v>
      </c>
      <c r="P7" s="108">
        <f t="shared" ref="P7:U7" si="6">SUM(P$8:P$207)</f>
        <v>62487</v>
      </c>
      <c r="Q7" s="108">
        <f t="shared" si="6"/>
        <v>0</v>
      </c>
      <c r="R7" s="108">
        <f t="shared" si="6"/>
        <v>0</v>
      </c>
      <c r="S7" s="108">
        <f t="shared" si="6"/>
        <v>0</v>
      </c>
      <c r="T7" s="108">
        <f t="shared" si="6"/>
        <v>0</v>
      </c>
      <c r="U7" s="108">
        <f t="shared" si="6"/>
        <v>0</v>
      </c>
      <c r="V7" s="108">
        <f t="shared" ref="V7:V42" si="7">SUM(W7:AB7)</f>
        <v>418427</v>
      </c>
      <c r="W7" s="108">
        <f t="shared" ref="W7:AB7" si="8">SUM(W$8:W$207)</f>
        <v>405005</v>
      </c>
      <c r="X7" s="108">
        <f t="shared" si="8"/>
        <v>4436</v>
      </c>
      <c r="Y7" s="108">
        <f t="shared" si="8"/>
        <v>0</v>
      </c>
      <c r="Z7" s="108">
        <f t="shared" si="8"/>
        <v>0</v>
      </c>
      <c r="AA7" s="108">
        <f t="shared" si="8"/>
        <v>0</v>
      </c>
      <c r="AB7" s="108">
        <f t="shared" si="8"/>
        <v>8986</v>
      </c>
      <c r="AC7" s="108">
        <f t="shared" ref="AC7:AC42" si="9">SUM(AD7:AE7)</f>
        <v>23</v>
      </c>
      <c r="AD7" s="108">
        <f>SUM(AD$8:AD$207)</f>
        <v>23</v>
      </c>
      <c r="AE7" s="108">
        <f>SUM(AE$8:AE$207)</f>
        <v>0</v>
      </c>
      <c r="AF7" s="108">
        <f t="shared" ref="AF7:AF42" si="10">SUM(AG7:AI7)</f>
        <v>3508</v>
      </c>
      <c r="AG7" s="108">
        <f>SUM(AG$8:AG$207)</f>
        <v>3508</v>
      </c>
      <c r="AH7" s="108">
        <f>SUM(AH$8:AH$207)</f>
        <v>0</v>
      </c>
      <c r="AI7" s="108">
        <f>SUM(AI$8:AI$207)</f>
        <v>0</v>
      </c>
      <c r="AJ7" s="108">
        <f t="shared" ref="AJ7:AJ42" si="11">SUM(AK7:AS7)</f>
        <v>4068</v>
      </c>
      <c r="AK7" s="108">
        <f t="shared" ref="AK7:AS7" si="12">SUM(AK$8:AK$207)</f>
        <v>1024</v>
      </c>
      <c r="AL7" s="108">
        <f t="shared" si="12"/>
        <v>0</v>
      </c>
      <c r="AM7" s="108">
        <f t="shared" si="12"/>
        <v>1879</v>
      </c>
      <c r="AN7" s="108">
        <f t="shared" si="12"/>
        <v>270</v>
      </c>
      <c r="AO7" s="108">
        <f t="shared" si="12"/>
        <v>0</v>
      </c>
      <c r="AP7" s="108">
        <f t="shared" si="12"/>
        <v>315</v>
      </c>
      <c r="AQ7" s="108">
        <f t="shared" si="12"/>
        <v>6</v>
      </c>
      <c r="AR7" s="108">
        <f t="shared" si="12"/>
        <v>170</v>
      </c>
      <c r="AS7" s="108">
        <f t="shared" si="12"/>
        <v>404</v>
      </c>
      <c r="AT7" s="108">
        <f t="shared" ref="AT7:AT42" si="13">SUM(AU7:AY7)</f>
        <v>587</v>
      </c>
      <c r="AU7" s="108">
        <f>SUM(AU$8:AU$207)</f>
        <v>464</v>
      </c>
      <c r="AV7" s="108">
        <f>SUM(AV$8:AV$207)</f>
        <v>0</v>
      </c>
      <c r="AW7" s="108">
        <f>SUM(AW$8:AW$207)</f>
        <v>123</v>
      </c>
      <c r="AX7" s="108">
        <f>SUM(AX$8:AX$207)</f>
        <v>0</v>
      </c>
      <c r="AY7" s="108">
        <f>SUM(AY$8:AY$207)</f>
        <v>0</v>
      </c>
      <c r="AZ7" s="108">
        <f t="shared" ref="AZ7:AZ42" si="14">SUM(BA7:BC7)</f>
        <v>2247</v>
      </c>
      <c r="BA7" s="108">
        <f>SUM(BA$8:BA$207)</f>
        <v>1859</v>
      </c>
      <c r="BB7" s="108">
        <f>SUM(BB$8:BB$207)</f>
        <v>388</v>
      </c>
      <c r="BC7" s="108">
        <f>SUM(BC$8:BC$207)</f>
        <v>0</v>
      </c>
    </row>
    <row r="8" spans="1:55" s="105" customFormat="1" ht="13.5" customHeight="1" x14ac:dyDescent="0.15">
      <c r="A8" s="115" t="s">
        <v>44</v>
      </c>
      <c r="B8" s="113" t="s">
        <v>254</v>
      </c>
      <c r="C8" s="101" t="s">
        <v>255</v>
      </c>
      <c r="D8" s="103">
        <f t="shared" si="0"/>
        <v>35259</v>
      </c>
      <c r="E8" s="103">
        <f t="shared" si="1"/>
        <v>66</v>
      </c>
      <c r="F8" s="103">
        <v>66</v>
      </c>
      <c r="G8" s="103">
        <v>0</v>
      </c>
      <c r="H8" s="103">
        <f t="shared" si="2"/>
        <v>182</v>
      </c>
      <c r="I8" s="103">
        <v>0</v>
      </c>
      <c r="J8" s="103">
        <v>182</v>
      </c>
      <c r="K8" s="103">
        <f t="shared" si="3"/>
        <v>35011</v>
      </c>
      <c r="L8" s="103">
        <v>3781</v>
      </c>
      <c r="M8" s="103">
        <v>31230</v>
      </c>
      <c r="N8" s="103">
        <f t="shared" si="4"/>
        <v>35259</v>
      </c>
      <c r="O8" s="103">
        <f t="shared" si="5"/>
        <v>3847</v>
      </c>
      <c r="P8" s="103">
        <v>3847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31412</v>
      </c>
      <c r="W8" s="103">
        <v>31412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331</v>
      </c>
      <c r="AG8" s="103">
        <v>331</v>
      </c>
      <c r="AH8" s="103">
        <v>0</v>
      </c>
      <c r="AI8" s="103">
        <v>0</v>
      </c>
      <c r="AJ8" s="103">
        <f t="shared" si="11"/>
        <v>331</v>
      </c>
      <c r="AK8" s="103">
        <v>0</v>
      </c>
      <c r="AL8" s="103">
        <v>0</v>
      </c>
      <c r="AM8" s="103">
        <v>16</v>
      </c>
      <c r="AN8" s="103">
        <v>0</v>
      </c>
      <c r="AO8" s="103">
        <v>0</v>
      </c>
      <c r="AP8" s="103">
        <v>315</v>
      </c>
      <c r="AQ8" s="103">
        <v>0</v>
      </c>
      <c r="AR8" s="103">
        <v>0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496</v>
      </c>
      <c r="BA8" s="103">
        <v>496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44</v>
      </c>
      <c r="B9" s="113" t="s">
        <v>258</v>
      </c>
      <c r="C9" s="101" t="s">
        <v>259</v>
      </c>
      <c r="D9" s="103">
        <f t="shared" si="0"/>
        <v>56759</v>
      </c>
      <c r="E9" s="103">
        <f t="shared" si="1"/>
        <v>0</v>
      </c>
      <c r="F9" s="103">
        <v>0</v>
      </c>
      <c r="G9" s="103">
        <v>0</v>
      </c>
      <c r="H9" s="103">
        <f t="shared" si="2"/>
        <v>1547</v>
      </c>
      <c r="I9" s="103">
        <v>1547</v>
      </c>
      <c r="J9" s="103">
        <v>0</v>
      </c>
      <c r="K9" s="103">
        <f t="shared" si="3"/>
        <v>55212</v>
      </c>
      <c r="L9" s="103">
        <v>2040</v>
      </c>
      <c r="M9" s="103">
        <v>53172</v>
      </c>
      <c r="N9" s="103">
        <f t="shared" si="4"/>
        <v>56759</v>
      </c>
      <c r="O9" s="103">
        <f t="shared" si="5"/>
        <v>3587</v>
      </c>
      <c r="P9" s="103">
        <v>3587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53172</v>
      </c>
      <c r="W9" s="103">
        <v>53172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148</v>
      </c>
      <c r="AG9" s="103">
        <v>148</v>
      </c>
      <c r="AH9" s="103">
        <v>0</v>
      </c>
      <c r="AI9" s="103">
        <v>0</v>
      </c>
      <c r="AJ9" s="103">
        <f t="shared" si="11"/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148</v>
      </c>
      <c r="AU9" s="103">
        <v>148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44</v>
      </c>
      <c r="B10" s="113" t="s">
        <v>260</v>
      </c>
      <c r="C10" s="101" t="s">
        <v>261</v>
      </c>
      <c r="D10" s="103">
        <f t="shared" si="0"/>
        <v>14128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14128</v>
      </c>
      <c r="L10" s="103">
        <v>9945</v>
      </c>
      <c r="M10" s="103">
        <v>4183</v>
      </c>
      <c r="N10" s="103">
        <f t="shared" si="4"/>
        <v>14128</v>
      </c>
      <c r="O10" s="103">
        <f t="shared" si="5"/>
        <v>9945</v>
      </c>
      <c r="P10" s="103">
        <v>9945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4183</v>
      </c>
      <c r="W10" s="103">
        <v>4183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29</v>
      </c>
      <c r="AG10" s="103">
        <v>29</v>
      </c>
      <c r="AH10" s="103">
        <v>0</v>
      </c>
      <c r="AI10" s="103">
        <v>0</v>
      </c>
      <c r="AJ10" s="103">
        <f t="shared" si="11"/>
        <v>204</v>
      </c>
      <c r="AK10" s="103">
        <v>204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29</v>
      </c>
      <c r="AU10" s="103">
        <v>29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44</v>
      </c>
      <c r="B11" s="113" t="s">
        <v>262</v>
      </c>
      <c r="C11" s="101" t="s">
        <v>263</v>
      </c>
      <c r="D11" s="103">
        <f t="shared" si="0"/>
        <v>59081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59081</v>
      </c>
      <c r="L11" s="103">
        <v>8157</v>
      </c>
      <c r="M11" s="103">
        <v>50924</v>
      </c>
      <c r="N11" s="103">
        <f t="shared" si="4"/>
        <v>59081</v>
      </c>
      <c r="O11" s="103">
        <f t="shared" si="5"/>
        <v>8157</v>
      </c>
      <c r="P11" s="103">
        <v>8157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50924</v>
      </c>
      <c r="W11" s="103">
        <v>50924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117</v>
      </c>
      <c r="AG11" s="103">
        <v>117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117</v>
      </c>
      <c r="AU11" s="103">
        <v>117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44</v>
      </c>
      <c r="B12" s="113" t="s">
        <v>264</v>
      </c>
      <c r="C12" s="101" t="s">
        <v>265</v>
      </c>
      <c r="D12" s="103">
        <f t="shared" si="0"/>
        <v>68380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68380</v>
      </c>
      <c r="L12" s="103">
        <v>6980</v>
      </c>
      <c r="M12" s="103">
        <v>61400</v>
      </c>
      <c r="N12" s="103">
        <f t="shared" si="4"/>
        <v>68380</v>
      </c>
      <c r="O12" s="103">
        <f t="shared" si="5"/>
        <v>6980</v>
      </c>
      <c r="P12" s="103">
        <v>6980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61400</v>
      </c>
      <c r="W12" s="103">
        <v>61400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298</v>
      </c>
      <c r="AG12" s="103">
        <v>298</v>
      </c>
      <c r="AH12" s="103">
        <v>0</v>
      </c>
      <c r="AI12" s="103">
        <v>0</v>
      </c>
      <c r="AJ12" s="103">
        <f t="shared" si="11"/>
        <v>298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298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44</v>
      </c>
      <c r="B13" s="113" t="s">
        <v>266</v>
      </c>
      <c r="C13" s="101" t="s">
        <v>267</v>
      </c>
      <c r="D13" s="103">
        <f t="shared" si="0"/>
        <v>11942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11942</v>
      </c>
      <c r="L13" s="103">
        <v>2115</v>
      </c>
      <c r="M13" s="103">
        <v>9827</v>
      </c>
      <c r="N13" s="103">
        <f t="shared" si="4"/>
        <v>11942</v>
      </c>
      <c r="O13" s="103">
        <f t="shared" si="5"/>
        <v>2115</v>
      </c>
      <c r="P13" s="103">
        <v>2115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9827</v>
      </c>
      <c r="W13" s="103">
        <v>9827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22</v>
      </c>
      <c r="AG13" s="103">
        <v>22</v>
      </c>
      <c r="AH13" s="103">
        <v>0</v>
      </c>
      <c r="AI13" s="103">
        <v>0</v>
      </c>
      <c r="AJ13" s="103">
        <f t="shared" si="11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22</v>
      </c>
      <c r="AU13" s="103">
        <v>22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44</v>
      </c>
      <c r="B14" s="113" t="s">
        <v>268</v>
      </c>
      <c r="C14" s="101" t="s">
        <v>269</v>
      </c>
      <c r="D14" s="103">
        <f t="shared" si="0"/>
        <v>14964</v>
      </c>
      <c r="E14" s="103">
        <f t="shared" si="1"/>
        <v>0</v>
      </c>
      <c r="F14" s="103">
        <v>0</v>
      </c>
      <c r="G14" s="103">
        <v>0</v>
      </c>
      <c r="H14" s="103">
        <f t="shared" si="2"/>
        <v>1372</v>
      </c>
      <c r="I14" s="103">
        <v>1372</v>
      </c>
      <c r="J14" s="103">
        <v>0</v>
      </c>
      <c r="K14" s="103">
        <f t="shared" si="3"/>
        <v>13592</v>
      </c>
      <c r="L14" s="103">
        <v>0</v>
      </c>
      <c r="M14" s="103">
        <v>13592</v>
      </c>
      <c r="N14" s="103">
        <f t="shared" si="4"/>
        <v>14964</v>
      </c>
      <c r="O14" s="103">
        <f t="shared" si="5"/>
        <v>1372</v>
      </c>
      <c r="P14" s="103">
        <v>1372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13592</v>
      </c>
      <c r="W14" s="103">
        <v>13592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52</v>
      </c>
      <c r="AG14" s="103">
        <v>52</v>
      </c>
      <c r="AH14" s="103">
        <v>0</v>
      </c>
      <c r="AI14" s="103">
        <v>0</v>
      </c>
      <c r="AJ14" s="103">
        <f t="shared" si="11"/>
        <v>52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52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44</v>
      </c>
      <c r="B15" s="113" t="s">
        <v>270</v>
      </c>
      <c r="C15" s="101" t="s">
        <v>271</v>
      </c>
      <c r="D15" s="103">
        <f t="shared" si="0"/>
        <v>29361</v>
      </c>
      <c r="E15" s="103">
        <f t="shared" si="1"/>
        <v>0</v>
      </c>
      <c r="F15" s="103">
        <v>0</v>
      </c>
      <c r="G15" s="103">
        <v>0</v>
      </c>
      <c r="H15" s="103">
        <f t="shared" si="2"/>
        <v>13977</v>
      </c>
      <c r="I15" s="103">
        <v>0</v>
      </c>
      <c r="J15" s="103">
        <v>13977</v>
      </c>
      <c r="K15" s="103">
        <f t="shared" si="3"/>
        <v>15384</v>
      </c>
      <c r="L15" s="103">
        <v>1644</v>
      </c>
      <c r="M15" s="103">
        <v>13740</v>
      </c>
      <c r="N15" s="103">
        <f t="shared" si="4"/>
        <v>29361</v>
      </c>
      <c r="O15" s="103">
        <f t="shared" si="5"/>
        <v>1644</v>
      </c>
      <c r="P15" s="103">
        <v>1644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27717</v>
      </c>
      <c r="W15" s="103">
        <v>14295</v>
      </c>
      <c r="X15" s="103">
        <v>4436</v>
      </c>
      <c r="Y15" s="103">
        <v>0</v>
      </c>
      <c r="Z15" s="103">
        <v>0</v>
      </c>
      <c r="AA15" s="103">
        <v>0</v>
      </c>
      <c r="AB15" s="103">
        <v>8986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32</v>
      </c>
      <c r="AG15" s="103">
        <v>32</v>
      </c>
      <c r="AH15" s="103">
        <v>0</v>
      </c>
      <c r="AI15" s="103">
        <v>0</v>
      </c>
      <c r="AJ15" s="103">
        <f t="shared" si="11"/>
        <v>32</v>
      </c>
      <c r="AK15" s="103">
        <v>0</v>
      </c>
      <c r="AL15" s="103">
        <v>0</v>
      </c>
      <c r="AM15" s="103">
        <v>32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388</v>
      </c>
      <c r="BA15" s="103">
        <v>0</v>
      </c>
      <c r="BB15" s="103">
        <v>388</v>
      </c>
      <c r="BC15" s="103">
        <v>0</v>
      </c>
    </row>
    <row r="16" spans="1:55" s="105" customFormat="1" ht="13.5" customHeight="1" x14ac:dyDescent="0.15">
      <c r="A16" s="115" t="s">
        <v>44</v>
      </c>
      <c r="B16" s="113" t="s">
        <v>272</v>
      </c>
      <c r="C16" s="101" t="s">
        <v>273</v>
      </c>
      <c r="D16" s="103">
        <f t="shared" si="0"/>
        <v>22274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22274</v>
      </c>
      <c r="L16" s="103">
        <v>1812</v>
      </c>
      <c r="M16" s="103">
        <v>20462</v>
      </c>
      <c r="N16" s="103">
        <f t="shared" si="4"/>
        <v>22274</v>
      </c>
      <c r="O16" s="103">
        <f t="shared" si="5"/>
        <v>1812</v>
      </c>
      <c r="P16" s="103">
        <v>1812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20462</v>
      </c>
      <c r="W16" s="103">
        <v>20462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92</v>
      </c>
      <c r="AG16" s="103">
        <v>92</v>
      </c>
      <c r="AH16" s="103">
        <v>0</v>
      </c>
      <c r="AI16" s="103">
        <v>0</v>
      </c>
      <c r="AJ16" s="103">
        <f t="shared" si="11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92</v>
      </c>
      <c r="AU16" s="103">
        <v>92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44</v>
      </c>
      <c r="B17" s="113" t="s">
        <v>274</v>
      </c>
      <c r="C17" s="101" t="s">
        <v>275</v>
      </c>
      <c r="D17" s="103">
        <f t="shared" si="0"/>
        <v>19228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19228</v>
      </c>
      <c r="L17" s="103">
        <v>1899</v>
      </c>
      <c r="M17" s="103">
        <v>17329</v>
      </c>
      <c r="N17" s="103">
        <f t="shared" si="4"/>
        <v>19233</v>
      </c>
      <c r="O17" s="103">
        <f t="shared" si="5"/>
        <v>1899</v>
      </c>
      <c r="P17" s="103">
        <v>1899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17329</v>
      </c>
      <c r="W17" s="103">
        <v>17329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5</v>
      </c>
      <c r="AD17" s="103">
        <v>5</v>
      </c>
      <c r="AE17" s="103">
        <v>0</v>
      </c>
      <c r="AF17" s="103">
        <f t="shared" si="10"/>
        <v>27</v>
      </c>
      <c r="AG17" s="103">
        <v>27</v>
      </c>
      <c r="AH17" s="103">
        <v>0</v>
      </c>
      <c r="AI17" s="103">
        <v>0</v>
      </c>
      <c r="AJ17" s="103">
        <f t="shared" si="11"/>
        <v>803</v>
      </c>
      <c r="AK17" s="103">
        <v>799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4</v>
      </c>
      <c r="AR17" s="103">
        <v>0</v>
      </c>
      <c r="AS17" s="103">
        <v>0</v>
      </c>
      <c r="AT17" s="103">
        <f t="shared" si="13"/>
        <v>23</v>
      </c>
      <c r="AU17" s="103">
        <v>23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44</v>
      </c>
      <c r="B18" s="113" t="s">
        <v>276</v>
      </c>
      <c r="C18" s="101" t="s">
        <v>277</v>
      </c>
      <c r="D18" s="103">
        <f t="shared" si="0"/>
        <v>29166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29166</v>
      </c>
      <c r="L18" s="103">
        <v>2852</v>
      </c>
      <c r="M18" s="103">
        <v>26314</v>
      </c>
      <c r="N18" s="103">
        <f t="shared" si="4"/>
        <v>29166</v>
      </c>
      <c r="O18" s="103">
        <f t="shared" si="5"/>
        <v>2852</v>
      </c>
      <c r="P18" s="103">
        <v>2852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26314</v>
      </c>
      <c r="W18" s="103">
        <v>26314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1345</v>
      </c>
      <c r="AG18" s="103">
        <v>1345</v>
      </c>
      <c r="AH18" s="103">
        <v>0</v>
      </c>
      <c r="AI18" s="103">
        <v>0</v>
      </c>
      <c r="AJ18" s="103">
        <f t="shared" si="11"/>
        <v>1345</v>
      </c>
      <c r="AK18" s="103">
        <v>0</v>
      </c>
      <c r="AL18" s="103">
        <v>0</v>
      </c>
      <c r="AM18" s="103">
        <v>1345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123</v>
      </c>
      <c r="AU18" s="103">
        <v>0</v>
      </c>
      <c r="AV18" s="103">
        <v>0</v>
      </c>
      <c r="AW18" s="103">
        <v>123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44</v>
      </c>
      <c r="B19" s="113" t="s">
        <v>278</v>
      </c>
      <c r="C19" s="101" t="s">
        <v>279</v>
      </c>
      <c r="D19" s="103">
        <f t="shared" si="0"/>
        <v>23103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23103</v>
      </c>
      <c r="L19" s="103">
        <v>6852</v>
      </c>
      <c r="M19" s="103">
        <v>16251</v>
      </c>
      <c r="N19" s="103">
        <f t="shared" si="4"/>
        <v>23103</v>
      </c>
      <c r="O19" s="103">
        <f t="shared" si="5"/>
        <v>6852</v>
      </c>
      <c r="P19" s="103">
        <v>6852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16251</v>
      </c>
      <c r="W19" s="103">
        <v>16251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0</v>
      </c>
      <c r="AG19" s="103">
        <v>0</v>
      </c>
      <c r="AH19" s="103">
        <v>0</v>
      </c>
      <c r="AI19" s="103">
        <v>0</v>
      </c>
      <c r="AJ19" s="103">
        <f t="shared" si="11"/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44</v>
      </c>
      <c r="B20" s="113" t="s">
        <v>280</v>
      </c>
      <c r="C20" s="101" t="s">
        <v>281</v>
      </c>
      <c r="D20" s="103">
        <f t="shared" si="0"/>
        <v>2345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2345</v>
      </c>
      <c r="L20" s="103">
        <v>202</v>
      </c>
      <c r="M20" s="103">
        <v>2143</v>
      </c>
      <c r="N20" s="103">
        <f t="shared" si="4"/>
        <v>2345</v>
      </c>
      <c r="O20" s="103">
        <f t="shared" si="5"/>
        <v>202</v>
      </c>
      <c r="P20" s="103">
        <v>202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2143</v>
      </c>
      <c r="W20" s="103">
        <v>2143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5</v>
      </c>
      <c r="AG20" s="103">
        <v>5</v>
      </c>
      <c r="AH20" s="103">
        <v>0</v>
      </c>
      <c r="AI20" s="103">
        <v>0</v>
      </c>
      <c r="AJ20" s="103">
        <f t="shared" si="11"/>
        <v>5</v>
      </c>
      <c r="AK20" s="103">
        <v>0</v>
      </c>
      <c r="AL20" s="103">
        <v>0</v>
      </c>
      <c r="AM20" s="103">
        <v>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44</v>
      </c>
      <c r="B21" s="113" t="s">
        <v>282</v>
      </c>
      <c r="C21" s="101" t="s">
        <v>283</v>
      </c>
      <c r="D21" s="103">
        <f t="shared" si="0"/>
        <v>3776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3776</v>
      </c>
      <c r="L21" s="103">
        <v>202</v>
      </c>
      <c r="M21" s="103">
        <v>3574</v>
      </c>
      <c r="N21" s="103">
        <f t="shared" si="4"/>
        <v>3776</v>
      </c>
      <c r="O21" s="103">
        <f t="shared" si="5"/>
        <v>202</v>
      </c>
      <c r="P21" s="103">
        <v>202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3574</v>
      </c>
      <c r="W21" s="103">
        <v>3574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8</v>
      </c>
      <c r="AG21" s="103">
        <v>8</v>
      </c>
      <c r="AH21" s="103">
        <v>0</v>
      </c>
      <c r="AI21" s="103">
        <v>0</v>
      </c>
      <c r="AJ21" s="103">
        <f t="shared" si="11"/>
        <v>8</v>
      </c>
      <c r="AK21" s="103">
        <v>0</v>
      </c>
      <c r="AL21" s="103">
        <v>0</v>
      </c>
      <c r="AM21" s="103">
        <v>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44</v>
      </c>
      <c r="B22" s="113" t="s">
        <v>284</v>
      </c>
      <c r="C22" s="101" t="s">
        <v>285</v>
      </c>
      <c r="D22" s="103">
        <f t="shared" si="0"/>
        <v>647</v>
      </c>
      <c r="E22" s="103">
        <f t="shared" si="1"/>
        <v>647</v>
      </c>
      <c r="F22" s="103">
        <v>96</v>
      </c>
      <c r="G22" s="103">
        <v>551</v>
      </c>
      <c r="H22" s="103">
        <f t="shared" si="2"/>
        <v>0</v>
      </c>
      <c r="I22" s="103">
        <v>0</v>
      </c>
      <c r="J22" s="103">
        <v>0</v>
      </c>
      <c r="K22" s="103">
        <f t="shared" si="3"/>
        <v>0</v>
      </c>
      <c r="L22" s="103">
        <v>0</v>
      </c>
      <c r="M22" s="103">
        <v>0</v>
      </c>
      <c r="N22" s="103">
        <f t="shared" si="4"/>
        <v>647</v>
      </c>
      <c r="O22" s="103">
        <f t="shared" si="5"/>
        <v>96</v>
      </c>
      <c r="P22" s="103">
        <v>96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551</v>
      </c>
      <c r="W22" s="103">
        <v>551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3</v>
      </c>
      <c r="AG22" s="103">
        <v>3</v>
      </c>
      <c r="AH22" s="103">
        <v>0</v>
      </c>
      <c r="AI22" s="103">
        <v>0</v>
      </c>
      <c r="AJ22" s="103">
        <f t="shared" si="11"/>
        <v>3</v>
      </c>
      <c r="AK22" s="103">
        <v>0</v>
      </c>
      <c r="AL22" s="103">
        <v>0</v>
      </c>
      <c r="AM22" s="103">
        <v>1</v>
      </c>
      <c r="AN22" s="103">
        <v>2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1021</v>
      </c>
      <c r="BA22" s="103">
        <v>1021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44</v>
      </c>
      <c r="B23" s="113" t="s">
        <v>286</v>
      </c>
      <c r="C23" s="101" t="s">
        <v>287</v>
      </c>
      <c r="D23" s="103">
        <f t="shared" si="0"/>
        <v>1309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1309</v>
      </c>
      <c r="L23" s="103">
        <v>287</v>
      </c>
      <c r="M23" s="103">
        <v>1022</v>
      </c>
      <c r="N23" s="103">
        <f t="shared" si="4"/>
        <v>1309</v>
      </c>
      <c r="O23" s="103">
        <f t="shared" si="5"/>
        <v>287</v>
      </c>
      <c r="P23" s="103">
        <v>287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1022</v>
      </c>
      <c r="W23" s="103">
        <v>1022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5</v>
      </c>
      <c r="AG23" s="103">
        <v>5</v>
      </c>
      <c r="AH23" s="103">
        <v>0</v>
      </c>
      <c r="AI23" s="103">
        <v>0</v>
      </c>
      <c r="AJ23" s="103">
        <f t="shared" si="11"/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44</v>
      </c>
      <c r="B24" s="113" t="s">
        <v>288</v>
      </c>
      <c r="C24" s="101" t="s">
        <v>289</v>
      </c>
      <c r="D24" s="103">
        <f t="shared" si="0"/>
        <v>6488</v>
      </c>
      <c r="E24" s="103">
        <f t="shared" si="1"/>
        <v>0</v>
      </c>
      <c r="F24" s="103">
        <v>0</v>
      </c>
      <c r="G24" s="103">
        <v>0</v>
      </c>
      <c r="H24" s="103">
        <f t="shared" si="2"/>
        <v>980</v>
      </c>
      <c r="I24" s="103">
        <v>980</v>
      </c>
      <c r="J24" s="103">
        <v>0</v>
      </c>
      <c r="K24" s="103">
        <f t="shared" si="3"/>
        <v>5508</v>
      </c>
      <c r="L24" s="103">
        <v>0</v>
      </c>
      <c r="M24" s="103">
        <v>5508</v>
      </c>
      <c r="N24" s="103">
        <f t="shared" si="4"/>
        <v>6506</v>
      </c>
      <c r="O24" s="103">
        <f t="shared" si="5"/>
        <v>980</v>
      </c>
      <c r="P24" s="103">
        <v>980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5508</v>
      </c>
      <c r="W24" s="103">
        <v>5508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18</v>
      </c>
      <c r="AD24" s="103">
        <v>18</v>
      </c>
      <c r="AE24" s="103">
        <v>0</v>
      </c>
      <c r="AF24" s="103">
        <f t="shared" si="10"/>
        <v>11</v>
      </c>
      <c r="AG24" s="103">
        <v>11</v>
      </c>
      <c r="AH24" s="103">
        <v>0</v>
      </c>
      <c r="AI24" s="103">
        <v>0</v>
      </c>
      <c r="AJ24" s="103">
        <f t="shared" si="11"/>
        <v>11</v>
      </c>
      <c r="AK24" s="103">
        <v>11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11</v>
      </c>
      <c r="AU24" s="103">
        <v>11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44</v>
      </c>
      <c r="B25" s="113" t="s">
        <v>290</v>
      </c>
      <c r="C25" s="101" t="s">
        <v>291</v>
      </c>
      <c r="D25" s="103">
        <f t="shared" si="0"/>
        <v>1785</v>
      </c>
      <c r="E25" s="103">
        <f t="shared" si="1"/>
        <v>0</v>
      </c>
      <c r="F25" s="103">
        <v>0</v>
      </c>
      <c r="G25" s="103">
        <v>0</v>
      </c>
      <c r="H25" s="103">
        <f t="shared" si="2"/>
        <v>440</v>
      </c>
      <c r="I25" s="103">
        <v>440</v>
      </c>
      <c r="J25" s="103">
        <v>0</v>
      </c>
      <c r="K25" s="103">
        <f t="shared" si="3"/>
        <v>1345</v>
      </c>
      <c r="L25" s="103">
        <v>0</v>
      </c>
      <c r="M25" s="103">
        <v>1345</v>
      </c>
      <c r="N25" s="103">
        <f t="shared" si="4"/>
        <v>1785</v>
      </c>
      <c r="O25" s="103">
        <f t="shared" si="5"/>
        <v>440</v>
      </c>
      <c r="P25" s="103">
        <v>440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1345</v>
      </c>
      <c r="W25" s="103">
        <v>1345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3</v>
      </c>
      <c r="AG25" s="103">
        <v>3</v>
      </c>
      <c r="AH25" s="103">
        <v>0</v>
      </c>
      <c r="AI25" s="103">
        <v>0</v>
      </c>
      <c r="AJ25" s="103">
        <f t="shared" si="11"/>
        <v>3</v>
      </c>
      <c r="AK25" s="103">
        <v>3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44</v>
      </c>
      <c r="B26" s="113" t="s">
        <v>292</v>
      </c>
      <c r="C26" s="101" t="s">
        <v>293</v>
      </c>
      <c r="D26" s="103">
        <f t="shared" si="0"/>
        <v>1657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1657</v>
      </c>
      <c r="L26" s="103">
        <v>392</v>
      </c>
      <c r="M26" s="103">
        <v>1265</v>
      </c>
      <c r="N26" s="103">
        <f t="shared" si="4"/>
        <v>1657</v>
      </c>
      <c r="O26" s="103">
        <f t="shared" si="5"/>
        <v>392</v>
      </c>
      <c r="P26" s="103">
        <v>392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1265</v>
      </c>
      <c r="W26" s="103">
        <v>1265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5</v>
      </c>
      <c r="AG26" s="103">
        <v>5</v>
      </c>
      <c r="AH26" s="103">
        <v>0</v>
      </c>
      <c r="AI26" s="103">
        <v>0</v>
      </c>
      <c r="AJ26" s="103">
        <f t="shared" si="11"/>
        <v>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2</v>
      </c>
      <c r="AR26" s="103">
        <v>0</v>
      </c>
      <c r="AS26" s="103">
        <v>0</v>
      </c>
      <c r="AT26" s="103">
        <f t="shared" si="13"/>
        <v>3</v>
      </c>
      <c r="AU26" s="103">
        <v>3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44</v>
      </c>
      <c r="B27" s="113" t="s">
        <v>294</v>
      </c>
      <c r="C27" s="101" t="s">
        <v>295</v>
      </c>
      <c r="D27" s="103">
        <f t="shared" si="0"/>
        <v>3082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3082</v>
      </c>
      <c r="L27" s="103">
        <v>588</v>
      </c>
      <c r="M27" s="103">
        <v>2494</v>
      </c>
      <c r="N27" s="103">
        <f t="shared" si="4"/>
        <v>3082</v>
      </c>
      <c r="O27" s="103">
        <f t="shared" si="5"/>
        <v>588</v>
      </c>
      <c r="P27" s="103">
        <v>588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2494</v>
      </c>
      <c r="W27" s="103">
        <v>2494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121</v>
      </c>
      <c r="AG27" s="103">
        <v>121</v>
      </c>
      <c r="AH27" s="103">
        <v>0</v>
      </c>
      <c r="AI27" s="103">
        <v>0</v>
      </c>
      <c r="AJ27" s="103">
        <f t="shared" si="11"/>
        <v>121</v>
      </c>
      <c r="AK27" s="103">
        <v>0</v>
      </c>
      <c r="AL27" s="103">
        <v>0</v>
      </c>
      <c r="AM27" s="103">
        <v>121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44</v>
      </c>
      <c r="B28" s="113" t="s">
        <v>296</v>
      </c>
      <c r="C28" s="101" t="s">
        <v>297</v>
      </c>
      <c r="D28" s="103">
        <f t="shared" si="0"/>
        <v>3559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3559</v>
      </c>
      <c r="L28" s="103">
        <v>600</v>
      </c>
      <c r="M28" s="103">
        <v>2959</v>
      </c>
      <c r="N28" s="103">
        <f t="shared" si="4"/>
        <v>3559</v>
      </c>
      <c r="O28" s="103">
        <f t="shared" si="5"/>
        <v>600</v>
      </c>
      <c r="P28" s="103">
        <v>600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2959</v>
      </c>
      <c r="W28" s="103">
        <v>2959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6</v>
      </c>
      <c r="AG28" s="103">
        <v>6</v>
      </c>
      <c r="AH28" s="103">
        <v>0</v>
      </c>
      <c r="AI28" s="103">
        <v>0</v>
      </c>
      <c r="AJ28" s="103">
        <f t="shared" si="11"/>
        <v>6</v>
      </c>
      <c r="AK28" s="103">
        <v>0</v>
      </c>
      <c r="AL28" s="103">
        <v>0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5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26</v>
      </c>
      <c r="BA28" s="103">
        <v>26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44</v>
      </c>
      <c r="B29" s="113" t="s">
        <v>298</v>
      </c>
      <c r="C29" s="101" t="s">
        <v>299</v>
      </c>
      <c r="D29" s="103">
        <f t="shared" si="0"/>
        <v>5029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5029</v>
      </c>
      <c r="L29" s="103">
        <v>595</v>
      </c>
      <c r="M29" s="103">
        <v>4434</v>
      </c>
      <c r="N29" s="103">
        <f t="shared" si="4"/>
        <v>5029</v>
      </c>
      <c r="O29" s="103">
        <f t="shared" si="5"/>
        <v>595</v>
      </c>
      <c r="P29" s="103">
        <v>595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4434</v>
      </c>
      <c r="W29" s="103">
        <v>4434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8</v>
      </c>
      <c r="AG29" s="103">
        <v>8</v>
      </c>
      <c r="AH29" s="103">
        <v>0</v>
      </c>
      <c r="AI29" s="103">
        <v>0</v>
      </c>
      <c r="AJ29" s="103">
        <f t="shared" si="11"/>
        <v>8</v>
      </c>
      <c r="AK29" s="103">
        <v>0</v>
      </c>
      <c r="AL29" s="103">
        <v>0</v>
      </c>
      <c r="AM29" s="103">
        <v>1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7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37</v>
      </c>
      <c r="BA29" s="103">
        <v>37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44</v>
      </c>
      <c r="B30" s="113" t="s">
        <v>300</v>
      </c>
      <c r="C30" s="101" t="s">
        <v>301</v>
      </c>
      <c r="D30" s="103">
        <f t="shared" si="0"/>
        <v>1438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1438</v>
      </c>
      <c r="L30" s="103">
        <v>64</v>
      </c>
      <c r="M30" s="103">
        <v>1374</v>
      </c>
      <c r="N30" s="103">
        <f t="shared" si="4"/>
        <v>1438</v>
      </c>
      <c r="O30" s="103">
        <f t="shared" si="5"/>
        <v>64</v>
      </c>
      <c r="P30" s="103">
        <v>64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1374</v>
      </c>
      <c r="W30" s="103">
        <v>1374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3</v>
      </c>
      <c r="AG30" s="103">
        <v>3</v>
      </c>
      <c r="AH30" s="103">
        <v>0</v>
      </c>
      <c r="AI30" s="103">
        <v>0</v>
      </c>
      <c r="AJ30" s="103">
        <f t="shared" si="11"/>
        <v>3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11</v>
      </c>
      <c r="BA30" s="103">
        <v>11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44</v>
      </c>
      <c r="B31" s="113" t="s">
        <v>302</v>
      </c>
      <c r="C31" s="101" t="s">
        <v>303</v>
      </c>
      <c r="D31" s="103">
        <f t="shared" si="0"/>
        <v>1514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1514</v>
      </c>
      <c r="L31" s="103">
        <v>163</v>
      </c>
      <c r="M31" s="103">
        <v>1351</v>
      </c>
      <c r="N31" s="103">
        <f t="shared" si="4"/>
        <v>1514</v>
      </c>
      <c r="O31" s="103">
        <f t="shared" si="5"/>
        <v>163</v>
      </c>
      <c r="P31" s="103">
        <v>163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1351</v>
      </c>
      <c r="W31" s="103">
        <v>1351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59</v>
      </c>
      <c r="AG31" s="103">
        <v>59</v>
      </c>
      <c r="AH31" s="103">
        <v>0</v>
      </c>
      <c r="AI31" s="103">
        <v>0</v>
      </c>
      <c r="AJ31" s="103">
        <f t="shared" si="11"/>
        <v>59</v>
      </c>
      <c r="AK31" s="103">
        <v>0</v>
      </c>
      <c r="AL31" s="103">
        <v>0</v>
      </c>
      <c r="AM31" s="103">
        <v>59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44</v>
      </c>
      <c r="B32" s="113" t="s">
        <v>304</v>
      </c>
      <c r="C32" s="101" t="s">
        <v>305</v>
      </c>
      <c r="D32" s="103">
        <f t="shared" si="0"/>
        <v>7069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7069</v>
      </c>
      <c r="L32" s="103">
        <v>1374</v>
      </c>
      <c r="M32" s="103">
        <v>5695</v>
      </c>
      <c r="N32" s="103">
        <f t="shared" si="4"/>
        <v>7069</v>
      </c>
      <c r="O32" s="103">
        <f t="shared" si="5"/>
        <v>1374</v>
      </c>
      <c r="P32" s="103">
        <v>1374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5695</v>
      </c>
      <c r="W32" s="103">
        <v>5695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276</v>
      </c>
      <c r="AG32" s="103">
        <v>276</v>
      </c>
      <c r="AH32" s="103">
        <v>0</v>
      </c>
      <c r="AI32" s="103">
        <v>0</v>
      </c>
      <c r="AJ32" s="103">
        <f t="shared" si="11"/>
        <v>276</v>
      </c>
      <c r="AK32" s="103">
        <v>0</v>
      </c>
      <c r="AL32" s="103">
        <v>0</v>
      </c>
      <c r="AM32" s="103">
        <v>276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44</v>
      </c>
      <c r="B33" s="113" t="s">
        <v>306</v>
      </c>
      <c r="C33" s="101" t="s">
        <v>307</v>
      </c>
      <c r="D33" s="103">
        <f t="shared" si="0"/>
        <v>3290</v>
      </c>
      <c r="E33" s="103">
        <f t="shared" si="1"/>
        <v>0</v>
      </c>
      <c r="F33" s="103">
        <v>0</v>
      </c>
      <c r="G33" s="103">
        <v>0</v>
      </c>
      <c r="H33" s="103">
        <f t="shared" si="2"/>
        <v>3290</v>
      </c>
      <c r="I33" s="103">
        <v>450</v>
      </c>
      <c r="J33" s="103">
        <v>2840</v>
      </c>
      <c r="K33" s="103">
        <f t="shared" si="3"/>
        <v>0</v>
      </c>
      <c r="L33" s="103">
        <v>0</v>
      </c>
      <c r="M33" s="103">
        <v>0</v>
      </c>
      <c r="N33" s="103">
        <f t="shared" si="4"/>
        <v>3290</v>
      </c>
      <c r="O33" s="103">
        <f t="shared" si="5"/>
        <v>450</v>
      </c>
      <c r="P33" s="103">
        <v>450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2840</v>
      </c>
      <c r="W33" s="103">
        <v>2840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7</v>
      </c>
      <c r="AG33" s="103">
        <v>7</v>
      </c>
      <c r="AH33" s="103">
        <v>0</v>
      </c>
      <c r="AI33" s="103">
        <v>0</v>
      </c>
      <c r="AJ33" s="103">
        <f t="shared" si="11"/>
        <v>7</v>
      </c>
      <c r="AK33" s="103">
        <v>7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7</v>
      </c>
      <c r="AU33" s="103">
        <v>7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44</v>
      </c>
      <c r="B34" s="113" t="s">
        <v>308</v>
      </c>
      <c r="C34" s="101" t="s">
        <v>309</v>
      </c>
      <c r="D34" s="103">
        <f t="shared" si="0"/>
        <v>593</v>
      </c>
      <c r="E34" s="103">
        <f t="shared" si="1"/>
        <v>0</v>
      </c>
      <c r="F34" s="103">
        <v>0</v>
      </c>
      <c r="G34" s="103">
        <v>0</v>
      </c>
      <c r="H34" s="103">
        <f t="shared" si="2"/>
        <v>0</v>
      </c>
      <c r="I34" s="103">
        <v>0</v>
      </c>
      <c r="J34" s="103">
        <v>0</v>
      </c>
      <c r="K34" s="103">
        <f t="shared" si="3"/>
        <v>593</v>
      </c>
      <c r="L34" s="103">
        <v>138</v>
      </c>
      <c r="M34" s="103">
        <v>455</v>
      </c>
      <c r="N34" s="103">
        <f t="shared" si="4"/>
        <v>593</v>
      </c>
      <c r="O34" s="103">
        <f t="shared" si="5"/>
        <v>138</v>
      </c>
      <c r="P34" s="103">
        <v>138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455</v>
      </c>
      <c r="W34" s="103">
        <v>455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1</v>
      </c>
      <c r="AG34" s="103">
        <v>1</v>
      </c>
      <c r="AH34" s="103">
        <v>0</v>
      </c>
      <c r="AI34" s="103">
        <v>0</v>
      </c>
      <c r="AJ34" s="103">
        <f t="shared" si="11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44</v>
      </c>
      <c r="B35" s="113" t="s">
        <v>310</v>
      </c>
      <c r="C35" s="101" t="s">
        <v>311</v>
      </c>
      <c r="D35" s="103">
        <f t="shared" si="0"/>
        <v>1499</v>
      </c>
      <c r="E35" s="103">
        <f t="shared" si="1"/>
        <v>0</v>
      </c>
      <c r="F35" s="103">
        <v>0</v>
      </c>
      <c r="G35" s="103">
        <v>0</v>
      </c>
      <c r="H35" s="103">
        <f t="shared" si="2"/>
        <v>0</v>
      </c>
      <c r="I35" s="103">
        <v>0</v>
      </c>
      <c r="J35" s="103">
        <v>0</v>
      </c>
      <c r="K35" s="103">
        <f t="shared" si="3"/>
        <v>1499</v>
      </c>
      <c r="L35" s="103">
        <v>337</v>
      </c>
      <c r="M35" s="103">
        <v>1162</v>
      </c>
      <c r="N35" s="103">
        <f t="shared" si="4"/>
        <v>1499</v>
      </c>
      <c r="O35" s="103">
        <f t="shared" si="5"/>
        <v>337</v>
      </c>
      <c r="P35" s="103">
        <v>337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1162</v>
      </c>
      <c r="W35" s="103">
        <v>1162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3</v>
      </c>
      <c r="AG35" s="103">
        <v>3</v>
      </c>
      <c r="AH35" s="103">
        <v>0</v>
      </c>
      <c r="AI35" s="103">
        <v>0</v>
      </c>
      <c r="AJ35" s="103">
        <f t="shared" si="11"/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44</v>
      </c>
      <c r="B36" s="113" t="s">
        <v>312</v>
      </c>
      <c r="C36" s="101" t="s">
        <v>313</v>
      </c>
      <c r="D36" s="103">
        <f t="shared" si="0"/>
        <v>5868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5868</v>
      </c>
      <c r="L36" s="103">
        <v>728</v>
      </c>
      <c r="M36" s="103">
        <v>5140</v>
      </c>
      <c r="N36" s="103">
        <f t="shared" si="4"/>
        <v>5868</v>
      </c>
      <c r="O36" s="103">
        <f t="shared" si="5"/>
        <v>728</v>
      </c>
      <c r="P36" s="103">
        <v>728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5140</v>
      </c>
      <c r="W36" s="103">
        <v>5140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332</v>
      </c>
      <c r="AG36" s="103">
        <v>332</v>
      </c>
      <c r="AH36" s="103">
        <v>0</v>
      </c>
      <c r="AI36" s="103">
        <v>0</v>
      </c>
      <c r="AJ36" s="103">
        <f t="shared" si="11"/>
        <v>332</v>
      </c>
      <c r="AK36" s="103">
        <v>0</v>
      </c>
      <c r="AL36" s="103">
        <v>0</v>
      </c>
      <c r="AM36" s="103">
        <v>13</v>
      </c>
      <c r="AN36" s="103">
        <v>268</v>
      </c>
      <c r="AO36" s="103">
        <v>0</v>
      </c>
      <c r="AP36" s="103">
        <v>0</v>
      </c>
      <c r="AQ36" s="103">
        <v>0</v>
      </c>
      <c r="AR36" s="103">
        <v>51</v>
      </c>
      <c r="AS36" s="103">
        <v>0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268</v>
      </c>
      <c r="BA36" s="103">
        <v>268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44</v>
      </c>
      <c r="B37" s="113" t="s">
        <v>314</v>
      </c>
      <c r="C37" s="101" t="s">
        <v>315</v>
      </c>
      <c r="D37" s="103">
        <f t="shared" si="0"/>
        <v>4018</v>
      </c>
      <c r="E37" s="103">
        <f t="shared" si="1"/>
        <v>0</v>
      </c>
      <c r="F37" s="103">
        <v>0</v>
      </c>
      <c r="G37" s="103">
        <v>0</v>
      </c>
      <c r="H37" s="103">
        <f t="shared" si="2"/>
        <v>0</v>
      </c>
      <c r="I37" s="103">
        <v>0</v>
      </c>
      <c r="J37" s="103">
        <v>0</v>
      </c>
      <c r="K37" s="103">
        <f t="shared" si="3"/>
        <v>4018</v>
      </c>
      <c r="L37" s="103">
        <v>414</v>
      </c>
      <c r="M37" s="103">
        <v>3604</v>
      </c>
      <c r="N37" s="103">
        <f t="shared" si="4"/>
        <v>4018</v>
      </c>
      <c r="O37" s="103">
        <f t="shared" si="5"/>
        <v>414</v>
      </c>
      <c r="P37" s="103">
        <v>414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3604</v>
      </c>
      <c r="W37" s="103">
        <v>3604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0</v>
      </c>
      <c r="AG37" s="103">
        <v>0</v>
      </c>
      <c r="AH37" s="103">
        <v>0</v>
      </c>
      <c r="AI37" s="103">
        <v>0</v>
      </c>
      <c r="AJ37" s="103">
        <f t="shared" si="11"/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44</v>
      </c>
      <c r="B38" s="113" t="s">
        <v>316</v>
      </c>
      <c r="C38" s="101" t="s">
        <v>317</v>
      </c>
      <c r="D38" s="103">
        <f t="shared" si="0"/>
        <v>4781</v>
      </c>
      <c r="E38" s="103">
        <f t="shared" si="1"/>
        <v>0</v>
      </c>
      <c r="F38" s="103">
        <v>0</v>
      </c>
      <c r="G38" s="103">
        <v>0</v>
      </c>
      <c r="H38" s="103">
        <f t="shared" si="2"/>
        <v>412</v>
      </c>
      <c r="I38" s="103">
        <v>412</v>
      </c>
      <c r="J38" s="103">
        <v>0</v>
      </c>
      <c r="K38" s="103">
        <f t="shared" si="3"/>
        <v>4369</v>
      </c>
      <c r="L38" s="103">
        <v>0</v>
      </c>
      <c r="M38" s="103">
        <v>4369</v>
      </c>
      <c r="N38" s="103">
        <f t="shared" si="4"/>
        <v>4781</v>
      </c>
      <c r="O38" s="103">
        <f t="shared" si="5"/>
        <v>412</v>
      </c>
      <c r="P38" s="103">
        <v>412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7"/>
        <v>4369</v>
      </c>
      <c r="W38" s="103">
        <v>4369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16</v>
      </c>
      <c r="AG38" s="103">
        <v>16</v>
      </c>
      <c r="AH38" s="103">
        <v>0</v>
      </c>
      <c r="AI38" s="103">
        <v>0</v>
      </c>
      <c r="AJ38" s="103">
        <f t="shared" si="11"/>
        <v>16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16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44</v>
      </c>
      <c r="B39" s="113" t="s">
        <v>318</v>
      </c>
      <c r="C39" s="101" t="s">
        <v>319</v>
      </c>
      <c r="D39" s="103">
        <f t="shared" si="0"/>
        <v>2657</v>
      </c>
      <c r="E39" s="103">
        <f t="shared" si="1"/>
        <v>0</v>
      </c>
      <c r="F39" s="103">
        <v>0</v>
      </c>
      <c r="G39" s="103">
        <v>0</v>
      </c>
      <c r="H39" s="103">
        <f t="shared" si="2"/>
        <v>184</v>
      </c>
      <c r="I39" s="103">
        <v>184</v>
      </c>
      <c r="J39" s="103">
        <v>0</v>
      </c>
      <c r="K39" s="103">
        <f t="shared" si="3"/>
        <v>2473</v>
      </c>
      <c r="L39" s="103">
        <v>0</v>
      </c>
      <c r="M39" s="103">
        <v>2473</v>
      </c>
      <c r="N39" s="103">
        <f t="shared" si="4"/>
        <v>2657</v>
      </c>
      <c r="O39" s="103">
        <f t="shared" si="5"/>
        <v>184</v>
      </c>
      <c r="P39" s="103">
        <v>184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7"/>
        <v>2473</v>
      </c>
      <c r="W39" s="103">
        <v>2473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9"/>
        <v>0</v>
      </c>
      <c r="AD39" s="103">
        <v>0</v>
      </c>
      <c r="AE39" s="103">
        <v>0</v>
      </c>
      <c r="AF39" s="103">
        <f t="shared" si="10"/>
        <v>10</v>
      </c>
      <c r="AG39" s="103">
        <v>10</v>
      </c>
      <c r="AH39" s="103">
        <v>0</v>
      </c>
      <c r="AI39" s="103">
        <v>0</v>
      </c>
      <c r="AJ39" s="103">
        <f t="shared" si="11"/>
        <v>10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10</v>
      </c>
      <c r="AT39" s="103">
        <f t="shared" si="13"/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44</v>
      </c>
      <c r="B40" s="113" t="s">
        <v>320</v>
      </c>
      <c r="C40" s="101" t="s">
        <v>321</v>
      </c>
      <c r="D40" s="103">
        <f t="shared" si="0"/>
        <v>4045</v>
      </c>
      <c r="E40" s="103">
        <f t="shared" si="1"/>
        <v>0</v>
      </c>
      <c r="F40" s="103">
        <v>0</v>
      </c>
      <c r="G40" s="103">
        <v>0</v>
      </c>
      <c r="H40" s="103">
        <f t="shared" si="2"/>
        <v>421</v>
      </c>
      <c r="I40" s="103">
        <v>421</v>
      </c>
      <c r="J40" s="103">
        <v>0</v>
      </c>
      <c r="K40" s="103">
        <f t="shared" si="3"/>
        <v>3624</v>
      </c>
      <c r="L40" s="103">
        <v>0</v>
      </c>
      <c r="M40" s="103">
        <v>3624</v>
      </c>
      <c r="N40" s="103">
        <f t="shared" si="4"/>
        <v>4045</v>
      </c>
      <c r="O40" s="103">
        <f t="shared" si="5"/>
        <v>421</v>
      </c>
      <c r="P40" s="103">
        <v>421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7"/>
        <v>3624</v>
      </c>
      <c r="W40" s="103">
        <v>3624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9"/>
        <v>0</v>
      </c>
      <c r="AD40" s="103">
        <v>0</v>
      </c>
      <c r="AE40" s="103">
        <v>0</v>
      </c>
      <c r="AF40" s="103">
        <f t="shared" si="10"/>
        <v>14</v>
      </c>
      <c r="AG40" s="103">
        <v>14</v>
      </c>
      <c r="AH40" s="103">
        <v>0</v>
      </c>
      <c r="AI40" s="103">
        <v>0</v>
      </c>
      <c r="AJ40" s="103">
        <f t="shared" si="11"/>
        <v>14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14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 t="s">
        <v>44</v>
      </c>
      <c r="B41" s="113" t="s">
        <v>322</v>
      </c>
      <c r="C41" s="101" t="s">
        <v>323</v>
      </c>
      <c r="D41" s="103">
        <f t="shared" si="0"/>
        <v>19975</v>
      </c>
      <c r="E41" s="103">
        <f t="shared" si="1"/>
        <v>0</v>
      </c>
      <c r="F41" s="103">
        <v>0</v>
      </c>
      <c r="G41" s="103">
        <v>0</v>
      </c>
      <c r="H41" s="103">
        <f t="shared" si="2"/>
        <v>0</v>
      </c>
      <c r="I41" s="103">
        <v>0</v>
      </c>
      <c r="J41" s="103">
        <v>0</v>
      </c>
      <c r="K41" s="103">
        <f t="shared" si="3"/>
        <v>19975</v>
      </c>
      <c r="L41" s="103">
        <v>916</v>
      </c>
      <c r="M41" s="103">
        <v>19059</v>
      </c>
      <c r="N41" s="103">
        <f t="shared" si="4"/>
        <v>19975</v>
      </c>
      <c r="O41" s="103">
        <f t="shared" si="5"/>
        <v>916</v>
      </c>
      <c r="P41" s="103">
        <v>916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7"/>
        <v>19059</v>
      </c>
      <c r="W41" s="103">
        <v>19059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9"/>
        <v>0</v>
      </c>
      <c r="AD41" s="103">
        <v>0</v>
      </c>
      <c r="AE41" s="103">
        <v>0</v>
      </c>
      <c r="AF41" s="103">
        <f t="shared" si="10"/>
        <v>77</v>
      </c>
      <c r="AG41" s="103">
        <v>77</v>
      </c>
      <c r="AH41" s="103">
        <v>0</v>
      </c>
      <c r="AI41" s="103">
        <v>0</v>
      </c>
      <c r="AJ41" s="103">
        <f t="shared" si="11"/>
        <v>77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77</v>
      </c>
      <c r="AS41" s="103">
        <v>0</v>
      </c>
      <c r="AT41" s="103">
        <f t="shared" si="13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14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 x14ac:dyDescent="0.15">
      <c r="A42" s="115" t="s">
        <v>44</v>
      </c>
      <c r="B42" s="113" t="s">
        <v>324</v>
      </c>
      <c r="C42" s="101" t="s">
        <v>325</v>
      </c>
      <c r="D42" s="103">
        <f t="shared" si="0"/>
        <v>10845</v>
      </c>
      <c r="E42" s="103">
        <f t="shared" si="1"/>
        <v>0</v>
      </c>
      <c r="F42" s="103">
        <v>0</v>
      </c>
      <c r="G42" s="103">
        <v>0</v>
      </c>
      <c r="H42" s="103">
        <f t="shared" si="2"/>
        <v>0</v>
      </c>
      <c r="I42" s="103">
        <v>0</v>
      </c>
      <c r="J42" s="103">
        <v>0</v>
      </c>
      <c r="K42" s="103">
        <f t="shared" si="3"/>
        <v>10845</v>
      </c>
      <c r="L42" s="103">
        <v>1442</v>
      </c>
      <c r="M42" s="103">
        <v>9403</v>
      </c>
      <c r="N42" s="103">
        <f t="shared" si="4"/>
        <v>10845</v>
      </c>
      <c r="O42" s="103">
        <f t="shared" si="5"/>
        <v>1442</v>
      </c>
      <c r="P42" s="103">
        <v>1442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7"/>
        <v>9403</v>
      </c>
      <c r="W42" s="103">
        <v>9403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9"/>
        <v>0</v>
      </c>
      <c r="AD42" s="103">
        <v>0</v>
      </c>
      <c r="AE42" s="103">
        <v>0</v>
      </c>
      <c r="AF42" s="103">
        <f t="shared" si="10"/>
        <v>42</v>
      </c>
      <c r="AG42" s="103">
        <v>42</v>
      </c>
      <c r="AH42" s="103">
        <v>0</v>
      </c>
      <c r="AI42" s="103">
        <v>0</v>
      </c>
      <c r="AJ42" s="103">
        <f t="shared" si="11"/>
        <v>42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42</v>
      </c>
      <c r="AS42" s="103">
        <v>0</v>
      </c>
      <c r="AT42" s="103">
        <f t="shared" si="13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xmlns:xlrd2="http://schemas.microsoft.com/office/spreadsheetml/2017/richdata2"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10000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10201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10202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10203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10204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10205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10206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10207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10208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10209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10210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10211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10212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10344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10345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10366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10367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10382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10383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10384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10421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10424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10425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10426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10428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10429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10443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10444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10448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10449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10464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10521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10522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10523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10524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10525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 t="e">
        <f>+水洗化人口等!#REF!</f>
        <v>#REF!</v>
      </c>
      <c r="AG208" s="11">
        <v>208</v>
      </c>
    </row>
    <row r="209" spans="32:33" x14ac:dyDescent="0.15">
      <c r="AF209" s="11" t="e">
        <f>+水洗化人口等!#REF!</f>
        <v>#REF!</v>
      </c>
      <c r="AG209" s="11">
        <v>209</v>
      </c>
    </row>
    <row r="210" spans="32:33" x14ac:dyDescent="0.15">
      <c r="AF210" s="11" t="e">
        <f>+水洗化人口等!#REF!</f>
        <v>#REF!</v>
      </c>
      <c r="AG210" s="11">
        <v>210</v>
      </c>
    </row>
    <row r="211" spans="32:33" x14ac:dyDescent="0.15">
      <c r="AF211" s="11" t="e">
        <f>+水洗化人口等!#REF!</f>
        <v>#REF!</v>
      </c>
      <c r="AG211" s="11">
        <v>211</v>
      </c>
    </row>
    <row r="212" spans="32:33" x14ac:dyDescent="0.15">
      <c r="AF212" s="11" t="e">
        <f>+水洗化人口等!#REF!</f>
        <v>#REF!</v>
      </c>
      <c r="AG212" s="11">
        <v>212</v>
      </c>
    </row>
    <row r="213" spans="32:33" x14ac:dyDescent="0.15">
      <c r="AF213" s="11" t="e">
        <f>+水洗化人口等!#REF!</f>
        <v>#REF!</v>
      </c>
      <c r="AG213" s="11">
        <v>213</v>
      </c>
    </row>
    <row r="214" spans="32:33" x14ac:dyDescent="0.15">
      <c r="AF214" s="11" t="e">
        <f>+水洗化人口等!#REF!</f>
        <v>#REF!</v>
      </c>
      <c r="AG214" s="11">
        <v>214</v>
      </c>
    </row>
    <row r="215" spans="32:33" x14ac:dyDescent="0.15">
      <c r="AF215" s="11" t="e">
        <f>+水洗化人口等!#REF!</f>
        <v>#REF!</v>
      </c>
      <c r="AG215" s="11">
        <v>215</v>
      </c>
    </row>
    <row r="216" spans="32:33" x14ac:dyDescent="0.15">
      <c r="AF216" s="11" t="e">
        <f>+水洗化人口等!#REF!</f>
        <v>#REF!</v>
      </c>
      <c r="AG216" s="11">
        <v>216</v>
      </c>
    </row>
    <row r="217" spans="32:33" x14ac:dyDescent="0.15">
      <c r="AF217" s="11" t="e">
        <f>+水洗化人口等!#REF!</f>
        <v>#REF!</v>
      </c>
      <c r="AG217" s="11">
        <v>217</v>
      </c>
    </row>
    <row r="218" spans="32:33" x14ac:dyDescent="0.15">
      <c r="AF218" s="11" t="e">
        <f>+水洗化人口等!#REF!</f>
        <v>#REF!</v>
      </c>
      <c r="AG218" s="11">
        <v>218</v>
      </c>
    </row>
    <row r="219" spans="32:33" x14ac:dyDescent="0.15">
      <c r="AF219" s="11" t="e">
        <f>+水洗化人口等!#REF!</f>
        <v>#REF!</v>
      </c>
      <c r="AG219" s="11">
        <v>219</v>
      </c>
    </row>
    <row r="220" spans="32:33" x14ac:dyDescent="0.15">
      <c r="AF220" s="11" t="e">
        <f>+水洗化人口等!#REF!</f>
        <v>#REF!</v>
      </c>
      <c r="AG220" s="11">
        <v>220</v>
      </c>
    </row>
    <row r="221" spans="32:33" x14ac:dyDescent="0.15">
      <c r="AF221" s="11" t="e">
        <f>+水洗化人口等!#REF!</f>
        <v>#REF!</v>
      </c>
      <c r="AG221" s="11">
        <v>221</v>
      </c>
    </row>
    <row r="222" spans="32:33" x14ac:dyDescent="0.15">
      <c r="AF222" s="11" t="e">
        <f>+水洗化人口等!#REF!</f>
        <v>#REF!</v>
      </c>
      <c r="AG222" s="11">
        <v>222</v>
      </c>
    </row>
    <row r="223" spans="32:33" x14ac:dyDescent="0.15">
      <c r="AF223" s="11" t="e">
        <f>+水洗化人口等!#REF!</f>
        <v>#REF!</v>
      </c>
      <c r="AG223" s="11">
        <v>223</v>
      </c>
    </row>
    <row r="224" spans="32:33" x14ac:dyDescent="0.15">
      <c r="AF224" s="11" t="e">
        <f>+水洗化人口等!#REF!</f>
        <v>#REF!</v>
      </c>
      <c r="AG224" s="11">
        <v>224</v>
      </c>
    </row>
    <row r="225" spans="32:33" x14ac:dyDescent="0.15">
      <c r="AF225" s="11" t="e">
        <f>+水洗化人口等!#REF!</f>
        <v>#REF!</v>
      </c>
      <c r="AG225" s="11">
        <v>225</v>
      </c>
    </row>
    <row r="226" spans="32:33" x14ac:dyDescent="0.15">
      <c r="AF226" s="11" t="e">
        <f>+水洗化人口等!#REF!</f>
        <v>#REF!</v>
      </c>
      <c r="AG226" s="11">
        <v>226</v>
      </c>
    </row>
    <row r="227" spans="32:33" x14ac:dyDescent="0.15">
      <c r="AF227" s="11" t="e">
        <f>+水洗化人口等!#REF!</f>
        <v>#REF!</v>
      </c>
      <c r="AG227" s="11">
        <v>227</v>
      </c>
    </row>
    <row r="228" spans="32:33" x14ac:dyDescent="0.15">
      <c r="AF228" s="11" t="e">
        <f>+水洗化人口等!#REF!</f>
        <v>#REF!</v>
      </c>
      <c r="AG228" s="11">
        <v>228</v>
      </c>
    </row>
    <row r="229" spans="32:33" x14ac:dyDescent="0.15">
      <c r="AF229" s="11" t="e">
        <f>+水洗化人口等!#REF!</f>
        <v>#REF!</v>
      </c>
      <c r="AG229" s="11">
        <v>229</v>
      </c>
    </row>
    <row r="230" spans="32:33" x14ac:dyDescent="0.15">
      <c r="AF230" s="11" t="e">
        <f>+水洗化人口等!#REF!</f>
        <v>#REF!</v>
      </c>
      <c r="AG230" s="11">
        <v>230</v>
      </c>
    </row>
    <row r="231" spans="32:33" x14ac:dyDescent="0.15">
      <c r="AF231" s="11" t="e">
        <f>+水洗化人口等!#REF!</f>
        <v>#REF!</v>
      </c>
      <c r="AG231" s="11">
        <v>231</v>
      </c>
    </row>
    <row r="232" spans="32:33" x14ac:dyDescent="0.15">
      <c r="AF232" s="11" t="e">
        <f>+水洗化人口等!#REF!</f>
        <v>#REF!</v>
      </c>
      <c r="AG232" s="11">
        <v>232</v>
      </c>
    </row>
    <row r="233" spans="32:33" x14ac:dyDescent="0.15">
      <c r="AF233" s="11" t="e">
        <f>+水洗化人口等!#REF!</f>
        <v>#REF!</v>
      </c>
      <c r="AG233" s="11">
        <v>233</v>
      </c>
    </row>
    <row r="234" spans="32:33" x14ac:dyDescent="0.15">
      <c r="AF234" s="11" t="e">
        <f>+水洗化人口等!#REF!</f>
        <v>#REF!</v>
      </c>
      <c r="AG234" s="11">
        <v>234</v>
      </c>
    </row>
    <row r="235" spans="32:33" x14ac:dyDescent="0.15">
      <c r="AF235" s="11" t="e">
        <f>+水洗化人口等!#REF!</f>
        <v>#REF!</v>
      </c>
      <c r="AG235" s="11">
        <v>235</v>
      </c>
    </row>
    <row r="236" spans="32:33" x14ac:dyDescent="0.15">
      <c r="AF236" s="11" t="e">
        <f>+水洗化人口等!#REF!</f>
        <v>#REF!</v>
      </c>
      <c r="AG236" s="11">
        <v>236</v>
      </c>
    </row>
    <row r="237" spans="32:33" x14ac:dyDescent="0.15">
      <c r="AF237" s="11" t="e">
        <f>+水洗化人口等!#REF!</f>
        <v>#REF!</v>
      </c>
      <c r="AG237" s="11">
        <v>237</v>
      </c>
    </row>
    <row r="238" spans="32:33" x14ac:dyDescent="0.15">
      <c r="AF238" s="11" t="e">
        <f>+水洗化人口等!#REF!</f>
        <v>#REF!</v>
      </c>
      <c r="AG238" s="11">
        <v>238</v>
      </c>
    </row>
    <row r="239" spans="32:33" x14ac:dyDescent="0.15">
      <c r="AF239" s="11" t="e">
        <f>+水洗化人口等!#REF!</f>
        <v>#REF!</v>
      </c>
      <c r="AG239" s="11">
        <v>239</v>
      </c>
    </row>
    <row r="240" spans="32:33" x14ac:dyDescent="0.15">
      <c r="AF240" s="11" t="e">
        <f>+水洗化人口等!#REF!</f>
        <v>#REF!</v>
      </c>
      <c r="AG240" s="11">
        <v>240</v>
      </c>
    </row>
    <row r="241" spans="32:33" x14ac:dyDescent="0.15">
      <c r="AF241" s="11" t="e">
        <f>+水洗化人口等!#REF!</f>
        <v>#REF!</v>
      </c>
      <c r="AG241" s="11">
        <v>241</v>
      </c>
    </row>
    <row r="242" spans="32:33" x14ac:dyDescent="0.15">
      <c r="AF242" s="11" t="e">
        <f>+水洗化人口等!#REF!</f>
        <v>#REF!</v>
      </c>
      <c r="AG242" s="11">
        <v>242</v>
      </c>
    </row>
    <row r="243" spans="32:33" x14ac:dyDescent="0.15">
      <c r="AF243" s="11" t="e">
        <f>+水洗化人口等!#REF!</f>
        <v>#REF!</v>
      </c>
      <c r="AG243" s="11">
        <v>243</v>
      </c>
    </row>
    <row r="244" spans="32:33" x14ac:dyDescent="0.15">
      <c r="AF244" s="11" t="e">
        <f>+水洗化人口等!#REF!</f>
        <v>#REF!</v>
      </c>
      <c r="AG244" s="11">
        <v>244</v>
      </c>
    </row>
    <row r="245" spans="32:33" x14ac:dyDescent="0.15">
      <c r="AF245" s="11" t="e">
        <f>+水洗化人口等!#REF!</f>
        <v>#REF!</v>
      </c>
      <c r="AG245" s="11">
        <v>245</v>
      </c>
    </row>
    <row r="246" spans="32:33" x14ac:dyDescent="0.15">
      <c r="AF246" s="11" t="e">
        <f>+水洗化人口等!#REF!</f>
        <v>#REF!</v>
      </c>
      <c r="AG246" s="11">
        <v>246</v>
      </c>
    </row>
    <row r="247" spans="32:33" x14ac:dyDescent="0.15">
      <c r="AF247" s="11" t="e">
        <f>+水洗化人口等!#REF!</f>
        <v>#REF!</v>
      </c>
      <c r="AG247" s="11">
        <v>247</v>
      </c>
    </row>
    <row r="248" spans="32:33" x14ac:dyDescent="0.15">
      <c r="AF248" s="11" t="e">
        <f>+水洗化人口等!#REF!</f>
        <v>#REF!</v>
      </c>
      <c r="AG248" s="11">
        <v>248</v>
      </c>
    </row>
    <row r="249" spans="32:33" x14ac:dyDescent="0.15">
      <c r="AF249" s="11" t="e">
        <f>+水洗化人口等!#REF!</f>
        <v>#REF!</v>
      </c>
      <c r="AG249" s="11">
        <v>249</v>
      </c>
    </row>
    <row r="250" spans="32:33" x14ac:dyDescent="0.15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2021-10-11T01:57:52Z</dcterms:modified>
</cp:coreProperties>
</file>