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N8" i="2" s="1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N20" i="2" s="1"/>
  <c r="AC21" i="2"/>
  <c r="AC22" i="2"/>
  <c r="AC23" i="2"/>
  <c r="AC24" i="2"/>
  <c r="N24" i="2" s="1"/>
  <c r="AC25" i="2"/>
  <c r="AC26" i="2"/>
  <c r="AC27" i="2"/>
  <c r="AC28" i="2"/>
  <c r="N28" i="2" s="1"/>
  <c r="AC29" i="2"/>
  <c r="AC30" i="2"/>
  <c r="AC31" i="2"/>
  <c r="AC32" i="2"/>
  <c r="N32" i="2" s="1"/>
  <c r="V8" i="2"/>
  <c r="V9" i="2"/>
  <c r="V10" i="2"/>
  <c r="V11" i="2"/>
  <c r="N11" i="2" s="1"/>
  <c r="V12" i="2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N27" i="2" s="1"/>
  <c r="V28" i="2"/>
  <c r="V29" i="2"/>
  <c r="V30" i="2"/>
  <c r="V31" i="2"/>
  <c r="N31" i="2" s="1"/>
  <c r="V32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N9" i="2"/>
  <c r="N17" i="2"/>
  <c r="N25" i="2"/>
  <c r="K8" i="2"/>
  <c r="D8" i="2" s="1"/>
  <c r="K9" i="2"/>
  <c r="K10" i="2"/>
  <c r="K11" i="2"/>
  <c r="K12" i="2"/>
  <c r="D12" i="2" s="1"/>
  <c r="K13" i="2"/>
  <c r="K14" i="2"/>
  <c r="K15" i="2"/>
  <c r="K16" i="2"/>
  <c r="D16" i="2" s="1"/>
  <c r="K17" i="2"/>
  <c r="K18" i="2"/>
  <c r="K19" i="2"/>
  <c r="K20" i="2"/>
  <c r="D20" i="2" s="1"/>
  <c r="K21" i="2"/>
  <c r="K22" i="2"/>
  <c r="K23" i="2"/>
  <c r="K24" i="2"/>
  <c r="D24" i="2" s="1"/>
  <c r="K25" i="2"/>
  <c r="K26" i="2"/>
  <c r="K27" i="2"/>
  <c r="K28" i="2"/>
  <c r="D28" i="2" s="1"/>
  <c r="K29" i="2"/>
  <c r="K30" i="2"/>
  <c r="K31" i="2"/>
  <c r="K32" i="2"/>
  <c r="D32" i="2" s="1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H31" i="2"/>
  <c r="D31" i="2" s="1"/>
  <c r="H32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D29" i="2" s="1"/>
  <c r="E30" i="2"/>
  <c r="E31" i="2"/>
  <c r="E32" i="2"/>
  <c r="D9" i="2"/>
  <c r="D17" i="2"/>
  <c r="D25" i="2"/>
  <c r="N14" i="1"/>
  <c r="N22" i="1"/>
  <c r="N23" i="1"/>
  <c r="N30" i="1"/>
  <c r="L14" i="1"/>
  <c r="L22" i="1"/>
  <c r="L30" i="1"/>
  <c r="I8" i="1"/>
  <c r="I9" i="1"/>
  <c r="I10" i="1"/>
  <c r="D10" i="1" s="1"/>
  <c r="I11" i="1"/>
  <c r="D11" i="1" s="1"/>
  <c r="I12" i="1"/>
  <c r="D12" i="1" s="1"/>
  <c r="I13" i="1"/>
  <c r="I14" i="1"/>
  <c r="D14" i="1" s="1"/>
  <c r="I15" i="1"/>
  <c r="D15" i="1" s="1"/>
  <c r="I16" i="1"/>
  <c r="D16" i="1" s="1"/>
  <c r="I17" i="1"/>
  <c r="I18" i="1"/>
  <c r="D18" i="1" s="1"/>
  <c r="I19" i="1"/>
  <c r="I20" i="1"/>
  <c r="D20" i="1" s="1"/>
  <c r="I21" i="1"/>
  <c r="I22" i="1"/>
  <c r="D22" i="1" s="1"/>
  <c r="I23" i="1"/>
  <c r="I24" i="1"/>
  <c r="I25" i="1"/>
  <c r="I26" i="1"/>
  <c r="D26" i="1" s="1"/>
  <c r="I27" i="1"/>
  <c r="D27" i="1" s="1"/>
  <c r="I28" i="1"/>
  <c r="D28" i="1" s="1"/>
  <c r="I29" i="1"/>
  <c r="I30" i="1"/>
  <c r="D30" i="1" s="1"/>
  <c r="I31" i="1"/>
  <c r="D31" i="1" s="1"/>
  <c r="I32" i="1"/>
  <c r="D32" i="1" s="1"/>
  <c r="F10" i="1"/>
  <c r="F18" i="1"/>
  <c r="F22" i="1"/>
  <c r="F23" i="1"/>
  <c r="F26" i="1"/>
  <c r="E8" i="1"/>
  <c r="E9" i="1"/>
  <c r="D9" i="1" s="1"/>
  <c r="E10" i="1"/>
  <c r="E11" i="1"/>
  <c r="E12" i="1"/>
  <c r="E13" i="1"/>
  <c r="E14" i="1"/>
  <c r="E15" i="1"/>
  <c r="E16" i="1"/>
  <c r="E17" i="1"/>
  <c r="D17" i="1" s="1"/>
  <c r="E18" i="1"/>
  <c r="E19" i="1"/>
  <c r="E20" i="1"/>
  <c r="E21" i="1"/>
  <c r="D21" i="1" s="1"/>
  <c r="E22" i="1"/>
  <c r="E23" i="1"/>
  <c r="E24" i="1"/>
  <c r="E25" i="1"/>
  <c r="D25" i="1" s="1"/>
  <c r="E26" i="1"/>
  <c r="E27" i="1"/>
  <c r="E28" i="1"/>
  <c r="E29" i="1"/>
  <c r="E30" i="1"/>
  <c r="E31" i="1"/>
  <c r="E32" i="1"/>
  <c r="D8" i="1"/>
  <c r="D13" i="1"/>
  <c r="D19" i="1"/>
  <c r="D23" i="1"/>
  <c r="D24" i="1"/>
  <c r="D29" i="1"/>
  <c r="N32" i="1" l="1"/>
  <c r="F32" i="1"/>
  <c r="L32" i="1"/>
  <c r="J32" i="1"/>
  <c r="Q32" i="1"/>
  <c r="N28" i="1"/>
  <c r="F28" i="1"/>
  <c r="L28" i="1"/>
  <c r="Q28" i="1"/>
  <c r="J28" i="1"/>
  <c r="N20" i="1"/>
  <c r="F20" i="1"/>
  <c r="L20" i="1"/>
  <c r="Q20" i="1"/>
  <c r="J20" i="1"/>
  <c r="N16" i="1"/>
  <c r="F16" i="1"/>
  <c r="L16" i="1"/>
  <c r="J16" i="1"/>
  <c r="Q16" i="1"/>
  <c r="N12" i="1"/>
  <c r="F12" i="1"/>
  <c r="L12" i="1"/>
  <c r="Q12" i="1"/>
  <c r="J12" i="1"/>
  <c r="Q25" i="1"/>
  <c r="N25" i="1"/>
  <c r="L25" i="1"/>
  <c r="F25" i="1"/>
  <c r="J25" i="1"/>
  <c r="Q21" i="1"/>
  <c r="N21" i="1"/>
  <c r="F21" i="1"/>
  <c r="L21" i="1"/>
  <c r="J21" i="1"/>
  <c r="Q17" i="1"/>
  <c r="N17" i="1"/>
  <c r="L17" i="1"/>
  <c r="J17" i="1"/>
  <c r="F17" i="1"/>
  <c r="Q9" i="1"/>
  <c r="N9" i="1"/>
  <c r="L9" i="1"/>
  <c r="F9" i="1"/>
  <c r="J9" i="1"/>
  <c r="L31" i="1"/>
  <c r="J31" i="1"/>
  <c r="F31" i="1"/>
  <c r="Q31" i="1"/>
  <c r="N31" i="1"/>
  <c r="L27" i="1"/>
  <c r="Q27" i="1"/>
  <c r="N27" i="1"/>
  <c r="J27" i="1"/>
  <c r="F27" i="1"/>
  <c r="L15" i="1"/>
  <c r="J15" i="1"/>
  <c r="F15" i="1"/>
  <c r="Q15" i="1"/>
  <c r="N15" i="1"/>
  <c r="L11" i="1"/>
  <c r="J11" i="1"/>
  <c r="Q11" i="1"/>
  <c r="N11" i="1"/>
  <c r="F11" i="1"/>
  <c r="Q29" i="1"/>
  <c r="N29" i="1"/>
  <c r="N24" i="1"/>
  <c r="F24" i="1"/>
  <c r="L24" i="1"/>
  <c r="L19" i="1"/>
  <c r="J19" i="1"/>
  <c r="Q13" i="1"/>
  <c r="N13" i="1"/>
  <c r="N8" i="1"/>
  <c r="F8" i="1"/>
  <c r="L8" i="1"/>
  <c r="F29" i="1"/>
  <c r="F13" i="1"/>
  <c r="J13" i="1"/>
  <c r="Q24" i="1"/>
  <c r="Q8" i="1"/>
  <c r="L23" i="1"/>
  <c r="J23" i="1"/>
  <c r="L29" i="1"/>
  <c r="L13" i="1"/>
  <c r="Q23" i="1"/>
  <c r="D30" i="2"/>
  <c r="D26" i="2"/>
  <c r="D22" i="2"/>
  <c r="D18" i="2"/>
  <c r="D14" i="2"/>
  <c r="D10" i="2"/>
  <c r="N30" i="2"/>
  <c r="N26" i="2"/>
  <c r="N22" i="2"/>
  <c r="N18" i="2"/>
  <c r="N14" i="2"/>
  <c r="N10" i="2"/>
  <c r="J30" i="1"/>
  <c r="Q30" i="1"/>
  <c r="J26" i="1"/>
  <c r="Q26" i="1"/>
  <c r="J22" i="1"/>
  <c r="Q22" i="1"/>
  <c r="J18" i="1"/>
  <c r="Q18" i="1"/>
  <c r="J14" i="1"/>
  <c r="Q14" i="1"/>
  <c r="J10" i="1"/>
  <c r="Q10" i="1"/>
  <c r="L26" i="1"/>
  <c r="L18" i="1"/>
  <c r="L10" i="1"/>
  <c r="N19" i="1"/>
  <c r="F30" i="1"/>
  <c r="F19" i="1"/>
  <c r="F14" i="1"/>
  <c r="J29" i="1"/>
  <c r="J24" i="1"/>
  <c r="J8" i="1"/>
  <c r="N26" i="1"/>
  <c r="N18" i="1"/>
  <c r="N10" i="1"/>
  <c r="Q1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<sst xmlns="http://schemas.openxmlformats.org/spreadsheetml/2006/main" count="709" uniqueCount="306">
  <si>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</si>
  <si>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</si>
  <si>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</si>
  <si>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</si>
  <si>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</si>
  <si>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</si>
  <si>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</si>
  <si>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</si>
  <si>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</si>
  <si>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</si>
  <si>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</si>
  <si>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</si>
  <si>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</si>
  <si>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</si>
  <si>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</si>
  <si>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</si>
  <si>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</si>
  <si>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</si>
  <si>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</si>
  <si>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</si>
  <si>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</si>
  <si>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</si>
  <si>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</si>
  <si>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</si>
  <si>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</si>
  <si>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</si>
  <si>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</si>
  <si>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</si>
  <si>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</si>
  <si>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</si>
  <si>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</si>
  <si>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</si>
  <si>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</si>
  <si>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</si>
  <si>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</si>
  <si>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</si>
  <si>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</si>
  <si>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</si>
  <si>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</si>
  <si>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</si>
  <si>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</si>
  <si>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</si>
  <si>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</si>
  <si>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</si>
  <si>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</si>
  <si>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</si>
  <si>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</si>
  <si>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</si>
  <si>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</si>
  <si>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</si>
  <si>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</si>
  <si>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</si>
  <si>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</si>
  <si>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</si>
  <si>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</si>
  <si>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</si>
  <si>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</si>
  <si>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</si>
  <si>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</si>
  <si>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</si>
  <si>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</si>
  <si>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</si>
  <si>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</si>
  <si>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</si>
  <si>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</si>
  <si>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</si>
  <si>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</si>
  <si>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</si>
  <si>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</si>
  <si>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</si>
  <si>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</si>
  <si>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</si>
  <si>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</si>
  <si>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</si>
  <si>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</si>
  <si>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</si>
  <si>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</si>
  <si>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</si>
  <si>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</si>
  <si>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</si>
  <si>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</si>
  <si>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</si>
  <si>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</si>
  <si>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</si>
  <si>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</si>
  <si>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</si>
  <si>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</si>
  <si>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</si>
  <si>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</si>
  <si>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</si>
  <si>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</si>
  <si>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</si>
  <si>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</si>
  <si>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</si>
  <si>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</si>
  <si>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</si>
  <si>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</si>
  <si>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</si>
  <si>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</si>
  <si>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</si>
  <si>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</si>
  <si>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</si>
  <si>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</si>
  <si>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</si>
  <si>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</si>
  <si>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</si>
  <si>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</si>
  <si>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</si>
  <si>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</si>
  <si>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</si>
  <si>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</si>
  <si>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</si>
  <si>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</si>
  <si>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</si>
  <si>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</si>
  <si>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</si>
  <si>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</si>
  <si>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</si>
  <si>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</si>
  <si>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</si>
  <si>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</si>
  <si>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</si>
  <si>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</si>
  <si>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</si>
  <si>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</si>
  <si>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</si>
  <si>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</si>
  <si>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</si>
  <si>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</si>
  <si>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</si>
  <si>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</si>
  <si>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</si>
  <si>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</si>
  <si>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</si>
  <si>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</si>
  <si>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</si>
  <si>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</si>
  <si>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</si>
  <si>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</si>
  <si>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</si>
  <si>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</si>
  <si>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</si>
  <si>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</si>
  <si>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</si>
  <si>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</si>
  <si>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</si>
  <si>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</si>
  <si>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</si>
  <si>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</si>
  <si>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</si>
  <si>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</si>
  <si>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</si>
  <si>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</si>
  <si>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</si>
  <si>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</si>
  <si>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</si>
  <si>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</si>
  <si>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</si>
  <si>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</si>
  <si>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</si>
  <si>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</si>
  <si>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</si>
  <si>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</si>
  <si>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</si>
  <si>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</si>
  <si>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</si>
  <si>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</si>
  <si>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</si>
  <si>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</si>
  <si>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</si>
  <si>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</si>
  <si>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</si>
  <si>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</si>
  <si>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</si>
  <si>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</si>
  <si>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</si>
  <si>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</si>
  <si>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</si>
  <si>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</si>
  <si>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</si>
  <si>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</si>
  <si>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</si>
  <si>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</si>
  <si>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</si>
  <si>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</si>
  <si>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</si>
  <si>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</si>
  <si>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</si>
  <si>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</si>
  <si>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</si>
  <si>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</si>
  <si>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</si>
  <si>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</si>
  <si>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</si>
  <si>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</si>
  <si>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</si>
  <si>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</si>
  <si>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</si>
  <si>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</si>
  <si>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</si>
  <si>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</si>
  <si>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</si>
  <si>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</si>
  <si>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</si>
  <si>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</si>
  <si>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</si>
  <si>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</si>
  <si>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</si>
  <si>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</si>
  <si>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</si>
  <si>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</si>
  <si>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</si>
  <si>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</si>
  <si>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</si>
  <si>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</si>
  <si>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</si>
  <si>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</si>
  <si>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</si>
  <si>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</si>
  <si>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</si>
  <si>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</si>
  <si>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</si>
  <si>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</si>
  <si>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</si>
  <si>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</si>
  <si>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</si>
  <si>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</si>
  <si>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</si>
  <si>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</si>
  <si>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</si>
  <si>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</si>
  <si>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</si>
  <si>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</si>
  <si>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</si>
  <si>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</si>
  <si>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</si>
  <si>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</si>
  <si>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</si>
  <si>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</si>
  <si>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</si>
  <si>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</si>
  <si>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</si>
  <si>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</si>
  <si>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</si>
  <si>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</si>
  <si>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</si>
  <si>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</si>
  <si>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</si>
  <si>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</si>
  <si>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</si>
  <si>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</si>
  <si>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09000</t>
  </si>
  <si>
    <t>水洗化人口等（平成30年度実績）</t>
    <phoneticPr fontId="3"/>
  </si>
  <si>
    <t>し尿処理の状況（平成30年度実績）</t>
    <phoneticPr fontId="3"/>
  </si>
  <si>
    <t>09201</t>
  </si>
  <si>
    <t>宇都宮市</t>
  </si>
  <si>
    <t/>
  </si>
  <si>
    <t>○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</si>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</sst>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45</v>
      </c>
      <c r="B7" s="116" t="s">
        <v>251</v>
      </c>
      <c r="C7" s="109" t="s">
        <v>200</v>
      </c>
      <c r="D7" s="110">
        <f>+SUM(E7,+I7)</f>
        <v>1980745</v>
      </c>
      <c r="E7" s="110">
        <f>+SUM(G7,+H7)</f>
        <v>112607</v>
      </c>
      <c r="F7" s="111">
        <f>IF(D7&gt;0,E7/D7*100,"-")</f>
        <v>5.6850831379102313</v>
      </c>
      <c r="G7" s="108">
        <f>SUM(G$8:G$207)</f>
        <v>112607</v>
      </c>
      <c r="H7" s="108">
        <f>SUM(H$8:H$207)</f>
        <v>0</v>
      </c>
      <c r="I7" s="110">
        <f>+SUM(K7,+M7,+O7)</f>
        <v>1868138</v>
      </c>
      <c r="J7" s="111">
        <f>IF(D7&gt;0,I7/D7*100,"-")</f>
        <v>94.314916862089774</v>
      </c>
      <c r="K7" s="108">
        <f>SUM(K$8:K$207)</f>
        <v>1255096</v>
      </c>
      <c r="L7" s="111">
        <f>IF(D7&gt;0,K7/D7*100,"-")</f>
        <v>63.364845045677257</v>
      </c>
      <c r="M7" s="108">
        <f>SUM(M$8:M$207)</f>
        <v>964</v>
      </c>
      <c r="N7" s="111">
        <f>IF(D7&gt;0,M7/D7*100,"-")</f>
        <v>4.8668556527973063E-2</v>
      </c>
      <c r="O7" s="108">
        <f>SUM(O$8:O$207)</f>
        <v>612078</v>
      </c>
      <c r="P7" s="108">
        <f>SUM(P$8:P$207)</f>
        <v>374594</v>
      </c>
      <c r="Q7" s="111">
        <f>IF(D7&gt;0,O7/D7*100,"-")</f>
        <v>30.901403259884535</v>
      </c>
      <c r="R7" s="108">
        <f>SUM(R$8:R$207)</f>
        <v>40131</v>
      </c>
      <c r="S7" s="112">
        <f t="shared" ref="S7:Z7" si="0">COUNTIF(S$8:S$207,"○")</f>
        <v>20</v>
      </c>
      <c r="T7" s="112">
        <f t="shared" si="0"/>
        <v>2</v>
      </c>
      <c r="U7" s="112">
        <f t="shared" si="0"/>
        <v>0</v>
      </c>
      <c r="V7" s="112">
        <f t="shared" si="0"/>
        <v>3</v>
      </c>
      <c r="W7" s="112">
        <f t="shared" si="0"/>
        <v>17</v>
      </c>
      <c r="X7" s="112">
        <f t="shared" si="0"/>
        <v>1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45</v>
      </c>
      <c r="B8" s="102" t="s">
        <v>254</v>
      </c>
      <c r="C8" s="101" t="s">
        <v>255</v>
      </c>
      <c r="D8" s="103">
        <f>+SUM(E8,+I8)</f>
        <v>523034</v>
      </c>
      <c r="E8" s="103">
        <f>+SUM(G8,+H8)</f>
        <v>14775</v>
      </c>
      <c r="F8" s="104">
        <f>IF(D8&gt;0,E8/D8*100,"-")</f>
        <v>2.8248641579706102</v>
      </c>
      <c r="G8" s="103">
        <v>14775</v>
      </c>
      <c r="H8" s="103">
        <v>0</v>
      </c>
      <c r="I8" s="103">
        <f>+SUM(K8,+M8,+O8)</f>
        <v>508259</v>
      </c>
      <c r="J8" s="104">
        <f>IF(D8&gt;0,I8/D8*100,"-")</f>
        <v>97.175135842029391</v>
      </c>
      <c r="K8" s="103">
        <v>441002</v>
      </c>
      <c r="L8" s="104">
        <f>IF(D8&gt;0,K8/D8*100,"-")</f>
        <v>84.316124764355664</v>
      </c>
      <c r="M8" s="103">
        <v>0</v>
      </c>
      <c r="N8" s="104">
        <f>IF(D8&gt;0,M8/D8*100,"-")</f>
        <v>0</v>
      </c>
      <c r="O8" s="103">
        <v>67257</v>
      </c>
      <c r="P8" s="103">
        <v>55228</v>
      </c>
      <c r="Q8" s="104">
        <f>IF(D8&gt;0,O8/D8*100,"-")</f>
        <v>12.859011077673726</v>
      </c>
      <c r="R8" s="103">
        <v>9567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45</v>
      </c>
      <c r="B9" s="102" t="s">
        <v>258</v>
      </c>
      <c r="C9" s="101" t="s">
        <v>259</v>
      </c>
      <c r="D9" s="103">
        <f>+SUM(E9,+I9)</f>
        <v>149021</v>
      </c>
      <c r="E9" s="103">
        <f>+SUM(G9,+H9)</f>
        <v>11256</v>
      </c>
      <c r="F9" s="104">
        <f>IF(D9&gt;0,E9/D9*100,"-")</f>
        <v>7.5532978573489649</v>
      </c>
      <c r="G9" s="103">
        <v>11256</v>
      </c>
      <c r="H9" s="103">
        <v>0</v>
      </c>
      <c r="I9" s="103">
        <f>+SUM(K9,+M9,+O9)</f>
        <v>137765</v>
      </c>
      <c r="J9" s="104">
        <f>IF(D9&gt;0,I9/D9*100,"-")</f>
        <v>92.446702142651034</v>
      </c>
      <c r="K9" s="103">
        <v>89346</v>
      </c>
      <c r="L9" s="104">
        <f>IF(D9&gt;0,K9/D9*100,"-")</f>
        <v>59.955308312251297</v>
      </c>
      <c r="M9" s="103">
        <v>964</v>
      </c>
      <c r="N9" s="104">
        <f>IF(D9&gt;0,M9/D9*100,"-")</f>
        <v>0.64688869353983669</v>
      </c>
      <c r="O9" s="103">
        <v>47455</v>
      </c>
      <c r="P9" s="103">
        <v>17320</v>
      </c>
      <c r="Q9" s="104">
        <f>IF(D9&gt;0,O9/D9*100,"-")</f>
        <v>31.844505136859908</v>
      </c>
      <c r="R9" s="103">
        <v>4432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45</v>
      </c>
      <c r="B10" s="102" t="s">
        <v>260</v>
      </c>
      <c r="C10" s="101" t="s">
        <v>261</v>
      </c>
      <c r="D10" s="103">
        <f>+SUM(E10,+I10)</f>
        <v>161604</v>
      </c>
      <c r="E10" s="103">
        <f>+SUM(G10,+H10)</f>
        <v>8240</v>
      </c>
      <c r="F10" s="104">
        <f>IF(D10&gt;0,E10/D10*100,"-")</f>
        <v>5.0988836909977477</v>
      </c>
      <c r="G10" s="103">
        <v>8240</v>
      </c>
      <c r="H10" s="103">
        <v>0</v>
      </c>
      <c r="I10" s="103">
        <f>+SUM(K10,+M10,+O10)</f>
        <v>153364</v>
      </c>
      <c r="J10" s="104">
        <f>IF(D10&gt;0,I10/D10*100,"-")</f>
        <v>94.901116309002248</v>
      </c>
      <c r="K10" s="103">
        <v>91275</v>
      </c>
      <c r="L10" s="104">
        <f>IF(D10&gt;0,K10/D10*100,"-")</f>
        <v>56.480656419395558</v>
      </c>
      <c r="M10" s="103">
        <v>0</v>
      </c>
      <c r="N10" s="104">
        <f>IF(D10&gt;0,M10/D10*100,"-")</f>
        <v>0</v>
      </c>
      <c r="O10" s="103">
        <v>62089</v>
      </c>
      <c r="P10" s="103">
        <v>22898</v>
      </c>
      <c r="Q10" s="104">
        <f>IF(D10&gt;0,O10/D10*100,"-")</f>
        <v>38.420459889606697</v>
      </c>
      <c r="R10" s="103">
        <v>4379</v>
      </c>
      <c r="S10" s="101"/>
      <c r="T10" s="101" t="s">
        <v>257</v>
      </c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45</v>
      </c>
      <c r="B11" s="102" t="s">
        <v>262</v>
      </c>
      <c r="C11" s="101" t="s">
        <v>263</v>
      </c>
      <c r="D11" s="103">
        <f>+SUM(E11,+I11)</f>
        <v>119086</v>
      </c>
      <c r="E11" s="103">
        <f>+SUM(G11,+H11)</f>
        <v>2770</v>
      </c>
      <c r="F11" s="104">
        <f>IF(D11&gt;0,E11/D11*100,"-")</f>
        <v>2.3260500814537393</v>
      </c>
      <c r="G11" s="103">
        <v>2770</v>
      </c>
      <c r="H11" s="103">
        <v>0</v>
      </c>
      <c r="I11" s="103">
        <f>+SUM(K11,+M11,+O11)</f>
        <v>116316</v>
      </c>
      <c r="J11" s="104">
        <f>IF(D11&gt;0,I11/D11*100,"-")</f>
        <v>97.673949918546271</v>
      </c>
      <c r="K11" s="103">
        <v>77783</v>
      </c>
      <c r="L11" s="104">
        <f>IF(D11&gt;0,K11/D11*100,"-")</f>
        <v>65.3166619082008</v>
      </c>
      <c r="M11" s="103">
        <v>0</v>
      </c>
      <c r="N11" s="104">
        <f>IF(D11&gt;0,M11/D11*100,"-")</f>
        <v>0</v>
      </c>
      <c r="O11" s="103">
        <v>38533</v>
      </c>
      <c r="P11" s="103">
        <v>13584</v>
      </c>
      <c r="Q11" s="104">
        <f>IF(D11&gt;0,O11/D11*100,"-")</f>
        <v>32.357288010345464</v>
      </c>
      <c r="R11" s="103">
        <v>2585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45</v>
      </c>
      <c r="B12" s="102" t="s">
        <v>264</v>
      </c>
      <c r="C12" s="101" t="s">
        <v>265</v>
      </c>
      <c r="D12" s="103">
        <f>+SUM(E12,+I12)</f>
        <v>97976</v>
      </c>
      <c r="E12" s="103">
        <f>+SUM(G12,+H12)</f>
        <v>3262</v>
      </c>
      <c r="F12" s="104">
        <f>IF(D12&gt;0,E12/D12*100,"-")</f>
        <v>3.32938678860129</v>
      </c>
      <c r="G12" s="103">
        <v>3262</v>
      </c>
      <c r="H12" s="103">
        <v>0</v>
      </c>
      <c r="I12" s="103">
        <f>+SUM(K12,+M12,+O12)</f>
        <v>94714</v>
      </c>
      <c r="J12" s="104">
        <f>IF(D12&gt;0,I12/D12*100,"-")</f>
        <v>96.670613211398717</v>
      </c>
      <c r="K12" s="103">
        <v>61979</v>
      </c>
      <c r="L12" s="104">
        <f>IF(D12&gt;0,K12/D12*100,"-")</f>
        <v>63.259369641544872</v>
      </c>
      <c r="M12" s="103">
        <v>0</v>
      </c>
      <c r="N12" s="104">
        <f>IF(D12&gt;0,M12/D12*100,"-")</f>
        <v>0</v>
      </c>
      <c r="O12" s="103">
        <v>32735</v>
      </c>
      <c r="P12" s="103">
        <v>22416</v>
      </c>
      <c r="Q12" s="104">
        <f>IF(D12&gt;0,O12/D12*100,"-")</f>
        <v>33.411243569853845</v>
      </c>
      <c r="R12" s="103">
        <v>1130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45</v>
      </c>
      <c r="B13" s="102" t="s">
        <v>266</v>
      </c>
      <c r="C13" s="101" t="s">
        <v>267</v>
      </c>
      <c r="D13" s="103">
        <f>+SUM(E13,+I13)</f>
        <v>82839</v>
      </c>
      <c r="E13" s="103">
        <f>+SUM(G13,+H13)</f>
        <v>10624</v>
      </c>
      <c r="F13" s="104">
        <f>IF(D13&gt;0,E13/D13*100,"-")</f>
        <v>12.82487717138063</v>
      </c>
      <c r="G13" s="103">
        <v>10624</v>
      </c>
      <c r="H13" s="103">
        <v>0</v>
      </c>
      <c r="I13" s="103">
        <f>+SUM(K13,+M13,+O13)</f>
        <v>72215</v>
      </c>
      <c r="J13" s="104">
        <f>IF(D13&gt;0,I13/D13*100,"-")</f>
        <v>87.175122828619365</v>
      </c>
      <c r="K13" s="103">
        <v>53397</v>
      </c>
      <c r="L13" s="104">
        <f>IF(D13&gt;0,K13/D13*100,"-")</f>
        <v>64.458769420200639</v>
      </c>
      <c r="M13" s="103">
        <v>0</v>
      </c>
      <c r="N13" s="104">
        <f>IF(D13&gt;0,M13/D13*100,"-")</f>
        <v>0</v>
      </c>
      <c r="O13" s="103">
        <v>18818</v>
      </c>
      <c r="P13" s="103">
        <v>14655</v>
      </c>
      <c r="Q13" s="104">
        <f>IF(D13&gt;0,O13/D13*100,"-")</f>
        <v>22.71635340841874</v>
      </c>
      <c r="R13" s="103">
        <v>896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45</v>
      </c>
      <c r="B14" s="102" t="s">
        <v>268</v>
      </c>
      <c r="C14" s="101" t="s">
        <v>269</v>
      </c>
      <c r="D14" s="103">
        <f>+SUM(E14,+I14)</f>
        <v>167274</v>
      </c>
      <c r="E14" s="103">
        <f>+SUM(G14,+H14)</f>
        <v>3869</v>
      </c>
      <c r="F14" s="104">
        <f>IF(D14&gt;0,E14/D14*100,"-")</f>
        <v>2.3129715317383455</v>
      </c>
      <c r="G14" s="103">
        <v>3869</v>
      </c>
      <c r="H14" s="103">
        <v>0</v>
      </c>
      <c r="I14" s="103">
        <f>+SUM(K14,+M14,+O14)</f>
        <v>163405</v>
      </c>
      <c r="J14" s="104">
        <f>IF(D14&gt;0,I14/D14*100,"-")</f>
        <v>97.687028468261644</v>
      </c>
      <c r="K14" s="103">
        <v>109456</v>
      </c>
      <c r="L14" s="104">
        <f>IF(D14&gt;0,K14/D14*100,"-")</f>
        <v>65.435154297739047</v>
      </c>
      <c r="M14" s="103">
        <v>0</v>
      </c>
      <c r="N14" s="104">
        <f>IF(D14&gt;0,M14/D14*100,"-")</f>
        <v>0</v>
      </c>
      <c r="O14" s="103">
        <v>53949</v>
      </c>
      <c r="P14" s="103">
        <v>30565</v>
      </c>
      <c r="Q14" s="104">
        <f>IF(D14&gt;0,O14/D14*100,"-")</f>
        <v>32.251874170522612</v>
      </c>
      <c r="R14" s="103">
        <v>6380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45</v>
      </c>
      <c r="B15" s="102" t="s">
        <v>270</v>
      </c>
      <c r="C15" s="101" t="s">
        <v>271</v>
      </c>
      <c r="D15" s="103">
        <f>+SUM(E15,+I15)</f>
        <v>80808</v>
      </c>
      <c r="E15" s="103">
        <f>+SUM(G15,+H15)</f>
        <v>1942</v>
      </c>
      <c r="F15" s="104">
        <f>IF(D15&gt;0,E15/D15*100,"-")</f>
        <v>2.4032274032274032</v>
      </c>
      <c r="G15" s="103">
        <v>1942</v>
      </c>
      <c r="H15" s="103">
        <v>0</v>
      </c>
      <c r="I15" s="103">
        <f>+SUM(K15,+M15,+O15)</f>
        <v>78866</v>
      </c>
      <c r="J15" s="104">
        <f>IF(D15&gt;0,I15/D15*100,"-")</f>
        <v>97.596772596772595</v>
      </c>
      <c r="K15" s="103">
        <v>47703</v>
      </c>
      <c r="L15" s="104">
        <f>IF(D15&gt;0,K15/D15*100,"-")</f>
        <v>59.032521532521528</v>
      </c>
      <c r="M15" s="103">
        <v>0</v>
      </c>
      <c r="N15" s="104">
        <f>IF(D15&gt;0,M15/D15*100,"-")</f>
        <v>0</v>
      </c>
      <c r="O15" s="103">
        <v>31163</v>
      </c>
      <c r="P15" s="103">
        <v>18931</v>
      </c>
      <c r="Q15" s="104">
        <f>IF(D15&gt;0,O15/D15*100,"-")</f>
        <v>38.564251064251067</v>
      </c>
      <c r="R15" s="103">
        <v>3296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45</v>
      </c>
      <c r="B16" s="102" t="s">
        <v>272</v>
      </c>
      <c r="C16" s="101" t="s">
        <v>273</v>
      </c>
      <c r="D16" s="103">
        <f>+SUM(E16,+I16)</f>
        <v>74019</v>
      </c>
      <c r="E16" s="103">
        <f>+SUM(G16,+H16)</f>
        <v>5525</v>
      </c>
      <c r="F16" s="104">
        <f>IF(D16&gt;0,E16/D16*100,"-")</f>
        <v>7.4642997068320298</v>
      </c>
      <c r="G16" s="103">
        <v>5525</v>
      </c>
      <c r="H16" s="103">
        <v>0</v>
      </c>
      <c r="I16" s="103">
        <f>+SUM(K16,+M16,+O16)</f>
        <v>68494</v>
      </c>
      <c r="J16" s="104">
        <f>IF(D16&gt;0,I16/D16*100,"-")</f>
        <v>92.535700293167963</v>
      </c>
      <c r="K16" s="103">
        <v>39730</v>
      </c>
      <c r="L16" s="104">
        <f>IF(D16&gt;0,K16/D16*100,"-")</f>
        <v>53.675407665599373</v>
      </c>
      <c r="M16" s="103">
        <v>0</v>
      </c>
      <c r="N16" s="104">
        <f>IF(D16&gt;0,M16/D16*100,"-")</f>
        <v>0</v>
      </c>
      <c r="O16" s="103">
        <v>28764</v>
      </c>
      <c r="P16" s="103">
        <v>19072</v>
      </c>
      <c r="Q16" s="104">
        <f>IF(D16&gt;0,O16/D16*100,"-")</f>
        <v>38.860292627568597</v>
      </c>
      <c r="R16" s="103">
        <v>994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45</v>
      </c>
      <c r="B17" s="102" t="s">
        <v>274</v>
      </c>
      <c r="C17" s="101" t="s">
        <v>275</v>
      </c>
      <c r="D17" s="103">
        <f>+SUM(E17,+I17)</f>
        <v>32812</v>
      </c>
      <c r="E17" s="103">
        <f>+SUM(G17,+H17)</f>
        <v>9576</v>
      </c>
      <c r="F17" s="104">
        <f>IF(D17&gt;0,E17/D17*100,"-")</f>
        <v>29.184444715348047</v>
      </c>
      <c r="G17" s="103">
        <v>9576</v>
      </c>
      <c r="H17" s="103">
        <v>0</v>
      </c>
      <c r="I17" s="103">
        <f>+SUM(K17,+M17,+O17)</f>
        <v>23236</v>
      </c>
      <c r="J17" s="104">
        <f>IF(D17&gt;0,I17/D17*100,"-")</f>
        <v>70.81555528465195</v>
      </c>
      <c r="K17" s="103">
        <v>11961</v>
      </c>
      <c r="L17" s="104">
        <f>IF(D17&gt;0,K17/D17*100,"-")</f>
        <v>36.453126904790928</v>
      </c>
      <c r="M17" s="103">
        <v>0</v>
      </c>
      <c r="N17" s="104">
        <f>IF(D17&gt;0,M17/D17*100,"-")</f>
        <v>0</v>
      </c>
      <c r="O17" s="103">
        <v>11275</v>
      </c>
      <c r="P17" s="103">
        <v>10482</v>
      </c>
      <c r="Q17" s="104">
        <f>IF(D17&gt;0,O17/D17*100,"-")</f>
        <v>34.362428379861029</v>
      </c>
      <c r="R17" s="103">
        <v>294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45</v>
      </c>
      <c r="B18" s="102" t="s">
        <v>276</v>
      </c>
      <c r="C18" s="101" t="s">
        <v>277</v>
      </c>
      <c r="D18" s="103">
        <f>+SUM(E18,+I18)</f>
        <v>117726</v>
      </c>
      <c r="E18" s="103">
        <f>+SUM(G18,+H18)</f>
        <v>20969</v>
      </c>
      <c r="F18" s="104">
        <f>IF(D18&gt;0,E18/D18*100,"-")</f>
        <v>17.811698350406875</v>
      </c>
      <c r="G18" s="103">
        <v>20969</v>
      </c>
      <c r="H18" s="103">
        <v>0</v>
      </c>
      <c r="I18" s="103">
        <f>+SUM(K18,+M18,+O18)</f>
        <v>96757</v>
      </c>
      <c r="J18" s="104">
        <f>IF(D18&gt;0,I18/D18*100,"-")</f>
        <v>82.188301649593114</v>
      </c>
      <c r="K18" s="103">
        <v>59621</v>
      </c>
      <c r="L18" s="104">
        <f>IF(D18&gt;0,K18/D18*100,"-")</f>
        <v>50.643867964595756</v>
      </c>
      <c r="M18" s="103">
        <v>0</v>
      </c>
      <c r="N18" s="104">
        <f>IF(D18&gt;0,M18/D18*100,"-")</f>
        <v>0</v>
      </c>
      <c r="O18" s="103">
        <v>37136</v>
      </c>
      <c r="P18" s="103">
        <v>23912</v>
      </c>
      <c r="Q18" s="104">
        <f>IF(D18&gt;0,O18/D18*100,"-")</f>
        <v>31.544433684997369</v>
      </c>
      <c r="R18" s="103">
        <v>2051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45</v>
      </c>
      <c r="B19" s="102" t="s">
        <v>278</v>
      </c>
      <c r="C19" s="101" t="s">
        <v>279</v>
      </c>
      <c r="D19" s="103">
        <f>+SUM(E19,+I19)</f>
        <v>44258</v>
      </c>
      <c r="E19" s="103">
        <f>+SUM(G19,+H19)</f>
        <v>2080</v>
      </c>
      <c r="F19" s="104">
        <f>IF(D19&gt;0,E19/D19*100,"-")</f>
        <v>4.6997153057074428</v>
      </c>
      <c r="G19" s="103">
        <v>2080</v>
      </c>
      <c r="H19" s="103">
        <v>0</v>
      </c>
      <c r="I19" s="103">
        <f>+SUM(K19,+M19,+O19)</f>
        <v>42178</v>
      </c>
      <c r="J19" s="104">
        <f>IF(D19&gt;0,I19/D19*100,"-")</f>
        <v>95.300284694292557</v>
      </c>
      <c r="K19" s="103">
        <v>21708</v>
      </c>
      <c r="L19" s="104">
        <f>IF(D19&gt;0,K19/D19*100,"-")</f>
        <v>49.048759546296715</v>
      </c>
      <c r="M19" s="103">
        <v>0</v>
      </c>
      <c r="N19" s="104">
        <f>IF(D19&gt;0,M19/D19*100,"-")</f>
        <v>0</v>
      </c>
      <c r="O19" s="103">
        <v>20470</v>
      </c>
      <c r="P19" s="103">
        <v>14140</v>
      </c>
      <c r="Q19" s="104">
        <f>IF(D19&gt;0,O19/D19*100,"-")</f>
        <v>46.251525147995842</v>
      </c>
      <c r="R19" s="103">
        <v>313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45</v>
      </c>
      <c r="B20" s="102" t="s">
        <v>280</v>
      </c>
      <c r="C20" s="101" t="s">
        <v>281</v>
      </c>
      <c r="D20" s="103">
        <f>+SUM(E20,+I20)</f>
        <v>26767</v>
      </c>
      <c r="E20" s="103">
        <f>+SUM(G20,+H20)</f>
        <v>931</v>
      </c>
      <c r="F20" s="104">
        <f>IF(D20&gt;0,E20/D20*100,"-")</f>
        <v>3.4781634101692385</v>
      </c>
      <c r="G20" s="103">
        <v>931</v>
      </c>
      <c r="H20" s="103">
        <v>0</v>
      </c>
      <c r="I20" s="103">
        <f>+SUM(K20,+M20,+O20)</f>
        <v>25836</v>
      </c>
      <c r="J20" s="104">
        <f>IF(D20&gt;0,I20/D20*100,"-")</f>
        <v>96.52183658983077</v>
      </c>
      <c r="K20" s="103">
        <v>4539</v>
      </c>
      <c r="L20" s="104">
        <f>IF(D20&gt;0,K20/D20*100,"-")</f>
        <v>16.957447603392236</v>
      </c>
      <c r="M20" s="103">
        <v>0</v>
      </c>
      <c r="N20" s="104">
        <f>IF(D20&gt;0,M20/D20*100,"-")</f>
        <v>0</v>
      </c>
      <c r="O20" s="103">
        <v>21297</v>
      </c>
      <c r="P20" s="103">
        <v>11115</v>
      </c>
      <c r="Q20" s="104">
        <f>IF(D20&gt;0,O20/D20*100,"-")</f>
        <v>79.56438898643853</v>
      </c>
      <c r="R20" s="103">
        <v>258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45</v>
      </c>
      <c r="B21" s="102" t="s">
        <v>282</v>
      </c>
      <c r="C21" s="101" t="s">
        <v>283</v>
      </c>
      <c r="D21" s="103">
        <f>+SUM(E21,+I21)</f>
        <v>59981</v>
      </c>
      <c r="E21" s="103">
        <f>+SUM(G21,+H21)</f>
        <v>497</v>
      </c>
      <c r="F21" s="104">
        <f>IF(D21&gt;0,E21/D21*100,"-")</f>
        <v>0.82859572197862652</v>
      </c>
      <c r="G21" s="103">
        <v>497</v>
      </c>
      <c r="H21" s="103">
        <v>0</v>
      </c>
      <c r="I21" s="103">
        <f>+SUM(K21,+M21,+O21)</f>
        <v>59484</v>
      </c>
      <c r="J21" s="104">
        <f>IF(D21&gt;0,I21/D21*100,"-")</f>
        <v>99.17140427802137</v>
      </c>
      <c r="K21" s="103">
        <v>46223</v>
      </c>
      <c r="L21" s="104">
        <f>IF(D21&gt;0,K21/D21*100,"-")</f>
        <v>77.062736533235523</v>
      </c>
      <c r="M21" s="103">
        <v>0</v>
      </c>
      <c r="N21" s="104">
        <f>IF(D21&gt;0,M21/D21*100,"-")</f>
        <v>0</v>
      </c>
      <c r="O21" s="103">
        <v>13261</v>
      </c>
      <c r="P21" s="103">
        <v>10986</v>
      </c>
      <c r="Q21" s="104">
        <f>IF(D21&gt;0,O21/D21*100,"-")</f>
        <v>22.108667744785848</v>
      </c>
      <c r="R21" s="103">
        <v>696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45</v>
      </c>
      <c r="B22" s="102" t="s">
        <v>284</v>
      </c>
      <c r="C22" s="101" t="s">
        <v>285</v>
      </c>
      <c r="D22" s="103">
        <f>+SUM(E22,+I22)</f>
        <v>31266</v>
      </c>
      <c r="E22" s="103">
        <f>+SUM(G22,+H22)</f>
        <v>488</v>
      </c>
      <c r="F22" s="104">
        <f>IF(D22&gt;0,E22/D22*100,"-")</f>
        <v>1.5608008699545832</v>
      </c>
      <c r="G22" s="103">
        <v>488</v>
      </c>
      <c r="H22" s="103">
        <v>0</v>
      </c>
      <c r="I22" s="103">
        <f>+SUM(K22,+M22,+O22)</f>
        <v>30778</v>
      </c>
      <c r="J22" s="104">
        <f>IF(D22&gt;0,I22/D22*100,"-")</f>
        <v>98.439199130045424</v>
      </c>
      <c r="K22" s="103">
        <v>21698</v>
      </c>
      <c r="L22" s="104">
        <f>IF(D22&gt;0,K22/D22*100,"-")</f>
        <v>69.398068189087198</v>
      </c>
      <c r="M22" s="103">
        <v>0</v>
      </c>
      <c r="N22" s="104">
        <f>IF(D22&gt;0,M22/D22*100,"-")</f>
        <v>0</v>
      </c>
      <c r="O22" s="103">
        <v>9080</v>
      </c>
      <c r="P22" s="103">
        <v>4690</v>
      </c>
      <c r="Q22" s="104">
        <f>IF(D22&gt;0,O22/D22*100,"-")</f>
        <v>29.041130940958233</v>
      </c>
      <c r="R22" s="103">
        <v>390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45</v>
      </c>
      <c r="B23" s="102" t="s">
        <v>286</v>
      </c>
      <c r="C23" s="101" t="s">
        <v>287</v>
      </c>
      <c r="D23" s="103">
        <f>+SUM(E23,+I23)</f>
        <v>23249</v>
      </c>
      <c r="E23" s="103">
        <f>+SUM(G23,+H23)</f>
        <v>1511</v>
      </c>
      <c r="F23" s="104">
        <f>IF(D23&gt;0,E23/D23*100,"-")</f>
        <v>6.4992042668501862</v>
      </c>
      <c r="G23" s="103">
        <v>1511</v>
      </c>
      <c r="H23" s="103">
        <v>0</v>
      </c>
      <c r="I23" s="103">
        <f>+SUM(K23,+M23,+O23)</f>
        <v>21738</v>
      </c>
      <c r="J23" s="104">
        <f>IF(D23&gt;0,I23/D23*100,"-")</f>
        <v>93.500795733149815</v>
      </c>
      <c r="K23" s="103">
        <v>4546</v>
      </c>
      <c r="L23" s="104">
        <f>IF(D23&gt;0,K23/D23*100,"-")</f>
        <v>19.553529184050927</v>
      </c>
      <c r="M23" s="103">
        <v>0</v>
      </c>
      <c r="N23" s="104">
        <f>IF(D23&gt;0,M23/D23*100,"-")</f>
        <v>0</v>
      </c>
      <c r="O23" s="103">
        <v>17192</v>
      </c>
      <c r="P23" s="103">
        <v>11866</v>
      </c>
      <c r="Q23" s="104">
        <f>IF(D23&gt;0,O23/D23*100,"-")</f>
        <v>73.947266549098885</v>
      </c>
      <c r="R23" s="103">
        <v>196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45</v>
      </c>
      <c r="B24" s="102" t="s">
        <v>288</v>
      </c>
      <c r="C24" s="101" t="s">
        <v>289</v>
      </c>
      <c r="D24" s="103">
        <f>+SUM(E24,+I24)</f>
        <v>13109</v>
      </c>
      <c r="E24" s="103">
        <f>+SUM(G24,+H24)</f>
        <v>522</v>
      </c>
      <c r="F24" s="104">
        <f>IF(D24&gt;0,E24/D24*100,"-")</f>
        <v>3.9819971012281639</v>
      </c>
      <c r="G24" s="103">
        <v>522</v>
      </c>
      <c r="H24" s="103">
        <v>0</v>
      </c>
      <c r="I24" s="103">
        <f>+SUM(K24,+M24,+O24)</f>
        <v>12587</v>
      </c>
      <c r="J24" s="104">
        <f>IF(D24&gt;0,I24/D24*100,"-")</f>
        <v>96.01800289877184</v>
      </c>
      <c r="K24" s="103">
        <v>2659</v>
      </c>
      <c r="L24" s="104">
        <f>IF(D24&gt;0,K24/D24*100,"-")</f>
        <v>20.283774506064535</v>
      </c>
      <c r="M24" s="103">
        <v>0</v>
      </c>
      <c r="N24" s="104">
        <f>IF(D24&gt;0,M24/D24*100,"-")</f>
        <v>0</v>
      </c>
      <c r="O24" s="103">
        <v>9928</v>
      </c>
      <c r="P24" s="103">
        <v>6063</v>
      </c>
      <c r="Q24" s="104">
        <f>IF(D24&gt;0,O24/D24*100,"-")</f>
        <v>75.734228392707308</v>
      </c>
      <c r="R24" s="103">
        <v>95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45</v>
      </c>
      <c r="B25" s="102" t="s">
        <v>290</v>
      </c>
      <c r="C25" s="101" t="s">
        <v>291</v>
      </c>
      <c r="D25" s="103">
        <f>+SUM(E25,+I25)</f>
        <v>11800</v>
      </c>
      <c r="E25" s="103">
        <f>+SUM(G25,+H25)</f>
        <v>593</v>
      </c>
      <c r="F25" s="104">
        <f>IF(D25&gt;0,E25/D25*100,"-")</f>
        <v>5.0254237288135588</v>
      </c>
      <c r="G25" s="103">
        <v>593</v>
      </c>
      <c r="H25" s="103">
        <v>0</v>
      </c>
      <c r="I25" s="103">
        <f>+SUM(K25,+M25,+O25)</f>
        <v>11207</v>
      </c>
      <c r="J25" s="104">
        <f>IF(D25&gt;0,I25/D25*100,"-")</f>
        <v>94.974576271186436</v>
      </c>
      <c r="K25" s="103">
        <v>1939</v>
      </c>
      <c r="L25" s="104">
        <f>IF(D25&gt;0,K25/D25*100,"-")</f>
        <v>16.432203389830509</v>
      </c>
      <c r="M25" s="103">
        <v>0</v>
      </c>
      <c r="N25" s="104">
        <f>IF(D25&gt;0,M25/D25*100,"-")</f>
        <v>0</v>
      </c>
      <c r="O25" s="103">
        <v>9268</v>
      </c>
      <c r="P25" s="103">
        <v>7526</v>
      </c>
      <c r="Q25" s="104">
        <f>IF(D25&gt;0,O25/D25*100,"-")</f>
        <v>78.542372881355931</v>
      </c>
      <c r="R25" s="103">
        <v>164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45</v>
      </c>
      <c r="B26" s="102" t="s">
        <v>292</v>
      </c>
      <c r="C26" s="101" t="s">
        <v>293</v>
      </c>
      <c r="D26" s="103">
        <f>+SUM(E26,+I26)</f>
        <v>15739</v>
      </c>
      <c r="E26" s="103">
        <f>+SUM(G26,+H26)</f>
        <v>588</v>
      </c>
      <c r="F26" s="104">
        <f>IF(D26&gt;0,E26/D26*100,"-")</f>
        <v>3.7359425630599152</v>
      </c>
      <c r="G26" s="103">
        <v>588</v>
      </c>
      <c r="H26" s="103">
        <v>0</v>
      </c>
      <c r="I26" s="103">
        <f>+SUM(K26,+M26,+O26)</f>
        <v>15151</v>
      </c>
      <c r="J26" s="104">
        <f>IF(D26&gt;0,I26/D26*100,"-")</f>
        <v>96.264057436940092</v>
      </c>
      <c r="K26" s="103">
        <v>3329</v>
      </c>
      <c r="L26" s="104">
        <f>IF(D26&gt;0,K26/D26*100,"-")</f>
        <v>21.151280259228667</v>
      </c>
      <c r="M26" s="103">
        <v>0</v>
      </c>
      <c r="N26" s="104">
        <f>IF(D26&gt;0,M26/D26*100,"-")</f>
        <v>0</v>
      </c>
      <c r="O26" s="103">
        <v>11822</v>
      </c>
      <c r="P26" s="103">
        <v>11235</v>
      </c>
      <c r="Q26" s="104">
        <f>IF(D26&gt;0,O26/D26*100,"-")</f>
        <v>75.112777177711422</v>
      </c>
      <c r="R26" s="103">
        <v>144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45</v>
      </c>
      <c r="B27" s="102" t="s">
        <v>294</v>
      </c>
      <c r="C27" s="101" t="s">
        <v>295</v>
      </c>
      <c r="D27" s="103">
        <f>+SUM(E27,+I27)</f>
        <v>39565</v>
      </c>
      <c r="E27" s="103">
        <f>+SUM(G27,+H27)</f>
        <v>3883</v>
      </c>
      <c r="F27" s="104">
        <f>IF(D27&gt;0,E27/D27*100,"-")</f>
        <v>9.8142297485151015</v>
      </c>
      <c r="G27" s="103">
        <v>3883</v>
      </c>
      <c r="H27" s="103">
        <v>0</v>
      </c>
      <c r="I27" s="103">
        <f>+SUM(K27,+M27,+O27)</f>
        <v>35682</v>
      </c>
      <c r="J27" s="104">
        <f>IF(D27&gt;0,I27/D27*100,"-")</f>
        <v>90.185770251484897</v>
      </c>
      <c r="K27" s="103">
        <v>26888</v>
      </c>
      <c r="L27" s="104">
        <f>IF(D27&gt;0,K27/D27*100,"-")</f>
        <v>67.959054720080886</v>
      </c>
      <c r="M27" s="103">
        <v>0</v>
      </c>
      <c r="N27" s="104">
        <f>IF(D27&gt;0,M27/D27*100,"-")</f>
        <v>0</v>
      </c>
      <c r="O27" s="103">
        <v>8794</v>
      </c>
      <c r="P27" s="103">
        <v>7226</v>
      </c>
      <c r="Q27" s="104">
        <f>IF(D27&gt;0,O27/D27*100,"-")</f>
        <v>22.226715531404018</v>
      </c>
      <c r="R27" s="103">
        <v>539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45</v>
      </c>
      <c r="B28" s="102" t="s">
        <v>296</v>
      </c>
      <c r="C28" s="101" t="s">
        <v>297</v>
      </c>
      <c r="D28" s="103">
        <f>+SUM(E28,+I28)</f>
        <v>25612</v>
      </c>
      <c r="E28" s="103">
        <f>+SUM(G28,+H28)</f>
        <v>483</v>
      </c>
      <c r="F28" s="104">
        <f>IF(D28&gt;0,E28/D28*100,"-")</f>
        <v>1.8858347649539278</v>
      </c>
      <c r="G28" s="103">
        <v>483</v>
      </c>
      <c r="H28" s="103">
        <v>0</v>
      </c>
      <c r="I28" s="103">
        <f>+SUM(K28,+M28,+O28)</f>
        <v>25129</v>
      </c>
      <c r="J28" s="104">
        <f>IF(D28&gt;0,I28/D28*100,"-")</f>
        <v>98.114165235046073</v>
      </c>
      <c r="K28" s="103">
        <v>18734</v>
      </c>
      <c r="L28" s="104">
        <f>IF(D28&gt;0,K28/D28*100,"-")</f>
        <v>73.145400593471805</v>
      </c>
      <c r="M28" s="103">
        <v>0</v>
      </c>
      <c r="N28" s="104">
        <f>IF(D28&gt;0,M28/D28*100,"-")</f>
        <v>0</v>
      </c>
      <c r="O28" s="103">
        <v>6395</v>
      </c>
      <c r="P28" s="103">
        <v>5310</v>
      </c>
      <c r="Q28" s="104">
        <f>IF(D28&gt;0,O28/D28*100,"-")</f>
        <v>24.968764641574261</v>
      </c>
      <c r="R28" s="103">
        <v>403</v>
      </c>
      <c r="S28" s="101" t="s">
        <v>257</v>
      </c>
      <c r="T28" s="101"/>
      <c r="U28" s="101"/>
      <c r="V28" s="101"/>
      <c r="W28" s="101"/>
      <c r="X28" s="101" t="s">
        <v>257</v>
      </c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45</v>
      </c>
      <c r="B29" s="102" t="s">
        <v>298</v>
      </c>
      <c r="C29" s="101" t="s">
        <v>299</v>
      </c>
      <c r="D29" s="103">
        <f>+SUM(E29,+I29)</f>
        <v>11367</v>
      </c>
      <c r="E29" s="103">
        <f>+SUM(G29,+H29)</f>
        <v>3432</v>
      </c>
      <c r="F29" s="104">
        <f>IF(D29&gt;0,E29/D29*100,"-")</f>
        <v>30.19266297176036</v>
      </c>
      <c r="G29" s="103">
        <v>3432</v>
      </c>
      <c r="H29" s="103">
        <v>0</v>
      </c>
      <c r="I29" s="103">
        <f>+SUM(K29,+M29,+O29)</f>
        <v>7935</v>
      </c>
      <c r="J29" s="104">
        <f>IF(D29&gt;0,I29/D29*100,"-")</f>
        <v>69.807337028239644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7935</v>
      </c>
      <c r="P29" s="103">
        <v>4287</v>
      </c>
      <c r="Q29" s="104">
        <f>IF(D29&gt;0,O29/D29*100,"-")</f>
        <v>69.807337028239644</v>
      </c>
      <c r="R29" s="103">
        <v>53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45</v>
      </c>
      <c r="B30" s="102" t="s">
        <v>300</v>
      </c>
      <c r="C30" s="101" t="s">
        <v>301</v>
      </c>
      <c r="D30" s="103">
        <f>+SUM(E30,+I30)</f>
        <v>29794</v>
      </c>
      <c r="E30" s="103">
        <f>+SUM(G30,+H30)</f>
        <v>777</v>
      </c>
      <c r="F30" s="104">
        <f>IF(D30&gt;0,E30/D30*100,"-")</f>
        <v>2.6079076324092099</v>
      </c>
      <c r="G30" s="103">
        <v>777</v>
      </c>
      <c r="H30" s="103">
        <v>0</v>
      </c>
      <c r="I30" s="103">
        <f>+SUM(K30,+M30,+O30)</f>
        <v>29017</v>
      </c>
      <c r="J30" s="104">
        <f>IF(D30&gt;0,I30/D30*100,"-")</f>
        <v>97.392092367590791</v>
      </c>
      <c r="K30" s="103">
        <v>13616</v>
      </c>
      <c r="L30" s="104">
        <f>IF(D30&gt;0,K30/D30*100,"-")</f>
        <v>45.700476606028062</v>
      </c>
      <c r="M30" s="103">
        <v>0</v>
      </c>
      <c r="N30" s="104">
        <f>IF(D30&gt;0,M30/D30*100,"-")</f>
        <v>0</v>
      </c>
      <c r="O30" s="103">
        <v>15401</v>
      </c>
      <c r="P30" s="103">
        <v>8405</v>
      </c>
      <c r="Q30" s="104">
        <f>IF(D30&gt;0,O30/D30*100,"-")</f>
        <v>51.691615761562723</v>
      </c>
      <c r="R30" s="103">
        <v>505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45</v>
      </c>
      <c r="B31" s="102" t="s">
        <v>302</v>
      </c>
      <c r="C31" s="101" t="s">
        <v>303</v>
      </c>
      <c r="D31" s="103">
        <f>+SUM(E31,+I31)</f>
        <v>25337</v>
      </c>
      <c r="E31" s="103">
        <f>+SUM(G31,+H31)</f>
        <v>2488</v>
      </c>
      <c r="F31" s="104">
        <f>IF(D31&gt;0,E31/D31*100,"-")</f>
        <v>9.8196313691439396</v>
      </c>
      <c r="G31" s="103">
        <v>2488</v>
      </c>
      <c r="H31" s="103">
        <v>0</v>
      </c>
      <c r="I31" s="103">
        <f>+SUM(K31,+M31,+O31)</f>
        <v>22849</v>
      </c>
      <c r="J31" s="104">
        <f>IF(D31&gt;0,I31/D31*100,"-")</f>
        <v>90.180368630856051</v>
      </c>
      <c r="K31" s="103">
        <v>2108</v>
      </c>
      <c r="L31" s="104">
        <f>IF(D31&gt;0,K31/D31*100,"-")</f>
        <v>8.3198484429885138</v>
      </c>
      <c r="M31" s="103">
        <v>0</v>
      </c>
      <c r="N31" s="104">
        <f>IF(D31&gt;0,M31/D31*100,"-")</f>
        <v>0</v>
      </c>
      <c r="O31" s="103">
        <v>20741</v>
      </c>
      <c r="P31" s="103">
        <v>15914</v>
      </c>
      <c r="Q31" s="104">
        <f>IF(D31&gt;0,O31/D31*100,"-")</f>
        <v>81.86052018786755</v>
      </c>
      <c r="R31" s="103">
        <v>257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45</v>
      </c>
      <c r="B32" s="102" t="s">
        <v>304</v>
      </c>
      <c r="C32" s="101" t="s">
        <v>305</v>
      </c>
      <c r="D32" s="103">
        <f>+SUM(E32,+I32)</f>
        <v>16702</v>
      </c>
      <c r="E32" s="103">
        <f>+SUM(G32,+H32)</f>
        <v>1526</v>
      </c>
      <c r="F32" s="104">
        <f>IF(D32&gt;0,E32/D32*100,"-")</f>
        <v>9.1366303436714169</v>
      </c>
      <c r="G32" s="103">
        <v>1526</v>
      </c>
      <c r="H32" s="103">
        <v>0</v>
      </c>
      <c r="I32" s="103">
        <f>+SUM(K32,+M32,+O32)</f>
        <v>15176</v>
      </c>
      <c r="J32" s="104">
        <f>IF(D32&gt;0,I32/D32*100,"-")</f>
        <v>90.863369656328587</v>
      </c>
      <c r="K32" s="103">
        <v>3856</v>
      </c>
      <c r="L32" s="104">
        <f>IF(D32&gt;0,K32/D32*100,"-")</f>
        <v>23.087055442461981</v>
      </c>
      <c r="M32" s="103">
        <v>0</v>
      </c>
      <c r="N32" s="104">
        <f>IF(D32&gt;0,M32/D32*100,"-")</f>
        <v>0</v>
      </c>
      <c r="O32" s="103">
        <v>11320</v>
      </c>
      <c r="P32" s="103">
        <v>6768</v>
      </c>
      <c r="Q32" s="104">
        <f>IF(D32&gt;0,O32/D32*100,"-")</f>
        <v>67.776314213866613</v>
      </c>
      <c r="R32" s="103">
        <v>114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栃木県</v>
      </c>
      <c r="B7" s="107" t="str">
        <f>水洗化人口等!B7</f>
        <v>09000</v>
      </c>
      <c r="C7" s="106" t="s">
        <v>200</v>
      </c>
      <c r="D7" s="108">
        <f>SUM(E7,+H7,+K7)</f>
        <v>324003</v>
      </c>
      <c r="E7" s="108">
        <f>SUM(F7:G7)</f>
        <v>20630</v>
      </c>
      <c r="F7" s="108">
        <f>SUM(F$8:F$207)</f>
        <v>11748</v>
      </c>
      <c r="G7" s="108">
        <f>SUM(G$8:G$207)</f>
        <v>8882</v>
      </c>
      <c r="H7" s="108">
        <f>SUM(I7:J7)</f>
        <v>26367</v>
      </c>
      <c r="I7" s="108">
        <f>SUM(I$8:I$207)</f>
        <v>10548</v>
      </c>
      <c r="J7" s="108">
        <f>SUM(J$8:J$207)</f>
        <v>15819</v>
      </c>
      <c r="K7" s="108">
        <f>SUM(L7:M7)</f>
        <v>277006</v>
      </c>
      <c r="L7" s="108">
        <f>SUM(L$8:L$207)</f>
        <v>36022</v>
      </c>
      <c r="M7" s="108">
        <f>SUM(M$8:M$207)</f>
        <v>240984</v>
      </c>
      <c r="N7" s="108">
        <f>SUM(O7,+V7,+AC7)</f>
        <v>324003</v>
      </c>
      <c r="O7" s="108">
        <f>SUM(P7:U7)</f>
        <v>58318</v>
      </c>
      <c r="P7" s="108">
        <f t="shared" ref="P7:U7" si="0">SUM(P$8:P$207)</f>
        <v>58318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265685</v>
      </c>
      <c r="W7" s="108">
        <f t="shared" ref="W7:AB7" si="1">SUM(W$8:W$207)</f>
        <v>265685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6997</v>
      </c>
      <c r="AG7" s="108">
        <f>SUM(AG$8:AG$207)</f>
        <v>6997</v>
      </c>
      <c r="AH7" s="108">
        <f>SUM(AH$8:AH$207)</f>
        <v>0</v>
      </c>
      <c r="AI7" s="108">
        <f>SUM(AI$8:AI$207)</f>
        <v>0</v>
      </c>
      <c r="AJ7" s="108">
        <f>SUM(AK7:AS7)</f>
        <v>12837</v>
      </c>
      <c r="AK7" s="108">
        <f t="shared" ref="AK7:AS7" si="2">SUM(AK$8:AK$207)</f>
        <v>6454</v>
      </c>
      <c r="AL7" s="108">
        <f t="shared" si="2"/>
        <v>0</v>
      </c>
      <c r="AM7" s="108">
        <f t="shared" si="2"/>
        <v>3152</v>
      </c>
      <c r="AN7" s="108">
        <f t="shared" si="2"/>
        <v>341</v>
      </c>
      <c r="AO7" s="108">
        <f t="shared" si="2"/>
        <v>0</v>
      </c>
      <c r="AP7" s="108">
        <f t="shared" si="2"/>
        <v>657</v>
      </c>
      <c r="AQ7" s="108">
        <f t="shared" si="2"/>
        <v>524</v>
      </c>
      <c r="AR7" s="108">
        <f t="shared" si="2"/>
        <v>78</v>
      </c>
      <c r="AS7" s="108">
        <f t="shared" si="2"/>
        <v>1631</v>
      </c>
      <c r="AT7" s="108">
        <f>SUM(AU7:AY7)</f>
        <v>851</v>
      </c>
      <c r="AU7" s="108">
        <f>SUM(AU$8:AU$207)</f>
        <v>614</v>
      </c>
      <c r="AV7" s="108">
        <f>SUM(AV$8:AV$207)</f>
        <v>0</v>
      </c>
      <c r="AW7" s="108">
        <f>SUM(AW$8:AW$207)</f>
        <v>237</v>
      </c>
      <c r="AX7" s="108">
        <f>SUM(AX$8:AX$207)</f>
        <v>0</v>
      </c>
      <c r="AY7" s="108">
        <f>SUM(AY$8:AY$207)</f>
        <v>0</v>
      </c>
      <c r="AZ7" s="108">
        <f>SUM(BA7:BC7)</f>
        <v>849</v>
      </c>
      <c r="BA7" s="108">
        <f>SUM(BA$8:BA$207)</f>
        <v>849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45</v>
      </c>
      <c r="B8" s="113" t="s">
        <v>254</v>
      </c>
      <c r="C8" s="101" t="s">
        <v>255</v>
      </c>
      <c r="D8" s="103">
        <f>SUM(E8,+H8,+K8)</f>
        <v>42332</v>
      </c>
      <c r="E8" s="103">
        <f>SUM(F8:G8)</f>
        <v>0</v>
      </c>
      <c r="F8" s="103">
        <v>0</v>
      </c>
      <c r="G8" s="103">
        <v>0</v>
      </c>
      <c r="H8" s="103">
        <f>SUM(I8:J8)</f>
        <v>6568</v>
      </c>
      <c r="I8" s="103">
        <v>6568</v>
      </c>
      <c r="J8" s="103">
        <v>0</v>
      </c>
      <c r="K8" s="103">
        <f>SUM(L8:M8)</f>
        <v>35764</v>
      </c>
      <c r="L8" s="103">
        <v>0</v>
      </c>
      <c r="M8" s="103">
        <v>35764</v>
      </c>
      <c r="N8" s="103">
        <f>SUM(O8,+V8,+AC8)</f>
        <v>42332</v>
      </c>
      <c r="O8" s="103">
        <f>SUM(P8:U8)</f>
        <v>6568</v>
      </c>
      <c r="P8" s="103">
        <v>6568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35764</v>
      </c>
      <c r="W8" s="103">
        <v>35764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833</v>
      </c>
      <c r="AG8" s="103">
        <v>833</v>
      </c>
      <c r="AH8" s="103">
        <v>0</v>
      </c>
      <c r="AI8" s="103">
        <v>0</v>
      </c>
      <c r="AJ8" s="103">
        <f>SUM(AK8:AS8)</f>
        <v>1926</v>
      </c>
      <c r="AK8" s="103">
        <v>1165</v>
      </c>
      <c r="AL8" s="103">
        <v>0</v>
      </c>
      <c r="AM8" s="103">
        <v>26</v>
      </c>
      <c r="AN8" s="103">
        <v>0</v>
      </c>
      <c r="AO8" s="103">
        <v>0</v>
      </c>
      <c r="AP8" s="103">
        <v>657</v>
      </c>
      <c r="AQ8" s="103">
        <v>0</v>
      </c>
      <c r="AR8" s="103">
        <v>78</v>
      </c>
      <c r="AS8" s="103">
        <v>0</v>
      </c>
      <c r="AT8" s="103">
        <f>SUM(AU8:AY8)</f>
        <v>72</v>
      </c>
      <c r="AU8" s="103">
        <v>72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45</v>
      </c>
      <c r="B9" s="113" t="s">
        <v>258</v>
      </c>
      <c r="C9" s="101" t="s">
        <v>259</v>
      </c>
      <c r="D9" s="103">
        <f>SUM(E9,+H9,+K9)</f>
        <v>27850</v>
      </c>
      <c r="E9" s="103">
        <f>SUM(F9:G9)</f>
        <v>4583</v>
      </c>
      <c r="F9" s="103">
        <v>4583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23267</v>
      </c>
      <c r="L9" s="103">
        <v>0</v>
      </c>
      <c r="M9" s="103">
        <v>23267</v>
      </c>
      <c r="N9" s="103">
        <f>SUM(O9,+V9,+AC9)</f>
        <v>27850</v>
      </c>
      <c r="O9" s="103">
        <f>SUM(P9:U9)</f>
        <v>4583</v>
      </c>
      <c r="P9" s="103">
        <v>4583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23267</v>
      </c>
      <c r="W9" s="103">
        <v>23267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438</v>
      </c>
      <c r="AG9" s="103">
        <v>438</v>
      </c>
      <c r="AH9" s="103">
        <v>0</v>
      </c>
      <c r="AI9" s="103">
        <v>0</v>
      </c>
      <c r="AJ9" s="103">
        <f>SUM(AK9:AS9)</f>
        <v>402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402</v>
      </c>
      <c r="AR9" s="103">
        <v>0</v>
      </c>
      <c r="AS9" s="103">
        <v>0</v>
      </c>
      <c r="AT9" s="103">
        <f>SUM(AU9:AY9)</f>
        <v>36</v>
      </c>
      <c r="AU9" s="103">
        <v>36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45</v>
      </c>
      <c r="B10" s="113" t="s">
        <v>260</v>
      </c>
      <c r="C10" s="101" t="s">
        <v>261</v>
      </c>
      <c r="D10" s="103">
        <f>SUM(E10,+H10,+K10)</f>
        <v>32497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32497</v>
      </c>
      <c r="L10" s="103">
        <v>5050</v>
      </c>
      <c r="M10" s="103">
        <v>27447</v>
      </c>
      <c r="N10" s="103">
        <f>SUM(O10,+V10,+AC10)</f>
        <v>32497</v>
      </c>
      <c r="O10" s="103">
        <f>SUM(P10:U10)</f>
        <v>5050</v>
      </c>
      <c r="P10" s="103">
        <v>5050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27447</v>
      </c>
      <c r="W10" s="103">
        <v>27447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1572</v>
      </c>
      <c r="AG10" s="103">
        <v>1572</v>
      </c>
      <c r="AH10" s="103">
        <v>0</v>
      </c>
      <c r="AI10" s="103">
        <v>0</v>
      </c>
      <c r="AJ10" s="103">
        <f>SUM(AK10:AS10)</f>
        <v>1779</v>
      </c>
      <c r="AK10" s="103">
        <v>219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5</v>
      </c>
      <c r="AR10" s="103">
        <v>0</v>
      </c>
      <c r="AS10" s="103">
        <v>1555</v>
      </c>
      <c r="AT10" s="103">
        <f>SUM(AU10:AY10)</f>
        <v>12</v>
      </c>
      <c r="AU10" s="103">
        <v>12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45</v>
      </c>
      <c r="B11" s="113" t="s">
        <v>262</v>
      </c>
      <c r="C11" s="101" t="s">
        <v>263</v>
      </c>
      <c r="D11" s="103">
        <f>SUM(E11,+H11,+K11)</f>
        <v>26791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26791</v>
      </c>
      <c r="L11" s="103">
        <v>6110</v>
      </c>
      <c r="M11" s="103">
        <v>20681</v>
      </c>
      <c r="N11" s="103">
        <f>SUM(O11,+V11,+AC11)</f>
        <v>26791</v>
      </c>
      <c r="O11" s="103">
        <f>SUM(P11:U11)</f>
        <v>6110</v>
      </c>
      <c r="P11" s="103">
        <v>6110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20681</v>
      </c>
      <c r="W11" s="103">
        <v>20681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133</v>
      </c>
      <c r="AG11" s="103">
        <v>133</v>
      </c>
      <c r="AH11" s="103">
        <v>0</v>
      </c>
      <c r="AI11" s="103">
        <v>0</v>
      </c>
      <c r="AJ11" s="103">
        <f>SUM(AK11:AS11)</f>
        <v>806</v>
      </c>
      <c r="AK11" s="103">
        <v>714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16</v>
      </c>
      <c r="AR11" s="103">
        <v>0</v>
      </c>
      <c r="AS11" s="103">
        <v>76</v>
      </c>
      <c r="AT11" s="103">
        <f>SUM(AU11:AY11)</f>
        <v>41</v>
      </c>
      <c r="AU11" s="103">
        <v>41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45</v>
      </c>
      <c r="B12" s="113" t="s">
        <v>264</v>
      </c>
      <c r="C12" s="101" t="s">
        <v>265</v>
      </c>
      <c r="D12" s="103">
        <f>SUM(E12,+H12,+K12)</f>
        <v>17666</v>
      </c>
      <c r="E12" s="103">
        <f>SUM(F12:G12)</f>
        <v>3307</v>
      </c>
      <c r="F12" s="103">
        <v>2554</v>
      </c>
      <c r="G12" s="103">
        <v>753</v>
      </c>
      <c r="H12" s="103">
        <f>SUM(I12:J12)</f>
        <v>515</v>
      </c>
      <c r="I12" s="103">
        <v>444</v>
      </c>
      <c r="J12" s="103">
        <v>71</v>
      </c>
      <c r="K12" s="103">
        <f>SUM(L12:M12)</f>
        <v>13844</v>
      </c>
      <c r="L12" s="103">
        <v>0</v>
      </c>
      <c r="M12" s="103">
        <v>13844</v>
      </c>
      <c r="N12" s="103">
        <f>SUM(O12,+V12,+AC12)</f>
        <v>17666</v>
      </c>
      <c r="O12" s="103">
        <f>SUM(P12:U12)</f>
        <v>2998</v>
      </c>
      <c r="P12" s="103">
        <v>2998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14668</v>
      </c>
      <c r="W12" s="103">
        <v>14668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532</v>
      </c>
      <c r="AG12" s="103">
        <v>532</v>
      </c>
      <c r="AH12" s="103">
        <v>0</v>
      </c>
      <c r="AI12" s="103">
        <v>0</v>
      </c>
      <c r="AJ12" s="103">
        <f>SUM(AK12:AS12)</f>
        <v>532</v>
      </c>
      <c r="AK12" s="103">
        <v>0</v>
      </c>
      <c r="AL12" s="103">
        <v>0</v>
      </c>
      <c r="AM12" s="103">
        <v>532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45</v>
      </c>
      <c r="B13" s="113" t="s">
        <v>266</v>
      </c>
      <c r="C13" s="101" t="s">
        <v>267</v>
      </c>
      <c r="D13" s="103">
        <f>SUM(E13,+H13,+K13)</f>
        <v>14783</v>
      </c>
      <c r="E13" s="103">
        <f>SUM(F13:G13)</f>
        <v>0</v>
      </c>
      <c r="F13" s="103">
        <v>0</v>
      </c>
      <c r="G13" s="103">
        <v>0</v>
      </c>
      <c r="H13" s="103">
        <f>SUM(I13:J13)</f>
        <v>3536</v>
      </c>
      <c r="I13" s="103">
        <v>3536</v>
      </c>
      <c r="J13" s="103">
        <v>0</v>
      </c>
      <c r="K13" s="103">
        <f>SUM(L13:M13)</f>
        <v>11247</v>
      </c>
      <c r="L13" s="103">
        <v>0</v>
      </c>
      <c r="M13" s="103">
        <v>11247</v>
      </c>
      <c r="N13" s="103">
        <f>SUM(O13,+V13,+AC13)</f>
        <v>14783</v>
      </c>
      <c r="O13" s="103">
        <f>SUM(P13:U13)</f>
        <v>3536</v>
      </c>
      <c r="P13" s="103">
        <v>3536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11247</v>
      </c>
      <c r="W13" s="103">
        <v>11247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700</v>
      </c>
      <c r="AG13" s="103">
        <v>700</v>
      </c>
      <c r="AH13" s="103">
        <v>0</v>
      </c>
      <c r="AI13" s="103">
        <v>0</v>
      </c>
      <c r="AJ13" s="103">
        <f>SUM(AK13:AS13)</f>
        <v>700</v>
      </c>
      <c r="AK13" s="103">
        <v>0</v>
      </c>
      <c r="AL13" s="103">
        <v>0</v>
      </c>
      <c r="AM13" s="103">
        <v>700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</v>
      </c>
      <c r="AU13" s="103">
        <v>0</v>
      </c>
      <c r="AV13" s="103">
        <v>0</v>
      </c>
      <c r="AW13" s="103">
        <v>5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45</v>
      </c>
      <c r="B14" s="113" t="s">
        <v>268</v>
      </c>
      <c r="C14" s="101" t="s">
        <v>269</v>
      </c>
      <c r="D14" s="103">
        <f>SUM(E14,+H14,+K14)</f>
        <v>16760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16760</v>
      </c>
      <c r="L14" s="103">
        <v>5548</v>
      </c>
      <c r="M14" s="103">
        <v>11212</v>
      </c>
      <c r="N14" s="103">
        <f>SUM(O14,+V14,+AC14)</f>
        <v>16760</v>
      </c>
      <c r="O14" s="103">
        <f>SUM(P14:U14)</f>
        <v>5548</v>
      </c>
      <c r="P14" s="103">
        <v>5548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11212</v>
      </c>
      <c r="W14" s="103">
        <v>11212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50</v>
      </c>
      <c r="AG14" s="103">
        <v>50</v>
      </c>
      <c r="AH14" s="103">
        <v>0</v>
      </c>
      <c r="AI14" s="103">
        <v>0</v>
      </c>
      <c r="AJ14" s="103">
        <f>SUM(AK14:AS14)</f>
        <v>50</v>
      </c>
      <c r="AK14" s="103">
        <v>0</v>
      </c>
      <c r="AL14" s="103">
        <v>0</v>
      </c>
      <c r="AM14" s="103">
        <v>50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182</v>
      </c>
      <c r="BA14" s="103">
        <v>182</v>
      </c>
      <c r="BB14" s="103">
        <v>0</v>
      </c>
      <c r="BC14" s="103">
        <v>0</v>
      </c>
    </row>
    <row r="15" spans="1:55" s="105" customFormat="1" ht="13.5" customHeight="1">
      <c r="A15" s="115" t="s">
        <v>45</v>
      </c>
      <c r="B15" s="113" t="s">
        <v>270</v>
      </c>
      <c r="C15" s="101" t="s">
        <v>271</v>
      </c>
      <c r="D15" s="103">
        <f>SUM(E15,+H15,+K15)</f>
        <v>10859</v>
      </c>
      <c r="E15" s="103">
        <f>SUM(F15:G15)</f>
        <v>2765</v>
      </c>
      <c r="F15" s="103">
        <v>1737</v>
      </c>
      <c r="G15" s="103">
        <v>1028</v>
      </c>
      <c r="H15" s="103">
        <f>SUM(I15:J15)</f>
        <v>8094</v>
      </c>
      <c r="I15" s="103">
        <v>0</v>
      </c>
      <c r="J15" s="103">
        <v>8094</v>
      </c>
      <c r="K15" s="103">
        <f>SUM(L15:M15)</f>
        <v>0</v>
      </c>
      <c r="L15" s="103">
        <v>0</v>
      </c>
      <c r="M15" s="103">
        <v>0</v>
      </c>
      <c r="N15" s="103">
        <f>SUM(O15,+V15,+AC15)</f>
        <v>10859</v>
      </c>
      <c r="O15" s="103">
        <f>SUM(P15:U15)</f>
        <v>1737</v>
      </c>
      <c r="P15" s="103">
        <v>1737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9122</v>
      </c>
      <c r="W15" s="103">
        <v>9122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517</v>
      </c>
      <c r="AG15" s="103">
        <v>517</v>
      </c>
      <c r="AH15" s="103">
        <v>0</v>
      </c>
      <c r="AI15" s="103">
        <v>0</v>
      </c>
      <c r="AJ15" s="103">
        <f>SUM(AK15:AS15)</f>
        <v>517</v>
      </c>
      <c r="AK15" s="103">
        <v>0</v>
      </c>
      <c r="AL15" s="103">
        <v>0</v>
      </c>
      <c r="AM15" s="103">
        <v>517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78</v>
      </c>
      <c r="AU15" s="103">
        <v>0</v>
      </c>
      <c r="AV15" s="103">
        <v>0</v>
      </c>
      <c r="AW15" s="103">
        <v>78</v>
      </c>
      <c r="AX15" s="103">
        <v>0</v>
      </c>
      <c r="AY15" s="103">
        <v>0</v>
      </c>
      <c r="AZ15" s="103">
        <f>SUM(BA15:BC15)</f>
        <v>62</v>
      </c>
      <c r="BA15" s="103">
        <v>62</v>
      </c>
      <c r="BB15" s="103">
        <v>0</v>
      </c>
      <c r="BC15" s="103">
        <v>0</v>
      </c>
    </row>
    <row r="16" spans="1:55" s="105" customFormat="1" ht="13.5" customHeight="1">
      <c r="A16" s="115" t="s">
        <v>45</v>
      </c>
      <c r="B16" s="113" t="s">
        <v>272</v>
      </c>
      <c r="C16" s="101" t="s">
        <v>273</v>
      </c>
      <c r="D16" s="103">
        <f>SUM(E16,+H16,+K16)</f>
        <v>16164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16164</v>
      </c>
      <c r="L16" s="103">
        <v>2766</v>
      </c>
      <c r="M16" s="103">
        <v>13398</v>
      </c>
      <c r="N16" s="103">
        <f>SUM(O16,+V16,+AC16)</f>
        <v>16164</v>
      </c>
      <c r="O16" s="103">
        <f>SUM(P16:U16)</f>
        <v>2766</v>
      </c>
      <c r="P16" s="103">
        <v>2766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13398</v>
      </c>
      <c r="W16" s="103">
        <v>13398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34</v>
      </c>
      <c r="AG16" s="103">
        <v>34</v>
      </c>
      <c r="AH16" s="103">
        <v>0</v>
      </c>
      <c r="AI16" s="103">
        <v>0</v>
      </c>
      <c r="AJ16" s="103">
        <f>SUM(AK16:AS16)</f>
        <v>1326</v>
      </c>
      <c r="AK16" s="103">
        <v>1326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34</v>
      </c>
      <c r="AU16" s="103">
        <v>34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45</v>
      </c>
      <c r="B17" s="113" t="s">
        <v>274</v>
      </c>
      <c r="C17" s="101" t="s">
        <v>275</v>
      </c>
      <c r="D17" s="103">
        <f>SUM(E17,+H17,+K17)</f>
        <v>7066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7066</v>
      </c>
      <c r="L17" s="103">
        <v>1544</v>
      </c>
      <c r="M17" s="103">
        <v>5522</v>
      </c>
      <c r="N17" s="103">
        <f>SUM(O17,+V17,+AC17)</f>
        <v>7066</v>
      </c>
      <c r="O17" s="103">
        <f>SUM(P17:U17)</f>
        <v>1544</v>
      </c>
      <c r="P17" s="103">
        <v>1544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5522</v>
      </c>
      <c r="W17" s="103">
        <v>5522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17</v>
      </c>
      <c r="AG17" s="103">
        <v>17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17</v>
      </c>
      <c r="AU17" s="103">
        <v>17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45</v>
      </c>
      <c r="B18" s="113" t="s">
        <v>276</v>
      </c>
      <c r="C18" s="101" t="s">
        <v>277</v>
      </c>
      <c r="D18" s="103">
        <f>SUM(E18,+H18,+K18)</f>
        <v>24065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24065</v>
      </c>
      <c r="L18" s="103">
        <v>5879</v>
      </c>
      <c r="M18" s="103">
        <v>18186</v>
      </c>
      <c r="N18" s="103">
        <f>SUM(O18,+V18,+AC18)</f>
        <v>24065</v>
      </c>
      <c r="O18" s="103">
        <f>SUM(P18:U18)</f>
        <v>5879</v>
      </c>
      <c r="P18" s="103">
        <v>5879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18186</v>
      </c>
      <c r="W18" s="103">
        <v>18186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50</v>
      </c>
      <c r="AG18" s="103">
        <v>50</v>
      </c>
      <c r="AH18" s="103">
        <v>0</v>
      </c>
      <c r="AI18" s="103">
        <v>0</v>
      </c>
      <c r="AJ18" s="103">
        <f>SUM(AK18:AS18)</f>
        <v>1973</v>
      </c>
      <c r="AK18" s="103">
        <v>1973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50</v>
      </c>
      <c r="AU18" s="103">
        <v>50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45</v>
      </c>
      <c r="B19" s="113" t="s">
        <v>278</v>
      </c>
      <c r="C19" s="101" t="s">
        <v>279</v>
      </c>
      <c r="D19" s="103">
        <f>SUM(E19,+H19,+K19)</f>
        <v>7987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7987</v>
      </c>
      <c r="L19" s="103">
        <v>1188</v>
      </c>
      <c r="M19" s="103">
        <v>6799</v>
      </c>
      <c r="N19" s="103">
        <f>SUM(O19,+V19,+AC19)</f>
        <v>7987</v>
      </c>
      <c r="O19" s="103">
        <f>SUM(P19:U19)</f>
        <v>1188</v>
      </c>
      <c r="P19" s="103">
        <v>1188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6799</v>
      </c>
      <c r="W19" s="103">
        <v>6799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25</v>
      </c>
      <c r="AG19" s="103">
        <v>25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25</v>
      </c>
      <c r="AU19" s="103">
        <v>25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45</v>
      </c>
      <c r="B20" s="113" t="s">
        <v>280</v>
      </c>
      <c r="C20" s="101" t="s">
        <v>281</v>
      </c>
      <c r="D20" s="103">
        <f>SUM(E20,+H20,+K20)</f>
        <v>9169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9169</v>
      </c>
      <c r="L20" s="103">
        <v>1350</v>
      </c>
      <c r="M20" s="103">
        <v>7819</v>
      </c>
      <c r="N20" s="103">
        <f>SUM(O20,+V20,+AC20)</f>
        <v>9169</v>
      </c>
      <c r="O20" s="103">
        <f>SUM(P20:U20)</f>
        <v>1350</v>
      </c>
      <c r="P20" s="103">
        <v>1350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7819</v>
      </c>
      <c r="W20" s="103">
        <v>7819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448</v>
      </c>
      <c r="AG20" s="103">
        <v>448</v>
      </c>
      <c r="AH20" s="103">
        <v>0</v>
      </c>
      <c r="AI20" s="103">
        <v>0</v>
      </c>
      <c r="AJ20" s="103">
        <f>SUM(AK20:AS20)</f>
        <v>448</v>
      </c>
      <c r="AK20" s="103">
        <v>0</v>
      </c>
      <c r="AL20" s="103">
        <v>0</v>
      </c>
      <c r="AM20" s="103">
        <v>448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>SUM(BA20:BC20)</f>
        <v>443</v>
      </c>
      <c r="BA20" s="103">
        <v>443</v>
      </c>
      <c r="BB20" s="103">
        <v>0</v>
      </c>
      <c r="BC20" s="103">
        <v>0</v>
      </c>
    </row>
    <row r="21" spans="1:55" s="105" customFormat="1" ht="13.5" customHeight="1">
      <c r="A21" s="115" t="s">
        <v>45</v>
      </c>
      <c r="B21" s="113" t="s">
        <v>282</v>
      </c>
      <c r="C21" s="101" t="s">
        <v>283</v>
      </c>
      <c r="D21" s="103">
        <f>SUM(E21,+H21,+K21)</f>
        <v>6484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6484</v>
      </c>
      <c r="L21" s="103">
        <v>861</v>
      </c>
      <c r="M21" s="103">
        <v>5623</v>
      </c>
      <c r="N21" s="103">
        <f>SUM(O21,+V21,+AC21)</f>
        <v>6484</v>
      </c>
      <c r="O21" s="103">
        <f>SUM(P21:U21)</f>
        <v>861</v>
      </c>
      <c r="P21" s="103">
        <v>861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5623</v>
      </c>
      <c r="W21" s="103">
        <v>5623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</v>
      </c>
      <c r="AG21" s="103">
        <v>15</v>
      </c>
      <c r="AH21" s="103">
        <v>0</v>
      </c>
      <c r="AI21" s="103">
        <v>0</v>
      </c>
      <c r="AJ21" s="103">
        <f>SUM(AK21:AS21)</f>
        <v>15</v>
      </c>
      <c r="AK21" s="103">
        <v>0</v>
      </c>
      <c r="AL21" s="103">
        <v>0</v>
      </c>
      <c r="AM21" s="103">
        <v>15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53</v>
      </c>
      <c r="BA21" s="103">
        <v>53</v>
      </c>
      <c r="BB21" s="103">
        <v>0</v>
      </c>
      <c r="BC21" s="103">
        <v>0</v>
      </c>
    </row>
    <row r="22" spans="1:55" s="105" customFormat="1" ht="13.5" customHeight="1">
      <c r="A22" s="115" t="s">
        <v>45</v>
      </c>
      <c r="B22" s="113" t="s">
        <v>284</v>
      </c>
      <c r="C22" s="101" t="s">
        <v>285</v>
      </c>
      <c r="D22" s="103">
        <f>SUM(E22,+H22,+K22)</f>
        <v>7041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7041</v>
      </c>
      <c r="L22" s="103">
        <v>514</v>
      </c>
      <c r="M22" s="103">
        <v>6527</v>
      </c>
      <c r="N22" s="103">
        <f>SUM(O22,+V22,+AC22)</f>
        <v>7041</v>
      </c>
      <c r="O22" s="103">
        <f>SUM(P22:U22)</f>
        <v>514</v>
      </c>
      <c r="P22" s="103">
        <v>514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6527</v>
      </c>
      <c r="W22" s="103">
        <v>6527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16</v>
      </c>
      <c r="AG22" s="103">
        <v>16</v>
      </c>
      <c r="AH22" s="103">
        <v>0</v>
      </c>
      <c r="AI22" s="103">
        <v>0</v>
      </c>
      <c r="AJ22" s="103">
        <f>SUM(AK22:AS22)</f>
        <v>16</v>
      </c>
      <c r="AK22" s="103">
        <v>0</v>
      </c>
      <c r="AL22" s="103">
        <v>0</v>
      </c>
      <c r="AM22" s="103">
        <v>16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</v>
      </c>
      <c r="AU22" s="103">
        <v>0</v>
      </c>
      <c r="AV22" s="103">
        <v>0</v>
      </c>
      <c r="AW22" s="103">
        <v>2</v>
      </c>
      <c r="AX22" s="103">
        <v>0</v>
      </c>
      <c r="AY22" s="103">
        <v>0</v>
      </c>
      <c r="AZ22" s="103">
        <f>SUM(BA22:BC22)</f>
        <v>58</v>
      </c>
      <c r="BA22" s="103">
        <v>58</v>
      </c>
      <c r="BB22" s="103">
        <v>0</v>
      </c>
      <c r="BC22" s="103">
        <v>0</v>
      </c>
    </row>
    <row r="23" spans="1:55" s="105" customFormat="1" ht="13.5" customHeight="1">
      <c r="A23" s="115" t="s">
        <v>45</v>
      </c>
      <c r="B23" s="113" t="s">
        <v>286</v>
      </c>
      <c r="C23" s="101" t="s">
        <v>287</v>
      </c>
      <c r="D23" s="103">
        <f>SUM(E23,+H23,+K23)</f>
        <v>6225</v>
      </c>
      <c r="E23" s="103">
        <f>SUM(F23:G23)</f>
        <v>6116</v>
      </c>
      <c r="F23" s="103">
        <v>1351</v>
      </c>
      <c r="G23" s="103">
        <v>4765</v>
      </c>
      <c r="H23" s="103">
        <f>SUM(I23:J23)</f>
        <v>109</v>
      </c>
      <c r="I23" s="103">
        <v>0</v>
      </c>
      <c r="J23" s="103">
        <v>109</v>
      </c>
      <c r="K23" s="103">
        <f>SUM(L23:M23)</f>
        <v>0</v>
      </c>
      <c r="L23" s="103">
        <v>0</v>
      </c>
      <c r="M23" s="103">
        <v>0</v>
      </c>
      <c r="N23" s="103">
        <f>SUM(O23,+V23,+AC23)</f>
        <v>6225</v>
      </c>
      <c r="O23" s="103">
        <f>SUM(P23:U23)</f>
        <v>1351</v>
      </c>
      <c r="P23" s="103">
        <v>1351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4874</v>
      </c>
      <c r="W23" s="103">
        <v>4874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332</v>
      </c>
      <c r="AG23" s="103">
        <v>332</v>
      </c>
      <c r="AH23" s="103">
        <v>0</v>
      </c>
      <c r="AI23" s="103">
        <v>0</v>
      </c>
      <c r="AJ23" s="103">
        <f>SUM(AK23:AS23)</f>
        <v>332</v>
      </c>
      <c r="AK23" s="103">
        <v>0</v>
      </c>
      <c r="AL23" s="103">
        <v>0</v>
      </c>
      <c r="AM23" s="103">
        <v>296</v>
      </c>
      <c r="AN23" s="103">
        <v>0</v>
      </c>
      <c r="AO23" s="103">
        <v>0</v>
      </c>
      <c r="AP23" s="103">
        <v>0</v>
      </c>
      <c r="AQ23" s="103">
        <v>36</v>
      </c>
      <c r="AR23" s="103">
        <v>0</v>
      </c>
      <c r="AS23" s="103">
        <v>0</v>
      </c>
      <c r="AT23" s="103">
        <f>SUM(AU23:AY23)</f>
        <v>59</v>
      </c>
      <c r="AU23" s="103">
        <v>0</v>
      </c>
      <c r="AV23" s="103">
        <v>0</v>
      </c>
      <c r="AW23" s="103">
        <v>59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45</v>
      </c>
      <c r="B24" s="113" t="s">
        <v>288</v>
      </c>
      <c r="C24" s="101" t="s">
        <v>289</v>
      </c>
      <c r="D24" s="103">
        <f>SUM(E24,+H24,+K24)</f>
        <v>3184</v>
      </c>
      <c r="E24" s="103">
        <f>SUM(F24:G24)</f>
        <v>873</v>
      </c>
      <c r="F24" s="103">
        <v>467</v>
      </c>
      <c r="G24" s="103">
        <v>406</v>
      </c>
      <c r="H24" s="103">
        <f>SUM(I24:J24)</f>
        <v>2311</v>
      </c>
      <c r="I24" s="103">
        <v>0</v>
      </c>
      <c r="J24" s="103">
        <v>2311</v>
      </c>
      <c r="K24" s="103">
        <f>SUM(L24:M24)</f>
        <v>0</v>
      </c>
      <c r="L24" s="103">
        <v>0</v>
      </c>
      <c r="M24" s="103">
        <v>0</v>
      </c>
      <c r="N24" s="103">
        <f>SUM(O24,+V24,+AC24)</f>
        <v>3184</v>
      </c>
      <c r="O24" s="103">
        <f>SUM(P24:U24)</f>
        <v>467</v>
      </c>
      <c r="P24" s="103">
        <v>467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2717</v>
      </c>
      <c r="W24" s="103">
        <v>2717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170</v>
      </c>
      <c r="AG24" s="103">
        <v>170</v>
      </c>
      <c r="AH24" s="103">
        <v>0</v>
      </c>
      <c r="AI24" s="103">
        <v>0</v>
      </c>
      <c r="AJ24" s="103">
        <f>SUM(AK24:AS24)</f>
        <v>170</v>
      </c>
      <c r="AK24" s="103">
        <v>0</v>
      </c>
      <c r="AL24" s="103">
        <v>0</v>
      </c>
      <c r="AM24" s="103">
        <v>152</v>
      </c>
      <c r="AN24" s="103">
        <v>0</v>
      </c>
      <c r="AO24" s="103">
        <v>0</v>
      </c>
      <c r="AP24" s="103">
        <v>0</v>
      </c>
      <c r="AQ24" s="103">
        <v>18</v>
      </c>
      <c r="AR24" s="103">
        <v>0</v>
      </c>
      <c r="AS24" s="103">
        <v>0</v>
      </c>
      <c r="AT24" s="103">
        <f>SUM(AU24:AY24)</f>
        <v>23</v>
      </c>
      <c r="AU24" s="103">
        <v>0</v>
      </c>
      <c r="AV24" s="103">
        <v>0</v>
      </c>
      <c r="AW24" s="103">
        <v>23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45</v>
      </c>
      <c r="B25" s="113" t="s">
        <v>290</v>
      </c>
      <c r="C25" s="101" t="s">
        <v>291</v>
      </c>
      <c r="D25" s="103">
        <f>SUM(E25,+H25,+K25)</f>
        <v>3578</v>
      </c>
      <c r="E25" s="103">
        <f>SUM(F25:G25)</f>
        <v>1648</v>
      </c>
      <c r="F25" s="103">
        <v>530</v>
      </c>
      <c r="G25" s="103">
        <v>1118</v>
      </c>
      <c r="H25" s="103">
        <f>SUM(I25:J25)</f>
        <v>1930</v>
      </c>
      <c r="I25" s="103">
        <v>0</v>
      </c>
      <c r="J25" s="103">
        <v>1930</v>
      </c>
      <c r="K25" s="103">
        <f>SUM(L25:M25)</f>
        <v>0</v>
      </c>
      <c r="L25" s="103">
        <v>0</v>
      </c>
      <c r="M25" s="103">
        <v>0</v>
      </c>
      <c r="N25" s="103">
        <f>SUM(O25,+V25,+AC25)</f>
        <v>3578</v>
      </c>
      <c r="O25" s="103">
        <f>SUM(P25:U25)</f>
        <v>530</v>
      </c>
      <c r="P25" s="103">
        <v>530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3048</v>
      </c>
      <c r="W25" s="103">
        <v>3048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190</v>
      </c>
      <c r="AG25" s="103">
        <v>190</v>
      </c>
      <c r="AH25" s="103">
        <v>0</v>
      </c>
      <c r="AI25" s="103">
        <v>0</v>
      </c>
      <c r="AJ25" s="103">
        <f>SUM(AK25:AS25)</f>
        <v>190</v>
      </c>
      <c r="AK25" s="103">
        <v>0</v>
      </c>
      <c r="AL25" s="103">
        <v>0</v>
      </c>
      <c r="AM25" s="103">
        <v>170</v>
      </c>
      <c r="AN25" s="103">
        <v>0</v>
      </c>
      <c r="AO25" s="103">
        <v>0</v>
      </c>
      <c r="AP25" s="103">
        <v>0</v>
      </c>
      <c r="AQ25" s="103">
        <v>20</v>
      </c>
      <c r="AR25" s="103">
        <v>0</v>
      </c>
      <c r="AS25" s="103">
        <v>0</v>
      </c>
      <c r="AT25" s="103">
        <f>SUM(AU25:AY25)</f>
        <v>26</v>
      </c>
      <c r="AU25" s="103">
        <v>0</v>
      </c>
      <c r="AV25" s="103">
        <v>0</v>
      </c>
      <c r="AW25" s="103">
        <v>26</v>
      </c>
      <c r="AX25" s="103">
        <v>0</v>
      </c>
      <c r="AY25" s="103">
        <v>0</v>
      </c>
      <c r="AZ25" s="103">
        <f>SUM(BA25:BC25)</f>
        <v>20</v>
      </c>
      <c r="BA25" s="103">
        <v>20</v>
      </c>
      <c r="BB25" s="103">
        <v>0</v>
      </c>
      <c r="BC25" s="103">
        <v>0</v>
      </c>
    </row>
    <row r="26" spans="1:55" s="105" customFormat="1" ht="13.5" customHeight="1">
      <c r="A26" s="115" t="s">
        <v>45</v>
      </c>
      <c r="B26" s="113" t="s">
        <v>292</v>
      </c>
      <c r="C26" s="101" t="s">
        <v>293</v>
      </c>
      <c r="D26" s="103">
        <f>SUM(E26,+H26,+K26)</f>
        <v>4642</v>
      </c>
      <c r="E26" s="103">
        <f>SUM(F26:G26)</f>
        <v>1338</v>
      </c>
      <c r="F26" s="103">
        <v>526</v>
      </c>
      <c r="G26" s="103">
        <v>812</v>
      </c>
      <c r="H26" s="103">
        <f>SUM(I26:J26)</f>
        <v>3304</v>
      </c>
      <c r="I26" s="103">
        <v>0</v>
      </c>
      <c r="J26" s="103">
        <v>3304</v>
      </c>
      <c r="K26" s="103">
        <f>SUM(L26:M26)</f>
        <v>0</v>
      </c>
      <c r="L26" s="103">
        <v>0</v>
      </c>
      <c r="M26" s="103">
        <v>0</v>
      </c>
      <c r="N26" s="103">
        <f>SUM(O26,+V26,+AC26)</f>
        <v>4642</v>
      </c>
      <c r="O26" s="103">
        <f>SUM(P26:U26)</f>
        <v>526</v>
      </c>
      <c r="P26" s="103">
        <v>526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4116</v>
      </c>
      <c r="W26" s="103">
        <v>4116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248</v>
      </c>
      <c r="AG26" s="103">
        <v>248</v>
      </c>
      <c r="AH26" s="103">
        <v>0</v>
      </c>
      <c r="AI26" s="103">
        <v>0</v>
      </c>
      <c r="AJ26" s="103">
        <f>SUM(AK26:AS26)</f>
        <v>248</v>
      </c>
      <c r="AK26" s="103">
        <v>0</v>
      </c>
      <c r="AL26" s="103">
        <v>0</v>
      </c>
      <c r="AM26" s="103">
        <v>221</v>
      </c>
      <c r="AN26" s="103">
        <v>0</v>
      </c>
      <c r="AO26" s="103">
        <v>0</v>
      </c>
      <c r="AP26" s="103">
        <v>0</v>
      </c>
      <c r="AQ26" s="103">
        <v>27</v>
      </c>
      <c r="AR26" s="103">
        <v>0</v>
      </c>
      <c r="AS26" s="103">
        <v>0</v>
      </c>
      <c r="AT26" s="103">
        <f>SUM(AU26:AY26)</f>
        <v>33</v>
      </c>
      <c r="AU26" s="103">
        <v>0</v>
      </c>
      <c r="AV26" s="103">
        <v>0</v>
      </c>
      <c r="AW26" s="103">
        <v>33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45</v>
      </c>
      <c r="B27" s="113" t="s">
        <v>294</v>
      </c>
      <c r="C27" s="101" t="s">
        <v>295</v>
      </c>
      <c r="D27" s="103">
        <f>SUM(E27,+H27,+K27)</f>
        <v>4708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4708</v>
      </c>
      <c r="L27" s="103">
        <v>708</v>
      </c>
      <c r="M27" s="103">
        <v>4000</v>
      </c>
      <c r="N27" s="103">
        <f>SUM(O27,+V27,+AC27)</f>
        <v>4708</v>
      </c>
      <c r="O27" s="103">
        <f>SUM(P27:U27)</f>
        <v>708</v>
      </c>
      <c r="P27" s="103">
        <v>708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4000</v>
      </c>
      <c r="W27" s="103">
        <v>4000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341</v>
      </c>
      <c r="AG27" s="103">
        <v>341</v>
      </c>
      <c r="AH27" s="103">
        <v>0</v>
      </c>
      <c r="AI27" s="103">
        <v>0</v>
      </c>
      <c r="AJ27" s="103">
        <f>SUM(AK27:AS27)</f>
        <v>341</v>
      </c>
      <c r="AK27" s="103">
        <v>0</v>
      </c>
      <c r="AL27" s="103">
        <v>0</v>
      </c>
      <c r="AM27" s="103">
        <v>0</v>
      </c>
      <c r="AN27" s="103">
        <v>341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45</v>
      </c>
      <c r="B28" s="113" t="s">
        <v>296</v>
      </c>
      <c r="C28" s="101" t="s">
        <v>297</v>
      </c>
      <c r="D28" s="103">
        <f>SUM(E28,+H28,+K28)</f>
        <v>3752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3752</v>
      </c>
      <c r="L28" s="103">
        <v>496</v>
      </c>
      <c r="M28" s="103">
        <v>3256</v>
      </c>
      <c r="N28" s="103">
        <f>SUM(O28,+V28,+AC28)</f>
        <v>3752</v>
      </c>
      <c r="O28" s="103">
        <f>SUM(P28:U28)</f>
        <v>496</v>
      </c>
      <c r="P28" s="103">
        <v>496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3256</v>
      </c>
      <c r="W28" s="103">
        <v>3256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</v>
      </c>
      <c r="AG28" s="103">
        <v>9</v>
      </c>
      <c r="AH28" s="103">
        <v>0</v>
      </c>
      <c r="AI28" s="103">
        <v>0</v>
      </c>
      <c r="AJ28" s="103">
        <f>SUM(AK28:AS28)</f>
        <v>9</v>
      </c>
      <c r="AK28" s="103">
        <v>0</v>
      </c>
      <c r="AL28" s="103">
        <v>0</v>
      </c>
      <c r="AM28" s="103">
        <v>9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31</v>
      </c>
      <c r="BA28" s="103">
        <v>31</v>
      </c>
      <c r="BB28" s="103">
        <v>0</v>
      </c>
      <c r="BC28" s="103">
        <v>0</v>
      </c>
    </row>
    <row r="29" spans="1:55" s="105" customFormat="1" ht="13.5" customHeight="1">
      <c r="A29" s="115" t="s">
        <v>45</v>
      </c>
      <c r="B29" s="113" t="s">
        <v>298</v>
      </c>
      <c r="C29" s="101" t="s">
        <v>299</v>
      </c>
      <c r="D29" s="103">
        <f>SUM(E29,+H29,+K29)</f>
        <v>5123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5123</v>
      </c>
      <c r="L29" s="103">
        <v>625</v>
      </c>
      <c r="M29" s="103">
        <v>4498</v>
      </c>
      <c r="N29" s="103">
        <f>SUM(O29,+V29,+AC29)</f>
        <v>5123</v>
      </c>
      <c r="O29" s="103">
        <f>SUM(P29:U29)</f>
        <v>625</v>
      </c>
      <c r="P29" s="103">
        <v>625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4498</v>
      </c>
      <c r="W29" s="103">
        <v>4498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12</v>
      </c>
      <c r="AG29" s="103">
        <v>12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12</v>
      </c>
      <c r="AU29" s="103">
        <v>12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45</v>
      </c>
      <c r="B30" s="113" t="s">
        <v>300</v>
      </c>
      <c r="C30" s="101" t="s">
        <v>301</v>
      </c>
      <c r="D30" s="103">
        <f>SUM(E30,+H30,+K30)</f>
        <v>7010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7010</v>
      </c>
      <c r="L30" s="103">
        <v>637</v>
      </c>
      <c r="M30" s="103">
        <v>6373</v>
      </c>
      <c r="N30" s="103">
        <f>SUM(O30,+V30,+AC30)</f>
        <v>7010</v>
      </c>
      <c r="O30" s="103">
        <f>SUM(P30:U30)</f>
        <v>637</v>
      </c>
      <c r="P30" s="103">
        <v>637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6373</v>
      </c>
      <c r="W30" s="103">
        <v>6373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16</v>
      </c>
      <c r="AG30" s="103">
        <v>16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16</v>
      </c>
      <c r="AU30" s="103">
        <v>16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45</v>
      </c>
      <c r="B31" s="113" t="s">
        <v>302</v>
      </c>
      <c r="C31" s="101" t="s">
        <v>303</v>
      </c>
      <c r="D31" s="103">
        <f>SUM(E31,+H31,+K31)</f>
        <v>12876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12876</v>
      </c>
      <c r="L31" s="103">
        <v>1637</v>
      </c>
      <c r="M31" s="103">
        <v>11239</v>
      </c>
      <c r="N31" s="103">
        <f>SUM(O31,+V31,+AC31)</f>
        <v>12876</v>
      </c>
      <c r="O31" s="103">
        <f>SUM(P31:U31)</f>
        <v>1637</v>
      </c>
      <c r="P31" s="103">
        <v>1637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11239</v>
      </c>
      <c r="W31" s="103">
        <v>11239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27</v>
      </c>
      <c r="AG31" s="103">
        <v>27</v>
      </c>
      <c r="AH31" s="103">
        <v>0</v>
      </c>
      <c r="AI31" s="103">
        <v>0</v>
      </c>
      <c r="AJ31" s="103">
        <f>SUM(AK31:AS31)</f>
        <v>1057</v>
      </c>
      <c r="AK31" s="103">
        <v>1057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27</v>
      </c>
      <c r="AU31" s="103">
        <v>27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45</v>
      </c>
      <c r="B32" s="113" t="s">
        <v>304</v>
      </c>
      <c r="C32" s="101" t="s">
        <v>305</v>
      </c>
      <c r="D32" s="103">
        <f>SUM(E32,+H32,+K32)</f>
        <v>5391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5391</v>
      </c>
      <c r="L32" s="103">
        <v>1109</v>
      </c>
      <c r="M32" s="103">
        <v>4282</v>
      </c>
      <c r="N32" s="103">
        <f>SUM(O32,+V32,+AC32)</f>
        <v>5391</v>
      </c>
      <c r="O32" s="103">
        <f>SUM(P32:U32)</f>
        <v>1109</v>
      </c>
      <c r="P32" s="103">
        <v>1109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4282</v>
      </c>
      <c r="W32" s="103">
        <v>4282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272</v>
      </c>
      <c r="AG32" s="103">
        <v>272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272</v>
      </c>
      <c r="AU32" s="103">
        <v>272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09000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09201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09213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09214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09215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09216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09301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09342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09343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09344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09345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09361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09364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09384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09407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09411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2020-02-20T05:47:43Z</dcterms:modified>
</cp:coreProperties>
</file>