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8茨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水洗化人口等!$A$6:$AA$50</definedName>
    <definedName name="_xlnm.Print_Area" localSheetId="2">し尿集計結果!$A$1:$M$36</definedName>
    <definedName name="_xlnm.Print_Area" localSheetId="1">し尿処理状況!$2:$51</definedName>
    <definedName name="_xlnm.Print_Area" localSheetId="0">水洗化人口等!$2:$51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L37" i="1"/>
  <c r="L38" i="1"/>
  <c r="L49" i="1"/>
  <c r="J9" i="1"/>
  <c r="J10" i="1"/>
  <c r="J21" i="1"/>
  <c r="J25" i="1"/>
  <c r="J26" i="1"/>
  <c r="J37" i="1"/>
  <c r="J41" i="1"/>
  <c r="J4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F9" i="1"/>
  <c r="F13" i="1"/>
  <c r="F14" i="1"/>
  <c r="F25" i="1"/>
  <c r="F29" i="1"/>
  <c r="F30" i="1"/>
  <c r="F41" i="1"/>
  <c r="F45" i="1"/>
  <c r="F4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D8" i="1"/>
  <c r="Q8" i="1" s="1"/>
  <c r="D9" i="1"/>
  <c r="D10" i="1"/>
  <c r="Q10" i="1" s="1"/>
  <c r="D11" i="1"/>
  <c r="J11" i="1" s="1"/>
  <c r="D12" i="1"/>
  <c r="Q12" i="1" s="1"/>
  <c r="D13" i="1"/>
  <c r="D14" i="1"/>
  <c r="N14" i="1" s="1"/>
  <c r="D15" i="1"/>
  <c r="F15" i="1" s="1"/>
  <c r="D16" i="1"/>
  <c r="Q16" i="1" s="1"/>
  <c r="D17" i="1"/>
  <c r="D18" i="1"/>
  <c r="Q18" i="1" s="1"/>
  <c r="D19" i="1"/>
  <c r="Q19" i="1" s="1"/>
  <c r="D20" i="1"/>
  <c r="Q20" i="1" s="1"/>
  <c r="D21" i="1"/>
  <c r="D22" i="1"/>
  <c r="N22" i="1" s="1"/>
  <c r="D23" i="1"/>
  <c r="N23" i="1" s="1"/>
  <c r="D24" i="1"/>
  <c r="Q24" i="1" s="1"/>
  <c r="D25" i="1"/>
  <c r="D26" i="1"/>
  <c r="Q26" i="1" s="1"/>
  <c r="D27" i="1"/>
  <c r="J27" i="1" s="1"/>
  <c r="D28" i="1"/>
  <c r="Q28" i="1" s="1"/>
  <c r="D29" i="1"/>
  <c r="D30" i="1"/>
  <c r="N30" i="1" s="1"/>
  <c r="D31" i="1"/>
  <c r="F31" i="1" s="1"/>
  <c r="D32" i="1"/>
  <c r="Q32" i="1" s="1"/>
  <c r="D33" i="1"/>
  <c r="D34" i="1"/>
  <c r="Q34" i="1" s="1"/>
  <c r="D35" i="1"/>
  <c r="Q35" i="1" s="1"/>
  <c r="D36" i="1"/>
  <c r="Q36" i="1" s="1"/>
  <c r="D37" i="1"/>
  <c r="D38" i="1"/>
  <c r="N38" i="1" s="1"/>
  <c r="D39" i="1"/>
  <c r="L39" i="1" s="1"/>
  <c r="D40" i="1"/>
  <c r="Q40" i="1" s="1"/>
  <c r="D41" i="1"/>
  <c r="D42" i="1"/>
  <c r="Q42" i="1" s="1"/>
  <c r="D43" i="1"/>
  <c r="J43" i="1" s="1"/>
  <c r="D44" i="1"/>
  <c r="Q44" i="1" s="1"/>
  <c r="D45" i="1"/>
  <c r="D46" i="1"/>
  <c r="N46" i="1" s="1"/>
  <c r="D47" i="1"/>
  <c r="F47" i="1" s="1"/>
  <c r="D48" i="1"/>
  <c r="Q48" i="1" s="1"/>
  <c r="D49" i="1"/>
  <c r="D50" i="1"/>
  <c r="Q50" i="1" s="1"/>
  <c r="D51" i="1"/>
  <c r="Q51" i="1" s="1"/>
  <c r="F51" i="1" l="1"/>
  <c r="F35" i="1"/>
  <c r="F19" i="1"/>
  <c r="J47" i="1"/>
  <c r="J31" i="1"/>
  <c r="J15" i="1"/>
  <c r="L43" i="1"/>
  <c r="L31" i="1"/>
  <c r="L23" i="1"/>
  <c r="L15" i="1"/>
  <c r="N51" i="1"/>
  <c r="N43" i="1"/>
  <c r="N35" i="1"/>
  <c r="N27" i="1"/>
  <c r="N19" i="1"/>
  <c r="N11" i="1"/>
  <c r="Q47" i="1"/>
  <c r="Q39" i="1"/>
  <c r="Q31" i="1"/>
  <c r="Q23" i="1"/>
  <c r="Q15" i="1"/>
  <c r="F50" i="1"/>
  <c r="F39" i="1"/>
  <c r="F34" i="1"/>
  <c r="F23" i="1"/>
  <c r="F18" i="1"/>
  <c r="J51" i="1"/>
  <c r="J46" i="1"/>
  <c r="J35" i="1"/>
  <c r="J30" i="1"/>
  <c r="J19" i="1"/>
  <c r="J14" i="1"/>
  <c r="L47" i="1"/>
  <c r="L42" i="1"/>
  <c r="L30" i="1"/>
  <c r="L22" i="1"/>
  <c r="L14" i="1"/>
  <c r="N50" i="1"/>
  <c r="N42" i="1"/>
  <c r="N34" i="1"/>
  <c r="N26" i="1"/>
  <c r="N18" i="1"/>
  <c r="N10" i="1"/>
  <c r="Q46" i="1"/>
  <c r="Q38" i="1"/>
  <c r="Q30" i="1"/>
  <c r="Q22" i="1"/>
  <c r="Q14" i="1"/>
  <c r="Q49" i="1"/>
  <c r="N49" i="1"/>
  <c r="Q45" i="1"/>
  <c r="N45" i="1"/>
  <c r="Q41" i="1"/>
  <c r="N41" i="1"/>
  <c r="Q37" i="1"/>
  <c r="N37" i="1"/>
  <c r="Q33" i="1"/>
  <c r="N33" i="1"/>
  <c r="L33" i="1"/>
  <c r="Q29" i="1"/>
  <c r="N29" i="1"/>
  <c r="L29" i="1"/>
  <c r="Q25" i="1"/>
  <c r="N25" i="1"/>
  <c r="L25" i="1"/>
  <c r="Q21" i="1"/>
  <c r="N21" i="1"/>
  <c r="L21" i="1"/>
  <c r="Q17" i="1"/>
  <c r="N17" i="1"/>
  <c r="L17" i="1"/>
  <c r="Q13" i="1"/>
  <c r="N13" i="1"/>
  <c r="L13" i="1"/>
  <c r="Q9" i="1"/>
  <c r="N9" i="1"/>
  <c r="L9" i="1"/>
  <c r="F49" i="1"/>
  <c r="F43" i="1"/>
  <c r="F38" i="1"/>
  <c r="F33" i="1"/>
  <c r="F27" i="1"/>
  <c r="F22" i="1"/>
  <c r="F17" i="1"/>
  <c r="F11" i="1"/>
  <c r="J50" i="1"/>
  <c r="J45" i="1"/>
  <c r="J39" i="1"/>
  <c r="J34" i="1"/>
  <c r="J29" i="1"/>
  <c r="J23" i="1"/>
  <c r="J18" i="1"/>
  <c r="J13" i="1"/>
  <c r="L51" i="1"/>
  <c r="L46" i="1"/>
  <c r="L41" i="1"/>
  <c r="L35" i="1"/>
  <c r="L27" i="1"/>
  <c r="L19" i="1"/>
  <c r="L11" i="1"/>
  <c r="N47" i="1"/>
  <c r="N39" i="1"/>
  <c r="N31" i="1"/>
  <c r="N15" i="1"/>
  <c r="Q43" i="1"/>
  <c r="Q27" i="1"/>
  <c r="Q11" i="1"/>
  <c r="F42" i="1"/>
  <c r="F37" i="1"/>
  <c r="F26" i="1"/>
  <c r="F21" i="1"/>
  <c r="F10" i="1"/>
  <c r="J49" i="1"/>
  <c r="J38" i="1"/>
  <c r="J33" i="1"/>
  <c r="J22" i="1"/>
  <c r="J17" i="1"/>
  <c r="L50" i="1"/>
  <c r="L45" i="1"/>
  <c r="L34" i="1"/>
  <c r="L26" i="1"/>
  <c r="L18" i="1"/>
  <c r="L10" i="1"/>
  <c r="F48" i="1"/>
  <c r="F44" i="1"/>
  <c r="F40" i="1"/>
  <c r="F36" i="1"/>
  <c r="F32" i="1"/>
  <c r="F28" i="1"/>
  <c r="F24" i="1"/>
  <c r="F20" i="1"/>
  <c r="F16" i="1"/>
  <c r="F12" i="1"/>
  <c r="F8" i="1"/>
  <c r="J48" i="1"/>
  <c r="J44" i="1"/>
  <c r="J40" i="1"/>
  <c r="J36" i="1"/>
  <c r="J32" i="1"/>
  <c r="J28" i="1"/>
  <c r="J24" i="1"/>
  <c r="J20" i="1"/>
  <c r="J16" i="1"/>
  <c r="J12" i="1"/>
  <c r="J8" i="1"/>
  <c r="L48" i="1"/>
  <c r="L44" i="1"/>
  <c r="L40" i="1"/>
  <c r="L36" i="1"/>
  <c r="L32" i="1"/>
  <c r="L28" i="1"/>
  <c r="L24" i="1"/>
  <c r="L20" i="1"/>
  <c r="L16" i="1"/>
  <c r="L12" i="1"/>
  <c r="L8" i="1"/>
  <c r="N48" i="1"/>
  <c r="N44" i="1"/>
  <c r="N40" i="1"/>
  <c r="N36" i="1"/>
  <c r="N32" i="1"/>
  <c r="N28" i="1"/>
  <c r="N24" i="1"/>
  <c r="N20" i="1"/>
  <c r="N16" i="1"/>
  <c r="N12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<sst xmlns="http://schemas.openxmlformats.org/spreadsheetml/2006/main" count="880" uniqueCount="344">
  <si>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</si>
  <si>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</si>
  <si>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</si>
  <si>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</si>
  <si>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</si>
  <si>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</si>
  <si>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</si>
  <si>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</si>
  <si>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</si>
  <si>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</si>
  <si>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</si>
  <si>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</si>
  <si>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</si>
  <si>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</si>
  <si>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</si>
  <si>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</si>
  <si>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</si>
  <si>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</si>
  <si>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</si>
  <si>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</si>
  <si>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</si>
  <si>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</si>
  <si>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</si>
  <si>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</si>
  <si>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</si>
  <si>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</si>
  <si>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</si>
  <si>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</si>
  <si>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</si>
  <si>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</si>
  <si>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</si>
  <si>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</si>
  <si>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</si>
  <si>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</si>
  <si>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</si>
  <si>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</si>
  <si>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</si>
  <si>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</si>
  <si>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</si>
  <si>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</si>
  <si>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</si>
  <si>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</si>
  <si>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</si>
  <si>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</si>
  <si>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</si>
  <si>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</si>
  <si>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</si>
  <si>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</si>
  <si>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</si>
  <si>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</si>
  <si>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</si>
  <si>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</si>
  <si>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</si>
  <si>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</si>
  <si>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</si>
  <si>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</si>
  <si>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</si>
  <si>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</si>
  <si>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</si>
  <si>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</si>
  <si>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</si>
  <si>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</si>
  <si>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</si>
  <si>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</si>
  <si>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</si>
  <si>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</si>
  <si>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</si>
  <si>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</si>
  <si>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</si>
  <si>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</si>
  <si>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</si>
  <si>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</si>
  <si>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</si>
  <si>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</si>
  <si>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</si>
  <si>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</si>
  <si>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</si>
  <si>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</si>
  <si>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</si>
  <si>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</si>
  <si>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</si>
  <si>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</si>
  <si>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</si>
  <si>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</si>
  <si>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</si>
  <si>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</si>
  <si>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</si>
  <si>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</si>
  <si>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</si>
  <si>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</si>
  <si>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</si>
  <si>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</si>
  <si>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</si>
  <si>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</si>
  <si>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</si>
  <si>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</si>
  <si>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</si>
  <si>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</si>
  <si>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</si>
  <si>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</si>
  <si>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</si>
  <si>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</si>
  <si>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</si>
  <si>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</si>
  <si>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</si>
  <si>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</si>
  <si>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</si>
  <si>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</si>
  <si>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</si>
  <si>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</si>
  <si>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</si>
  <si>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</si>
  <si>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</si>
  <si>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</si>
  <si>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</si>
  <si>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</si>
  <si>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</si>
  <si>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</si>
  <si>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</si>
  <si>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</si>
  <si>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</si>
  <si>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</si>
  <si>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</si>
  <si>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</si>
  <si>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</si>
  <si>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</si>
  <si>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</si>
  <si>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</si>
  <si>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</si>
  <si>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</si>
  <si>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</si>
  <si>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</si>
  <si>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</si>
  <si>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</si>
  <si>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</si>
  <si>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</si>
  <si>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</si>
  <si>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</si>
  <si>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</si>
  <si>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</si>
  <si>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</si>
  <si>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</si>
  <si>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</si>
  <si>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</si>
  <si>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</si>
  <si>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</si>
  <si>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</si>
  <si>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</si>
  <si>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</si>
  <si>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</si>
  <si>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</si>
  <si>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</si>
  <si>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</si>
  <si>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</si>
  <si>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</si>
  <si>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</si>
  <si>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</si>
  <si>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</si>
  <si>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</si>
  <si>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</si>
  <si>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</si>
  <si>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</si>
  <si>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</si>
  <si>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</si>
  <si>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</si>
  <si>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</si>
  <si>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</si>
  <si>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</si>
  <si>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</si>
  <si>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</si>
  <si>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</si>
  <si>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</si>
  <si>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</si>
  <si>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</si>
  <si>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</si>
  <si>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</si>
  <si>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</si>
  <si>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</si>
  <si>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</si>
  <si>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</si>
  <si>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</si>
  <si>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</si>
  <si>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</si>
  <si>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</si>
  <si>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</si>
  <si>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</si>
  <si>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</si>
  <si>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</si>
  <si>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</si>
  <si>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</si>
  <si>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</si>
  <si>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</si>
  <si>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</si>
  <si>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</si>
  <si>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</si>
  <si>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</si>
  <si>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</si>
  <si>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</si>
  <si>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</si>
  <si>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</si>
  <si>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</si>
  <si>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</si>
  <si>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</si>
  <si>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</si>
  <si>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</si>
  <si>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</si>
  <si>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</si>
  <si>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</si>
  <si>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</si>
  <si>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</si>
  <si>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</si>
  <si>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</si>
  <si>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</si>
  <si>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</si>
  <si>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</si>
  <si>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</si>
  <si>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</si>
  <si>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</si>
  <si>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</si>
  <si>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</si>
  <si>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</si>
  <si>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</si>
  <si>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</si>
  <si>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</si>
  <si>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</si>
  <si>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</si>
  <si>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</si>
  <si>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</si>
  <si>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</si>
  <si>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</si>
  <si>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</si>
  <si>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</si>
  <si>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</si>
  <si>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</si>
  <si>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</si>
  <si>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</si>
  <si>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</si>
  <si>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</si>
  <si>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</si>
  <si>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</si>
  <si>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</si>
  <si>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</si>
  <si>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</si>
  <si>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</si>
  <si>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</si>
  <si>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</si>
  <si>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</si>
  <si>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</si>
  <si>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</si>
  <si>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</si>
  <si>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</si>
  <si>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08000</t>
  </si>
  <si>
    <t>水洗化人口等（平成30年度実績）</t>
    <phoneticPr fontId="3"/>
  </si>
  <si>
    <t>し尿処理の状況（平成30年度実績）</t>
    <phoneticPr fontId="3"/>
  </si>
  <si>
    <t>08201</t>
  </si>
  <si>
    <t>水戸市</t>
  </si>
  <si>
    <t/>
  </si>
  <si>
    <t>○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</si>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</sst>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46</v>
      </c>
      <c r="B7" s="116" t="s">
        <v>251</v>
      </c>
      <c r="C7" s="109" t="s">
        <v>200</v>
      </c>
      <c r="D7" s="110">
        <f>+SUM(E7,+I7)</f>
        <v>2933756</v>
      </c>
      <c r="E7" s="110">
        <f>+SUM(G7,+H7)</f>
        <v>241433</v>
      </c>
      <c r="F7" s="111">
        <f>IF(D7&gt;0,E7/D7*100,"-")</f>
        <v>8.2294846606193559</v>
      </c>
      <c r="G7" s="108">
        <f>SUM(G$8:G$207)</f>
        <v>224470</v>
      </c>
      <c r="H7" s="108">
        <f>SUM(H$8:H$207)</f>
        <v>16963</v>
      </c>
      <c r="I7" s="110">
        <f>+SUM(K7,+M7,+O7)</f>
        <v>2692323</v>
      </c>
      <c r="J7" s="111">
        <f>IF(D7&gt;0,I7/D7*100,"-")</f>
        <v>91.770515339380637</v>
      </c>
      <c r="K7" s="108">
        <f>SUM(K$8:K$207)</f>
        <v>1672547</v>
      </c>
      <c r="L7" s="111">
        <f>IF(D7&gt;0,K7/D7*100,"-")</f>
        <v>57.010433042148023</v>
      </c>
      <c r="M7" s="108">
        <f>SUM(M$8:M$207)</f>
        <v>11128</v>
      </c>
      <c r="N7" s="111">
        <f>IF(D7&gt;0,M7/D7*100,"-")</f>
        <v>0.37930898138768188</v>
      </c>
      <c r="O7" s="108">
        <f>SUM(O$8:O$207)</f>
        <v>1008648</v>
      </c>
      <c r="P7" s="108">
        <f>SUM(P$8:P$207)</f>
        <v>590784</v>
      </c>
      <c r="Q7" s="111">
        <f>IF(D7&gt;0,O7/D7*100,"-")</f>
        <v>34.380773315844941</v>
      </c>
      <c r="R7" s="108">
        <f>SUM(R$8:R$207)</f>
        <v>63284</v>
      </c>
      <c r="S7" s="112">
        <f t="shared" ref="S7:Z7" si="0">COUNTIF(S$8:S$207,"○")</f>
        <v>18</v>
      </c>
      <c r="T7" s="112">
        <f t="shared" si="0"/>
        <v>1</v>
      </c>
      <c r="U7" s="112">
        <f t="shared" si="0"/>
        <v>0</v>
      </c>
      <c r="V7" s="112">
        <f t="shared" si="0"/>
        <v>25</v>
      </c>
      <c r="W7" s="112">
        <f t="shared" si="0"/>
        <v>15</v>
      </c>
      <c r="X7" s="112">
        <f t="shared" si="0"/>
        <v>0</v>
      </c>
      <c r="Y7" s="112">
        <f t="shared" si="0"/>
        <v>0</v>
      </c>
      <c r="Z7" s="112">
        <f t="shared" si="0"/>
        <v>29</v>
      </c>
      <c r="AA7" s="188"/>
      <c r="AB7" s="188"/>
    </row>
    <row r="8" spans="1:28" s="105" customFormat="1" ht="13.5" customHeight="1">
      <c r="A8" s="101" t="s">
        <v>46</v>
      </c>
      <c r="B8" s="102" t="s">
        <v>254</v>
      </c>
      <c r="C8" s="101" t="s">
        <v>255</v>
      </c>
      <c r="D8" s="103">
        <f>+SUM(E8,+I8)</f>
        <v>272438</v>
      </c>
      <c r="E8" s="103">
        <f>+SUM(G8,+H8)</f>
        <v>8312</v>
      </c>
      <c r="F8" s="104">
        <f>IF(D8&gt;0,E8/D8*100,"-")</f>
        <v>3.0509693948714935</v>
      </c>
      <c r="G8" s="103">
        <v>8312</v>
      </c>
      <c r="H8" s="103">
        <v>0</v>
      </c>
      <c r="I8" s="103">
        <f>+SUM(K8,+M8,+O8)</f>
        <v>264126</v>
      </c>
      <c r="J8" s="104">
        <f>IF(D8&gt;0,I8/D8*100,"-")</f>
        <v>96.949030605128499</v>
      </c>
      <c r="K8" s="103">
        <v>185682</v>
      </c>
      <c r="L8" s="104">
        <f>IF(D8&gt;0,K8/D8*100,"-")</f>
        <v>68.155690469024137</v>
      </c>
      <c r="M8" s="103">
        <v>0</v>
      </c>
      <c r="N8" s="104">
        <f>IF(D8&gt;0,M8/D8*100,"-")</f>
        <v>0</v>
      </c>
      <c r="O8" s="103">
        <v>78444</v>
      </c>
      <c r="P8" s="103">
        <v>53157</v>
      </c>
      <c r="Q8" s="104">
        <f>IF(D8&gt;0,O8/D8*100,"-")</f>
        <v>28.793340136104362</v>
      </c>
      <c r="R8" s="103">
        <v>3553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46</v>
      </c>
      <c r="B9" s="102" t="s">
        <v>258</v>
      </c>
      <c r="C9" s="101" t="s">
        <v>259</v>
      </c>
      <c r="D9" s="103">
        <f>+SUM(E9,+I9)</f>
        <v>178658</v>
      </c>
      <c r="E9" s="103">
        <f>+SUM(G9,+H9)</f>
        <v>1874</v>
      </c>
      <c r="F9" s="104">
        <f>IF(D9&gt;0,E9/D9*100,"-")</f>
        <v>1.0489314780194561</v>
      </c>
      <c r="G9" s="103">
        <v>1874</v>
      </c>
      <c r="H9" s="103">
        <v>0</v>
      </c>
      <c r="I9" s="103">
        <f>+SUM(K9,+M9,+O9)</f>
        <v>176784</v>
      </c>
      <c r="J9" s="104">
        <f>IF(D9&gt;0,I9/D9*100,"-")</f>
        <v>98.951068521980545</v>
      </c>
      <c r="K9" s="103">
        <v>174037</v>
      </c>
      <c r="L9" s="104">
        <f>IF(D9&gt;0,K9/D9*100,"-")</f>
        <v>97.413493938138799</v>
      </c>
      <c r="M9" s="103">
        <v>0</v>
      </c>
      <c r="N9" s="104">
        <f>IF(D9&gt;0,M9/D9*100,"-")</f>
        <v>0</v>
      </c>
      <c r="O9" s="103">
        <v>2747</v>
      </c>
      <c r="P9" s="103">
        <v>1975</v>
      </c>
      <c r="Q9" s="104">
        <f>IF(D9&gt;0,O9/D9*100,"-")</f>
        <v>1.5375745838417534</v>
      </c>
      <c r="R9" s="103">
        <v>1975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46</v>
      </c>
      <c r="B10" s="102" t="s">
        <v>260</v>
      </c>
      <c r="C10" s="101" t="s">
        <v>261</v>
      </c>
      <c r="D10" s="103">
        <f>+SUM(E10,+I10)</f>
        <v>142887</v>
      </c>
      <c r="E10" s="103">
        <f>+SUM(G10,+H10)</f>
        <v>5809</v>
      </c>
      <c r="F10" s="104">
        <f>IF(D10&gt;0,E10/D10*100,"-")</f>
        <v>4.0654503208829347</v>
      </c>
      <c r="G10" s="103">
        <v>5809</v>
      </c>
      <c r="H10" s="103">
        <v>0</v>
      </c>
      <c r="I10" s="103">
        <f>+SUM(K10,+M10,+O10)</f>
        <v>137078</v>
      </c>
      <c r="J10" s="104">
        <f>IF(D10&gt;0,I10/D10*100,"-")</f>
        <v>95.934549679117069</v>
      </c>
      <c r="K10" s="103">
        <v>117712</v>
      </c>
      <c r="L10" s="104">
        <f>IF(D10&gt;0,K10/D10*100,"-")</f>
        <v>82.381182332892422</v>
      </c>
      <c r="M10" s="103">
        <v>0</v>
      </c>
      <c r="N10" s="104">
        <f>IF(D10&gt;0,M10/D10*100,"-")</f>
        <v>0</v>
      </c>
      <c r="O10" s="103">
        <v>19366</v>
      </c>
      <c r="P10" s="103">
        <v>11372</v>
      </c>
      <c r="Q10" s="104">
        <f>IF(D10&gt;0,O10/D10*100,"-")</f>
        <v>13.55336734622464</v>
      </c>
      <c r="R10" s="103">
        <v>3880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46</v>
      </c>
      <c r="B11" s="102" t="s">
        <v>262</v>
      </c>
      <c r="C11" s="101" t="s">
        <v>263</v>
      </c>
      <c r="D11" s="103">
        <f>+SUM(E11,+I11)</f>
        <v>143738</v>
      </c>
      <c r="E11" s="103">
        <f>+SUM(G11,+H11)</f>
        <v>9417</v>
      </c>
      <c r="F11" s="104">
        <f>IF(D11&gt;0,E11/D11*100,"-")</f>
        <v>6.5515034298515351</v>
      </c>
      <c r="G11" s="103">
        <v>9417</v>
      </c>
      <c r="H11" s="103">
        <v>0</v>
      </c>
      <c r="I11" s="103">
        <f>+SUM(K11,+M11,+O11)</f>
        <v>134321</v>
      </c>
      <c r="J11" s="104">
        <f>IF(D11&gt;0,I11/D11*100,"-")</f>
        <v>93.448496570148464</v>
      </c>
      <c r="K11" s="103">
        <v>73391</v>
      </c>
      <c r="L11" s="104">
        <f>IF(D11&gt;0,K11/D11*100,"-")</f>
        <v>51.058871001405336</v>
      </c>
      <c r="M11" s="103">
        <v>0</v>
      </c>
      <c r="N11" s="104">
        <f>IF(D11&gt;0,M11/D11*100,"-")</f>
        <v>0</v>
      </c>
      <c r="O11" s="103">
        <v>60930</v>
      </c>
      <c r="P11" s="103">
        <v>28755</v>
      </c>
      <c r="Q11" s="104">
        <f>IF(D11&gt;0,O11/D11*100,"-")</f>
        <v>42.389625568743128</v>
      </c>
      <c r="R11" s="103">
        <v>3475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46</v>
      </c>
      <c r="B12" s="102" t="s">
        <v>264</v>
      </c>
      <c r="C12" s="101" t="s">
        <v>265</v>
      </c>
      <c r="D12" s="103">
        <f>+SUM(E12,+I12)</f>
        <v>75454</v>
      </c>
      <c r="E12" s="103">
        <f>+SUM(G12,+H12)</f>
        <v>6232</v>
      </c>
      <c r="F12" s="104">
        <f>IF(D12&gt;0,E12/D12*100,"-")</f>
        <v>8.2593368144829959</v>
      </c>
      <c r="G12" s="103">
        <v>6232</v>
      </c>
      <c r="H12" s="103">
        <v>0</v>
      </c>
      <c r="I12" s="103">
        <f>+SUM(K12,+M12,+O12)</f>
        <v>69222</v>
      </c>
      <c r="J12" s="104">
        <f>IF(D12&gt;0,I12/D12*100,"-")</f>
        <v>91.740663185517008</v>
      </c>
      <c r="K12" s="103">
        <v>39466</v>
      </c>
      <c r="L12" s="104">
        <f>IF(D12&gt;0,K12/D12*100,"-")</f>
        <v>52.304715455774378</v>
      </c>
      <c r="M12" s="103">
        <v>0</v>
      </c>
      <c r="N12" s="104">
        <f>IF(D12&gt;0,M12/D12*100,"-")</f>
        <v>0</v>
      </c>
      <c r="O12" s="103">
        <v>29756</v>
      </c>
      <c r="P12" s="103">
        <v>22950</v>
      </c>
      <c r="Q12" s="104">
        <f>IF(D12&gt;0,O12/D12*100,"-")</f>
        <v>39.43594772974263</v>
      </c>
      <c r="R12" s="103">
        <v>1003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46</v>
      </c>
      <c r="B13" s="102" t="s">
        <v>266</v>
      </c>
      <c r="C13" s="101" t="s">
        <v>267</v>
      </c>
      <c r="D13" s="103">
        <f>+SUM(E13,+I13)</f>
        <v>52207</v>
      </c>
      <c r="E13" s="103">
        <f>+SUM(G13,+H13)</f>
        <v>3380</v>
      </c>
      <c r="F13" s="104">
        <f>IF(D13&gt;0,E13/D13*100,"-")</f>
        <v>6.4742275940008049</v>
      </c>
      <c r="G13" s="103">
        <v>3380</v>
      </c>
      <c r="H13" s="103">
        <v>0</v>
      </c>
      <c r="I13" s="103">
        <f>+SUM(K13,+M13,+O13)</f>
        <v>48827</v>
      </c>
      <c r="J13" s="104">
        <f>IF(D13&gt;0,I13/D13*100,"-")</f>
        <v>93.525772405999192</v>
      </c>
      <c r="K13" s="103">
        <v>26008</v>
      </c>
      <c r="L13" s="104">
        <f>IF(D13&gt;0,K13/D13*100,"-")</f>
        <v>49.817074338690212</v>
      </c>
      <c r="M13" s="103">
        <v>0</v>
      </c>
      <c r="N13" s="104">
        <f>IF(D13&gt;0,M13/D13*100,"-")</f>
        <v>0</v>
      </c>
      <c r="O13" s="103">
        <v>22819</v>
      </c>
      <c r="P13" s="103">
        <v>14356</v>
      </c>
      <c r="Q13" s="104">
        <f>IF(D13&gt;0,O13/D13*100,"-")</f>
        <v>43.70869806730898</v>
      </c>
      <c r="R13" s="103">
        <v>2291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46</v>
      </c>
      <c r="B14" s="102" t="s">
        <v>268</v>
      </c>
      <c r="C14" s="101" t="s">
        <v>269</v>
      </c>
      <c r="D14" s="103">
        <f>+SUM(E14,+I14)</f>
        <v>77577</v>
      </c>
      <c r="E14" s="103">
        <f>+SUM(G14,+H14)</f>
        <v>1449</v>
      </c>
      <c r="F14" s="104">
        <f>IF(D14&gt;0,E14/D14*100,"-")</f>
        <v>1.8678216481689163</v>
      </c>
      <c r="G14" s="103">
        <v>1449</v>
      </c>
      <c r="H14" s="103">
        <v>0</v>
      </c>
      <c r="I14" s="103">
        <f>+SUM(K14,+M14,+O14)</f>
        <v>76128</v>
      </c>
      <c r="J14" s="104">
        <f>IF(D14&gt;0,I14/D14*100,"-")</f>
        <v>98.132178351831072</v>
      </c>
      <c r="K14" s="103">
        <v>60336</v>
      </c>
      <c r="L14" s="104">
        <f>IF(D14&gt;0,K14/D14*100,"-")</f>
        <v>77.775629374685792</v>
      </c>
      <c r="M14" s="103">
        <v>0</v>
      </c>
      <c r="N14" s="104">
        <f>IF(D14&gt;0,M14/D14*100,"-")</f>
        <v>0</v>
      </c>
      <c r="O14" s="103">
        <v>15792</v>
      </c>
      <c r="P14" s="103">
        <v>7413</v>
      </c>
      <c r="Q14" s="104">
        <f>IF(D14&gt;0,O14/D14*100,"-")</f>
        <v>20.356548977145287</v>
      </c>
      <c r="R14" s="103">
        <v>1804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46</v>
      </c>
      <c r="B15" s="102" t="s">
        <v>270</v>
      </c>
      <c r="C15" s="101" t="s">
        <v>271</v>
      </c>
      <c r="D15" s="103">
        <f>+SUM(E15,+I15)</f>
        <v>43843</v>
      </c>
      <c r="E15" s="103">
        <f>+SUM(G15,+H15)</f>
        <v>7986</v>
      </c>
      <c r="F15" s="104">
        <f>IF(D15&gt;0,E15/D15*100,"-")</f>
        <v>18.214994411878749</v>
      </c>
      <c r="G15" s="103">
        <v>7986</v>
      </c>
      <c r="H15" s="103">
        <v>0</v>
      </c>
      <c r="I15" s="103">
        <f>+SUM(K15,+M15,+O15)</f>
        <v>35857</v>
      </c>
      <c r="J15" s="104">
        <f>IF(D15&gt;0,I15/D15*100,"-")</f>
        <v>81.785005588121251</v>
      </c>
      <c r="K15" s="103">
        <v>8974</v>
      </c>
      <c r="L15" s="104">
        <f>IF(D15&gt;0,K15/D15*100,"-")</f>
        <v>20.468489838742787</v>
      </c>
      <c r="M15" s="103">
        <v>0</v>
      </c>
      <c r="N15" s="104">
        <f>IF(D15&gt;0,M15/D15*100,"-")</f>
        <v>0</v>
      </c>
      <c r="O15" s="103">
        <v>26883</v>
      </c>
      <c r="P15" s="103">
        <v>14573</v>
      </c>
      <c r="Q15" s="104">
        <f>IF(D15&gt;0,O15/D15*100,"-")</f>
        <v>61.316515749378468</v>
      </c>
      <c r="R15" s="103">
        <v>1993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46</v>
      </c>
      <c r="B16" s="102" t="s">
        <v>272</v>
      </c>
      <c r="C16" s="101" t="s">
        <v>273</v>
      </c>
      <c r="D16" s="103">
        <f>+SUM(E16,+I16)</f>
        <v>63707</v>
      </c>
      <c r="E16" s="103">
        <f>+SUM(G16,+H16)</f>
        <v>10626</v>
      </c>
      <c r="F16" s="104">
        <f>IF(D16&gt;0,E16/D16*100,"-")</f>
        <v>16.679485770794418</v>
      </c>
      <c r="G16" s="103">
        <v>10626</v>
      </c>
      <c r="H16" s="103">
        <v>0</v>
      </c>
      <c r="I16" s="103">
        <f>+SUM(K16,+M16,+O16)</f>
        <v>53081</v>
      </c>
      <c r="J16" s="104">
        <f>IF(D16&gt;0,I16/D16*100,"-")</f>
        <v>83.320514229205571</v>
      </c>
      <c r="K16" s="103">
        <v>9601</v>
      </c>
      <c r="L16" s="104">
        <f>IF(D16&gt;0,K16/D16*100,"-")</f>
        <v>15.070557395576625</v>
      </c>
      <c r="M16" s="103">
        <v>0</v>
      </c>
      <c r="N16" s="104">
        <f>IF(D16&gt;0,M16/D16*100,"-")</f>
        <v>0</v>
      </c>
      <c r="O16" s="103">
        <v>43480</v>
      </c>
      <c r="P16" s="103">
        <v>0</v>
      </c>
      <c r="Q16" s="104">
        <f>IF(D16&gt;0,O16/D16*100,"-")</f>
        <v>68.249956833628957</v>
      </c>
      <c r="R16" s="103">
        <v>4858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46</v>
      </c>
      <c r="B17" s="102" t="s">
        <v>274</v>
      </c>
      <c r="C17" s="101" t="s">
        <v>275</v>
      </c>
      <c r="D17" s="103">
        <f>+SUM(E17,+I17)</f>
        <v>52278</v>
      </c>
      <c r="E17" s="103">
        <f>+SUM(G17,+H17)</f>
        <v>3379</v>
      </c>
      <c r="F17" s="104">
        <f>IF(D17&gt;0,E17/D17*100,"-")</f>
        <v>6.4635219403955784</v>
      </c>
      <c r="G17" s="103">
        <v>3379</v>
      </c>
      <c r="H17" s="103">
        <v>0</v>
      </c>
      <c r="I17" s="103">
        <f>+SUM(K17,+M17,+O17)</f>
        <v>48899</v>
      </c>
      <c r="J17" s="104">
        <f>IF(D17&gt;0,I17/D17*100,"-")</f>
        <v>93.53647805960442</v>
      </c>
      <c r="K17" s="103">
        <v>18510</v>
      </c>
      <c r="L17" s="104">
        <f>IF(D17&gt;0,K17/D17*100,"-")</f>
        <v>35.406863307701137</v>
      </c>
      <c r="M17" s="103">
        <v>264</v>
      </c>
      <c r="N17" s="104">
        <f>IF(D17&gt;0,M17/D17*100,"-")</f>
        <v>0.50499253988293358</v>
      </c>
      <c r="O17" s="103">
        <v>30125</v>
      </c>
      <c r="P17" s="103">
        <v>23147</v>
      </c>
      <c r="Q17" s="104">
        <f>IF(D17&gt;0,O17/D17*100,"-")</f>
        <v>57.624622212020348</v>
      </c>
      <c r="R17" s="103">
        <v>157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46</v>
      </c>
      <c r="B18" s="102" t="s">
        <v>276</v>
      </c>
      <c r="C18" s="101" t="s">
        <v>277</v>
      </c>
      <c r="D18" s="103">
        <f>+SUM(E18,+I18)</f>
        <v>28812</v>
      </c>
      <c r="E18" s="103">
        <f>+SUM(G18,+H18)</f>
        <v>2681</v>
      </c>
      <c r="F18" s="104">
        <f>IF(D18&gt;0,E18/D18*100,"-")</f>
        <v>9.3051506316812436</v>
      </c>
      <c r="G18" s="103">
        <v>2681</v>
      </c>
      <c r="H18" s="103">
        <v>0</v>
      </c>
      <c r="I18" s="103">
        <f>+SUM(K18,+M18,+O18)</f>
        <v>26131</v>
      </c>
      <c r="J18" s="104">
        <f>IF(D18&gt;0,I18/D18*100,"-")</f>
        <v>90.694849368318756</v>
      </c>
      <c r="K18" s="103">
        <v>23140</v>
      </c>
      <c r="L18" s="104">
        <f>IF(D18&gt;0,K18/D18*100,"-")</f>
        <v>80.313758156323757</v>
      </c>
      <c r="M18" s="103">
        <v>0</v>
      </c>
      <c r="N18" s="104">
        <f>IF(D18&gt;0,M18/D18*100,"-")</f>
        <v>0</v>
      </c>
      <c r="O18" s="103">
        <v>2991</v>
      </c>
      <c r="P18" s="103">
        <v>1313</v>
      </c>
      <c r="Q18" s="104">
        <f>IF(D18&gt;0,O18/D18*100,"-")</f>
        <v>10.381091211995003</v>
      </c>
      <c r="R18" s="103">
        <v>145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46</v>
      </c>
      <c r="B19" s="102" t="s">
        <v>278</v>
      </c>
      <c r="C19" s="101" t="s">
        <v>279</v>
      </c>
      <c r="D19" s="103">
        <f>+SUM(E19,+I19)</f>
        <v>43896</v>
      </c>
      <c r="E19" s="103">
        <f>+SUM(G19,+H19)</f>
        <v>6510</v>
      </c>
      <c r="F19" s="104">
        <f>IF(D19&gt;0,E19/D19*100,"-")</f>
        <v>14.83050847457627</v>
      </c>
      <c r="G19" s="103">
        <v>6510</v>
      </c>
      <c r="H19" s="103">
        <v>0</v>
      </c>
      <c r="I19" s="103">
        <f>+SUM(K19,+M19,+O19)</f>
        <v>37386</v>
      </c>
      <c r="J19" s="104">
        <f>IF(D19&gt;0,I19/D19*100,"-")</f>
        <v>85.169491525423723</v>
      </c>
      <c r="K19" s="103">
        <v>3690</v>
      </c>
      <c r="L19" s="104">
        <f>IF(D19&gt;0,K19/D19*100,"-")</f>
        <v>8.4062329141607446</v>
      </c>
      <c r="M19" s="103">
        <v>0</v>
      </c>
      <c r="N19" s="104">
        <f>IF(D19&gt;0,M19/D19*100,"-")</f>
        <v>0</v>
      </c>
      <c r="O19" s="103">
        <v>33696</v>
      </c>
      <c r="P19" s="103">
        <v>24242</v>
      </c>
      <c r="Q19" s="104">
        <f>IF(D19&gt;0,O19/D19*100,"-")</f>
        <v>76.763258611262984</v>
      </c>
      <c r="R19" s="103">
        <v>237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46</v>
      </c>
      <c r="B20" s="102" t="s">
        <v>280</v>
      </c>
      <c r="C20" s="101" t="s">
        <v>281</v>
      </c>
      <c r="D20" s="103">
        <f>+SUM(E20,+I20)</f>
        <v>76068</v>
      </c>
      <c r="E20" s="103">
        <f>+SUM(G20,+H20)</f>
        <v>16848</v>
      </c>
      <c r="F20" s="104">
        <f>IF(D20&gt;0,E20/D20*100,"-")</f>
        <v>22.148603880738289</v>
      </c>
      <c r="G20" s="103">
        <v>0</v>
      </c>
      <c r="H20" s="103">
        <v>16848</v>
      </c>
      <c r="I20" s="103">
        <f>+SUM(K20,+M20,+O20)</f>
        <v>59220</v>
      </c>
      <c r="J20" s="104">
        <f>IF(D20&gt;0,I20/D20*100,"-")</f>
        <v>77.851396119261722</v>
      </c>
      <c r="K20" s="103">
        <v>30779</v>
      </c>
      <c r="L20" s="104">
        <f>IF(D20&gt;0,K20/D20*100,"-")</f>
        <v>40.462480938108008</v>
      </c>
      <c r="M20" s="103">
        <v>0</v>
      </c>
      <c r="N20" s="104">
        <f>IF(D20&gt;0,M20/D20*100,"-")</f>
        <v>0</v>
      </c>
      <c r="O20" s="103">
        <v>28441</v>
      </c>
      <c r="P20" s="103">
        <v>20917</v>
      </c>
      <c r="Q20" s="104">
        <f>IF(D20&gt;0,O20/D20*100,"-")</f>
        <v>37.388915181153706</v>
      </c>
      <c r="R20" s="103">
        <v>687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46</v>
      </c>
      <c r="B21" s="102" t="s">
        <v>282</v>
      </c>
      <c r="C21" s="101" t="s">
        <v>283</v>
      </c>
      <c r="D21" s="103">
        <f>+SUM(E21,+I21)</f>
        <v>107615</v>
      </c>
      <c r="E21" s="103">
        <f>+SUM(G21,+H21)</f>
        <v>3782</v>
      </c>
      <c r="F21" s="104">
        <f>IF(D21&gt;0,E21/D21*100,"-")</f>
        <v>3.514379965618176</v>
      </c>
      <c r="G21" s="103">
        <v>3782</v>
      </c>
      <c r="H21" s="103">
        <v>0</v>
      </c>
      <c r="I21" s="103">
        <f>+SUM(K21,+M21,+O21)</f>
        <v>103833</v>
      </c>
      <c r="J21" s="104">
        <f>IF(D21&gt;0,I21/D21*100,"-")</f>
        <v>96.485620034381824</v>
      </c>
      <c r="K21" s="103">
        <v>76127</v>
      </c>
      <c r="L21" s="104">
        <f>IF(D21&gt;0,K21/D21*100,"-")</f>
        <v>70.740138456534879</v>
      </c>
      <c r="M21" s="103">
        <v>0</v>
      </c>
      <c r="N21" s="104">
        <f>IF(D21&gt;0,M21/D21*100,"-")</f>
        <v>0</v>
      </c>
      <c r="O21" s="103">
        <v>27706</v>
      </c>
      <c r="P21" s="103">
        <v>14536</v>
      </c>
      <c r="Q21" s="104">
        <f>IF(D21&gt;0,O21/D21*100,"-")</f>
        <v>25.745481577846956</v>
      </c>
      <c r="R21" s="103">
        <v>1740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46</v>
      </c>
      <c r="B22" s="102" t="s">
        <v>284</v>
      </c>
      <c r="C22" s="101" t="s">
        <v>285</v>
      </c>
      <c r="D22" s="103">
        <f>+SUM(E22,+I22)</f>
        <v>85068</v>
      </c>
      <c r="E22" s="103">
        <f>+SUM(G22,+H22)</f>
        <v>895</v>
      </c>
      <c r="F22" s="104">
        <f>IF(D22&gt;0,E22/D22*100,"-")</f>
        <v>1.0520994968730899</v>
      </c>
      <c r="G22" s="103">
        <v>895</v>
      </c>
      <c r="H22" s="103">
        <v>0</v>
      </c>
      <c r="I22" s="103">
        <f>+SUM(K22,+M22,+O22)</f>
        <v>84173</v>
      </c>
      <c r="J22" s="104">
        <f>IF(D22&gt;0,I22/D22*100,"-")</f>
        <v>98.947900503126903</v>
      </c>
      <c r="K22" s="103">
        <v>73340</v>
      </c>
      <c r="L22" s="104">
        <f>IF(D22&gt;0,K22/D22*100,"-")</f>
        <v>86.213382235388153</v>
      </c>
      <c r="M22" s="103">
        <v>0</v>
      </c>
      <c r="N22" s="104">
        <f>IF(D22&gt;0,M22/D22*100,"-")</f>
        <v>0</v>
      </c>
      <c r="O22" s="103">
        <v>10833</v>
      </c>
      <c r="P22" s="103">
        <v>5811</v>
      </c>
      <c r="Q22" s="104">
        <f>IF(D22&gt;0,O22/D22*100,"-")</f>
        <v>12.734518267738752</v>
      </c>
      <c r="R22" s="103">
        <v>1244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46</v>
      </c>
      <c r="B23" s="102" t="s">
        <v>286</v>
      </c>
      <c r="C23" s="101" t="s">
        <v>287</v>
      </c>
      <c r="D23" s="103">
        <f>+SUM(E23,+I23)</f>
        <v>232894</v>
      </c>
      <c r="E23" s="103">
        <f>+SUM(G23,+H23)</f>
        <v>4490</v>
      </c>
      <c r="F23" s="104">
        <f>IF(D23&gt;0,E23/D23*100,"-")</f>
        <v>1.9279157041400807</v>
      </c>
      <c r="G23" s="103">
        <v>4490</v>
      </c>
      <c r="H23" s="103">
        <v>0</v>
      </c>
      <c r="I23" s="103">
        <f>+SUM(K23,+M23,+O23)</f>
        <v>228404</v>
      </c>
      <c r="J23" s="104">
        <f>IF(D23&gt;0,I23/D23*100,"-")</f>
        <v>98.072084295859923</v>
      </c>
      <c r="K23" s="103">
        <v>197974</v>
      </c>
      <c r="L23" s="104">
        <f>IF(D23&gt;0,K23/D23*100,"-")</f>
        <v>85.006054256442837</v>
      </c>
      <c r="M23" s="103">
        <v>0</v>
      </c>
      <c r="N23" s="104">
        <f>IF(D23&gt;0,M23/D23*100,"-")</f>
        <v>0</v>
      </c>
      <c r="O23" s="103">
        <v>30430</v>
      </c>
      <c r="P23" s="103">
        <v>18003</v>
      </c>
      <c r="Q23" s="104">
        <f>IF(D23&gt;0,O23/D23*100,"-")</f>
        <v>13.066030039417074</v>
      </c>
      <c r="R23" s="103">
        <v>9396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46</v>
      </c>
      <c r="B24" s="102" t="s">
        <v>288</v>
      </c>
      <c r="C24" s="101" t="s">
        <v>289</v>
      </c>
      <c r="D24" s="103">
        <f>+SUM(E24,+I24)</f>
        <v>159296</v>
      </c>
      <c r="E24" s="103">
        <f>+SUM(G24,+H24)</f>
        <v>10736</v>
      </c>
      <c r="F24" s="104">
        <f>IF(D24&gt;0,E24/D24*100,"-")</f>
        <v>6.739654479710727</v>
      </c>
      <c r="G24" s="103">
        <v>10736</v>
      </c>
      <c r="H24" s="103">
        <v>0</v>
      </c>
      <c r="I24" s="103">
        <f>+SUM(K24,+M24,+O24)</f>
        <v>148560</v>
      </c>
      <c r="J24" s="104">
        <f>IF(D24&gt;0,I24/D24*100,"-")</f>
        <v>93.260345520289263</v>
      </c>
      <c r="K24" s="103">
        <v>91717</v>
      </c>
      <c r="L24" s="104">
        <f>IF(D24&gt;0,K24/D24*100,"-")</f>
        <v>57.576461430293293</v>
      </c>
      <c r="M24" s="103">
        <v>0</v>
      </c>
      <c r="N24" s="104">
        <f>IF(D24&gt;0,M24/D24*100,"-")</f>
        <v>0</v>
      </c>
      <c r="O24" s="103">
        <v>56843</v>
      </c>
      <c r="P24" s="103">
        <v>45036</v>
      </c>
      <c r="Q24" s="104">
        <f>IF(D24&gt;0,O24/D24*100,"-")</f>
        <v>35.683884089995985</v>
      </c>
      <c r="R24" s="103">
        <v>1699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46</v>
      </c>
      <c r="B25" s="102" t="s">
        <v>290</v>
      </c>
      <c r="C25" s="101" t="s">
        <v>291</v>
      </c>
      <c r="D25" s="103">
        <f>+SUM(E25,+I25)</f>
        <v>67943</v>
      </c>
      <c r="E25" s="103">
        <f>+SUM(G25,+H25)</f>
        <v>958</v>
      </c>
      <c r="F25" s="104">
        <f>IF(D25&gt;0,E25/D25*100,"-")</f>
        <v>1.4100054457412829</v>
      </c>
      <c r="G25" s="103">
        <v>958</v>
      </c>
      <c r="H25" s="103">
        <v>0</v>
      </c>
      <c r="I25" s="103">
        <f>+SUM(K25,+M25,+O25)</f>
        <v>66985</v>
      </c>
      <c r="J25" s="104">
        <f>IF(D25&gt;0,I25/D25*100,"-")</f>
        <v>98.589994554258723</v>
      </c>
      <c r="K25" s="103">
        <v>33763</v>
      </c>
      <c r="L25" s="104">
        <f>IF(D25&gt;0,K25/D25*100,"-")</f>
        <v>49.693125119585538</v>
      </c>
      <c r="M25" s="103">
        <v>0</v>
      </c>
      <c r="N25" s="104">
        <f>IF(D25&gt;0,M25/D25*100,"-")</f>
        <v>0</v>
      </c>
      <c r="O25" s="103">
        <v>33222</v>
      </c>
      <c r="P25" s="103">
        <v>24813</v>
      </c>
      <c r="Q25" s="104">
        <f>IF(D25&gt;0,O25/D25*100,"-")</f>
        <v>48.896869434673185</v>
      </c>
      <c r="R25" s="103">
        <v>892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46</v>
      </c>
      <c r="B26" s="102" t="s">
        <v>292</v>
      </c>
      <c r="C26" s="101" t="s">
        <v>293</v>
      </c>
      <c r="D26" s="103">
        <f>+SUM(E26,+I26)</f>
        <v>28418</v>
      </c>
      <c r="E26" s="103">
        <f>+SUM(G26,+H26)</f>
        <v>2066</v>
      </c>
      <c r="F26" s="104">
        <f>IF(D26&gt;0,E26/D26*100,"-")</f>
        <v>7.2700401154198042</v>
      </c>
      <c r="G26" s="103">
        <v>2066</v>
      </c>
      <c r="H26" s="103">
        <v>0</v>
      </c>
      <c r="I26" s="103">
        <f>+SUM(K26,+M26,+O26)</f>
        <v>26352</v>
      </c>
      <c r="J26" s="104">
        <f>IF(D26&gt;0,I26/D26*100,"-")</f>
        <v>92.729959884580197</v>
      </c>
      <c r="K26" s="103">
        <v>18268</v>
      </c>
      <c r="L26" s="104">
        <f>IF(D26&gt;0,K26/D26*100,"-")</f>
        <v>64.283200788232804</v>
      </c>
      <c r="M26" s="103">
        <v>0</v>
      </c>
      <c r="N26" s="104">
        <f>IF(D26&gt;0,M26/D26*100,"-")</f>
        <v>0</v>
      </c>
      <c r="O26" s="103">
        <v>8084</v>
      </c>
      <c r="P26" s="103">
        <v>3460</v>
      </c>
      <c r="Q26" s="104">
        <f>IF(D26&gt;0,O26/D26*100,"-")</f>
        <v>28.446759096347385</v>
      </c>
      <c r="R26" s="103">
        <v>334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46</v>
      </c>
      <c r="B27" s="102" t="s">
        <v>294</v>
      </c>
      <c r="C27" s="101" t="s">
        <v>295</v>
      </c>
      <c r="D27" s="103">
        <f>+SUM(E27,+I27)</f>
        <v>67383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67383</v>
      </c>
      <c r="J27" s="104">
        <f>IF(D27&gt;0,I27/D27*100,"-")</f>
        <v>100</v>
      </c>
      <c r="K27" s="103">
        <v>67078</v>
      </c>
      <c r="L27" s="104">
        <f>IF(D27&gt;0,K27/D27*100,"-")</f>
        <v>99.547363578350627</v>
      </c>
      <c r="M27" s="103">
        <v>0</v>
      </c>
      <c r="N27" s="104">
        <f>IF(D27&gt;0,M27/D27*100,"-")</f>
        <v>0</v>
      </c>
      <c r="O27" s="103">
        <v>305</v>
      </c>
      <c r="P27" s="103">
        <v>122</v>
      </c>
      <c r="Q27" s="104">
        <f>IF(D27&gt;0,O27/D27*100,"-")</f>
        <v>0.4526364216493774</v>
      </c>
      <c r="R27" s="103">
        <v>890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46</v>
      </c>
      <c r="B28" s="102" t="s">
        <v>296</v>
      </c>
      <c r="C28" s="101" t="s">
        <v>297</v>
      </c>
      <c r="D28" s="103">
        <f>+SUM(E28,+I28)</f>
        <v>42373</v>
      </c>
      <c r="E28" s="103">
        <f>+SUM(G28,+H28)</f>
        <v>16004</v>
      </c>
      <c r="F28" s="104">
        <f>IF(D28&gt;0,E28/D28*100,"-")</f>
        <v>37.769334245864108</v>
      </c>
      <c r="G28" s="103">
        <v>16004</v>
      </c>
      <c r="H28" s="103">
        <v>0</v>
      </c>
      <c r="I28" s="103">
        <f>+SUM(K28,+M28,+O28)</f>
        <v>26369</v>
      </c>
      <c r="J28" s="104">
        <f>IF(D28&gt;0,I28/D28*100,"-")</f>
        <v>62.230665754135885</v>
      </c>
      <c r="K28" s="103">
        <v>8457</v>
      </c>
      <c r="L28" s="104">
        <f>IF(D28&gt;0,K28/D28*100,"-")</f>
        <v>19.958464116300476</v>
      </c>
      <c r="M28" s="103">
        <v>0</v>
      </c>
      <c r="N28" s="104">
        <f>IF(D28&gt;0,M28/D28*100,"-")</f>
        <v>0</v>
      </c>
      <c r="O28" s="103">
        <v>17912</v>
      </c>
      <c r="P28" s="103">
        <v>0</v>
      </c>
      <c r="Q28" s="104">
        <f>IF(D28&gt;0,O28/D28*100,"-")</f>
        <v>42.272201637835416</v>
      </c>
      <c r="R28" s="103">
        <v>272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46</v>
      </c>
      <c r="B29" s="102" t="s">
        <v>298</v>
      </c>
      <c r="C29" s="101" t="s">
        <v>299</v>
      </c>
      <c r="D29" s="103">
        <f>+SUM(E29,+I29)</f>
        <v>54686</v>
      </c>
      <c r="E29" s="103">
        <f>+SUM(G29,+H29)</f>
        <v>10158</v>
      </c>
      <c r="F29" s="104">
        <f>IF(D29&gt;0,E29/D29*100,"-")</f>
        <v>18.575138060929671</v>
      </c>
      <c r="G29" s="103">
        <v>10158</v>
      </c>
      <c r="H29" s="103">
        <v>0</v>
      </c>
      <c r="I29" s="103">
        <f>+SUM(K29,+M29,+O29)</f>
        <v>44528</v>
      </c>
      <c r="J29" s="104">
        <f>IF(D29&gt;0,I29/D29*100,"-")</f>
        <v>81.424861939070325</v>
      </c>
      <c r="K29" s="103">
        <v>28034</v>
      </c>
      <c r="L29" s="104">
        <f>IF(D29&gt;0,K29/D29*100,"-")</f>
        <v>51.263577515268985</v>
      </c>
      <c r="M29" s="103">
        <v>0</v>
      </c>
      <c r="N29" s="104">
        <f>IF(D29&gt;0,M29/D29*100,"-")</f>
        <v>0</v>
      </c>
      <c r="O29" s="103">
        <v>16494</v>
      </c>
      <c r="P29" s="103">
        <v>10076</v>
      </c>
      <c r="Q29" s="104">
        <f>IF(D29&gt;0,O29/D29*100,"-")</f>
        <v>30.161284423801337</v>
      </c>
      <c r="R29" s="103">
        <v>268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46</v>
      </c>
      <c r="B30" s="102" t="s">
        <v>300</v>
      </c>
      <c r="C30" s="101" t="s">
        <v>301</v>
      </c>
      <c r="D30" s="103">
        <f>+SUM(E30,+I30)</f>
        <v>104646</v>
      </c>
      <c r="E30" s="103">
        <f>+SUM(G30,+H30)</f>
        <v>15060</v>
      </c>
      <c r="F30" s="104">
        <f>IF(D30&gt;0,E30/D30*100,"-")</f>
        <v>14.391376641247636</v>
      </c>
      <c r="G30" s="103">
        <v>15060</v>
      </c>
      <c r="H30" s="103">
        <v>0</v>
      </c>
      <c r="I30" s="103">
        <f>+SUM(K30,+M30,+O30)</f>
        <v>89586</v>
      </c>
      <c r="J30" s="104">
        <f>IF(D30&gt;0,I30/D30*100,"-")</f>
        <v>85.608623358752368</v>
      </c>
      <c r="K30" s="103">
        <v>29021</v>
      </c>
      <c r="L30" s="104">
        <f>IF(D30&gt;0,K30/D30*100,"-")</f>
        <v>27.732545916709668</v>
      </c>
      <c r="M30" s="103">
        <v>6046</v>
      </c>
      <c r="N30" s="104">
        <f>IF(D30&gt;0,M30/D30*100,"-")</f>
        <v>5.7775739158687385</v>
      </c>
      <c r="O30" s="103">
        <v>54519</v>
      </c>
      <c r="P30" s="103">
        <v>37546</v>
      </c>
      <c r="Q30" s="104">
        <f>IF(D30&gt;0,O30/D30*100,"-")</f>
        <v>52.098503526173957</v>
      </c>
      <c r="R30" s="103">
        <v>2197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46</v>
      </c>
      <c r="B31" s="102" t="s">
        <v>302</v>
      </c>
      <c r="C31" s="101" t="s">
        <v>303</v>
      </c>
      <c r="D31" s="103">
        <f>+SUM(E31,+I31)</f>
        <v>54587</v>
      </c>
      <c r="E31" s="103">
        <f>+SUM(G31,+H31)</f>
        <v>1467</v>
      </c>
      <c r="F31" s="104">
        <f>IF(D31&gt;0,E31/D31*100,"-")</f>
        <v>2.687453056588565</v>
      </c>
      <c r="G31" s="103">
        <v>1467</v>
      </c>
      <c r="H31" s="103">
        <v>0</v>
      </c>
      <c r="I31" s="103">
        <f>+SUM(K31,+M31,+O31)</f>
        <v>53120</v>
      </c>
      <c r="J31" s="104">
        <f>IF(D31&gt;0,I31/D31*100,"-")</f>
        <v>97.312546943411434</v>
      </c>
      <c r="K31" s="103">
        <v>14740</v>
      </c>
      <c r="L31" s="104">
        <f>IF(D31&gt;0,K31/D31*100,"-")</f>
        <v>27.0027662263909</v>
      </c>
      <c r="M31" s="103">
        <v>0</v>
      </c>
      <c r="N31" s="104">
        <f>IF(D31&gt;0,M31/D31*100,"-")</f>
        <v>0</v>
      </c>
      <c r="O31" s="103">
        <v>38380</v>
      </c>
      <c r="P31" s="103">
        <v>20684</v>
      </c>
      <c r="Q31" s="104">
        <f>IF(D31&gt;0,O31/D31*100,"-")</f>
        <v>70.30978071702053</v>
      </c>
      <c r="R31" s="103">
        <v>2370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46</v>
      </c>
      <c r="B32" s="102" t="s">
        <v>304</v>
      </c>
      <c r="C32" s="101" t="s">
        <v>305</v>
      </c>
      <c r="D32" s="103">
        <f>+SUM(E32,+I32)</f>
        <v>40634</v>
      </c>
      <c r="E32" s="103">
        <f>+SUM(G32,+H32)</f>
        <v>5947</v>
      </c>
      <c r="F32" s="104">
        <f>IF(D32&gt;0,E32/D32*100,"-")</f>
        <v>14.635526898656298</v>
      </c>
      <c r="G32" s="103">
        <v>5947</v>
      </c>
      <c r="H32" s="103">
        <v>0</v>
      </c>
      <c r="I32" s="103">
        <f>+SUM(K32,+M32,+O32)</f>
        <v>34687</v>
      </c>
      <c r="J32" s="104">
        <f>IF(D32&gt;0,I32/D32*100,"-")</f>
        <v>85.364473101343705</v>
      </c>
      <c r="K32" s="103">
        <v>11283</v>
      </c>
      <c r="L32" s="104">
        <f>IF(D32&gt;0,K32/D32*100,"-")</f>
        <v>27.76738691735985</v>
      </c>
      <c r="M32" s="103">
        <v>0</v>
      </c>
      <c r="N32" s="104">
        <f>IF(D32&gt;0,M32/D32*100,"-")</f>
        <v>0</v>
      </c>
      <c r="O32" s="103">
        <v>23404</v>
      </c>
      <c r="P32" s="103">
        <v>14847</v>
      </c>
      <c r="Q32" s="104">
        <f>IF(D32&gt;0,O32/D32*100,"-")</f>
        <v>57.597086183983862</v>
      </c>
      <c r="R32" s="103">
        <v>1022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46</v>
      </c>
      <c r="B33" s="102" t="s">
        <v>306</v>
      </c>
      <c r="C33" s="101" t="s">
        <v>307</v>
      </c>
      <c r="D33" s="103">
        <f>+SUM(E33,+I33)</f>
        <v>42186</v>
      </c>
      <c r="E33" s="103">
        <f>+SUM(G33,+H33)</f>
        <v>1034</v>
      </c>
      <c r="F33" s="104">
        <f>IF(D33&gt;0,E33/D33*100,"-")</f>
        <v>2.451050111411369</v>
      </c>
      <c r="G33" s="103">
        <v>1034</v>
      </c>
      <c r="H33" s="103">
        <v>0</v>
      </c>
      <c r="I33" s="103">
        <f>+SUM(K33,+M33,+O33)</f>
        <v>41152</v>
      </c>
      <c r="J33" s="104">
        <f>IF(D33&gt;0,I33/D33*100,"-")</f>
        <v>97.548949888588638</v>
      </c>
      <c r="K33" s="103">
        <v>26245</v>
      </c>
      <c r="L33" s="104">
        <f>IF(D33&gt;0,K33/D33*100,"-")</f>
        <v>62.212582373299199</v>
      </c>
      <c r="M33" s="103">
        <v>0</v>
      </c>
      <c r="N33" s="104">
        <f>IF(D33&gt;0,M33/D33*100,"-")</f>
        <v>0</v>
      </c>
      <c r="O33" s="103">
        <v>14907</v>
      </c>
      <c r="P33" s="103">
        <v>12424</v>
      </c>
      <c r="Q33" s="104">
        <f>IF(D33&gt;0,O33/D33*100,"-")</f>
        <v>35.336367515289439</v>
      </c>
      <c r="R33" s="103">
        <v>1116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46</v>
      </c>
      <c r="B34" s="102" t="s">
        <v>308</v>
      </c>
      <c r="C34" s="101" t="s">
        <v>309</v>
      </c>
      <c r="D34" s="103">
        <f>+SUM(E34,+I34)</f>
        <v>42312</v>
      </c>
      <c r="E34" s="103">
        <f>+SUM(G34,+H34)</f>
        <v>6012</v>
      </c>
      <c r="F34" s="104">
        <f>IF(D34&gt;0,E34/D34*100,"-")</f>
        <v>14.208735110606922</v>
      </c>
      <c r="G34" s="103">
        <v>6012</v>
      </c>
      <c r="H34" s="103">
        <v>0</v>
      </c>
      <c r="I34" s="103">
        <f>+SUM(K34,+M34,+O34)</f>
        <v>36300</v>
      </c>
      <c r="J34" s="104">
        <f>IF(D34&gt;0,I34/D34*100,"-")</f>
        <v>85.791264889393076</v>
      </c>
      <c r="K34" s="103">
        <v>3798</v>
      </c>
      <c r="L34" s="104">
        <f>IF(D34&gt;0,K34/D34*100,"-")</f>
        <v>8.9761769710720358</v>
      </c>
      <c r="M34" s="103">
        <v>0</v>
      </c>
      <c r="N34" s="104">
        <f>IF(D34&gt;0,M34/D34*100,"-")</f>
        <v>0</v>
      </c>
      <c r="O34" s="103">
        <v>32502</v>
      </c>
      <c r="P34" s="103">
        <v>17548</v>
      </c>
      <c r="Q34" s="104">
        <f>IF(D34&gt;0,O34/D34*100,"-")</f>
        <v>76.815087918321041</v>
      </c>
      <c r="R34" s="103">
        <v>343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46</v>
      </c>
      <c r="B35" s="102" t="s">
        <v>310</v>
      </c>
      <c r="C35" s="101" t="s">
        <v>311</v>
      </c>
      <c r="D35" s="103">
        <f>+SUM(E35,+I35)</f>
        <v>95229</v>
      </c>
      <c r="E35" s="103">
        <f>+SUM(G35,+H35)</f>
        <v>1162</v>
      </c>
      <c r="F35" s="104">
        <f>IF(D35&gt;0,E35/D35*100,"-")</f>
        <v>1.2202165306786799</v>
      </c>
      <c r="G35" s="103">
        <v>1162</v>
      </c>
      <c r="H35" s="103">
        <v>0</v>
      </c>
      <c r="I35" s="103">
        <f>+SUM(K35,+M35,+O35)</f>
        <v>94067</v>
      </c>
      <c r="J35" s="104">
        <f>IF(D35&gt;0,I35/D35*100,"-")</f>
        <v>98.77978346932133</v>
      </c>
      <c r="K35" s="103">
        <v>39653</v>
      </c>
      <c r="L35" s="104">
        <f>IF(D35&gt;0,K35/D35*100,"-")</f>
        <v>41.639626584338806</v>
      </c>
      <c r="M35" s="103">
        <v>0</v>
      </c>
      <c r="N35" s="104">
        <f>IF(D35&gt;0,M35/D35*100,"-")</f>
        <v>0</v>
      </c>
      <c r="O35" s="103">
        <v>54414</v>
      </c>
      <c r="P35" s="103">
        <v>23006</v>
      </c>
      <c r="Q35" s="104">
        <f>IF(D35&gt;0,O35/D35*100,"-")</f>
        <v>57.140156884982517</v>
      </c>
      <c r="R35" s="103">
        <v>2445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46</v>
      </c>
      <c r="B36" s="102" t="s">
        <v>312</v>
      </c>
      <c r="C36" s="101" t="s">
        <v>313</v>
      </c>
      <c r="D36" s="103">
        <f>+SUM(E36,+I36)</f>
        <v>35202</v>
      </c>
      <c r="E36" s="103">
        <f>+SUM(G36,+H36)</f>
        <v>15653</v>
      </c>
      <c r="F36" s="104">
        <f>IF(D36&gt;0,E36/D36*100,"-")</f>
        <v>44.466223510027838</v>
      </c>
      <c r="G36" s="103">
        <v>15653</v>
      </c>
      <c r="H36" s="103">
        <v>0</v>
      </c>
      <c r="I36" s="103">
        <f>+SUM(K36,+M36,+O36)</f>
        <v>19549</v>
      </c>
      <c r="J36" s="104">
        <f>IF(D36&gt;0,I36/D36*100,"-")</f>
        <v>55.533776489972162</v>
      </c>
      <c r="K36" s="103">
        <v>4156</v>
      </c>
      <c r="L36" s="104">
        <f>IF(D36&gt;0,K36/D36*100,"-")</f>
        <v>11.806147377989888</v>
      </c>
      <c r="M36" s="103">
        <v>0</v>
      </c>
      <c r="N36" s="104">
        <f>IF(D36&gt;0,M36/D36*100,"-")</f>
        <v>0</v>
      </c>
      <c r="O36" s="103">
        <v>15393</v>
      </c>
      <c r="P36" s="103">
        <v>13412</v>
      </c>
      <c r="Q36" s="104">
        <f>IF(D36&gt;0,O36/D36*100,"-")</f>
        <v>43.727629111982274</v>
      </c>
      <c r="R36" s="103">
        <v>1001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46</v>
      </c>
      <c r="B37" s="102" t="s">
        <v>314</v>
      </c>
      <c r="C37" s="101" t="s">
        <v>315</v>
      </c>
      <c r="D37" s="103">
        <f>+SUM(E37,+I37)</f>
        <v>49145</v>
      </c>
      <c r="E37" s="103">
        <f>+SUM(G37,+H37)</f>
        <v>17139</v>
      </c>
      <c r="F37" s="104">
        <f>IF(D37&gt;0,E37/D37*100,"-")</f>
        <v>34.874351409095532</v>
      </c>
      <c r="G37" s="103">
        <v>17139</v>
      </c>
      <c r="H37" s="103">
        <v>0</v>
      </c>
      <c r="I37" s="103">
        <f>+SUM(K37,+M37,+O37)</f>
        <v>32006</v>
      </c>
      <c r="J37" s="104">
        <f>IF(D37&gt;0,I37/D37*100,"-")</f>
        <v>65.125648590904461</v>
      </c>
      <c r="K37" s="103">
        <v>751</v>
      </c>
      <c r="L37" s="104">
        <f>IF(D37&gt;0,K37/D37*100,"-")</f>
        <v>1.5281310407976396</v>
      </c>
      <c r="M37" s="103">
        <v>0</v>
      </c>
      <c r="N37" s="104">
        <f>IF(D37&gt;0,M37/D37*100,"-")</f>
        <v>0</v>
      </c>
      <c r="O37" s="103">
        <v>31255</v>
      </c>
      <c r="P37" s="103">
        <v>24136</v>
      </c>
      <c r="Q37" s="104">
        <f>IF(D37&gt;0,O37/D37*100,"-")</f>
        <v>63.597517550106829</v>
      </c>
      <c r="R37" s="103">
        <v>2435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46</v>
      </c>
      <c r="B38" s="102" t="s">
        <v>316</v>
      </c>
      <c r="C38" s="101" t="s">
        <v>317</v>
      </c>
      <c r="D38" s="103">
        <f>+SUM(E38,+I38)</f>
        <v>51630</v>
      </c>
      <c r="E38" s="103">
        <f>+SUM(G38,+H38)</f>
        <v>10198</v>
      </c>
      <c r="F38" s="104">
        <f>IF(D38&gt;0,E38/D38*100,"-")</f>
        <v>19.752082122796825</v>
      </c>
      <c r="G38" s="103">
        <v>10198</v>
      </c>
      <c r="H38" s="103">
        <v>0</v>
      </c>
      <c r="I38" s="103">
        <f>+SUM(K38,+M38,+O38)</f>
        <v>41432</v>
      </c>
      <c r="J38" s="104">
        <f>IF(D38&gt;0,I38/D38*100,"-")</f>
        <v>80.247917877203179</v>
      </c>
      <c r="K38" s="103">
        <v>34150</v>
      </c>
      <c r="L38" s="104">
        <f>IF(D38&gt;0,K38/D38*100,"-")</f>
        <v>66.143714894441217</v>
      </c>
      <c r="M38" s="103">
        <v>1347</v>
      </c>
      <c r="N38" s="104">
        <f>IF(D38&gt;0,M38/D38*100,"-")</f>
        <v>2.6089482858803024</v>
      </c>
      <c r="O38" s="103">
        <v>5935</v>
      </c>
      <c r="P38" s="103">
        <v>697</v>
      </c>
      <c r="Q38" s="104">
        <f>IF(D38&gt;0,O38/D38*100,"-")</f>
        <v>11.495254696881659</v>
      </c>
      <c r="R38" s="103">
        <v>601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46</v>
      </c>
      <c r="B39" s="102" t="s">
        <v>318</v>
      </c>
      <c r="C39" s="101" t="s">
        <v>319</v>
      </c>
      <c r="D39" s="103">
        <f>+SUM(E39,+I39)</f>
        <v>51298</v>
      </c>
      <c r="E39" s="103">
        <f>+SUM(G39,+H39)</f>
        <v>2763</v>
      </c>
      <c r="F39" s="104">
        <f>IF(D39&gt;0,E39/D39*100,"-")</f>
        <v>5.3861748996062229</v>
      </c>
      <c r="G39" s="103">
        <v>2763</v>
      </c>
      <c r="H39" s="103">
        <v>0</v>
      </c>
      <c r="I39" s="103">
        <f>+SUM(K39,+M39,+O39)</f>
        <v>48535</v>
      </c>
      <c r="J39" s="104">
        <f>IF(D39&gt;0,I39/D39*100,"-")</f>
        <v>94.613825100393782</v>
      </c>
      <c r="K39" s="103">
        <v>18394</v>
      </c>
      <c r="L39" s="104">
        <f>IF(D39&gt;0,K39/D39*100,"-")</f>
        <v>35.857148426839252</v>
      </c>
      <c r="M39" s="103">
        <v>2667</v>
      </c>
      <c r="N39" s="104">
        <f>IF(D39&gt;0,M39/D39*100,"-")</f>
        <v>5.1990331007056811</v>
      </c>
      <c r="O39" s="103">
        <v>27474</v>
      </c>
      <c r="P39" s="103">
        <v>18986</v>
      </c>
      <c r="Q39" s="104">
        <f>IF(D39&gt;0,O39/D39*100,"-")</f>
        <v>53.557643572848846</v>
      </c>
      <c r="R39" s="103">
        <v>1437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46</v>
      </c>
      <c r="B40" s="102" t="s">
        <v>320</v>
      </c>
      <c r="C40" s="101" t="s">
        <v>321</v>
      </c>
      <c r="D40" s="103">
        <f>+SUM(E40,+I40)</f>
        <v>32756</v>
      </c>
      <c r="E40" s="103">
        <f>+SUM(G40,+H40)</f>
        <v>4589</v>
      </c>
      <c r="F40" s="104">
        <f>IF(D40&gt;0,E40/D40*100,"-")</f>
        <v>14.009647087556479</v>
      </c>
      <c r="G40" s="103">
        <v>4589</v>
      </c>
      <c r="H40" s="103">
        <v>0</v>
      </c>
      <c r="I40" s="103">
        <f>+SUM(K40,+M40,+O40)</f>
        <v>28167</v>
      </c>
      <c r="J40" s="104">
        <f>IF(D40&gt;0,I40/D40*100,"-")</f>
        <v>85.990352912443527</v>
      </c>
      <c r="K40" s="103">
        <v>6368</v>
      </c>
      <c r="L40" s="104">
        <f>IF(D40&gt;0,K40/D40*100,"-")</f>
        <v>19.440713151788984</v>
      </c>
      <c r="M40" s="103">
        <v>0</v>
      </c>
      <c r="N40" s="104">
        <f>IF(D40&gt;0,M40/D40*100,"-")</f>
        <v>0</v>
      </c>
      <c r="O40" s="103">
        <v>21799</v>
      </c>
      <c r="P40" s="103">
        <v>15043</v>
      </c>
      <c r="Q40" s="104">
        <f>IF(D40&gt;0,O40/D40*100,"-")</f>
        <v>66.549639760654529</v>
      </c>
      <c r="R40" s="103">
        <v>591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46</v>
      </c>
      <c r="B41" s="102" t="s">
        <v>322</v>
      </c>
      <c r="C41" s="101" t="s">
        <v>323</v>
      </c>
      <c r="D41" s="103">
        <f>+SUM(E41,+I41)</f>
        <v>16958</v>
      </c>
      <c r="E41" s="103">
        <f>+SUM(G41,+H41)</f>
        <v>2765</v>
      </c>
      <c r="F41" s="104">
        <f>IF(D41&gt;0,E41/D41*100,"-")</f>
        <v>16.304988795848569</v>
      </c>
      <c r="G41" s="103">
        <v>2765</v>
      </c>
      <c r="H41" s="103">
        <v>0</v>
      </c>
      <c r="I41" s="103">
        <f>+SUM(K41,+M41,+O41)</f>
        <v>14193</v>
      </c>
      <c r="J41" s="104">
        <f>IF(D41&gt;0,I41/D41*100,"-")</f>
        <v>83.695011204151442</v>
      </c>
      <c r="K41" s="103">
        <v>6054</v>
      </c>
      <c r="L41" s="104">
        <f>IF(D41&gt;0,K41/D41*100,"-")</f>
        <v>35.69996461846916</v>
      </c>
      <c r="M41" s="103">
        <v>804</v>
      </c>
      <c r="N41" s="104">
        <f>IF(D41&gt;0,M41/D41*100,"-")</f>
        <v>4.7411251326807413</v>
      </c>
      <c r="O41" s="103">
        <v>7335</v>
      </c>
      <c r="P41" s="103">
        <v>3374</v>
      </c>
      <c r="Q41" s="104">
        <f>IF(D41&gt;0,O41/D41*100,"-")</f>
        <v>43.253921453001531</v>
      </c>
      <c r="R41" s="103">
        <v>788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46</v>
      </c>
      <c r="B42" s="102" t="s">
        <v>324</v>
      </c>
      <c r="C42" s="101" t="s">
        <v>325</v>
      </c>
      <c r="D42" s="103">
        <f>+SUM(E42,+I42)</f>
        <v>19746</v>
      </c>
      <c r="E42" s="103">
        <f>+SUM(G42,+H42)</f>
        <v>2650</v>
      </c>
      <c r="F42" s="104">
        <f>IF(D42&gt;0,E42/D42*100,"-")</f>
        <v>13.420439582700293</v>
      </c>
      <c r="G42" s="103">
        <v>2650</v>
      </c>
      <c r="H42" s="103">
        <v>0</v>
      </c>
      <c r="I42" s="103">
        <f>+SUM(K42,+M42,+O42)</f>
        <v>17096</v>
      </c>
      <c r="J42" s="104">
        <f>IF(D42&gt;0,I42/D42*100,"-")</f>
        <v>86.579560417299703</v>
      </c>
      <c r="K42" s="103">
        <v>8731</v>
      </c>
      <c r="L42" s="104">
        <f>IF(D42&gt;0,K42/D42*100,"-")</f>
        <v>44.216550187379724</v>
      </c>
      <c r="M42" s="103">
        <v>0</v>
      </c>
      <c r="N42" s="104">
        <f>IF(D42&gt;0,M42/D42*100,"-")</f>
        <v>0</v>
      </c>
      <c r="O42" s="103">
        <v>8365</v>
      </c>
      <c r="P42" s="103">
        <v>6797</v>
      </c>
      <c r="Q42" s="104">
        <f>IF(D42&gt;0,O42/D42*100,"-")</f>
        <v>42.363010229919986</v>
      </c>
      <c r="R42" s="103">
        <v>73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46</v>
      </c>
      <c r="B43" s="102" t="s">
        <v>326</v>
      </c>
      <c r="C43" s="101" t="s">
        <v>327</v>
      </c>
      <c r="D43" s="103">
        <f>+SUM(E43,+I43)</f>
        <v>38302</v>
      </c>
      <c r="E43" s="103">
        <f>+SUM(G43,+H43)</f>
        <v>2253</v>
      </c>
      <c r="F43" s="104">
        <f>IF(D43&gt;0,E43/D43*100,"-")</f>
        <v>5.8821993629575475</v>
      </c>
      <c r="G43" s="103">
        <v>2253</v>
      </c>
      <c r="H43" s="103">
        <v>0</v>
      </c>
      <c r="I43" s="103">
        <f>+SUM(K43,+M43,+O43)</f>
        <v>36049</v>
      </c>
      <c r="J43" s="104">
        <f>IF(D43&gt;0,I43/D43*100,"-")</f>
        <v>94.11780063704245</v>
      </c>
      <c r="K43" s="103">
        <v>34031</v>
      </c>
      <c r="L43" s="104">
        <f>IF(D43&gt;0,K43/D43*100,"-")</f>
        <v>88.849146258681017</v>
      </c>
      <c r="M43" s="103">
        <v>0</v>
      </c>
      <c r="N43" s="104">
        <f>IF(D43&gt;0,M43/D43*100,"-")</f>
        <v>0</v>
      </c>
      <c r="O43" s="103">
        <v>2018</v>
      </c>
      <c r="P43" s="103">
        <v>856</v>
      </c>
      <c r="Q43" s="104">
        <f>IF(D43&gt;0,O43/D43*100,"-")</f>
        <v>5.2686543783614432</v>
      </c>
      <c r="R43" s="103">
        <v>301</v>
      </c>
      <c r="S43" s="101" t="s">
        <v>257</v>
      </c>
      <c r="T43" s="101"/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46</v>
      </c>
      <c r="B44" s="102" t="s">
        <v>328</v>
      </c>
      <c r="C44" s="101" t="s">
        <v>329</v>
      </c>
      <c r="D44" s="103">
        <f>+SUM(E44,+I44)</f>
        <v>17369</v>
      </c>
      <c r="E44" s="103">
        <f>+SUM(G44,+H44)</f>
        <v>4396</v>
      </c>
      <c r="F44" s="104">
        <f>IF(D44&gt;0,E44/D44*100,"-")</f>
        <v>25.309459381656975</v>
      </c>
      <c r="G44" s="103">
        <v>4281</v>
      </c>
      <c r="H44" s="103">
        <v>115</v>
      </c>
      <c r="I44" s="103">
        <f>+SUM(K44,+M44,+O44)</f>
        <v>12973</v>
      </c>
      <c r="J44" s="104">
        <f>IF(D44&gt;0,I44/D44*100,"-")</f>
        <v>74.690540618343022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12973</v>
      </c>
      <c r="P44" s="103">
        <v>7890</v>
      </c>
      <c r="Q44" s="104">
        <f>IF(D44&gt;0,O44/D44*100,"-")</f>
        <v>74.690540618343022</v>
      </c>
      <c r="R44" s="103">
        <v>87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46</v>
      </c>
      <c r="B45" s="102" t="s">
        <v>330</v>
      </c>
      <c r="C45" s="101" t="s">
        <v>331</v>
      </c>
      <c r="D45" s="103">
        <f>+SUM(E45,+I45)</f>
        <v>15239</v>
      </c>
      <c r="E45" s="103">
        <f>+SUM(G45,+H45)</f>
        <v>298</v>
      </c>
      <c r="F45" s="104">
        <f>IF(D45&gt;0,E45/D45*100,"-")</f>
        <v>1.9555088916595575</v>
      </c>
      <c r="G45" s="103">
        <v>298</v>
      </c>
      <c r="H45" s="103">
        <v>0</v>
      </c>
      <c r="I45" s="103">
        <f>+SUM(K45,+M45,+O45)</f>
        <v>14941</v>
      </c>
      <c r="J45" s="104">
        <f>IF(D45&gt;0,I45/D45*100,"-")</f>
        <v>98.044491108340438</v>
      </c>
      <c r="K45" s="103">
        <v>3509</v>
      </c>
      <c r="L45" s="104">
        <f>IF(D45&gt;0,K45/D45*100,"-")</f>
        <v>23.026445304810029</v>
      </c>
      <c r="M45" s="103">
        <v>0</v>
      </c>
      <c r="N45" s="104">
        <f>IF(D45&gt;0,M45/D45*100,"-")</f>
        <v>0</v>
      </c>
      <c r="O45" s="103">
        <v>11432</v>
      </c>
      <c r="P45" s="103">
        <v>7806</v>
      </c>
      <c r="Q45" s="104">
        <f>IF(D45&gt;0,O45/D45*100,"-")</f>
        <v>75.018045803530413</v>
      </c>
      <c r="R45" s="103">
        <v>311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46</v>
      </c>
      <c r="B46" s="102" t="s">
        <v>332</v>
      </c>
      <c r="C46" s="101" t="s">
        <v>333</v>
      </c>
      <c r="D46" s="103">
        <f>+SUM(E46,+I46)</f>
        <v>47766</v>
      </c>
      <c r="E46" s="103">
        <f>+SUM(G46,+H46)</f>
        <v>0</v>
      </c>
      <c r="F46" s="104">
        <f>IF(D46&gt;0,E46/D46*100,"-")</f>
        <v>0</v>
      </c>
      <c r="G46" s="103">
        <v>0</v>
      </c>
      <c r="H46" s="103">
        <v>0</v>
      </c>
      <c r="I46" s="103">
        <f>+SUM(K46,+M46,+O46)</f>
        <v>47766</v>
      </c>
      <c r="J46" s="104">
        <f>IF(D46&gt;0,I46/D46*100,"-")</f>
        <v>100</v>
      </c>
      <c r="K46" s="103">
        <v>33096</v>
      </c>
      <c r="L46" s="104">
        <f>IF(D46&gt;0,K46/D46*100,"-")</f>
        <v>69.287777917347071</v>
      </c>
      <c r="M46" s="103">
        <v>0</v>
      </c>
      <c r="N46" s="104">
        <f>IF(D46&gt;0,M46/D46*100,"-")</f>
        <v>0</v>
      </c>
      <c r="O46" s="103">
        <v>14670</v>
      </c>
      <c r="P46" s="103">
        <v>1665</v>
      </c>
      <c r="Q46" s="104">
        <f>IF(D46&gt;0,O46/D46*100,"-")</f>
        <v>30.712222082652936</v>
      </c>
      <c r="R46" s="103">
        <v>908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46</v>
      </c>
      <c r="B47" s="102" t="s">
        <v>334</v>
      </c>
      <c r="C47" s="101" t="s">
        <v>335</v>
      </c>
      <c r="D47" s="103">
        <f>+SUM(E47,+I47)</f>
        <v>8981</v>
      </c>
      <c r="E47" s="103">
        <f>+SUM(G47,+H47)</f>
        <v>1008</v>
      </c>
      <c r="F47" s="104">
        <f>IF(D47&gt;0,E47/D47*100,"-")</f>
        <v>11.22369446609509</v>
      </c>
      <c r="G47" s="103">
        <v>1008</v>
      </c>
      <c r="H47" s="103">
        <v>0</v>
      </c>
      <c r="I47" s="103">
        <f>+SUM(K47,+M47,+O47)</f>
        <v>7973</v>
      </c>
      <c r="J47" s="104">
        <f>IF(D47&gt;0,I47/D47*100,"-")</f>
        <v>88.776305533904903</v>
      </c>
      <c r="K47" s="103">
        <v>2297</v>
      </c>
      <c r="L47" s="104">
        <f>IF(D47&gt;0,K47/D47*100,"-")</f>
        <v>25.576216456964701</v>
      </c>
      <c r="M47" s="103">
        <v>0</v>
      </c>
      <c r="N47" s="104">
        <f>IF(D47&gt;0,M47/D47*100,"-")</f>
        <v>0</v>
      </c>
      <c r="O47" s="103">
        <v>5676</v>
      </c>
      <c r="P47" s="103">
        <v>3052</v>
      </c>
      <c r="Q47" s="104">
        <f>IF(D47&gt;0,O47/D47*100,"-")</f>
        <v>63.200089076940202</v>
      </c>
      <c r="R47" s="103">
        <v>128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46</v>
      </c>
      <c r="B48" s="102" t="s">
        <v>336</v>
      </c>
      <c r="C48" s="101" t="s">
        <v>337</v>
      </c>
      <c r="D48" s="103">
        <f>+SUM(E48,+I48)</f>
        <v>22351</v>
      </c>
      <c r="E48" s="103">
        <f>+SUM(G48,+H48)</f>
        <v>1776</v>
      </c>
      <c r="F48" s="104">
        <f>IF(D48&gt;0,E48/D48*100,"-")</f>
        <v>7.9459532011990515</v>
      </c>
      <c r="G48" s="103">
        <v>1776</v>
      </c>
      <c r="H48" s="103">
        <v>0</v>
      </c>
      <c r="I48" s="103">
        <f>+SUM(K48,+M48,+O48)</f>
        <v>20575</v>
      </c>
      <c r="J48" s="104">
        <f>IF(D48&gt;0,I48/D48*100,"-")</f>
        <v>92.054046798800954</v>
      </c>
      <c r="K48" s="103">
        <v>1863</v>
      </c>
      <c r="L48" s="104">
        <f>IF(D48&gt;0,K48/D48*100,"-")</f>
        <v>8.3351975303118433</v>
      </c>
      <c r="M48" s="103">
        <v>0</v>
      </c>
      <c r="N48" s="104">
        <f>IF(D48&gt;0,M48/D48*100,"-")</f>
        <v>0</v>
      </c>
      <c r="O48" s="103">
        <v>18712</v>
      </c>
      <c r="P48" s="103">
        <v>10808</v>
      </c>
      <c r="Q48" s="104">
        <f>IF(D48&gt;0,O48/D48*100,"-")</f>
        <v>83.718849268489109</v>
      </c>
      <c r="R48" s="103">
        <v>1214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46</v>
      </c>
      <c r="B49" s="102" t="s">
        <v>338</v>
      </c>
      <c r="C49" s="101" t="s">
        <v>339</v>
      </c>
      <c r="D49" s="103">
        <f>+SUM(E49,+I49)</f>
        <v>8614</v>
      </c>
      <c r="E49" s="103">
        <f>+SUM(G49,+H49)</f>
        <v>127</v>
      </c>
      <c r="F49" s="104">
        <f>IF(D49&gt;0,E49/D49*100,"-")</f>
        <v>1.4743440910146275</v>
      </c>
      <c r="G49" s="103">
        <v>127</v>
      </c>
      <c r="H49" s="103">
        <v>0</v>
      </c>
      <c r="I49" s="103">
        <f>+SUM(K49,+M49,+O49)</f>
        <v>8487</v>
      </c>
      <c r="J49" s="104">
        <f>IF(D49&gt;0,I49/D49*100,"-")</f>
        <v>98.525655908985371</v>
      </c>
      <c r="K49" s="103">
        <v>4815</v>
      </c>
      <c r="L49" s="104">
        <f>IF(D49&gt;0,K49/D49*100,"-")</f>
        <v>55.897376364058502</v>
      </c>
      <c r="M49" s="103">
        <v>0</v>
      </c>
      <c r="N49" s="104">
        <f>IF(D49&gt;0,M49/D49*100,"-")</f>
        <v>0</v>
      </c>
      <c r="O49" s="103">
        <v>3672</v>
      </c>
      <c r="P49" s="103">
        <v>2443</v>
      </c>
      <c r="Q49" s="104">
        <f>IF(D49&gt;0,O49/D49*100,"-")</f>
        <v>42.628279544926862</v>
      </c>
      <c r="R49" s="103">
        <v>159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46</v>
      </c>
      <c r="B50" s="102" t="s">
        <v>340</v>
      </c>
      <c r="C50" s="101" t="s">
        <v>341</v>
      </c>
      <c r="D50" s="103">
        <f>+SUM(E50,+I50)</f>
        <v>25298</v>
      </c>
      <c r="E50" s="103">
        <f>+SUM(G50,+H50)</f>
        <v>9108</v>
      </c>
      <c r="F50" s="104">
        <f>IF(D50&gt;0,E50/D50*100,"-")</f>
        <v>36.002846074788522</v>
      </c>
      <c r="G50" s="103">
        <v>9108</v>
      </c>
      <c r="H50" s="103">
        <v>0</v>
      </c>
      <c r="I50" s="103">
        <f>+SUM(K50,+M50,+O50)</f>
        <v>16190</v>
      </c>
      <c r="J50" s="104">
        <f>IF(D50&gt;0,I50/D50*100,"-")</f>
        <v>63.997153925211478</v>
      </c>
      <c r="K50" s="103">
        <v>9676</v>
      </c>
      <c r="L50" s="104">
        <f>IF(D50&gt;0,K50/D50*100,"-")</f>
        <v>38.248082852399399</v>
      </c>
      <c r="M50" s="103">
        <v>0</v>
      </c>
      <c r="N50" s="104">
        <f>IF(D50&gt;0,M50/D50*100,"-")</f>
        <v>0</v>
      </c>
      <c r="O50" s="103">
        <v>6514</v>
      </c>
      <c r="P50" s="103">
        <v>1737</v>
      </c>
      <c r="Q50" s="104">
        <f>IF(D50&gt;0,O50/D50*100,"-")</f>
        <v>25.749071072812079</v>
      </c>
      <c r="R50" s="103">
        <v>964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46</v>
      </c>
      <c r="B51" s="102" t="s">
        <v>342</v>
      </c>
      <c r="C51" s="101" t="s">
        <v>343</v>
      </c>
      <c r="D51" s="103">
        <f>+SUM(E51,+I51)</f>
        <v>16268</v>
      </c>
      <c r="E51" s="103">
        <f>+SUM(G51,+H51)</f>
        <v>2436</v>
      </c>
      <c r="F51" s="104">
        <f>IF(D51&gt;0,E51/D51*100,"-")</f>
        <v>14.974182444061961</v>
      </c>
      <c r="G51" s="103">
        <v>2436</v>
      </c>
      <c r="H51" s="103">
        <v>0</v>
      </c>
      <c r="I51" s="103">
        <f>+SUM(K51,+M51,+O51)</f>
        <v>13832</v>
      </c>
      <c r="J51" s="104">
        <f>IF(D51&gt;0,I51/D51*100,"-")</f>
        <v>85.025817555938033</v>
      </c>
      <c r="K51" s="103">
        <v>13832</v>
      </c>
      <c r="L51" s="104">
        <f>IF(D51&gt;0,K51/D51*100,"-")</f>
        <v>85.025817555938033</v>
      </c>
      <c r="M51" s="103">
        <v>0</v>
      </c>
      <c r="N51" s="104">
        <f>IF(D51&gt;0,M51/D51*100,"-")</f>
        <v>0</v>
      </c>
      <c r="O51" s="103">
        <v>0</v>
      </c>
      <c r="P51" s="103">
        <v>0</v>
      </c>
      <c r="Q51" s="104">
        <f>IF(D51&gt;0,O51/D51*100,"-")</f>
        <v>0</v>
      </c>
      <c r="R51" s="103">
        <v>0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1">
    <sortCondition ref="A8:A51"/>
    <sortCondition ref="B8:B51"/>
    <sortCondition ref="C8:C51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茨城県</v>
      </c>
      <c r="B7" s="107" t="str">
        <f>水洗化人口等!B7</f>
        <v>08000</v>
      </c>
      <c r="C7" s="106" t="s">
        <v>200</v>
      </c>
      <c r="D7" s="108">
        <f>SUM(E7,+H7,+K7)</f>
        <v>579785</v>
      </c>
      <c r="E7" s="108">
        <f>SUM(F7:G7)</f>
        <v>46972</v>
      </c>
      <c r="F7" s="108">
        <f>SUM(F$8:F$207)</f>
        <v>7031</v>
      </c>
      <c r="G7" s="108">
        <f>SUM(G$8:G$207)</f>
        <v>39941</v>
      </c>
      <c r="H7" s="108">
        <f>SUM(I7:J7)</f>
        <v>40108</v>
      </c>
      <c r="I7" s="108">
        <f>SUM(I$8:I$207)</f>
        <v>25274</v>
      </c>
      <c r="J7" s="108">
        <f>SUM(J$8:J$207)</f>
        <v>14834</v>
      </c>
      <c r="K7" s="108">
        <f>SUM(L7:M7)</f>
        <v>492705</v>
      </c>
      <c r="L7" s="108">
        <f>SUM(L$8:L$207)</f>
        <v>59690</v>
      </c>
      <c r="M7" s="108">
        <f>SUM(M$8:M$207)</f>
        <v>433015</v>
      </c>
      <c r="N7" s="108">
        <f>SUM(O7,+V7,+AC7)</f>
        <v>579853</v>
      </c>
      <c r="O7" s="108">
        <f>SUM(P7:U7)</f>
        <v>91995</v>
      </c>
      <c r="P7" s="108">
        <f t="shared" ref="P7:U7" si="0">SUM(P$8:P$207)</f>
        <v>89334</v>
      </c>
      <c r="Q7" s="108">
        <f t="shared" si="0"/>
        <v>0</v>
      </c>
      <c r="R7" s="108">
        <f t="shared" si="0"/>
        <v>0</v>
      </c>
      <c r="S7" s="108">
        <f t="shared" si="0"/>
        <v>2661</v>
      </c>
      <c r="T7" s="108">
        <f t="shared" si="0"/>
        <v>0</v>
      </c>
      <c r="U7" s="108">
        <f t="shared" si="0"/>
        <v>0</v>
      </c>
      <c r="V7" s="108">
        <f>SUM(W7:AB7)</f>
        <v>487790</v>
      </c>
      <c r="W7" s="108">
        <f t="shared" ref="W7:AB7" si="1">SUM(W$8:W$207)</f>
        <v>481654</v>
      </c>
      <c r="X7" s="108">
        <f t="shared" si="1"/>
        <v>289</v>
      </c>
      <c r="Y7" s="108">
        <f t="shared" si="1"/>
        <v>0</v>
      </c>
      <c r="Z7" s="108">
        <f t="shared" si="1"/>
        <v>5847</v>
      </c>
      <c r="AA7" s="108">
        <f t="shared" si="1"/>
        <v>0</v>
      </c>
      <c r="AB7" s="108">
        <f t="shared" si="1"/>
        <v>0</v>
      </c>
      <c r="AC7" s="108">
        <f>SUM(AD7:AE7)</f>
        <v>68</v>
      </c>
      <c r="AD7" s="108">
        <f>SUM(AD$8:AD$207)</f>
        <v>68</v>
      </c>
      <c r="AE7" s="108">
        <f>SUM(AE$8:AE$207)</f>
        <v>0</v>
      </c>
      <c r="AF7" s="108">
        <f>SUM(AG7:AI7)</f>
        <v>35604</v>
      </c>
      <c r="AG7" s="108">
        <f>SUM(AG$8:AG$207)</f>
        <v>35604</v>
      </c>
      <c r="AH7" s="108">
        <f>SUM(AH$8:AH$207)</f>
        <v>0</v>
      </c>
      <c r="AI7" s="108">
        <f>SUM(AI$8:AI$207)</f>
        <v>0</v>
      </c>
      <c r="AJ7" s="108">
        <f>SUM(AK7:AS7)</f>
        <v>39788</v>
      </c>
      <c r="AK7" s="108">
        <f t="shared" ref="AK7:AS7" si="2">SUM(AK$8:AK$207)</f>
        <v>3878</v>
      </c>
      <c r="AL7" s="108">
        <f t="shared" si="2"/>
        <v>695</v>
      </c>
      <c r="AM7" s="108">
        <f t="shared" si="2"/>
        <v>32381</v>
      </c>
      <c r="AN7" s="108">
        <f t="shared" si="2"/>
        <v>13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225</v>
      </c>
      <c r="AS7" s="108">
        <f t="shared" si="2"/>
        <v>2596</v>
      </c>
      <c r="AT7" s="108">
        <f>SUM(AU7:AY7)</f>
        <v>789</v>
      </c>
      <c r="AU7" s="108">
        <f>SUM(AU$8:AU$207)</f>
        <v>389</v>
      </c>
      <c r="AV7" s="108">
        <f>SUM(AV$8:AV$207)</f>
        <v>0</v>
      </c>
      <c r="AW7" s="108">
        <f>SUM(AW$8:AW$207)</f>
        <v>400</v>
      </c>
      <c r="AX7" s="108">
        <f>SUM(AX$8:AX$207)</f>
        <v>0</v>
      </c>
      <c r="AY7" s="108">
        <f>SUM(AY$8:AY$207)</f>
        <v>0</v>
      </c>
      <c r="AZ7" s="108">
        <f>SUM(BA7:BC7)</f>
        <v>985</v>
      </c>
      <c r="BA7" s="108">
        <f>SUM(BA$8:BA$207)</f>
        <v>840</v>
      </c>
      <c r="BB7" s="108">
        <f>SUM(BB$8:BB$207)</f>
        <v>145</v>
      </c>
      <c r="BC7" s="108">
        <f>SUM(BC$8:BC$207)</f>
        <v>0</v>
      </c>
    </row>
    <row r="8" spans="1:55" s="105" customFormat="1" ht="13.5" customHeight="1">
      <c r="A8" s="115" t="s">
        <v>46</v>
      </c>
      <c r="B8" s="113" t="s">
        <v>254</v>
      </c>
      <c r="C8" s="101" t="s">
        <v>255</v>
      </c>
      <c r="D8" s="103">
        <f>SUM(E8,+H8,+K8)</f>
        <v>38499</v>
      </c>
      <c r="E8" s="103">
        <f>SUM(F8:G8)</f>
        <v>0</v>
      </c>
      <c r="F8" s="103">
        <v>0</v>
      </c>
      <c r="G8" s="103">
        <v>0</v>
      </c>
      <c r="H8" s="103">
        <f>SUM(I8:J8)</f>
        <v>5531</v>
      </c>
      <c r="I8" s="103">
        <v>5531</v>
      </c>
      <c r="J8" s="103">
        <v>0</v>
      </c>
      <c r="K8" s="103">
        <f>SUM(L8:M8)</f>
        <v>32968</v>
      </c>
      <c r="L8" s="103">
        <v>1265</v>
      </c>
      <c r="M8" s="103">
        <v>31703</v>
      </c>
      <c r="N8" s="103">
        <f>SUM(O8,+V8,+AC8)</f>
        <v>38499</v>
      </c>
      <c r="O8" s="103">
        <f>SUM(P8:U8)</f>
        <v>6796</v>
      </c>
      <c r="P8" s="103">
        <v>6796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31703</v>
      </c>
      <c r="W8" s="103">
        <v>31703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46</v>
      </c>
      <c r="B9" s="113" t="s">
        <v>258</v>
      </c>
      <c r="C9" s="101" t="s">
        <v>259</v>
      </c>
      <c r="D9" s="103">
        <f>SUM(E9,+H9,+K9)</f>
        <v>4104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4104</v>
      </c>
      <c r="L9" s="103">
        <v>1571</v>
      </c>
      <c r="M9" s="103">
        <v>2533</v>
      </c>
      <c r="N9" s="103">
        <f>SUM(O9,+V9,+AC9)</f>
        <v>4104</v>
      </c>
      <c r="O9" s="103">
        <f>SUM(P9:U9)</f>
        <v>1571</v>
      </c>
      <c r="P9" s="103">
        <v>0</v>
      </c>
      <c r="Q9" s="103">
        <v>0</v>
      </c>
      <c r="R9" s="103">
        <v>0</v>
      </c>
      <c r="S9" s="103">
        <v>1571</v>
      </c>
      <c r="T9" s="103">
        <v>0</v>
      </c>
      <c r="U9" s="103">
        <v>0</v>
      </c>
      <c r="V9" s="103">
        <f>SUM(W9:AB9)</f>
        <v>2533</v>
      </c>
      <c r="W9" s="103">
        <v>0</v>
      </c>
      <c r="X9" s="103">
        <v>0</v>
      </c>
      <c r="Y9" s="103">
        <v>0</v>
      </c>
      <c r="Z9" s="103">
        <v>2533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46</v>
      </c>
      <c r="B10" s="113" t="s">
        <v>260</v>
      </c>
      <c r="C10" s="101" t="s">
        <v>261</v>
      </c>
      <c r="D10" s="103">
        <f>SUM(E10,+H10,+K10)</f>
        <v>9313</v>
      </c>
      <c r="E10" s="103">
        <f>SUM(F10:G10)</f>
        <v>0</v>
      </c>
      <c r="F10" s="103">
        <v>0</v>
      </c>
      <c r="G10" s="103">
        <v>0</v>
      </c>
      <c r="H10" s="103">
        <f>SUM(I10:J10)</f>
        <v>2900</v>
      </c>
      <c r="I10" s="103">
        <v>2900</v>
      </c>
      <c r="J10" s="103">
        <v>0</v>
      </c>
      <c r="K10" s="103">
        <f>SUM(L10:M10)</f>
        <v>6413</v>
      </c>
      <c r="L10" s="103">
        <v>0</v>
      </c>
      <c r="M10" s="103">
        <v>6413</v>
      </c>
      <c r="N10" s="103">
        <f>SUM(O10,+V10,+AC10)</f>
        <v>9313</v>
      </c>
      <c r="O10" s="103">
        <f>SUM(P10:U10)</f>
        <v>2900</v>
      </c>
      <c r="P10" s="103">
        <v>2900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6413</v>
      </c>
      <c r="W10" s="103">
        <v>6413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449</v>
      </c>
      <c r="AG10" s="103">
        <v>449</v>
      </c>
      <c r="AH10" s="103">
        <v>0</v>
      </c>
      <c r="AI10" s="103">
        <v>0</v>
      </c>
      <c r="AJ10" s="103">
        <f>SUM(AK10:AS10)</f>
        <v>449</v>
      </c>
      <c r="AK10" s="103">
        <v>0</v>
      </c>
      <c r="AL10" s="103">
        <v>0</v>
      </c>
      <c r="AM10" s="103">
        <v>0</v>
      </c>
      <c r="AN10" s="103">
        <v>13</v>
      </c>
      <c r="AO10" s="103">
        <v>0</v>
      </c>
      <c r="AP10" s="103">
        <v>0</v>
      </c>
      <c r="AQ10" s="103">
        <v>0</v>
      </c>
      <c r="AR10" s="103">
        <v>0</v>
      </c>
      <c r="AS10" s="103">
        <v>436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46</v>
      </c>
      <c r="B11" s="113" t="s">
        <v>262</v>
      </c>
      <c r="C11" s="101" t="s">
        <v>263</v>
      </c>
      <c r="D11" s="103">
        <f>SUM(E11,+H11,+K11)</f>
        <v>29437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29437</v>
      </c>
      <c r="L11" s="103">
        <v>4533</v>
      </c>
      <c r="M11" s="103">
        <v>24904</v>
      </c>
      <c r="N11" s="103">
        <f>SUM(O11,+V11,+AC11)</f>
        <v>29437</v>
      </c>
      <c r="O11" s="103">
        <f>SUM(P11:U11)</f>
        <v>4533</v>
      </c>
      <c r="P11" s="103">
        <v>4533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24904</v>
      </c>
      <c r="W11" s="103">
        <v>24904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18</v>
      </c>
      <c r="AG11" s="103">
        <v>18</v>
      </c>
      <c r="AH11" s="103">
        <v>0</v>
      </c>
      <c r="AI11" s="103">
        <v>0</v>
      </c>
      <c r="AJ11" s="103">
        <f>SUM(AK11:AS11)</f>
        <v>359</v>
      </c>
      <c r="AK11" s="103">
        <v>0</v>
      </c>
      <c r="AL11" s="103">
        <v>341</v>
      </c>
      <c r="AM11" s="103">
        <v>18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341</v>
      </c>
      <c r="BA11" s="103">
        <v>341</v>
      </c>
      <c r="BB11" s="103">
        <v>0</v>
      </c>
      <c r="BC11" s="103">
        <v>0</v>
      </c>
    </row>
    <row r="12" spans="1:55" s="105" customFormat="1" ht="13.5" customHeight="1">
      <c r="A12" s="115" t="s">
        <v>46</v>
      </c>
      <c r="B12" s="113" t="s">
        <v>264</v>
      </c>
      <c r="C12" s="101" t="s">
        <v>265</v>
      </c>
      <c r="D12" s="103">
        <f>SUM(E12,+H12,+K12)</f>
        <v>18855</v>
      </c>
      <c r="E12" s="103">
        <f>SUM(F12:G12)</f>
        <v>0</v>
      </c>
      <c r="F12" s="103">
        <v>0</v>
      </c>
      <c r="G12" s="103">
        <v>0</v>
      </c>
      <c r="H12" s="103">
        <f>SUM(I12:J12)</f>
        <v>1650</v>
      </c>
      <c r="I12" s="103">
        <v>1650</v>
      </c>
      <c r="J12" s="103">
        <v>0</v>
      </c>
      <c r="K12" s="103">
        <f>SUM(L12:M12)</f>
        <v>17205</v>
      </c>
      <c r="L12" s="103">
        <v>318</v>
      </c>
      <c r="M12" s="103">
        <v>16887</v>
      </c>
      <c r="N12" s="103">
        <f>SUM(O12,+V12,+AC12)</f>
        <v>18855</v>
      </c>
      <c r="O12" s="103">
        <f>SUM(P12:U12)</f>
        <v>1968</v>
      </c>
      <c r="P12" s="103">
        <v>1968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16887</v>
      </c>
      <c r="W12" s="103">
        <v>16887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33</v>
      </c>
      <c r="AG12" s="103">
        <v>33</v>
      </c>
      <c r="AH12" s="103">
        <v>0</v>
      </c>
      <c r="AI12" s="103">
        <v>0</v>
      </c>
      <c r="AJ12" s="103">
        <f>SUM(AK12:AS12)</f>
        <v>1599</v>
      </c>
      <c r="AK12" s="103">
        <v>1476</v>
      </c>
      <c r="AL12" s="103">
        <v>123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33</v>
      </c>
      <c r="AU12" s="103">
        <v>33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85</v>
      </c>
      <c r="BA12" s="103">
        <v>85</v>
      </c>
      <c r="BB12" s="103">
        <v>0</v>
      </c>
      <c r="BC12" s="103">
        <v>0</v>
      </c>
    </row>
    <row r="13" spans="1:55" s="105" customFormat="1" ht="13.5" customHeight="1">
      <c r="A13" s="115" t="s">
        <v>46</v>
      </c>
      <c r="B13" s="113" t="s">
        <v>266</v>
      </c>
      <c r="C13" s="101" t="s">
        <v>267</v>
      </c>
      <c r="D13" s="103">
        <f>SUM(E13,+H13,+K13)</f>
        <v>8982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8982</v>
      </c>
      <c r="L13" s="103">
        <v>480</v>
      </c>
      <c r="M13" s="103">
        <v>8502</v>
      </c>
      <c r="N13" s="103">
        <f>SUM(O13,+V13,+AC13)</f>
        <v>8982</v>
      </c>
      <c r="O13" s="103">
        <f>SUM(P13:U13)</f>
        <v>480</v>
      </c>
      <c r="P13" s="103">
        <v>480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8502</v>
      </c>
      <c r="W13" s="103">
        <v>8502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46</v>
      </c>
      <c r="B14" s="113" t="s">
        <v>268</v>
      </c>
      <c r="C14" s="101" t="s">
        <v>269</v>
      </c>
      <c r="D14" s="103">
        <f>SUM(E14,+H14,+K14)</f>
        <v>12316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12316</v>
      </c>
      <c r="L14" s="103">
        <v>872</v>
      </c>
      <c r="M14" s="103">
        <v>11444</v>
      </c>
      <c r="N14" s="103">
        <f>SUM(O14,+V14,+AC14)</f>
        <v>12316</v>
      </c>
      <c r="O14" s="103">
        <f>SUM(P14:U14)</f>
        <v>872</v>
      </c>
      <c r="P14" s="103">
        <v>872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11444</v>
      </c>
      <c r="W14" s="103">
        <v>11444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311</v>
      </c>
      <c r="AG14" s="103">
        <v>311</v>
      </c>
      <c r="AH14" s="103">
        <v>0</v>
      </c>
      <c r="AI14" s="103">
        <v>0</v>
      </c>
      <c r="AJ14" s="103">
        <f>SUM(AK14:AS14)</f>
        <v>310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27</v>
      </c>
      <c r="AS14" s="103">
        <v>283</v>
      </c>
      <c r="AT14" s="103">
        <f>SUM(AU14:AY14)</f>
        <v>1</v>
      </c>
      <c r="AU14" s="103">
        <v>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21</v>
      </c>
      <c r="BA14" s="103">
        <v>21</v>
      </c>
      <c r="BB14" s="103">
        <v>0</v>
      </c>
      <c r="BC14" s="103">
        <v>0</v>
      </c>
    </row>
    <row r="15" spans="1:55" s="105" customFormat="1" ht="13.5" customHeight="1">
      <c r="A15" s="115" t="s">
        <v>46</v>
      </c>
      <c r="B15" s="113" t="s">
        <v>270</v>
      </c>
      <c r="C15" s="101" t="s">
        <v>271</v>
      </c>
      <c r="D15" s="103">
        <f>SUM(E15,+H15,+K15)</f>
        <v>14608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14608</v>
      </c>
      <c r="L15" s="103">
        <v>775</v>
      </c>
      <c r="M15" s="103">
        <v>13833</v>
      </c>
      <c r="N15" s="103">
        <f>SUM(O15,+V15,+AC15)</f>
        <v>14608</v>
      </c>
      <c r="O15" s="103">
        <f>SUM(P15:U15)</f>
        <v>775</v>
      </c>
      <c r="P15" s="103">
        <v>775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13833</v>
      </c>
      <c r="W15" s="103">
        <v>13833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1055</v>
      </c>
      <c r="AG15" s="103">
        <v>1055</v>
      </c>
      <c r="AH15" s="103">
        <v>0</v>
      </c>
      <c r="AI15" s="103">
        <v>0</v>
      </c>
      <c r="AJ15" s="103">
        <f>SUM(AK15:AS15)</f>
        <v>1055</v>
      </c>
      <c r="AK15" s="103">
        <v>0</v>
      </c>
      <c r="AL15" s="103">
        <v>0</v>
      </c>
      <c r="AM15" s="103">
        <v>1055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141</v>
      </c>
      <c r="AU15" s="103">
        <v>0</v>
      </c>
      <c r="AV15" s="103">
        <v>0</v>
      </c>
      <c r="AW15" s="103">
        <v>141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46</v>
      </c>
      <c r="B16" s="113" t="s">
        <v>272</v>
      </c>
      <c r="C16" s="101" t="s">
        <v>273</v>
      </c>
      <c r="D16" s="103">
        <f>SUM(E16,+H16,+K16)</f>
        <v>21791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21791</v>
      </c>
      <c r="L16" s="103">
        <v>1062</v>
      </c>
      <c r="M16" s="103">
        <v>20729</v>
      </c>
      <c r="N16" s="103">
        <f>SUM(O16,+V16,+AC16)</f>
        <v>21791</v>
      </c>
      <c r="O16" s="103">
        <f>SUM(P16:U16)</f>
        <v>1062</v>
      </c>
      <c r="P16" s="103">
        <v>1062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20729</v>
      </c>
      <c r="W16" s="103">
        <v>20729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595</v>
      </c>
      <c r="AG16" s="103">
        <v>595</v>
      </c>
      <c r="AH16" s="103">
        <v>0</v>
      </c>
      <c r="AI16" s="103">
        <v>0</v>
      </c>
      <c r="AJ16" s="103">
        <f>SUM(AK16:AS16)</f>
        <v>595</v>
      </c>
      <c r="AK16" s="103">
        <v>28</v>
      </c>
      <c r="AL16" s="103">
        <v>0</v>
      </c>
      <c r="AM16" s="103">
        <v>567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104</v>
      </c>
      <c r="AU16" s="103">
        <v>28</v>
      </c>
      <c r="AV16" s="103">
        <v>0</v>
      </c>
      <c r="AW16" s="103">
        <v>76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46</v>
      </c>
      <c r="B17" s="113" t="s">
        <v>274</v>
      </c>
      <c r="C17" s="101" t="s">
        <v>275</v>
      </c>
      <c r="D17" s="103">
        <f>SUM(E17,+H17,+K17)</f>
        <v>14239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14239</v>
      </c>
      <c r="L17" s="103">
        <v>2525</v>
      </c>
      <c r="M17" s="103">
        <v>11714</v>
      </c>
      <c r="N17" s="103">
        <f>SUM(O17,+V17,+AC17)</f>
        <v>14239</v>
      </c>
      <c r="O17" s="103">
        <f>SUM(P17:U17)</f>
        <v>2525</v>
      </c>
      <c r="P17" s="103">
        <v>2525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11714</v>
      </c>
      <c r="W17" s="103">
        <v>11714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19</v>
      </c>
      <c r="AG17" s="103">
        <v>19</v>
      </c>
      <c r="AH17" s="103">
        <v>0</v>
      </c>
      <c r="AI17" s="103">
        <v>0</v>
      </c>
      <c r="AJ17" s="103">
        <f>SUM(AK17:AS17)</f>
        <v>19</v>
      </c>
      <c r="AK17" s="103">
        <v>0</v>
      </c>
      <c r="AL17" s="103">
        <v>0</v>
      </c>
      <c r="AM17" s="103">
        <v>19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10</v>
      </c>
      <c r="AU17" s="103">
        <v>0</v>
      </c>
      <c r="AV17" s="103">
        <v>0</v>
      </c>
      <c r="AW17" s="103">
        <v>10</v>
      </c>
      <c r="AX17" s="103">
        <v>0</v>
      </c>
      <c r="AY17" s="103">
        <v>0</v>
      </c>
      <c r="AZ17" s="103">
        <f>SUM(BA17:BC17)</f>
        <v>15</v>
      </c>
      <c r="BA17" s="103">
        <v>15</v>
      </c>
      <c r="BB17" s="103">
        <v>0</v>
      </c>
      <c r="BC17" s="103">
        <v>0</v>
      </c>
    </row>
    <row r="18" spans="1:55" s="105" customFormat="1" ht="13.5" customHeight="1">
      <c r="A18" s="115" t="s">
        <v>46</v>
      </c>
      <c r="B18" s="113" t="s">
        <v>276</v>
      </c>
      <c r="C18" s="101" t="s">
        <v>277</v>
      </c>
      <c r="D18" s="103">
        <f>SUM(E18,+H18,+K18)</f>
        <v>4411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4411</v>
      </c>
      <c r="L18" s="103">
        <v>1092</v>
      </c>
      <c r="M18" s="103">
        <v>3319</v>
      </c>
      <c r="N18" s="103">
        <f>SUM(O18,+V18,+AC18)</f>
        <v>4411</v>
      </c>
      <c r="O18" s="103">
        <f>SUM(P18:U18)</f>
        <v>1092</v>
      </c>
      <c r="P18" s="103">
        <v>2</v>
      </c>
      <c r="Q18" s="103">
        <v>0</v>
      </c>
      <c r="R18" s="103">
        <v>0</v>
      </c>
      <c r="S18" s="103">
        <v>1090</v>
      </c>
      <c r="T18" s="103">
        <v>0</v>
      </c>
      <c r="U18" s="103">
        <v>0</v>
      </c>
      <c r="V18" s="103">
        <f>SUM(W18:AB18)</f>
        <v>3319</v>
      </c>
      <c r="W18" s="103">
        <v>5</v>
      </c>
      <c r="X18" s="103">
        <v>0</v>
      </c>
      <c r="Y18" s="103">
        <v>0</v>
      </c>
      <c r="Z18" s="103">
        <v>3314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7</v>
      </c>
      <c r="AG18" s="103">
        <v>7</v>
      </c>
      <c r="AH18" s="103">
        <v>0</v>
      </c>
      <c r="AI18" s="103">
        <v>0</v>
      </c>
      <c r="AJ18" s="103">
        <f>SUM(AK18:AS18)</f>
        <v>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7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46</v>
      </c>
      <c r="B19" s="113" t="s">
        <v>278</v>
      </c>
      <c r="C19" s="101" t="s">
        <v>279</v>
      </c>
      <c r="D19" s="103">
        <f>SUM(E19,+H19,+K19)</f>
        <v>35160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35160</v>
      </c>
      <c r="L19" s="103">
        <v>14568</v>
      </c>
      <c r="M19" s="103">
        <v>20592</v>
      </c>
      <c r="N19" s="103">
        <f>SUM(O19,+V19,+AC19)</f>
        <v>35160</v>
      </c>
      <c r="O19" s="103">
        <f>SUM(P19:U19)</f>
        <v>14568</v>
      </c>
      <c r="P19" s="103">
        <v>14568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20592</v>
      </c>
      <c r="W19" s="103">
        <v>20592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74</v>
      </c>
      <c r="AG19" s="103">
        <v>74</v>
      </c>
      <c r="AH19" s="103">
        <v>0</v>
      </c>
      <c r="AI19" s="103">
        <v>0</v>
      </c>
      <c r="AJ19" s="103">
        <f>SUM(AK19:AS19)</f>
        <v>178</v>
      </c>
      <c r="AK19" s="103">
        <v>178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74</v>
      </c>
      <c r="AU19" s="103">
        <v>74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46</v>
      </c>
      <c r="B20" s="113" t="s">
        <v>280</v>
      </c>
      <c r="C20" s="101" t="s">
        <v>281</v>
      </c>
      <c r="D20" s="103">
        <f>SUM(E20,+H20,+K20)</f>
        <v>23913</v>
      </c>
      <c r="E20" s="103">
        <f>SUM(F20:G20)</f>
        <v>23913</v>
      </c>
      <c r="F20" s="103">
        <v>2287</v>
      </c>
      <c r="G20" s="103">
        <v>21626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23913</v>
      </c>
      <c r="O20" s="103">
        <f>SUM(P20:U20)</f>
        <v>2287</v>
      </c>
      <c r="P20" s="103">
        <v>2287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21626</v>
      </c>
      <c r="W20" s="103">
        <v>21626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46</v>
      </c>
      <c r="B21" s="113" t="s">
        <v>282</v>
      </c>
      <c r="C21" s="101" t="s">
        <v>283</v>
      </c>
      <c r="D21" s="103">
        <f>SUM(E21,+H21,+K21)</f>
        <v>20138</v>
      </c>
      <c r="E21" s="103">
        <f>SUM(F21:G21)</f>
        <v>0</v>
      </c>
      <c r="F21" s="103">
        <v>0</v>
      </c>
      <c r="G21" s="103">
        <v>0</v>
      </c>
      <c r="H21" s="103">
        <f>SUM(I21:J21)</f>
        <v>2552</v>
      </c>
      <c r="I21" s="103">
        <v>2552</v>
      </c>
      <c r="J21" s="103">
        <v>0</v>
      </c>
      <c r="K21" s="103">
        <f>SUM(L21:M21)</f>
        <v>17586</v>
      </c>
      <c r="L21" s="103">
        <v>0</v>
      </c>
      <c r="M21" s="103">
        <v>17586</v>
      </c>
      <c r="N21" s="103">
        <f>SUM(O21,+V21,+AC21)</f>
        <v>20138</v>
      </c>
      <c r="O21" s="103">
        <f>SUM(P21:U21)</f>
        <v>2552</v>
      </c>
      <c r="P21" s="103">
        <v>2552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17586</v>
      </c>
      <c r="W21" s="103">
        <v>17586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508</v>
      </c>
      <c r="AG21" s="103">
        <v>508</v>
      </c>
      <c r="AH21" s="103">
        <v>0</v>
      </c>
      <c r="AI21" s="103">
        <v>0</v>
      </c>
      <c r="AJ21" s="103">
        <f>SUM(AK21:AS21)</f>
        <v>507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44</v>
      </c>
      <c r="AS21" s="103">
        <v>463</v>
      </c>
      <c r="AT21" s="103">
        <f>SUM(AU21:AY21)</f>
        <v>1</v>
      </c>
      <c r="AU21" s="103">
        <v>1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34</v>
      </c>
      <c r="BA21" s="103">
        <v>34</v>
      </c>
      <c r="BB21" s="103">
        <v>0</v>
      </c>
      <c r="BC21" s="103">
        <v>0</v>
      </c>
    </row>
    <row r="22" spans="1:55" s="105" customFormat="1" ht="13.5" customHeight="1">
      <c r="A22" s="115" t="s">
        <v>46</v>
      </c>
      <c r="B22" s="113" t="s">
        <v>284</v>
      </c>
      <c r="C22" s="101" t="s">
        <v>285</v>
      </c>
      <c r="D22" s="103">
        <f>SUM(E22,+H22,+K22)</f>
        <v>6998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6998</v>
      </c>
      <c r="L22" s="103">
        <v>2000</v>
      </c>
      <c r="M22" s="103">
        <v>4998</v>
      </c>
      <c r="N22" s="103">
        <f>SUM(O22,+V22,+AC22)</f>
        <v>6998</v>
      </c>
      <c r="O22" s="103">
        <f>SUM(P22:U22)</f>
        <v>2000</v>
      </c>
      <c r="P22" s="103">
        <v>2000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4998</v>
      </c>
      <c r="W22" s="103">
        <v>4998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176</v>
      </c>
      <c r="AG22" s="103">
        <v>176</v>
      </c>
      <c r="AH22" s="103">
        <v>0</v>
      </c>
      <c r="AI22" s="103">
        <v>0</v>
      </c>
      <c r="AJ22" s="103">
        <f>SUM(AK22:AS22)</f>
        <v>176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15</v>
      </c>
      <c r="AS22" s="103">
        <v>161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12</v>
      </c>
      <c r="BA22" s="103">
        <v>12</v>
      </c>
      <c r="BB22" s="103">
        <v>0</v>
      </c>
      <c r="BC22" s="103">
        <v>0</v>
      </c>
    </row>
    <row r="23" spans="1:55" s="105" customFormat="1" ht="13.5" customHeight="1">
      <c r="A23" s="115" t="s">
        <v>46</v>
      </c>
      <c r="B23" s="113" t="s">
        <v>286</v>
      </c>
      <c r="C23" s="101" t="s">
        <v>287</v>
      </c>
      <c r="D23" s="103">
        <f>SUM(E23,+H23,+K23)</f>
        <v>20085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20085</v>
      </c>
      <c r="L23" s="103">
        <v>1592</v>
      </c>
      <c r="M23" s="103">
        <v>18493</v>
      </c>
      <c r="N23" s="103">
        <f>SUM(O23,+V23,+AC23)</f>
        <v>20085</v>
      </c>
      <c r="O23" s="103">
        <f>SUM(P23:U23)</f>
        <v>1592</v>
      </c>
      <c r="P23" s="103">
        <v>1592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18493</v>
      </c>
      <c r="W23" s="103">
        <v>18493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816</v>
      </c>
      <c r="AG23" s="103">
        <v>816</v>
      </c>
      <c r="AH23" s="103">
        <v>0</v>
      </c>
      <c r="AI23" s="103">
        <v>0</v>
      </c>
      <c r="AJ23" s="103">
        <f>SUM(AK23:AS23)</f>
        <v>816</v>
      </c>
      <c r="AK23" s="103">
        <v>0</v>
      </c>
      <c r="AL23" s="103">
        <v>0</v>
      </c>
      <c r="AM23" s="103">
        <v>816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46</v>
      </c>
      <c r="B24" s="113" t="s">
        <v>288</v>
      </c>
      <c r="C24" s="101" t="s">
        <v>289</v>
      </c>
      <c r="D24" s="103">
        <f>SUM(E24,+H24,+K24)</f>
        <v>37059</v>
      </c>
      <c r="E24" s="103">
        <f>SUM(F24:G24)</f>
        <v>0</v>
      </c>
      <c r="F24" s="103">
        <v>0</v>
      </c>
      <c r="G24" s="103">
        <v>0</v>
      </c>
      <c r="H24" s="103">
        <f>SUM(I24:J24)</f>
        <v>10125</v>
      </c>
      <c r="I24" s="103">
        <v>10125</v>
      </c>
      <c r="J24" s="103">
        <v>0</v>
      </c>
      <c r="K24" s="103">
        <f>SUM(L24:M24)</f>
        <v>26934</v>
      </c>
      <c r="L24" s="103">
        <v>0</v>
      </c>
      <c r="M24" s="103">
        <v>26934</v>
      </c>
      <c r="N24" s="103">
        <f>SUM(O24,+V24,+AC24)</f>
        <v>37059</v>
      </c>
      <c r="O24" s="103">
        <f>SUM(P24:U24)</f>
        <v>10125</v>
      </c>
      <c r="P24" s="103">
        <v>10125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26934</v>
      </c>
      <c r="W24" s="103">
        <v>26934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110</v>
      </c>
      <c r="AG24" s="103">
        <v>110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110</v>
      </c>
      <c r="AU24" s="103">
        <v>110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46</v>
      </c>
      <c r="B25" s="113" t="s">
        <v>290</v>
      </c>
      <c r="C25" s="101" t="s">
        <v>291</v>
      </c>
      <c r="D25" s="103">
        <f>SUM(E25,+H25,+K25)</f>
        <v>22404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22404</v>
      </c>
      <c r="L25" s="103">
        <v>140</v>
      </c>
      <c r="M25" s="103">
        <v>22264</v>
      </c>
      <c r="N25" s="103">
        <f>SUM(O25,+V25,+AC25)</f>
        <v>22404</v>
      </c>
      <c r="O25" s="103">
        <f>SUM(P25:U25)</f>
        <v>140</v>
      </c>
      <c r="P25" s="103">
        <v>140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22264</v>
      </c>
      <c r="W25" s="103">
        <v>22264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729</v>
      </c>
      <c r="AG25" s="103">
        <v>729</v>
      </c>
      <c r="AH25" s="103">
        <v>0</v>
      </c>
      <c r="AI25" s="103">
        <v>0</v>
      </c>
      <c r="AJ25" s="103">
        <f>SUM(AK25:AS25)</f>
        <v>729</v>
      </c>
      <c r="AK25" s="103">
        <v>0</v>
      </c>
      <c r="AL25" s="103">
        <v>0</v>
      </c>
      <c r="AM25" s="103">
        <v>217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512</v>
      </c>
      <c r="AT25" s="103">
        <f>SUM(AU25:AY25)</f>
        <v>24</v>
      </c>
      <c r="AU25" s="103">
        <v>0</v>
      </c>
      <c r="AV25" s="103">
        <v>0</v>
      </c>
      <c r="AW25" s="103">
        <v>24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46</v>
      </c>
      <c r="B26" s="113" t="s">
        <v>292</v>
      </c>
      <c r="C26" s="101" t="s">
        <v>293</v>
      </c>
      <c r="D26" s="103">
        <f>SUM(E26,+H26,+K26)</f>
        <v>4084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4084</v>
      </c>
      <c r="L26" s="103">
        <v>322</v>
      </c>
      <c r="M26" s="103">
        <v>3762</v>
      </c>
      <c r="N26" s="103">
        <f>SUM(O26,+V26,+AC26)</f>
        <v>4084</v>
      </c>
      <c r="O26" s="103">
        <f>SUM(P26:U26)</f>
        <v>322</v>
      </c>
      <c r="P26" s="103">
        <v>322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3762</v>
      </c>
      <c r="W26" s="103">
        <v>3762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</v>
      </c>
      <c r="AG26" s="103">
        <v>6</v>
      </c>
      <c r="AH26" s="103">
        <v>0</v>
      </c>
      <c r="AI26" s="103">
        <v>0</v>
      </c>
      <c r="AJ26" s="103">
        <f>SUM(AK26:AS26)</f>
        <v>222</v>
      </c>
      <c r="AK26" s="103">
        <v>220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2</v>
      </c>
      <c r="AS26" s="103">
        <v>0</v>
      </c>
      <c r="AT26" s="103">
        <f>SUM(AU26:AY26)</f>
        <v>4</v>
      </c>
      <c r="AU26" s="103">
        <v>4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46</v>
      </c>
      <c r="B27" s="113" t="s">
        <v>294</v>
      </c>
      <c r="C27" s="101" t="s">
        <v>295</v>
      </c>
      <c r="D27" s="103">
        <f>SUM(E27,+H27,+K27)</f>
        <v>682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682</v>
      </c>
      <c r="L27" s="103">
        <v>280</v>
      </c>
      <c r="M27" s="103">
        <v>402</v>
      </c>
      <c r="N27" s="103">
        <f>SUM(O27,+V27,+AC27)</f>
        <v>682</v>
      </c>
      <c r="O27" s="103">
        <f>SUM(P27:U27)</f>
        <v>280</v>
      </c>
      <c r="P27" s="103">
        <v>280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402</v>
      </c>
      <c r="W27" s="103">
        <v>402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</v>
      </c>
      <c r="AG27" s="103">
        <v>1</v>
      </c>
      <c r="AH27" s="103">
        <v>0</v>
      </c>
      <c r="AI27" s="103">
        <v>0</v>
      </c>
      <c r="AJ27" s="103">
        <f>SUM(AK27:AS27)</f>
        <v>1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46</v>
      </c>
      <c r="B28" s="113" t="s">
        <v>296</v>
      </c>
      <c r="C28" s="101" t="s">
        <v>297</v>
      </c>
      <c r="D28" s="103">
        <f>SUM(E28,+H28,+K28)</f>
        <v>16825</v>
      </c>
      <c r="E28" s="103">
        <f>SUM(F28:G28)</f>
        <v>16825</v>
      </c>
      <c r="F28" s="103">
        <v>2638</v>
      </c>
      <c r="G28" s="103">
        <v>14187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16825</v>
      </c>
      <c r="O28" s="103">
        <f>SUM(P28:U28)</f>
        <v>2638</v>
      </c>
      <c r="P28" s="103">
        <v>2638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14187</v>
      </c>
      <c r="W28" s="103">
        <v>14187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49</v>
      </c>
      <c r="AG28" s="103">
        <v>49</v>
      </c>
      <c r="AH28" s="103">
        <v>0</v>
      </c>
      <c r="AI28" s="103">
        <v>0</v>
      </c>
      <c r="AJ28" s="103">
        <f>SUM(AK28:AS28)</f>
        <v>49</v>
      </c>
      <c r="AK28" s="103">
        <v>0</v>
      </c>
      <c r="AL28" s="103">
        <v>0</v>
      </c>
      <c r="AM28" s="103">
        <v>21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28</v>
      </c>
      <c r="AT28" s="103">
        <f>SUM(AU28:AY28)</f>
        <v>4</v>
      </c>
      <c r="AU28" s="103">
        <v>0</v>
      </c>
      <c r="AV28" s="103">
        <v>0</v>
      </c>
      <c r="AW28" s="103">
        <v>4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46</v>
      </c>
      <c r="B29" s="113" t="s">
        <v>298</v>
      </c>
      <c r="C29" s="101" t="s">
        <v>299</v>
      </c>
      <c r="D29" s="103">
        <f>SUM(E29,+H29,+K29)</f>
        <v>12318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12318</v>
      </c>
      <c r="L29" s="103">
        <v>2332</v>
      </c>
      <c r="M29" s="103">
        <v>9986</v>
      </c>
      <c r="N29" s="103">
        <f>SUM(O29,+V29,+AC29)</f>
        <v>12318</v>
      </c>
      <c r="O29" s="103">
        <f>SUM(P29:U29)</f>
        <v>2332</v>
      </c>
      <c r="P29" s="103">
        <v>2332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9986</v>
      </c>
      <c r="W29" s="103">
        <v>9986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36</v>
      </c>
      <c r="AG29" s="103">
        <v>36</v>
      </c>
      <c r="AH29" s="103">
        <v>0</v>
      </c>
      <c r="AI29" s="103">
        <v>0</v>
      </c>
      <c r="AJ29" s="103">
        <f>SUM(AK29:AS29)</f>
        <v>36</v>
      </c>
      <c r="AK29" s="103">
        <v>0</v>
      </c>
      <c r="AL29" s="103">
        <v>0</v>
      </c>
      <c r="AM29" s="103">
        <v>15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21</v>
      </c>
      <c r="AT29" s="103">
        <f>SUM(AU29:AY29)</f>
        <v>3</v>
      </c>
      <c r="AU29" s="103">
        <v>0</v>
      </c>
      <c r="AV29" s="103">
        <v>0</v>
      </c>
      <c r="AW29" s="103">
        <v>3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46</v>
      </c>
      <c r="B30" s="113" t="s">
        <v>300</v>
      </c>
      <c r="C30" s="101" t="s">
        <v>301</v>
      </c>
      <c r="D30" s="103">
        <f>SUM(E30,+H30,+K30)</f>
        <v>28666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28666</v>
      </c>
      <c r="L30" s="103">
        <v>3727</v>
      </c>
      <c r="M30" s="103">
        <v>24939</v>
      </c>
      <c r="N30" s="103">
        <f>SUM(O30,+V30,+AC30)</f>
        <v>28666</v>
      </c>
      <c r="O30" s="103">
        <f>SUM(P30:U30)</f>
        <v>3727</v>
      </c>
      <c r="P30" s="103">
        <v>3727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24939</v>
      </c>
      <c r="W30" s="103">
        <v>24939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28666</v>
      </c>
      <c r="AG30" s="103">
        <v>28666</v>
      </c>
      <c r="AH30" s="103">
        <v>0</v>
      </c>
      <c r="AI30" s="103">
        <v>0</v>
      </c>
      <c r="AJ30" s="103">
        <f>SUM(AK30:AS30)</f>
        <v>28666</v>
      </c>
      <c r="AK30" s="103">
        <v>0</v>
      </c>
      <c r="AL30" s="103">
        <v>0</v>
      </c>
      <c r="AM30" s="103">
        <v>28666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46</v>
      </c>
      <c r="B31" s="113" t="s">
        <v>302</v>
      </c>
      <c r="C31" s="101" t="s">
        <v>303</v>
      </c>
      <c r="D31" s="103">
        <f>SUM(E31,+H31,+K31)</f>
        <v>17164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17164</v>
      </c>
      <c r="L31" s="103">
        <v>1895</v>
      </c>
      <c r="M31" s="103">
        <v>15269</v>
      </c>
      <c r="N31" s="103">
        <f>SUM(O31,+V31,+AC31)</f>
        <v>17164</v>
      </c>
      <c r="O31" s="103">
        <f>SUM(P31:U31)</f>
        <v>1895</v>
      </c>
      <c r="P31" s="103">
        <v>1895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15269</v>
      </c>
      <c r="W31" s="103">
        <v>15269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28</v>
      </c>
      <c r="AG31" s="103">
        <v>28</v>
      </c>
      <c r="AH31" s="103">
        <v>0</v>
      </c>
      <c r="AI31" s="103">
        <v>0</v>
      </c>
      <c r="AJ31" s="103">
        <f>SUM(AK31:AS31)</f>
        <v>28</v>
      </c>
      <c r="AK31" s="103">
        <v>28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28</v>
      </c>
      <c r="AU31" s="103">
        <v>28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58</v>
      </c>
      <c r="BA31" s="103">
        <v>58</v>
      </c>
      <c r="BB31" s="103">
        <v>0</v>
      </c>
      <c r="BC31" s="103">
        <v>0</v>
      </c>
    </row>
    <row r="32" spans="1:55" s="105" customFormat="1" ht="13.5" customHeight="1">
      <c r="A32" s="115" t="s">
        <v>46</v>
      </c>
      <c r="B32" s="113" t="s">
        <v>304</v>
      </c>
      <c r="C32" s="101" t="s">
        <v>305</v>
      </c>
      <c r="D32" s="103">
        <f>SUM(E32,+H32,+K32)</f>
        <v>11730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11730</v>
      </c>
      <c r="L32" s="103">
        <v>1732</v>
      </c>
      <c r="M32" s="103">
        <v>9998</v>
      </c>
      <c r="N32" s="103">
        <f>SUM(O32,+V32,+AC32)</f>
        <v>11730</v>
      </c>
      <c r="O32" s="103">
        <f>SUM(P32:U32)</f>
        <v>1732</v>
      </c>
      <c r="P32" s="103">
        <v>1732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9998</v>
      </c>
      <c r="W32" s="103">
        <v>9998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296</v>
      </c>
      <c r="AG32" s="103">
        <v>296</v>
      </c>
      <c r="AH32" s="103">
        <v>0</v>
      </c>
      <c r="AI32" s="103">
        <v>0</v>
      </c>
      <c r="AJ32" s="103">
        <f>SUM(AK32:AS32)</f>
        <v>295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25</v>
      </c>
      <c r="AS32" s="103">
        <v>270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20</v>
      </c>
      <c r="BA32" s="103">
        <v>20</v>
      </c>
      <c r="BB32" s="103">
        <v>0</v>
      </c>
      <c r="BC32" s="103">
        <v>0</v>
      </c>
    </row>
    <row r="33" spans="1:55" s="105" customFormat="1" ht="13.5" customHeight="1">
      <c r="A33" s="115" t="s">
        <v>46</v>
      </c>
      <c r="B33" s="113" t="s">
        <v>306</v>
      </c>
      <c r="C33" s="101" t="s">
        <v>307</v>
      </c>
      <c r="D33" s="103">
        <f>SUM(E33,+H33,+K33)</f>
        <v>6400</v>
      </c>
      <c r="E33" s="103">
        <f>SUM(F33:G33)</f>
        <v>0</v>
      </c>
      <c r="F33" s="103">
        <v>0</v>
      </c>
      <c r="G33" s="103">
        <v>0</v>
      </c>
      <c r="H33" s="103">
        <f>SUM(I33:J33)</f>
        <v>289</v>
      </c>
      <c r="I33" s="103">
        <v>0</v>
      </c>
      <c r="J33" s="103">
        <v>289</v>
      </c>
      <c r="K33" s="103">
        <f>SUM(L33:M33)</f>
        <v>6111</v>
      </c>
      <c r="L33" s="103">
        <v>1044</v>
      </c>
      <c r="M33" s="103">
        <v>5067</v>
      </c>
      <c r="N33" s="103">
        <f>SUM(O33,+V33,+AC33)</f>
        <v>6400</v>
      </c>
      <c r="O33" s="103">
        <f>SUM(P33:U33)</f>
        <v>1044</v>
      </c>
      <c r="P33" s="103">
        <v>1044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5356</v>
      </c>
      <c r="W33" s="103">
        <v>5067</v>
      </c>
      <c r="X33" s="103">
        <v>289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11</v>
      </c>
      <c r="AG33" s="103">
        <v>11</v>
      </c>
      <c r="AH33" s="103">
        <v>0</v>
      </c>
      <c r="AI33" s="103">
        <v>0</v>
      </c>
      <c r="AJ33" s="103">
        <f>SUM(AK33:AS33)</f>
        <v>506</v>
      </c>
      <c r="AK33" s="103">
        <v>478</v>
      </c>
      <c r="AL33" s="103">
        <v>28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11</v>
      </c>
      <c r="AU33" s="103">
        <v>11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173</v>
      </c>
      <c r="BA33" s="103">
        <v>28</v>
      </c>
      <c r="BB33" s="103">
        <v>145</v>
      </c>
      <c r="BC33" s="103">
        <v>0</v>
      </c>
    </row>
    <row r="34" spans="1:55" s="105" customFormat="1" ht="13.5" customHeight="1">
      <c r="A34" s="115" t="s">
        <v>46</v>
      </c>
      <c r="B34" s="113" t="s">
        <v>308</v>
      </c>
      <c r="C34" s="101" t="s">
        <v>309</v>
      </c>
      <c r="D34" s="103">
        <f>SUM(E34,+H34,+K34)</f>
        <v>15610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15610</v>
      </c>
      <c r="L34" s="103">
        <v>1815</v>
      </c>
      <c r="M34" s="103">
        <v>13795</v>
      </c>
      <c r="N34" s="103">
        <f>SUM(O34,+V34,+AC34)</f>
        <v>15610</v>
      </c>
      <c r="O34" s="103">
        <f>SUM(P34:U34)</f>
        <v>1815</v>
      </c>
      <c r="P34" s="103">
        <v>1815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13795</v>
      </c>
      <c r="W34" s="103">
        <v>13795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32</v>
      </c>
      <c r="AG34" s="103">
        <v>32</v>
      </c>
      <c r="AH34" s="103">
        <v>0</v>
      </c>
      <c r="AI34" s="103">
        <v>0</v>
      </c>
      <c r="AJ34" s="103">
        <f>SUM(AK34:AS34)</f>
        <v>32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32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46</v>
      </c>
      <c r="B35" s="113" t="s">
        <v>310</v>
      </c>
      <c r="C35" s="101" t="s">
        <v>311</v>
      </c>
      <c r="D35" s="103">
        <f>SUM(E35,+H35,+K35)</f>
        <v>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0</v>
      </c>
      <c r="L35" s="103">
        <v>0</v>
      </c>
      <c r="M35" s="103">
        <v>0</v>
      </c>
      <c r="N35" s="103">
        <f>SUM(O35,+V35,+AC35)</f>
        <v>0</v>
      </c>
      <c r="O35" s="103">
        <f>SUM(P35:U35)</f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</v>
      </c>
      <c r="AG35" s="103">
        <v>6</v>
      </c>
      <c r="AH35" s="103">
        <v>0</v>
      </c>
      <c r="AI35" s="103">
        <v>0</v>
      </c>
      <c r="AJ35" s="103">
        <f>SUM(AK35:AS35)</f>
        <v>6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6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46</v>
      </c>
      <c r="B36" s="113" t="s">
        <v>312</v>
      </c>
      <c r="C36" s="101" t="s">
        <v>313</v>
      </c>
      <c r="D36" s="103">
        <f>SUM(E36,+H36,+K36)</f>
        <v>11030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11030</v>
      </c>
      <c r="L36" s="103">
        <v>2242</v>
      </c>
      <c r="M36" s="103">
        <v>8788</v>
      </c>
      <c r="N36" s="103">
        <f>SUM(O36,+V36,+AC36)</f>
        <v>11030</v>
      </c>
      <c r="O36" s="103">
        <f>SUM(P36:U36)</f>
        <v>2242</v>
      </c>
      <c r="P36" s="103">
        <v>2242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8788</v>
      </c>
      <c r="W36" s="103">
        <v>8788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22</v>
      </c>
      <c r="AG36" s="103">
        <v>22</v>
      </c>
      <c r="AH36" s="103">
        <v>0</v>
      </c>
      <c r="AI36" s="103">
        <v>0</v>
      </c>
      <c r="AJ36" s="103">
        <f>SUM(AK36:AS36)</f>
        <v>22</v>
      </c>
      <c r="AK36" s="103">
        <v>0</v>
      </c>
      <c r="AL36" s="103">
        <v>0</v>
      </c>
      <c r="AM36" s="103">
        <v>22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46</v>
      </c>
      <c r="B37" s="113" t="s">
        <v>314</v>
      </c>
      <c r="C37" s="101" t="s">
        <v>315</v>
      </c>
      <c r="D37" s="103">
        <f>SUM(E37,+H37,+K37)</f>
        <v>24134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24134</v>
      </c>
      <c r="L37" s="103">
        <v>2657</v>
      </c>
      <c r="M37" s="103">
        <v>21477</v>
      </c>
      <c r="N37" s="103">
        <f>SUM(O37,+V37,+AC37)</f>
        <v>24134</v>
      </c>
      <c r="O37" s="103">
        <f>SUM(P37:U37)</f>
        <v>2657</v>
      </c>
      <c r="P37" s="103">
        <v>2657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21477</v>
      </c>
      <c r="W37" s="103">
        <v>21477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206</v>
      </c>
      <c r="AG37" s="103">
        <v>206</v>
      </c>
      <c r="AH37" s="103">
        <v>0</v>
      </c>
      <c r="AI37" s="103">
        <v>0</v>
      </c>
      <c r="AJ37" s="103">
        <f>SUM(AK37:AS37)</f>
        <v>743</v>
      </c>
      <c r="AK37" s="103">
        <v>537</v>
      </c>
      <c r="AL37" s="103">
        <v>0</v>
      </c>
      <c r="AM37" s="103">
        <v>206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34</v>
      </c>
      <c r="AU37" s="103">
        <v>0</v>
      </c>
      <c r="AV37" s="103">
        <v>0</v>
      </c>
      <c r="AW37" s="103">
        <v>34</v>
      </c>
      <c r="AX37" s="103">
        <v>0</v>
      </c>
      <c r="AY37" s="103">
        <v>0</v>
      </c>
      <c r="AZ37" s="103">
        <f>SUM(BA37:BC37)</f>
        <v>43</v>
      </c>
      <c r="BA37" s="103">
        <v>43</v>
      </c>
      <c r="BB37" s="103">
        <v>0</v>
      </c>
      <c r="BC37" s="103">
        <v>0</v>
      </c>
    </row>
    <row r="38" spans="1:55" s="105" customFormat="1" ht="13.5" customHeight="1">
      <c r="A38" s="115" t="s">
        <v>46</v>
      </c>
      <c r="B38" s="113" t="s">
        <v>316</v>
      </c>
      <c r="C38" s="101" t="s">
        <v>317</v>
      </c>
      <c r="D38" s="103">
        <f>SUM(E38,+H38,+K38)</f>
        <v>7336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7336</v>
      </c>
      <c r="L38" s="103">
        <v>1173</v>
      </c>
      <c r="M38" s="103">
        <v>6163</v>
      </c>
      <c r="N38" s="103">
        <f>SUM(O38,+V38,+AC38)</f>
        <v>7336</v>
      </c>
      <c r="O38" s="103">
        <f>SUM(P38:U38)</f>
        <v>1173</v>
      </c>
      <c r="P38" s="103">
        <v>1173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6163</v>
      </c>
      <c r="W38" s="103">
        <v>6163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15</v>
      </c>
      <c r="AG38" s="103">
        <v>15</v>
      </c>
      <c r="AH38" s="103">
        <v>0</v>
      </c>
      <c r="AI38" s="103">
        <v>0</v>
      </c>
      <c r="AJ38" s="103">
        <f>SUM(AK38:AS38)</f>
        <v>15</v>
      </c>
      <c r="AK38" s="103">
        <v>15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15</v>
      </c>
      <c r="AU38" s="103">
        <v>15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46</v>
      </c>
      <c r="B39" s="113" t="s">
        <v>318</v>
      </c>
      <c r="C39" s="101" t="s">
        <v>319</v>
      </c>
      <c r="D39" s="103">
        <f>SUM(E39,+H39,+K39)</f>
        <v>14298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14298</v>
      </c>
      <c r="L39" s="103">
        <v>1758</v>
      </c>
      <c r="M39" s="103">
        <v>12540</v>
      </c>
      <c r="N39" s="103">
        <f>SUM(O39,+V39,+AC39)</f>
        <v>14298</v>
      </c>
      <c r="O39" s="103">
        <f>SUM(P39:U39)</f>
        <v>1758</v>
      </c>
      <c r="P39" s="103">
        <v>1758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12540</v>
      </c>
      <c r="W39" s="103">
        <v>12540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65</v>
      </c>
      <c r="AG39" s="103">
        <v>65</v>
      </c>
      <c r="AH39" s="103">
        <v>0</v>
      </c>
      <c r="AI39" s="103">
        <v>0</v>
      </c>
      <c r="AJ39" s="103">
        <f>SUM(AK39:AS39)</f>
        <v>678</v>
      </c>
      <c r="AK39" s="103">
        <v>615</v>
      </c>
      <c r="AL39" s="103">
        <v>63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65</v>
      </c>
      <c r="AU39" s="103">
        <v>65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63</v>
      </c>
      <c r="BA39" s="103">
        <v>63</v>
      </c>
      <c r="BB39" s="103">
        <v>0</v>
      </c>
      <c r="BC39" s="103">
        <v>0</v>
      </c>
    </row>
    <row r="40" spans="1:55" s="105" customFormat="1" ht="13.5" customHeight="1">
      <c r="A40" s="115" t="s">
        <v>46</v>
      </c>
      <c r="B40" s="113" t="s">
        <v>320</v>
      </c>
      <c r="C40" s="101" t="s">
        <v>321</v>
      </c>
      <c r="D40" s="103">
        <f>SUM(E40,+H40,+K40)</f>
        <v>10542</v>
      </c>
      <c r="E40" s="103">
        <f>SUM(F40:G40)</f>
        <v>0</v>
      </c>
      <c r="F40" s="103">
        <v>0</v>
      </c>
      <c r="G40" s="103">
        <v>0</v>
      </c>
      <c r="H40" s="103">
        <f>SUM(I40:J40)</f>
        <v>10542</v>
      </c>
      <c r="I40" s="103">
        <v>2015</v>
      </c>
      <c r="J40" s="103">
        <v>8527</v>
      </c>
      <c r="K40" s="103">
        <f>SUM(L40:M40)</f>
        <v>0</v>
      </c>
      <c r="L40" s="103">
        <v>0</v>
      </c>
      <c r="M40" s="103">
        <v>0</v>
      </c>
      <c r="N40" s="103">
        <f>SUM(O40,+V40,+AC40)</f>
        <v>10542</v>
      </c>
      <c r="O40" s="103">
        <f>SUM(P40:U40)</f>
        <v>2015</v>
      </c>
      <c r="P40" s="103">
        <v>2015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8527</v>
      </c>
      <c r="W40" s="103">
        <v>8527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79</v>
      </c>
      <c r="AG40" s="103">
        <v>79</v>
      </c>
      <c r="AH40" s="103">
        <v>0</v>
      </c>
      <c r="AI40" s="103">
        <v>0</v>
      </c>
      <c r="AJ40" s="103">
        <f>SUM(AK40:AS40)</f>
        <v>79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79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46</v>
      </c>
      <c r="B41" s="113" t="s">
        <v>322</v>
      </c>
      <c r="C41" s="101" t="s">
        <v>323</v>
      </c>
      <c r="D41" s="103">
        <f>SUM(E41,+H41,+K41)</f>
        <v>5779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5779</v>
      </c>
      <c r="L41" s="103">
        <v>2255</v>
      </c>
      <c r="M41" s="103">
        <v>3524</v>
      </c>
      <c r="N41" s="103">
        <f>SUM(O41,+V41,+AC41)</f>
        <v>5779</v>
      </c>
      <c r="O41" s="103">
        <f>SUM(P41:U41)</f>
        <v>2255</v>
      </c>
      <c r="P41" s="103">
        <v>2255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3524</v>
      </c>
      <c r="W41" s="103">
        <v>3524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233</v>
      </c>
      <c r="AG41" s="103">
        <v>233</v>
      </c>
      <c r="AH41" s="103">
        <v>0</v>
      </c>
      <c r="AI41" s="103">
        <v>0</v>
      </c>
      <c r="AJ41" s="103">
        <f>SUM(AK41:AS41)</f>
        <v>233</v>
      </c>
      <c r="AK41" s="103">
        <v>0</v>
      </c>
      <c r="AL41" s="103">
        <v>0</v>
      </c>
      <c r="AM41" s="103">
        <v>233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38</v>
      </c>
      <c r="AU41" s="103">
        <v>0</v>
      </c>
      <c r="AV41" s="103">
        <v>0</v>
      </c>
      <c r="AW41" s="103">
        <v>38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46</v>
      </c>
      <c r="B42" s="113" t="s">
        <v>324</v>
      </c>
      <c r="C42" s="101" t="s">
        <v>325</v>
      </c>
      <c r="D42" s="103">
        <f>SUM(E42,+H42,+K42)</f>
        <v>4236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4236</v>
      </c>
      <c r="L42" s="103">
        <v>577</v>
      </c>
      <c r="M42" s="103">
        <v>3659</v>
      </c>
      <c r="N42" s="103">
        <f>SUM(O42,+V42,+AC42)</f>
        <v>4236</v>
      </c>
      <c r="O42" s="103">
        <f>SUM(P42:U42)</f>
        <v>577</v>
      </c>
      <c r="P42" s="103">
        <v>577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3659</v>
      </c>
      <c r="W42" s="103">
        <v>3659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17</v>
      </c>
      <c r="AG42" s="103">
        <v>17</v>
      </c>
      <c r="AH42" s="103">
        <v>0</v>
      </c>
      <c r="AI42" s="103">
        <v>0</v>
      </c>
      <c r="AJ42" s="103">
        <f>SUM(AK42:AS42)</f>
        <v>302</v>
      </c>
      <c r="AK42" s="103">
        <v>302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17</v>
      </c>
      <c r="AU42" s="103">
        <v>17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46</v>
      </c>
      <c r="B43" s="113" t="s">
        <v>326</v>
      </c>
      <c r="C43" s="101" t="s">
        <v>327</v>
      </c>
      <c r="D43" s="103">
        <f>SUM(E43,+H43,+K43)</f>
        <v>4449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4449</v>
      </c>
      <c r="L43" s="103">
        <v>876</v>
      </c>
      <c r="M43" s="103">
        <v>3573</v>
      </c>
      <c r="N43" s="103">
        <f>SUM(O43,+V43,+AC43)</f>
        <v>4449</v>
      </c>
      <c r="O43" s="103">
        <f>SUM(P43:U43)</f>
        <v>876</v>
      </c>
      <c r="P43" s="103">
        <v>876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3573</v>
      </c>
      <c r="W43" s="103">
        <v>3573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174</v>
      </c>
      <c r="AG43" s="103">
        <v>174</v>
      </c>
      <c r="AH43" s="103">
        <v>0</v>
      </c>
      <c r="AI43" s="103">
        <v>0</v>
      </c>
      <c r="AJ43" s="103">
        <f>SUM(AK43:AS43)</f>
        <v>174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174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46</v>
      </c>
      <c r="B44" s="113" t="s">
        <v>328</v>
      </c>
      <c r="C44" s="101" t="s">
        <v>329</v>
      </c>
      <c r="D44" s="103">
        <f>SUM(E44,+H44,+K44)</f>
        <v>8584</v>
      </c>
      <c r="E44" s="103">
        <f>SUM(F44:G44)</f>
        <v>2065</v>
      </c>
      <c r="F44" s="103">
        <v>2065</v>
      </c>
      <c r="G44" s="103">
        <v>0</v>
      </c>
      <c r="H44" s="103">
        <f>SUM(I44:J44)</f>
        <v>6519</v>
      </c>
      <c r="I44" s="103">
        <v>501</v>
      </c>
      <c r="J44" s="103">
        <v>6018</v>
      </c>
      <c r="K44" s="103">
        <f>SUM(L44:M44)</f>
        <v>0</v>
      </c>
      <c r="L44" s="103">
        <v>0</v>
      </c>
      <c r="M44" s="103">
        <v>0</v>
      </c>
      <c r="N44" s="103">
        <f>SUM(O44,+V44,+AC44)</f>
        <v>8652</v>
      </c>
      <c r="O44" s="103">
        <f>SUM(P44:U44)</f>
        <v>2566</v>
      </c>
      <c r="P44" s="103">
        <v>2566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6018</v>
      </c>
      <c r="W44" s="103">
        <v>6018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68</v>
      </c>
      <c r="AD44" s="103">
        <v>68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106</v>
      </c>
      <c r="AK44" s="103">
        <v>0</v>
      </c>
      <c r="AL44" s="103">
        <v>106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46</v>
      </c>
      <c r="B45" s="113" t="s">
        <v>330</v>
      </c>
      <c r="C45" s="101" t="s">
        <v>331</v>
      </c>
      <c r="D45" s="103">
        <f>SUM(E45,+H45,+K45)</f>
        <v>3208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3208</v>
      </c>
      <c r="L45" s="103">
        <v>169</v>
      </c>
      <c r="M45" s="103">
        <v>3039</v>
      </c>
      <c r="N45" s="103">
        <f>SUM(O45,+V45,+AC45)</f>
        <v>3208</v>
      </c>
      <c r="O45" s="103">
        <f>SUM(P45:U45)</f>
        <v>169</v>
      </c>
      <c r="P45" s="103">
        <v>169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3039</v>
      </c>
      <c r="W45" s="103">
        <v>3039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81</v>
      </c>
      <c r="AG45" s="103">
        <v>81</v>
      </c>
      <c r="AH45" s="103">
        <v>0</v>
      </c>
      <c r="AI45" s="103">
        <v>0</v>
      </c>
      <c r="AJ45" s="103">
        <f>SUM(AK45:AS45)</f>
        <v>81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7</v>
      </c>
      <c r="AS45" s="103">
        <v>74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6</v>
      </c>
      <c r="BA45" s="103">
        <v>6</v>
      </c>
      <c r="BB45" s="103">
        <v>0</v>
      </c>
      <c r="BC45" s="103">
        <v>0</v>
      </c>
    </row>
    <row r="46" spans="1:55" s="105" customFormat="1" ht="13.5" customHeight="1">
      <c r="A46" s="115" t="s">
        <v>46</v>
      </c>
      <c r="B46" s="113" t="s">
        <v>332</v>
      </c>
      <c r="C46" s="101" t="s">
        <v>333</v>
      </c>
      <c r="D46" s="103">
        <f>SUM(E46,+H46,+K46)</f>
        <v>7978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7978</v>
      </c>
      <c r="L46" s="103">
        <v>189</v>
      </c>
      <c r="M46" s="103">
        <v>7789</v>
      </c>
      <c r="N46" s="103">
        <f>SUM(O46,+V46,+AC46)</f>
        <v>7978</v>
      </c>
      <c r="O46" s="103">
        <f>SUM(P46:U46)</f>
        <v>189</v>
      </c>
      <c r="P46" s="103">
        <v>189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7789</v>
      </c>
      <c r="W46" s="103">
        <v>7789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46</v>
      </c>
      <c r="B47" s="113" t="s">
        <v>334</v>
      </c>
      <c r="C47" s="101" t="s">
        <v>335</v>
      </c>
      <c r="D47" s="103">
        <f>SUM(E47,+H47,+K47)</f>
        <v>4169</v>
      </c>
      <c r="E47" s="103">
        <f>SUM(F47:G47)</f>
        <v>4169</v>
      </c>
      <c r="F47" s="103">
        <v>41</v>
      </c>
      <c r="G47" s="103">
        <v>4128</v>
      </c>
      <c r="H47" s="103">
        <f>SUM(I47:J47)</f>
        <v>0</v>
      </c>
      <c r="I47" s="103">
        <v>0</v>
      </c>
      <c r="J47" s="103">
        <v>0</v>
      </c>
      <c r="K47" s="103">
        <f>SUM(L47:M47)</f>
        <v>0</v>
      </c>
      <c r="L47" s="103">
        <v>0</v>
      </c>
      <c r="M47" s="103">
        <v>0</v>
      </c>
      <c r="N47" s="103">
        <f>SUM(O47,+V47,+AC47)</f>
        <v>4169</v>
      </c>
      <c r="O47" s="103">
        <f>SUM(P47:U47)</f>
        <v>41</v>
      </c>
      <c r="P47" s="103">
        <v>41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4128</v>
      </c>
      <c r="W47" s="103">
        <v>4128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105</v>
      </c>
      <c r="AG47" s="103">
        <v>105</v>
      </c>
      <c r="AH47" s="103">
        <v>0</v>
      </c>
      <c r="AI47" s="103">
        <v>0</v>
      </c>
      <c r="AJ47" s="103">
        <f>SUM(AK47:AS47)</f>
        <v>105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9</v>
      </c>
      <c r="AS47" s="103">
        <v>96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7</v>
      </c>
      <c r="BA47" s="103">
        <v>7</v>
      </c>
      <c r="BB47" s="103">
        <v>0</v>
      </c>
      <c r="BC47" s="103">
        <v>0</v>
      </c>
    </row>
    <row r="48" spans="1:55" s="105" customFormat="1" ht="13.5" customHeight="1">
      <c r="A48" s="115" t="s">
        <v>46</v>
      </c>
      <c r="B48" s="113" t="s">
        <v>336</v>
      </c>
      <c r="C48" s="101" t="s">
        <v>337</v>
      </c>
      <c r="D48" s="103">
        <f>SUM(E48,+H48,+K48)</f>
        <v>7208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7208</v>
      </c>
      <c r="L48" s="103">
        <v>744</v>
      </c>
      <c r="M48" s="103">
        <v>6464</v>
      </c>
      <c r="N48" s="103">
        <f>SUM(O48,+V48,+AC48)</f>
        <v>7208</v>
      </c>
      <c r="O48" s="103">
        <f>SUM(P48:U48)</f>
        <v>744</v>
      </c>
      <c r="P48" s="103">
        <v>744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6464</v>
      </c>
      <c r="W48" s="103">
        <v>6464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521</v>
      </c>
      <c r="AG48" s="103">
        <v>521</v>
      </c>
      <c r="AH48" s="103">
        <v>0</v>
      </c>
      <c r="AI48" s="103">
        <v>0</v>
      </c>
      <c r="AJ48" s="103">
        <f>SUM(AK48:AS48)</f>
        <v>521</v>
      </c>
      <c r="AK48" s="103">
        <v>0</v>
      </c>
      <c r="AL48" s="103">
        <v>0</v>
      </c>
      <c r="AM48" s="103">
        <v>521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70</v>
      </c>
      <c r="AU48" s="103">
        <v>0</v>
      </c>
      <c r="AV48" s="103">
        <v>0</v>
      </c>
      <c r="AW48" s="103">
        <v>70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46</v>
      </c>
      <c r="B49" s="113" t="s">
        <v>338</v>
      </c>
      <c r="C49" s="101" t="s">
        <v>339</v>
      </c>
      <c r="D49" s="103">
        <f>SUM(E49,+H49,+K49)</f>
        <v>2965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2965</v>
      </c>
      <c r="L49" s="103">
        <v>133</v>
      </c>
      <c r="M49" s="103">
        <v>2832</v>
      </c>
      <c r="N49" s="103">
        <f>SUM(O49,+V49,+AC49)</f>
        <v>2965</v>
      </c>
      <c r="O49" s="103">
        <f>SUM(P49:U49)</f>
        <v>133</v>
      </c>
      <c r="P49" s="103">
        <v>133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2832</v>
      </c>
      <c r="W49" s="103">
        <v>2832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2</v>
      </c>
      <c r="AG49" s="103">
        <v>2</v>
      </c>
      <c r="AH49" s="103">
        <v>0</v>
      </c>
      <c r="AI49" s="103">
        <v>0</v>
      </c>
      <c r="AJ49" s="103">
        <f>SUM(AK49:AS49)</f>
        <v>36</v>
      </c>
      <c r="AK49" s="103">
        <v>0</v>
      </c>
      <c r="AL49" s="103">
        <v>34</v>
      </c>
      <c r="AM49" s="103">
        <v>2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34</v>
      </c>
      <c r="BA49" s="103">
        <v>34</v>
      </c>
      <c r="BB49" s="103">
        <v>0</v>
      </c>
      <c r="BC49" s="103">
        <v>0</v>
      </c>
    </row>
    <row r="50" spans="1:55" s="105" customFormat="1" ht="13.5" customHeight="1">
      <c r="A50" s="115" t="s">
        <v>46</v>
      </c>
      <c r="B50" s="113" t="s">
        <v>340</v>
      </c>
      <c r="C50" s="101" t="s">
        <v>341</v>
      </c>
      <c r="D50" s="103">
        <f>SUM(E50,+H50,+K50)</f>
        <v>6065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6065</v>
      </c>
      <c r="L50" s="103">
        <v>774</v>
      </c>
      <c r="M50" s="103">
        <v>5291</v>
      </c>
      <c r="N50" s="103">
        <f>SUM(O50,+V50,+AC50)</f>
        <v>6065</v>
      </c>
      <c r="O50" s="103">
        <f>SUM(P50:U50)</f>
        <v>774</v>
      </c>
      <c r="P50" s="103">
        <v>774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5291</v>
      </c>
      <c r="W50" s="103">
        <v>5291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3</v>
      </c>
      <c r="AG50" s="103">
        <v>3</v>
      </c>
      <c r="AH50" s="103">
        <v>0</v>
      </c>
      <c r="AI50" s="103">
        <v>0</v>
      </c>
      <c r="AJ50" s="103">
        <f>SUM(AK50:AS50)</f>
        <v>3</v>
      </c>
      <c r="AK50" s="103">
        <v>0</v>
      </c>
      <c r="AL50" s="103">
        <v>0</v>
      </c>
      <c r="AM50" s="103">
        <v>3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70</v>
      </c>
      <c r="BA50" s="103">
        <v>70</v>
      </c>
      <c r="BB50" s="103">
        <v>0</v>
      </c>
      <c r="BC50" s="103">
        <v>0</v>
      </c>
    </row>
    <row r="51" spans="1:55" s="105" customFormat="1" ht="13.5" customHeight="1">
      <c r="A51" s="115" t="s">
        <v>46</v>
      </c>
      <c r="B51" s="113" t="s">
        <v>342</v>
      </c>
      <c r="C51" s="101" t="s">
        <v>343</v>
      </c>
      <c r="D51" s="103">
        <f>SUM(E51,+H51,+K51)</f>
        <v>2013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2013</v>
      </c>
      <c r="L51" s="103">
        <v>203</v>
      </c>
      <c r="M51" s="103">
        <v>1810</v>
      </c>
      <c r="N51" s="103">
        <f>SUM(O51,+V51,+AC51)</f>
        <v>2013</v>
      </c>
      <c r="O51" s="103">
        <f>SUM(P51:U51)</f>
        <v>203</v>
      </c>
      <c r="P51" s="103">
        <v>203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1810</v>
      </c>
      <c r="W51" s="103">
        <v>1810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50</v>
      </c>
      <c r="AG51" s="103">
        <v>50</v>
      </c>
      <c r="AH51" s="103">
        <v>0</v>
      </c>
      <c r="AI51" s="103">
        <v>0</v>
      </c>
      <c r="AJ51" s="103">
        <f>SUM(AK51:AS51)</f>
        <v>50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4</v>
      </c>
      <c r="AS51" s="103">
        <v>46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3</v>
      </c>
      <c r="BA51" s="103">
        <v>3</v>
      </c>
      <c r="BB51" s="103">
        <v>0</v>
      </c>
      <c r="BC51" s="103">
        <v>0</v>
      </c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1">
    <sortCondition ref="A8:A51"/>
    <sortCondition ref="B8:B51"/>
    <sortCondition ref="C8:C51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50" man="1"/>
    <brk id="31" min="1" max="50" man="1"/>
    <brk id="45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08000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08201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08207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08208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08211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08212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08214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08215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08216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08217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08219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08220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08221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08222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08223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08224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08225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08226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08227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08228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08229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08230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08231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08232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08233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08234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08235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08236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08302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08309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08310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08341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08364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08442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08443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08447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08521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08542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08546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08564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2020-02-27T12:32:30Z</dcterms:modified>
</cp:coreProperties>
</file>