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\wk_共有\データマネジメントセンター\MOE一廃調査\03_入力G作業用\11_4回目集約結果\07福島県\環境省廃棄物実態調査集約結果（07福島県）\"/>
    </mc:Choice>
  </mc:AlternateContent>
  <bookViews>
    <workbookView xWindow="0" yWindow="0" windowWidth="20490" windowHeight="753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水洗化人口等!$A$6:$AA$65</definedName>
    <definedName name="_xlnm.Print_Area" localSheetId="2">し尿集計結果!$A$1:$M$36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E24" i="1" l="1"/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V27" i="2"/>
  <c r="V28" i="2"/>
  <c r="N28" i="2" s="1"/>
  <c r="V29" i="2"/>
  <c r="V30" i="2"/>
  <c r="V31" i="2"/>
  <c r="V32" i="2"/>
  <c r="N32" i="2" s="1"/>
  <c r="V33" i="2"/>
  <c r="V34" i="2"/>
  <c r="V35" i="2"/>
  <c r="V36" i="2"/>
  <c r="N36" i="2" s="1"/>
  <c r="V37" i="2"/>
  <c r="V38" i="2"/>
  <c r="V39" i="2"/>
  <c r="V40" i="2"/>
  <c r="N40" i="2" s="1"/>
  <c r="V41" i="2"/>
  <c r="V42" i="2"/>
  <c r="V43" i="2"/>
  <c r="V44" i="2"/>
  <c r="N44" i="2" s="1"/>
  <c r="V45" i="2"/>
  <c r="V46" i="2"/>
  <c r="V47" i="2"/>
  <c r="V48" i="2"/>
  <c r="N48" i="2" s="1"/>
  <c r="V49" i="2"/>
  <c r="V50" i="2"/>
  <c r="V51" i="2"/>
  <c r="V52" i="2"/>
  <c r="N52" i="2" s="1"/>
  <c r="V53" i="2"/>
  <c r="V54" i="2"/>
  <c r="V55" i="2"/>
  <c r="V56" i="2"/>
  <c r="N56" i="2" s="1"/>
  <c r="V57" i="2"/>
  <c r="V58" i="2"/>
  <c r="V59" i="2"/>
  <c r="V60" i="2"/>
  <c r="N60" i="2" s="1"/>
  <c r="V61" i="2"/>
  <c r="V62" i="2"/>
  <c r="V63" i="2"/>
  <c r="V64" i="2"/>
  <c r="N64" i="2" s="1"/>
  <c r="V65" i="2"/>
  <c r="V66" i="2"/>
  <c r="O8" i="2"/>
  <c r="O9" i="2"/>
  <c r="N9" i="2" s="1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37" i="2" s="1"/>
  <c r="O38" i="2"/>
  <c r="O39" i="2"/>
  <c r="O40" i="2"/>
  <c r="O41" i="2"/>
  <c r="N41" i="2" s="1"/>
  <c r="O42" i="2"/>
  <c r="O43" i="2"/>
  <c r="O44" i="2"/>
  <c r="O45" i="2"/>
  <c r="N45" i="2" s="1"/>
  <c r="O46" i="2"/>
  <c r="O47" i="2"/>
  <c r="O48" i="2"/>
  <c r="O49" i="2"/>
  <c r="O50" i="2"/>
  <c r="O51" i="2"/>
  <c r="O52" i="2"/>
  <c r="O53" i="2"/>
  <c r="N53" i="2" s="1"/>
  <c r="O54" i="2"/>
  <c r="O55" i="2"/>
  <c r="O56" i="2"/>
  <c r="O57" i="2"/>
  <c r="O58" i="2"/>
  <c r="O59" i="2"/>
  <c r="O60" i="2"/>
  <c r="O61" i="2"/>
  <c r="N61" i="2" s="1"/>
  <c r="O62" i="2"/>
  <c r="O63" i="2"/>
  <c r="O64" i="2"/>
  <c r="O65" i="2"/>
  <c r="O66" i="2"/>
  <c r="N10" i="2"/>
  <c r="N14" i="2"/>
  <c r="N25" i="2"/>
  <c r="N42" i="2"/>
  <c r="N46" i="2"/>
  <c r="N5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H8" i="2"/>
  <c r="D8" i="2" s="1"/>
  <c r="H9" i="2"/>
  <c r="H10" i="2"/>
  <c r="H11" i="2"/>
  <c r="H12" i="2"/>
  <c r="D12" i="2" s="1"/>
  <c r="H13" i="2"/>
  <c r="H14" i="2"/>
  <c r="H15" i="2"/>
  <c r="H16" i="2"/>
  <c r="D16" i="2" s="1"/>
  <c r="H17" i="2"/>
  <c r="H18" i="2"/>
  <c r="H19" i="2"/>
  <c r="H20" i="2"/>
  <c r="D20" i="2" s="1"/>
  <c r="H21" i="2"/>
  <c r="H22" i="2"/>
  <c r="H23" i="2"/>
  <c r="H24" i="2"/>
  <c r="D24" i="2" s="1"/>
  <c r="H25" i="2"/>
  <c r="H26" i="2"/>
  <c r="D26" i="2" s="1"/>
  <c r="H27" i="2"/>
  <c r="H28" i="2"/>
  <c r="D28" i="2" s="1"/>
  <c r="H29" i="2"/>
  <c r="H30" i="2"/>
  <c r="D30" i="2" s="1"/>
  <c r="H31" i="2"/>
  <c r="H32" i="2"/>
  <c r="H33" i="2"/>
  <c r="H34" i="2"/>
  <c r="H35" i="2"/>
  <c r="H36" i="2"/>
  <c r="D36" i="2" s="1"/>
  <c r="H37" i="2"/>
  <c r="H38" i="2"/>
  <c r="H39" i="2"/>
  <c r="H40" i="2"/>
  <c r="H41" i="2"/>
  <c r="H42" i="2"/>
  <c r="D42" i="2" s="1"/>
  <c r="H43" i="2"/>
  <c r="H44" i="2"/>
  <c r="D44" i="2" s="1"/>
  <c r="H45" i="2"/>
  <c r="H46" i="2"/>
  <c r="D46" i="2" s="1"/>
  <c r="H47" i="2"/>
  <c r="H48" i="2"/>
  <c r="D48" i="2" s="1"/>
  <c r="H49" i="2"/>
  <c r="H50" i="2"/>
  <c r="H51" i="2"/>
  <c r="H52" i="2"/>
  <c r="D52" i="2" s="1"/>
  <c r="H53" i="2"/>
  <c r="H54" i="2"/>
  <c r="H55" i="2"/>
  <c r="H56" i="2"/>
  <c r="D56" i="2" s="1"/>
  <c r="H57" i="2"/>
  <c r="H58" i="2"/>
  <c r="D58" i="2" s="1"/>
  <c r="H59" i="2"/>
  <c r="H60" i="2"/>
  <c r="H61" i="2"/>
  <c r="H62" i="2"/>
  <c r="D62" i="2" s="1"/>
  <c r="H63" i="2"/>
  <c r="H64" i="2"/>
  <c r="D64" i="2" s="1"/>
  <c r="H65" i="2"/>
  <c r="H66" i="2"/>
  <c r="E8" i="2"/>
  <c r="E9" i="2"/>
  <c r="E10" i="2"/>
  <c r="E11" i="2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E24" i="2"/>
  <c r="E25" i="2"/>
  <c r="E26" i="2"/>
  <c r="E27" i="2"/>
  <c r="E28" i="2"/>
  <c r="E29" i="2"/>
  <c r="D29" i="2" s="1"/>
  <c r="E30" i="2"/>
  <c r="E31" i="2"/>
  <c r="E32" i="2"/>
  <c r="E33" i="2"/>
  <c r="D33" i="2" s="1"/>
  <c r="E34" i="2"/>
  <c r="E35" i="2"/>
  <c r="E36" i="2"/>
  <c r="E37" i="2"/>
  <c r="E38" i="2"/>
  <c r="E39" i="2"/>
  <c r="E40" i="2"/>
  <c r="E41" i="2"/>
  <c r="E42" i="2"/>
  <c r="E43" i="2"/>
  <c r="E44" i="2"/>
  <c r="E45" i="2"/>
  <c r="D45" i="2" s="1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61" i="2" s="1"/>
  <c r="E62" i="2"/>
  <c r="E63" i="2"/>
  <c r="E64" i="2"/>
  <c r="E65" i="2"/>
  <c r="D65" i="2" s="1"/>
  <c r="E66" i="2"/>
  <c r="D13" i="2"/>
  <c r="D18" i="2"/>
  <c r="D22" i="2"/>
  <c r="D32" i="2"/>
  <c r="D34" i="2"/>
  <c r="D38" i="2"/>
  <c r="D40" i="2"/>
  <c r="D49" i="2"/>
  <c r="D50" i="2"/>
  <c r="D54" i="2"/>
  <c r="D60" i="2"/>
  <c r="D66" i="2"/>
  <c r="I8" i="1"/>
  <c r="I9" i="1"/>
  <c r="D9" i="1" s="1"/>
  <c r="I10" i="1"/>
  <c r="I11" i="1"/>
  <c r="I12" i="1"/>
  <c r="I13" i="1"/>
  <c r="D13" i="1" s="1"/>
  <c r="I14" i="1"/>
  <c r="I15" i="1"/>
  <c r="I16" i="1"/>
  <c r="I17" i="1"/>
  <c r="I18" i="1"/>
  <c r="I19" i="1"/>
  <c r="I20" i="1"/>
  <c r="I21" i="1"/>
  <c r="I22" i="1"/>
  <c r="I23" i="1"/>
  <c r="I24" i="1"/>
  <c r="I25" i="1"/>
  <c r="D25" i="1" s="1"/>
  <c r="I26" i="1"/>
  <c r="I27" i="1"/>
  <c r="I28" i="1"/>
  <c r="I29" i="1"/>
  <c r="D29" i="1" s="1"/>
  <c r="I30" i="1"/>
  <c r="I31" i="1"/>
  <c r="I32" i="1"/>
  <c r="I33" i="1"/>
  <c r="I34" i="1"/>
  <c r="I35" i="1"/>
  <c r="I36" i="1"/>
  <c r="I37" i="1"/>
  <c r="I38" i="1"/>
  <c r="I39" i="1"/>
  <c r="I40" i="1"/>
  <c r="I41" i="1"/>
  <c r="D41" i="1" s="1"/>
  <c r="I42" i="1"/>
  <c r="I43" i="1"/>
  <c r="I44" i="1"/>
  <c r="I45" i="1"/>
  <c r="D45" i="1" s="1"/>
  <c r="I46" i="1"/>
  <c r="I47" i="1"/>
  <c r="I48" i="1"/>
  <c r="I49" i="1"/>
  <c r="I50" i="1"/>
  <c r="I51" i="1"/>
  <c r="I52" i="1"/>
  <c r="I53" i="1"/>
  <c r="I54" i="1"/>
  <c r="I55" i="1"/>
  <c r="I56" i="1"/>
  <c r="I57" i="1"/>
  <c r="D57" i="1" s="1"/>
  <c r="I58" i="1"/>
  <c r="I59" i="1"/>
  <c r="I60" i="1"/>
  <c r="I61" i="1"/>
  <c r="D61" i="1" s="1"/>
  <c r="I62" i="1"/>
  <c r="I63" i="1"/>
  <c r="I64" i="1"/>
  <c r="I65" i="1"/>
  <c r="I66" i="1"/>
  <c r="F15" i="1"/>
  <c r="F2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11" i="1"/>
  <c r="J11" i="1" s="1"/>
  <c r="D14" i="1"/>
  <c r="D15" i="1"/>
  <c r="D17" i="1"/>
  <c r="N17" i="1" s="1"/>
  <c r="D19" i="1"/>
  <c r="D23" i="1"/>
  <c r="J23" i="1" s="1"/>
  <c r="D27" i="1"/>
  <c r="J27" i="1" s="1"/>
  <c r="D30" i="1"/>
  <c r="D31" i="1"/>
  <c r="F31" i="1" s="1"/>
  <c r="D33" i="1"/>
  <c r="N33" i="1" s="1"/>
  <c r="D35" i="1"/>
  <c r="D39" i="1"/>
  <c r="J39" i="1" s="1"/>
  <c r="D43" i="1"/>
  <c r="J43" i="1" s="1"/>
  <c r="D46" i="1"/>
  <c r="D47" i="1"/>
  <c r="F47" i="1" s="1"/>
  <c r="D49" i="1"/>
  <c r="N49" i="1" s="1"/>
  <c r="D51" i="1"/>
  <c r="D55" i="1"/>
  <c r="J55" i="1" s="1"/>
  <c r="D59" i="1"/>
  <c r="Q59" i="1" s="1"/>
  <c r="D62" i="1"/>
  <c r="D63" i="1"/>
  <c r="J63" i="1" s="1"/>
  <c r="D65" i="1"/>
  <c r="N65" i="1" s="1"/>
  <c r="J59" i="1" l="1"/>
  <c r="L17" i="1"/>
  <c r="Q65" i="1"/>
  <c r="F65" i="1"/>
  <c r="F59" i="1"/>
  <c r="F39" i="1"/>
  <c r="D64" i="1"/>
  <c r="Q64" i="1" s="1"/>
  <c r="D60" i="1"/>
  <c r="N60" i="1" s="1"/>
  <c r="D56" i="1"/>
  <c r="D52" i="1"/>
  <c r="D48" i="1"/>
  <c r="D44" i="1"/>
  <c r="D40" i="1"/>
  <c r="D36" i="1"/>
  <c r="F36" i="1" s="1"/>
  <c r="D32" i="1"/>
  <c r="D28" i="1"/>
  <c r="J28" i="1" s="1"/>
  <c r="D24" i="1"/>
  <c r="L24" i="1" s="1"/>
  <c r="D20" i="1"/>
  <c r="F20" i="1" s="1"/>
  <c r="D16" i="1"/>
  <c r="D12" i="1"/>
  <c r="D8" i="1"/>
  <c r="L43" i="1"/>
  <c r="L11" i="1"/>
  <c r="N27" i="1"/>
  <c r="Q43" i="1"/>
  <c r="N66" i="2"/>
  <c r="N62" i="2"/>
  <c r="N58" i="2"/>
  <c r="N50" i="2"/>
  <c r="N34" i="2"/>
  <c r="N30" i="2"/>
  <c r="N26" i="2"/>
  <c r="N18" i="2"/>
  <c r="F49" i="1"/>
  <c r="F43" i="1"/>
  <c r="F55" i="1"/>
  <c r="F17" i="1"/>
  <c r="F11" i="1"/>
  <c r="J65" i="1"/>
  <c r="N59" i="1"/>
  <c r="Q33" i="1"/>
  <c r="D14" i="2"/>
  <c r="D10" i="2"/>
  <c r="D57" i="2"/>
  <c r="D53" i="2"/>
  <c r="D41" i="2"/>
  <c r="D37" i="2"/>
  <c r="D25" i="2"/>
  <c r="D21" i="2"/>
  <c r="D9" i="2"/>
  <c r="L49" i="1"/>
  <c r="D53" i="1"/>
  <c r="F53" i="1" s="1"/>
  <c r="D37" i="1"/>
  <c r="D21" i="1"/>
  <c r="F63" i="1"/>
  <c r="F33" i="1"/>
  <c r="F27" i="1"/>
  <c r="D66" i="1"/>
  <c r="D58" i="1"/>
  <c r="Q58" i="1" s="1"/>
  <c r="D54" i="1"/>
  <c r="F54" i="1" s="1"/>
  <c r="D50" i="1"/>
  <c r="D42" i="1"/>
  <c r="D38" i="1"/>
  <c r="J38" i="1" s="1"/>
  <c r="D34" i="1"/>
  <c r="J34" i="1" s="1"/>
  <c r="D26" i="1"/>
  <c r="D22" i="1"/>
  <c r="D18" i="1"/>
  <c r="F18" i="1" s="1"/>
  <c r="D10" i="1"/>
  <c r="F10" i="1" s="1"/>
  <c r="J33" i="1"/>
  <c r="Q11" i="1"/>
  <c r="Q53" i="1"/>
  <c r="N37" i="1"/>
  <c r="Q37" i="1"/>
  <c r="L37" i="1"/>
  <c r="F37" i="1"/>
  <c r="J37" i="1"/>
  <c r="N21" i="1"/>
  <c r="Q21" i="1"/>
  <c r="J21" i="1"/>
  <c r="F21" i="1"/>
  <c r="L21" i="1"/>
  <c r="L66" i="1"/>
  <c r="F66" i="1"/>
  <c r="Q66" i="1"/>
  <c r="J66" i="1"/>
  <c r="N66" i="1"/>
  <c r="L58" i="1"/>
  <c r="F58" i="1"/>
  <c r="J58" i="1"/>
  <c r="L54" i="1"/>
  <c r="Q54" i="1"/>
  <c r="L50" i="1"/>
  <c r="J50" i="1"/>
  <c r="F50" i="1"/>
  <c r="N50" i="1"/>
  <c r="Q50" i="1"/>
  <c r="L42" i="1"/>
  <c r="F42" i="1"/>
  <c r="Q42" i="1"/>
  <c r="N42" i="1"/>
  <c r="J42" i="1"/>
  <c r="L38" i="1"/>
  <c r="F38" i="1"/>
  <c r="N38" i="1"/>
  <c r="L34" i="1"/>
  <c r="N34" i="1"/>
  <c r="L26" i="1"/>
  <c r="F26" i="1"/>
  <c r="Q26" i="1"/>
  <c r="N26" i="1"/>
  <c r="J26" i="1"/>
  <c r="L22" i="1"/>
  <c r="F22" i="1"/>
  <c r="N22" i="1"/>
  <c r="J22" i="1"/>
  <c r="Q22" i="1"/>
  <c r="L18" i="1"/>
  <c r="J18" i="1"/>
  <c r="Q18" i="1"/>
  <c r="L10" i="1"/>
  <c r="J10" i="1"/>
  <c r="L62" i="1"/>
  <c r="Q62" i="1"/>
  <c r="N62" i="1"/>
  <c r="F62" i="1"/>
  <c r="N57" i="1"/>
  <c r="Q57" i="1"/>
  <c r="L57" i="1"/>
  <c r="J51" i="1"/>
  <c r="Q51" i="1"/>
  <c r="N51" i="1"/>
  <c r="L51" i="1"/>
  <c r="L46" i="1"/>
  <c r="Q46" i="1"/>
  <c r="N46" i="1"/>
  <c r="F46" i="1"/>
  <c r="N41" i="1"/>
  <c r="Q41" i="1"/>
  <c r="L41" i="1"/>
  <c r="J41" i="1"/>
  <c r="J35" i="1"/>
  <c r="Q35" i="1"/>
  <c r="N35" i="1"/>
  <c r="L35" i="1"/>
  <c r="L30" i="1"/>
  <c r="Q30" i="1"/>
  <c r="N30" i="1"/>
  <c r="F30" i="1"/>
  <c r="J30" i="1"/>
  <c r="N25" i="1"/>
  <c r="Q25" i="1"/>
  <c r="L25" i="1"/>
  <c r="J25" i="1"/>
  <c r="J19" i="1"/>
  <c r="Q19" i="1"/>
  <c r="N19" i="1"/>
  <c r="L19" i="1"/>
  <c r="L14" i="1"/>
  <c r="Q14" i="1"/>
  <c r="N14" i="1"/>
  <c r="F14" i="1"/>
  <c r="J14" i="1"/>
  <c r="N9" i="1"/>
  <c r="Q9" i="1"/>
  <c r="L9" i="1"/>
  <c r="J9" i="1"/>
  <c r="J46" i="1"/>
  <c r="N61" i="1"/>
  <c r="L61" i="1"/>
  <c r="N45" i="1"/>
  <c r="L45" i="1"/>
  <c r="J45" i="1"/>
  <c r="N29" i="1"/>
  <c r="L29" i="1"/>
  <c r="J29" i="1"/>
  <c r="N13" i="1"/>
  <c r="L13" i="1"/>
  <c r="J13" i="1"/>
  <c r="L39" i="1"/>
  <c r="N55" i="1"/>
  <c r="N23" i="1"/>
  <c r="Q61" i="1"/>
  <c r="Q39" i="1"/>
  <c r="Q29" i="1"/>
  <c r="N63" i="2"/>
  <c r="N59" i="2"/>
  <c r="N55" i="2"/>
  <c r="N51" i="2"/>
  <c r="N47" i="2"/>
  <c r="N43" i="2"/>
  <c r="N39" i="2"/>
  <c r="N35" i="2"/>
  <c r="N31" i="2"/>
  <c r="N27" i="2"/>
  <c r="N23" i="2"/>
  <c r="N19" i="2"/>
  <c r="N15" i="2"/>
  <c r="N11" i="2"/>
  <c r="F57" i="1"/>
  <c r="F41" i="1"/>
  <c r="F25" i="1"/>
  <c r="F9" i="1"/>
  <c r="J64" i="1"/>
  <c r="Q60" i="1"/>
  <c r="Q56" i="1"/>
  <c r="N56" i="1"/>
  <c r="L56" i="1"/>
  <c r="J56" i="1"/>
  <c r="Q52" i="1"/>
  <c r="N52" i="1"/>
  <c r="L52" i="1"/>
  <c r="Q40" i="1"/>
  <c r="N40" i="1"/>
  <c r="L40" i="1"/>
  <c r="J40" i="1"/>
  <c r="Q36" i="1"/>
  <c r="N36" i="1"/>
  <c r="L36" i="1"/>
  <c r="J36" i="1"/>
  <c r="Q24" i="1"/>
  <c r="N24" i="1"/>
  <c r="Q20" i="1"/>
  <c r="N20" i="1"/>
  <c r="L20" i="1"/>
  <c r="J20" i="1"/>
  <c r="Q8" i="1"/>
  <c r="N8" i="1"/>
  <c r="L8" i="1"/>
  <c r="J8" i="1"/>
  <c r="J62" i="1"/>
  <c r="J57" i="1"/>
  <c r="J49" i="1"/>
  <c r="J32" i="1"/>
  <c r="L59" i="1"/>
  <c r="L27" i="1"/>
  <c r="L16" i="1"/>
  <c r="N43" i="1"/>
  <c r="N32" i="1"/>
  <c r="N11" i="1"/>
  <c r="Q49" i="1"/>
  <c r="Q27" i="1"/>
  <c r="Q17" i="1"/>
  <c r="N54" i="2"/>
  <c r="N38" i="2"/>
  <c r="N22" i="2"/>
  <c r="N65" i="2"/>
  <c r="N49" i="2"/>
  <c r="N33" i="2"/>
  <c r="N17" i="2"/>
  <c r="Q63" i="1"/>
  <c r="N63" i="1"/>
  <c r="L63" i="1"/>
  <c r="J47" i="1"/>
  <c r="Q47" i="1"/>
  <c r="N47" i="1"/>
  <c r="L47" i="1"/>
  <c r="J31" i="1"/>
  <c r="Q31" i="1"/>
  <c r="N31" i="1"/>
  <c r="L31" i="1"/>
  <c r="J15" i="1"/>
  <c r="Q15" i="1"/>
  <c r="N15" i="1"/>
  <c r="L15" i="1"/>
  <c r="F61" i="1"/>
  <c r="F56" i="1"/>
  <c r="F51" i="1"/>
  <c r="F45" i="1"/>
  <c r="F40" i="1"/>
  <c r="F35" i="1"/>
  <c r="F29" i="1"/>
  <c r="F24" i="1"/>
  <c r="F19" i="1"/>
  <c r="F13" i="1"/>
  <c r="F8" i="1"/>
  <c r="J61" i="1"/>
  <c r="J17" i="1"/>
  <c r="L65" i="1"/>
  <c r="L55" i="1"/>
  <c r="L33" i="1"/>
  <c r="L23" i="1"/>
  <c r="N39" i="1"/>
  <c r="Q55" i="1"/>
  <c r="Q45" i="1"/>
  <c r="Q23" i="1"/>
  <c r="Q13" i="1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A7" i="2"/>
  <c r="J24" i="1" l="1"/>
  <c r="Q12" i="1"/>
  <c r="N12" i="1"/>
  <c r="J12" i="1"/>
  <c r="F12" i="1"/>
  <c r="Q44" i="1"/>
  <c r="F44" i="1"/>
  <c r="J44" i="1"/>
  <c r="N44" i="1"/>
  <c r="N10" i="1"/>
  <c r="Q34" i="1"/>
  <c r="N54" i="1"/>
  <c r="N53" i="1"/>
  <c r="Q16" i="1"/>
  <c r="F16" i="1"/>
  <c r="N16" i="1"/>
  <c r="J16" i="1"/>
  <c r="Q32" i="1"/>
  <c r="L32" i="1"/>
  <c r="F32" i="1"/>
  <c r="Q48" i="1"/>
  <c r="N48" i="1"/>
  <c r="F48" i="1"/>
  <c r="L12" i="1"/>
  <c r="J48" i="1"/>
  <c r="L48" i="1"/>
  <c r="Q10" i="1"/>
  <c r="N18" i="1"/>
  <c r="F34" i="1"/>
  <c r="Q38" i="1"/>
  <c r="J54" i="1"/>
  <c r="N58" i="1"/>
  <c r="L53" i="1"/>
  <c r="F52" i="1"/>
  <c r="J52" i="1"/>
  <c r="Q28" i="1"/>
  <c r="L28" i="1"/>
  <c r="F28" i="1"/>
  <c r="L60" i="1"/>
  <c r="F60" i="1"/>
  <c r="L44" i="1"/>
  <c r="J53" i="1"/>
  <c r="L64" i="1"/>
  <c r="F64" i="1"/>
  <c r="N28" i="1"/>
  <c r="N64" i="1"/>
  <c r="J60" i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<sst xmlns="http://schemas.openxmlformats.org/spreadsheetml/2006/main" count="1015" uniqueCount="374">
  <si>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</si>
  <si>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</si>
  <si>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</si>
  <si>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</si>
  <si>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</si>
  <si>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</si>
  <si>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</si>
  <si>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</si>
  <si>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</si>
  <si>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</si>
  <si>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</si>
  <si>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</si>
  <si>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</si>
  <si>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</si>
  <si>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</si>
  <si>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</si>
  <si>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</si>
  <si>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</si>
  <si>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</si>
  <si>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</si>
  <si>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</si>
  <si>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</si>
  <si>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</si>
  <si>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</si>
  <si>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</si>
  <si>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</si>
  <si>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</si>
  <si>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</si>
  <si>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</si>
  <si>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</si>
  <si>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</si>
  <si>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</si>
  <si>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</si>
  <si>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</si>
  <si>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</si>
  <si>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</si>
  <si>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</si>
  <si>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</si>
  <si>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</si>
  <si>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</si>
  <si>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</si>
  <si>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</si>
  <si>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</si>
  <si>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</si>
  <si>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</si>
  <si>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</si>
  <si>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</si>
  <si>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</si>
  <si>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</si>
  <si>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</si>
  <si>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</si>
  <si>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</si>
  <si>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</si>
  <si>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</si>
  <si>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</si>
  <si>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</si>
  <si>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</si>
  <si>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</si>
  <si>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</si>
  <si>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</si>
  <si>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</si>
  <si>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</si>
  <si>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</si>
  <si>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</si>
  <si>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</si>
  <si>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</si>
  <si>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</si>
  <si>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</si>
  <si>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</si>
  <si>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</si>
  <si>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</si>
  <si>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</si>
  <si>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</si>
  <si>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</si>
  <si>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</si>
  <si>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</si>
  <si>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</si>
  <si>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</si>
  <si>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</si>
  <si>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</si>
  <si>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</si>
  <si>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</si>
  <si>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</si>
  <si>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</si>
  <si>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</si>
  <si>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</si>
  <si>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</si>
  <si>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</si>
  <si>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</si>
  <si>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</si>
  <si>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</si>
  <si>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</si>
  <si>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</si>
  <si>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</si>
  <si>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</si>
  <si>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</si>
  <si>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</si>
  <si>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</si>
  <si>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</si>
  <si>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</si>
  <si>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</si>
  <si>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</si>
  <si>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</si>
  <si>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</si>
  <si>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</si>
  <si>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</si>
  <si>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</si>
  <si>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</si>
  <si>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</si>
  <si>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</si>
  <si>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</si>
  <si>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</si>
  <si>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</si>
  <si>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</si>
  <si>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</si>
  <si>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</si>
  <si>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</si>
  <si>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</si>
  <si>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</si>
  <si>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</si>
  <si>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</si>
  <si>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</si>
  <si>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</si>
  <si>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</si>
  <si>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</si>
  <si>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</si>
  <si>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</si>
  <si>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</si>
  <si>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</si>
  <si>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</si>
  <si>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</si>
  <si>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</si>
  <si>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</si>
  <si>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</si>
  <si>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</si>
  <si>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</si>
  <si>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</si>
  <si>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</si>
  <si>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</si>
  <si>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</si>
  <si>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</si>
  <si>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</si>
  <si>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</si>
  <si>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</si>
  <si>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</si>
  <si>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</si>
  <si>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</si>
  <si>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</si>
  <si>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</si>
  <si>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</si>
  <si>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</si>
  <si>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</si>
  <si>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</si>
  <si>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</si>
  <si>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</si>
  <si>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</si>
  <si>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</si>
  <si>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</si>
  <si>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</si>
  <si>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</si>
  <si>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</si>
  <si>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</si>
  <si>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</si>
  <si>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</si>
  <si>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</si>
  <si>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</si>
  <si>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</si>
  <si>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</si>
  <si>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</si>
  <si>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</si>
  <si>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</si>
  <si>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</si>
  <si>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</si>
  <si>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</si>
  <si>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</si>
  <si>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</si>
  <si>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</si>
  <si>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</si>
  <si>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</si>
  <si>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</si>
  <si>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</si>
  <si>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</si>
  <si>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</si>
  <si>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</si>
  <si>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</si>
  <si>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</si>
  <si>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</si>
  <si>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</si>
  <si>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</si>
  <si>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</si>
  <si>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</si>
  <si>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</si>
  <si>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</si>
  <si>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</si>
  <si>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</si>
  <si>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</si>
  <si>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</si>
  <si>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</si>
  <si>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</si>
  <si>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</si>
  <si>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</si>
  <si>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</si>
  <si>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</si>
  <si>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</si>
  <si>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</si>
  <si>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</si>
  <si>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</si>
  <si>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</si>
  <si>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</si>
  <si>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</si>
  <si>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</si>
  <si>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</si>
  <si>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</si>
  <si>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</si>
  <si>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</si>
  <si>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</si>
  <si>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</si>
  <si>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</si>
  <si>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</si>
  <si>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</si>
  <si>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</si>
  <si>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</si>
  <si>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</si>
  <si>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</si>
  <si>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</si>
  <si>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</si>
  <si>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</si>
  <si>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</si>
  <si>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</si>
  <si>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</si>
  <si>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</si>
  <si>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</si>
  <si>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</si>
  <si>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</si>
  <si>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</si>
  <si>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</si>
  <si>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</si>
  <si>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</si>
  <si>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</si>
  <si>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</si>
  <si>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</si>
  <si>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</si>
  <si>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</si>
  <si>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</si>
  <si>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</si>
  <si>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</si>
  <si>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</si>
  <si>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</si>
  <si>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</si>
  <si>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</si>
  <si>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</si>
  <si>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07000</t>
  </si>
  <si>
    <t>水洗化人口等（平成30年度実績）</t>
    <phoneticPr fontId="3"/>
  </si>
  <si>
    <t>し尿処理の状況（平成30年度実績）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</si>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</sst>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47</v>
      </c>
      <c r="B7" s="116" t="s">
        <v>251</v>
      </c>
      <c r="C7" s="109" t="s">
        <v>200</v>
      </c>
      <c r="D7" s="110">
        <f t="shared" ref="D7:D38" si="0">+SUM(E7,+I7)</f>
        <v>1920716</v>
      </c>
      <c r="E7" s="110">
        <f t="shared" ref="E7:E38" si="1">+SUM(G7,+H7)</f>
        <v>176536</v>
      </c>
      <c r="F7" s="111">
        <f t="shared" ref="F7:F38" si="2">IF(D7&gt;0,E7/D7*100,"-")</f>
        <v>9.1911557981502732</v>
      </c>
      <c r="G7" s="108">
        <f>SUM(G$8:G$207)</f>
        <v>176457</v>
      </c>
      <c r="H7" s="108">
        <f>SUM(H$8:H$207)</f>
        <v>79</v>
      </c>
      <c r="I7" s="110">
        <f t="shared" ref="I7:I38" si="3">+SUM(K7,+M7,+O7)</f>
        <v>1744180</v>
      </c>
      <c r="J7" s="111">
        <f t="shared" ref="J7:J38" si="4">IF(D7&gt;0,I7/D7*100,"-")</f>
        <v>90.808844201849723</v>
      </c>
      <c r="K7" s="108">
        <f>SUM(K$8:K$207)</f>
        <v>919433</v>
      </c>
      <c r="L7" s="111">
        <f t="shared" ref="L7:L38" si="5">IF(D7&gt;0,K7/D7*100,"-")</f>
        <v>47.869284162780964</v>
      </c>
      <c r="M7" s="108">
        <f>SUM(M$8:M$207)</f>
        <v>3981</v>
      </c>
      <c r="N7" s="111">
        <f t="shared" ref="N7:N38" si="6">IF(D7&gt;0,M7/D7*100,"-")</f>
        <v>0.20726645688378709</v>
      </c>
      <c r="O7" s="108">
        <f>SUM(O$8:O$207)</f>
        <v>820766</v>
      </c>
      <c r="P7" s="108">
        <f>SUM(P$8:P$207)</f>
        <v>484502</v>
      </c>
      <c r="Q7" s="111">
        <f t="shared" ref="Q7:Q38" si="7">IF(D7&gt;0,O7/D7*100,"-")</f>
        <v>42.73229358218498</v>
      </c>
      <c r="R7" s="108">
        <f>SUM(R$8:R$207)</f>
        <v>13447</v>
      </c>
      <c r="S7" s="112">
        <f t="shared" ref="S7:Z7" si="8">COUNTIF(S$8:S$207,"○")</f>
        <v>38</v>
      </c>
      <c r="T7" s="112">
        <f t="shared" si="8"/>
        <v>4</v>
      </c>
      <c r="U7" s="112">
        <f t="shared" si="8"/>
        <v>0</v>
      </c>
      <c r="V7" s="112">
        <f t="shared" si="8"/>
        <v>17</v>
      </c>
      <c r="W7" s="112">
        <f t="shared" si="8"/>
        <v>38</v>
      </c>
      <c r="X7" s="112">
        <f t="shared" si="8"/>
        <v>3</v>
      </c>
      <c r="Y7" s="112">
        <f t="shared" si="8"/>
        <v>0</v>
      </c>
      <c r="Z7" s="112">
        <f t="shared" si="8"/>
        <v>18</v>
      </c>
      <c r="AA7" s="120"/>
      <c r="AB7" s="120"/>
    </row>
    <row r="8" spans="1:28" s="105" customFormat="1" ht="13.5" customHeight="1">
      <c r="A8" s="101" t="s">
        <v>47</v>
      </c>
      <c r="B8" s="102" t="s">
        <v>254</v>
      </c>
      <c r="C8" s="101" t="s">
        <v>255</v>
      </c>
      <c r="D8" s="103">
        <f t="shared" si="0"/>
        <v>279786</v>
      </c>
      <c r="E8" s="103">
        <f t="shared" si="1"/>
        <v>15047</v>
      </c>
      <c r="F8" s="104">
        <f t="shared" si="2"/>
        <v>5.3780389297534548</v>
      </c>
      <c r="G8" s="103">
        <v>15047</v>
      </c>
      <c r="H8" s="103">
        <v>0</v>
      </c>
      <c r="I8" s="103">
        <f t="shared" si="3"/>
        <v>264739</v>
      </c>
      <c r="J8" s="104">
        <f t="shared" si="4"/>
        <v>94.621961070246542</v>
      </c>
      <c r="K8" s="103">
        <v>169769</v>
      </c>
      <c r="L8" s="104">
        <f t="shared" si="5"/>
        <v>60.678161166034037</v>
      </c>
      <c r="M8" s="103">
        <v>0</v>
      </c>
      <c r="N8" s="104">
        <f t="shared" si="6"/>
        <v>0</v>
      </c>
      <c r="O8" s="103">
        <v>94970</v>
      </c>
      <c r="P8" s="103">
        <v>66823</v>
      </c>
      <c r="Q8" s="104">
        <f t="shared" si="7"/>
        <v>33.943799904212504</v>
      </c>
      <c r="R8" s="103">
        <v>1890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21" t="s">
        <v>256</v>
      </c>
      <c r="AB8" s="122"/>
    </row>
    <row r="9" spans="1:28" s="105" customFormat="1" ht="13.5" customHeight="1">
      <c r="A9" s="101" t="s">
        <v>47</v>
      </c>
      <c r="B9" s="102" t="s">
        <v>258</v>
      </c>
      <c r="C9" s="101" t="s">
        <v>259</v>
      </c>
      <c r="D9" s="103">
        <f t="shared" si="0"/>
        <v>119680</v>
      </c>
      <c r="E9" s="103">
        <f t="shared" si="1"/>
        <v>10442</v>
      </c>
      <c r="F9" s="104">
        <f t="shared" si="2"/>
        <v>8.7249331550802136</v>
      </c>
      <c r="G9" s="103">
        <v>10442</v>
      </c>
      <c r="H9" s="103">
        <v>0</v>
      </c>
      <c r="I9" s="103">
        <f t="shared" si="3"/>
        <v>109238</v>
      </c>
      <c r="J9" s="104">
        <f t="shared" si="4"/>
        <v>91.275066844919778</v>
      </c>
      <c r="K9" s="103">
        <v>69737</v>
      </c>
      <c r="L9" s="104">
        <f t="shared" si="5"/>
        <v>58.26955213903743</v>
      </c>
      <c r="M9" s="103">
        <v>0</v>
      </c>
      <c r="N9" s="104">
        <f t="shared" si="6"/>
        <v>0</v>
      </c>
      <c r="O9" s="103">
        <v>39501</v>
      </c>
      <c r="P9" s="103">
        <v>18006</v>
      </c>
      <c r="Q9" s="104">
        <f t="shared" si="7"/>
        <v>33.005514705882355</v>
      </c>
      <c r="R9" s="103">
        <v>815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21" t="s">
        <v>256</v>
      </c>
      <c r="AB9" s="122"/>
    </row>
    <row r="10" spans="1:28" s="105" customFormat="1" ht="13.5" customHeight="1">
      <c r="A10" s="101" t="s">
        <v>47</v>
      </c>
      <c r="B10" s="102" t="s">
        <v>260</v>
      </c>
      <c r="C10" s="101" t="s">
        <v>261</v>
      </c>
      <c r="D10" s="103">
        <f t="shared" si="0"/>
        <v>324267</v>
      </c>
      <c r="E10" s="103">
        <f t="shared" si="1"/>
        <v>12128</v>
      </c>
      <c r="F10" s="104">
        <f t="shared" si="2"/>
        <v>3.7401277342436945</v>
      </c>
      <c r="G10" s="103">
        <v>12128</v>
      </c>
      <c r="H10" s="103">
        <v>0</v>
      </c>
      <c r="I10" s="103">
        <f t="shared" si="3"/>
        <v>312139</v>
      </c>
      <c r="J10" s="104">
        <f t="shared" si="4"/>
        <v>96.259872265756314</v>
      </c>
      <c r="K10" s="103">
        <v>224803</v>
      </c>
      <c r="L10" s="104">
        <f t="shared" si="5"/>
        <v>69.326511794292983</v>
      </c>
      <c r="M10" s="103">
        <v>0</v>
      </c>
      <c r="N10" s="104">
        <f t="shared" si="6"/>
        <v>0</v>
      </c>
      <c r="O10" s="103">
        <v>87336</v>
      </c>
      <c r="P10" s="103">
        <v>48709</v>
      </c>
      <c r="Q10" s="104">
        <f t="shared" si="7"/>
        <v>26.933360471463331</v>
      </c>
      <c r="R10" s="103">
        <v>2612</v>
      </c>
      <c r="S10" s="101"/>
      <c r="T10" s="101" t="s">
        <v>257</v>
      </c>
      <c r="U10" s="101"/>
      <c r="V10" s="101"/>
      <c r="W10" s="101" t="s">
        <v>257</v>
      </c>
      <c r="X10" s="101"/>
      <c r="Y10" s="101"/>
      <c r="Z10" s="101"/>
      <c r="AA10" s="121" t="s">
        <v>256</v>
      </c>
      <c r="AB10" s="122"/>
    </row>
    <row r="11" spans="1:28" s="105" customFormat="1" ht="13.5" customHeight="1">
      <c r="A11" s="101" t="s">
        <v>47</v>
      </c>
      <c r="B11" s="102" t="s">
        <v>262</v>
      </c>
      <c r="C11" s="101" t="s">
        <v>263</v>
      </c>
      <c r="D11" s="103">
        <f t="shared" si="0"/>
        <v>342871</v>
      </c>
      <c r="E11" s="103">
        <f t="shared" si="1"/>
        <v>16646</v>
      </c>
      <c r="F11" s="104">
        <f t="shared" si="2"/>
        <v>4.8548871149791024</v>
      </c>
      <c r="G11" s="103">
        <v>16639</v>
      </c>
      <c r="H11" s="103">
        <v>7</v>
      </c>
      <c r="I11" s="103">
        <f t="shared" si="3"/>
        <v>326225</v>
      </c>
      <c r="J11" s="104">
        <f t="shared" si="4"/>
        <v>95.145112885020893</v>
      </c>
      <c r="K11" s="103">
        <v>174577</v>
      </c>
      <c r="L11" s="104">
        <f t="shared" si="5"/>
        <v>50.916233802217157</v>
      </c>
      <c r="M11" s="103">
        <v>0</v>
      </c>
      <c r="N11" s="104">
        <f t="shared" si="6"/>
        <v>0</v>
      </c>
      <c r="O11" s="103">
        <v>151648</v>
      </c>
      <c r="P11" s="103">
        <v>89828</v>
      </c>
      <c r="Q11" s="104">
        <f t="shared" si="7"/>
        <v>44.228879082803736</v>
      </c>
      <c r="R11" s="103">
        <v>2456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21" t="s">
        <v>256</v>
      </c>
      <c r="AB11" s="122"/>
    </row>
    <row r="12" spans="1:28" s="105" customFormat="1" ht="13.5" customHeight="1">
      <c r="A12" s="101" t="s">
        <v>47</v>
      </c>
      <c r="B12" s="102" t="s">
        <v>264</v>
      </c>
      <c r="C12" s="101" t="s">
        <v>265</v>
      </c>
      <c r="D12" s="103">
        <f t="shared" si="0"/>
        <v>60256</v>
      </c>
      <c r="E12" s="103">
        <f t="shared" si="1"/>
        <v>3105</v>
      </c>
      <c r="F12" s="104">
        <f t="shared" si="2"/>
        <v>5.1530138077535845</v>
      </c>
      <c r="G12" s="103">
        <v>3105</v>
      </c>
      <c r="H12" s="103">
        <v>0</v>
      </c>
      <c r="I12" s="103">
        <f t="shared" si="3"/>
        <v>57151</v>
      </c>
      <c r="J12" s="104">
        <f t="shared" si="4"/>
        <v>94.846986192246419</v>
      </c>
      <c r="K12" s="103">
        <v>26767</v>
      </c>
      <c r="L12" s="104">
        <f t="shared" si="5"/>
        <v>44.422132235793946</v>
      </c>
      <c r="M12" s="103">
        <v>510</v>
      </c>
      <c r="N12" s="104">
        <f t="shared" si="6"/>
        <v>0.84638874137015396</v>
      </c>
      <c r="O12" s="103">
        <v>29874</v>
      </c>
      <c r="P12" s="103">
        <v>10440</v>
      </c>
      <c r="Q12" s="104">
        <f t="shared" si="7"/>
        <v>49.578465215082318</v>
      </c>
      <c r="R12" s="103">
        <v>586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21" t="s">
        <v>256</v>
      </c>
      <c r="AB12" s="122"/>
    </row>
    <row r="13" spans="1:28" s="105" customFormat="1" ht="13.5" customHeight="1">
      <c r="A13" s="101" t="s">
        <v>47</v>
      </c>
      <c r="B13" s="102" t="s">
        <v>266</v>
      </c>
      <c r="C13" s="101" t="s">
        <v>267</v>
      </c>
      <c r="D13" s="103">
        <f t="shared" si="0"/>
        <v>76730</v>
      </c>
      <c r="E13" s="103">
        <f t="shared" si="1"/>
        <v>7638</v>
      </c>
      <c r="F13" s="104">
        <f t="shared" si="2"/>
        <v>9.9543855076241368</v>
      </c>
      <c r="G13" s="103">
        <v>7638</v>
      </c>
      <c r="H13" s="103">
        <v>0</v>
      </c>
      <c r="I13" s="103">
        <f t="shared" si="3"/>
        <v>69092</v>
      </c>
      <c r="J13" s="104">
        <f t="shared" si="4"/>
        <v>90.045614492375861</v>
      </c>
      <c r="K13" s="103">
        <v>30137</v>
      </c>
      <c r="L13" s="104">
        <f t="shared" si="5"/>
        <v>39.276684478039883</v>
      </c>
      <c r="M13" s="103">
        <v>0</v>
      </c>
      <c r="N13" s="104">
        <f t="shared" si="6"/>
        <v>0</v>
      </c>
      <c r="O13" s="103">
        <v>38955</v>
      </c>
      <c r="P13" s="103">
        <v>22820</v>
      </c>
      <c r="Q13" s="104">
        <f t="shared" si="7"/>
        <v>50.768930014335979</v>
      </c>
      <c r="R13" s="103">
        <v>333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21" t="s">
        <v>256</v>
      </c>
      <c r="AB13" s="122"/>
    </row>
    <row r="14" spans="1:28" s="105" customFormat="1" ht="13.5" customHeight="1">
      <c r="A14" s="101" t="s">
        <v>47</v>
      </c>
      <c r="B14" s="102" t="s">
        <v>268</v>
      </c>
      <c r="C14" s="101" t="s">
        <v>269</v>
      </c>
      <c r="D14" s="103">
        <f t="shared" si="0"/>
        <v>47719</v>
      </c>
      <c r="E14" s="103">
        <f t="shared" si="1"/>
        <v>13010</v>
      </c>
      <c r="F14" s="104">
        <f t="shared" si="2"/>
        <v>27.263773339759844</v>
      </c>
      <c r="G14" s="103">
        <v>13010</v>
      </c>
      <c r="H14" s="103">
        <v>0</v>
      </c>
      <c r="I14" s="103">
        <f t="shared" si="3"/>
        <v>34709</v>
      </c>
      <c r="J14" s="104">
        <f t="shared" si="4"/>
        <v>72.736226660240149</v>
      </c>
      <c r="K14" s="103">
        <v>13815</v>
      </c>
      <c r="L14" s="104">
        <f t="shared" si="5"/>
        <v>28.950732412665815</v>
      </c>
      <c r="M14" s="103">
        <v>0</v>
      </c>
      <c r="N14" s="104">
        <f t="shared" si="6"/>
        <v>0</v>
      </c>
      <c r="O14" s="103">
        <v>20894</v>
      </c>
      <c r="P14" s="103">
        <v>9860</v>
      </c>
      <c r="Q14" s="104">
        <f t="shared" si="7"/>
        <v>43.785494247574341</v>
      </c>
      <c r="R14" s="103">
        <v>219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21" t="s">
        <v>256</v>
      </c>
      <c r="AB14" s="122"/>
    </row>
    <row r="15" spans="1:28" s="105" customFormat="1" ht="13.5" customHeight="1">
      <c r="A15" s="101" t="s">
        <v>47</v>
      </c>
      <c r="B15" s="102" t="s">
        <v>270</v>
      </c>
      <c r="C15" s="101" t="s">
        <v>271</v>
      </c>
      <c r="D15" s="103">
        <f t="shared" si="0"/>
        <v>35367</v>
      </c>
      <c r="E15" s="103">
        <f t="shared" si="1"/>
        <v>1977</v>
      </c>
      <c r="F15" s="104">
        <f t="shared" si="2"/>
        <v>5.5899567393332763</v>
      </c>
      <c r="G15" s="103">
        <v>1977</v>
      </c>
      <c r="H15" s="103">
        <v>0</v>
      </c>
      <c r="I15" s="103">
        <f t="shared" si="3"/>
        <v>33390</v>
      </c>
      <c r="J15" s="104">
        <f t="shared" si="4"/>
        <v>94.410043260666725</v>
      </c>
      <c r="K15" s="103">
        <v>18537</v>
      </c>
      <c r="L15" s="104">
        <f t="shared" si="5"/>
        <v>52.413266604461782</v>
      </c>
      <c r="M15" s="103">
        <v>0</v>
      </c>
      <c r="N15" s="104">
        <f t="shared" si="6"/>
        <v>0</v>
      </c>
      <c r="O15" s="103">
        <v>14853</v>
      </c>
      <c r="P15" s="103">
        <v>8723</v>
      </c>
      <c r="Q15" s="104">
        <f t="shared" si="7"/>
        <v>41.996776656204936</v>
      </c>
      <c r="R15" s="103">
        <v>247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21" t="s">
        <v>256</v>
      </c>
      <c r="AB15" s="122"/>
    </row>
    <row r="16" spans="1:28" s="105" customFormat="1" ht="13.5" customHeight="1">
      <c r="A16" s="101" t="s">
        <v>47</v>
      </c>
      <c r="B16" s="102" t="s">
        <v>272</v>
      </c>
      <c r="C16" s="101" t="s">
        <v>273</v>
      </c>
      <c r="D16" s="103">
        <f t="shared" si="0"/>
        <v>55181</v>
      </c>
      <c r="E16" s="103">
        <f t="shared" si="1"/>
        <v>1578</v>
      </c>
      <c r="F16" s="104">
        <f t="shared" si="2"/>
        <v>2.8596799623058664</v>
      </c>
      <c r="G16" s="103">
        <v>1578</v>
      </c>
      <c r="H16" s="103">
        <v>0</v>
      </c>
      <c r="I16" s="103">
        <f t="shared" si="3"/>
        <v>53603</v>
      </c>
      <c r="J16" s="104">
        <f t="shared" si="4"/>
        <v>97.140320037694138</v>
      </c>
      <c r="K16" s="103">
        <v>13808</v>
      </c>
      <c r="L16" s="104">
        <f t="shared" si="5"/>
        <v>25.023105779163117</v>
      </c>
      <c r="M16" s="103">
        <v>0</v>
      </c>
      <c r="N16" s="104">
        <f t="shared" si="6"/>
        <v>0</v>
      </c>
      <c r="O16" s="103">
        <v>39795</v>
      </c>
      <c r="P16" s="103">
        <v>24921</v>
      </c>
      <c r="Q16" s="104">
        <f t="shared" si="7"/>
        <v>72.117214258531021</v>
      </c>
      <c r="R16" s="103">
        <v>385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21" t="s">
        <v>256</v>
      </c>
      <c r="AB16" s="122"/>
    </row>
    <row r="17" spans="1:28" s="105" customFormat="1" ht="13.5" customHeight="1">
      <c r="A17" s="101" t="s">
        <v>47</v>
      </c>
      <c r="B17" s="102" t="s">
        <v>274</v>
      </c>
      <c r="C17" s="101" t="s">
        <v>275</v>
      </c>
      <c r="D17" s="103">
        <f t="shared" si="0"/>
        <v>37266</v>
      </c>
      <c r="E17" s="103">
        <f t="shared" si="1"/>
        <v>5906</v>
      </c>
      <c r="F17" s="104">
        <f t="shared" si="2"/>
        <v>15.848226265228357</v>
      </c>
      <c r="G17" s="103">
        <v>5906</v>
      </c>
      <c r="H17" s="103">
        <v>0</v>
      </c>
      <c r="I17" s="103">
        <f t="shared" si="3"/>
        <v>31360</v>
      </c>
      <c r="J17" s="104">
        <f t="shared" si="4"/>
        <v>84.151773734771638</v>
      </c>
      <c r="K17" s="103">
        <v>7974</v>
      </c>
      <c r="L17" s="104">
        <f t="shared" si="5"/>
        <v>21.397520528095313</v>
      </c>
      <c r="M17" s="103">
        <v>0</v>
      </c>
      <c r="N17" s="104">
        <f t="shared" si="6"/>
        <v>0</v>
      </c>
      <c r="O17" s="103">
        <v>23386</v>
      </c>
      <c r="P17" s="103">
        <v>15008</v>
      </c>
      <c r="Q17" s="104">
        <f t="shared" si="7"/>
        <v>62.754253206676324</v>
      </c>
      <c r="R17" s="103">
        <v>312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21" t="s">
        <v>256</v>
      </c>
      <c r="AB17" s="122"/>
    </row>
    <row r="18" spans="1:28" s="105" customFormat="1" ht="13.5" customHeight="1">
      <c r="A18" s="101" t="s">
        <v>47</v>
      </c>
      <c r="B18" s="102" t="s">
        <v>276</v>
      </c>
      <c r="C18" s="101" t="s">
        <v>277</v>
      </c>
      <c r="D18" s="103">
        <f t="shared" si="0"/>
        <v>60763</v>
      </c>
      <c r="E18" s="103">
        <f t="shared" si="1"/>
        <v>3986</v>
      </c>
      <c r="F18" s="104">
        <f t="shared" si="2"/>
        <v>6.559913105014564</v>
      </c>
      <c r="G18" s="103">
        <v>3986</v>
      </c>
      <c r="H18" s="103">
        <v>0</v>
      </c>
      <c r="I18" s="103">
        <f t="shared" si="3"/>
        <v>56777</v>
      </c>
      <c r="J18" s="104">
        <f t="shared" si="4"/>
        <v>93.440086894985427</v>
      </c>
      <c r="K18" s="103">
        <v>30756</v>
      </c>
      <c r="L18" s="104">
        <f t="shared" si="5"/>
        <v>50.61632901601304</v>
      </c>
      <c r="M18" s="103">
        <v>0</v>
      </c>
      <c r="N18" s="104">
        <f t="shared" si="6"/>
        <v>0</v>
      </c>
      <c r="O18" s="103">
        <v>26021</v>
      </c>
      <c r="P18" s="103">
        <v>15305</v>
      </c>
      <c r="Q18" s="104">
        <f t="shared" si="7"/>
        <v>42.823757878972401</v>
      </c>
      <c r="R18" s="103">
        <v>451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21" t="s">
        <v>256</v>
      </c>
      <c r="AB18" s="122"/>
    </row>
    <row r="19" spans="1:28" s="105" customFormat="1" ht="13.5" customHeight="1">
      <c r="A19" s="101" t="s">
        <v>47</v>
      </c>
      <c r="B19" s="102" t="s">
        <v>278</v>
      </c>
      <c r="C19" s="101" t="s">
        <v>279</v>
      </c>
      <c r="D19" s="103">
        <f t="shared" si="0"/>
        <v>60164</v>
      </c>
      <c r="E19" s="103">
        <f t="shared" si="1"/>
        <v>9424</v>
      </c>
      <c r="F19" s="104">
        <f t="shared" si="2"/>
        <v>15.663852137490858</v>
      </c>
      <c r="G19" s="103">
        <v>9424</v>
      </c>
      <c r="H19" s="103">
        <v>0</v>
      </c>
      <c r="I19" s="103">
        <f t="shared" si="3"/>
        <v>50740</v>
      </c>
      <c r="J19" s="104">
        <f t="shared" si="4"/>
        <v>84.336147862509137</v>
      </c>
      <c r="K19" s="103">
        <v>15351</v>
      </c>
      <c r="L19" s="104">
        <f t="shared" si="5"/>
        <v>25.515258293996411</v>
      </c>
      <c r="M19" s="103">
        <v>0</v>
      </c>
      <c r="N19" s="104">
        <f t="shared" si="6"/>
        <v>0</v>
      </c>
      <c r="O19" s="103">
        <v>35389</v>
      </c>
      <c r="P19" s="103">
        <v>15744</v>
      </c>
      <c r="Q19" s="104">
        <f t="shared" si="7"/>
        <v>58.820889568512733</v>
      </c>
      <c r="R19" s="103">
        <v>438</v>
      </c>
      <c r="S19" s="101"/>
      <c r="T19" s="101" t="s">
        <v>257</v>
      </c>
      <c r="U19" s="101"/>
      <c r="V19" s="101"/>
      <c r="W19" s="101"/>
      <c r="X19" s="101" t="s">
        <v>257</v>
      </c>
      <c r="Y19" s="101"/>
      <c r="Z19" s="101"/>
      <c r="AA19" s="121" t="s">
        <v>256</v>
      </c>
      <c r="AB19" s="122"/>
    </row>
    <row r="20" spans="1:28" s="105" customFormat="1" ht="13.5" customHeight="1">
      <c r="A20" s="101" t="s">
        <v>47</v>
      </c>
      <c r="B20" s="102" t="s">
        <v>280</v>
      </c>
      <c r="C20" s="101" t="s">
        <v>281</v>
      </c>
      <c r="D20" s="103">
        <f t="shared" si="0"/>
        <v>30525</v>
      </c>
      <c r="E20" s="103">
        <f t="shared" si="1"/>
        <v>2179</v>
      </c>
      <c r="F20" s="104">
        <f t="shared" si="2"/>
        <v>7.1384111384111382</v>
      </c>
      <c r="G20" s="103">
        <v>2179</v>
      </c>
      <c r="H20" s="103">
        <v>0</v>
      </c>
      <c r="I20" s="103">
        <f t="shared" si="3"/>
        <v>28346</v>
      </c>
      <c r="J20" s="104">
        <f t="shared" si="4"/>
        <v>92.861588861588857</v>
      </c>
      <c r="K20" s="103">
        <v>13810</v>
      </c>
      <c r="L20" s="104">
        <f t="shared" si="5"/>
        <v>45.241605241605242</v>
      </c>
      <c r="M20" s="103">
        <v>0</v>
      </c>
      <c r="N20" s="104">
        <f t="shared" si="6"/>
        <v>0</v>
      </c>
      <c r="O20" s="103">
        <v>14536</v>
      </c>
      <c r="P20" s="103">
        <v>9796</v>
      </c>
      <c r="Q20" s="104">
        <f t="shared" si="7"/>
        <v>47.619983619983621</v>
      </c>
      <c r="R20" s="103">
        <v>202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21" t="s">
        <v>256</v>
      </c>
      <c r="AB20" s="122"/>
    </row>
    <row r="21" spans="1:28" s="105" customFormat="1" ht="13.5" customHeight="1">
      <c r="A21" s="192" t="s">
        <v>47</v>
      </c>
      <c r="B21" s="193" t="s">
        <v>282</v>
      </c>
      <c r="C21" s="192" t="s">
        <v>283</v>
      </c>
      <c r="D21" s="194">
        <f t="shared" si="0"/>
        <v>11973</v>
      </c>
      <c r="E21" s="194">
        <f t="shared" si="1"/>
        <v>612</v>
      </c>
      <c r="F21" s="195">
        <f t="shared" si="2"/>
        <v>5.1115008769731896</v>
      </c>
      <c r="G21" s="194">
        <v>612</v>
      </c>
      <c r="H21" s="194">
        <v>0</v>
      </c>
      <c r="I21" s="194">
        <f t="shared" si="3"/>
        <v>11361</v>
      </c>
      <c r="J21" s="195">
        <f t="shared" si="4"/>
        <v>94.888499123026818</v>
      </c>
      <c r="K21" s="194">
        <v>4980</v>
      </c>
      <c r="L21" s="195">
        <f t="shared" si="5"/>
        <v>41.593585567526937</v>
      </c>
      <c r="M21" s="194">
        <v>0</v>
      </c>
      <c r="N21" s="195">
        <f t="shared" si="6"/>
        <v>0</v>
      </c>
      <c r="O21" s="194">
        <v>6381</v>
      </c>
      <c r="P21" s="194">
        <v>4309</v>
      </c>
      <c r="Q21" s="195">
        <f t="shared" si="7"/>
        <v>53.294913555499882</v>
      </c>
      <c r="R21" s="194">
        <v>40</v>
      </c>
      <c r="S21" s="101"/>
      <c r="T21" s="101" t="s">
        <v>257</v>
      </c>
      <c r="U21" s="101"/>
      <c r="V21" s="101"/>
      <c r="W21" s="101"/>
      <c r="X21" s="101" t="s">
        <v>257</v>
      </c>
      <c r="Y21" s="101"/>
      <c r="Z21" s="101"/>
      <c r="AA21" s="121" t="s">
        <v>256</v>
      </c>
      <c r="AB21" s="122"/>
    </row>
    <row r="22" spans="1:28" s="105" customFormat="1" ht="13.5" customHeight="1">
      <c r="A22" s="192" t="s">
        <v>47</v>
      </c>
      <c r="B22" s="193" t="s">
        <v>284</v>
      </c>
      <c r="C22" s="192" t="s">
        <v>285</v>
      </c>
      <c r="D22" s="194">
        <f t="shared" si="0"/>
        <v>9220</v>
      </c>
      <c r="E22" s="194">
        <f t="shared" si="1"/>
        <v>460</v>
      </c>
      <c r="F22" s="195">
        <f t="shared" si="2"/>
        <v>4.9891540130151846</v>
      </c>
      <c r="G22" s="194">
        <v>460</v>
      </c>
      <c r="H22" s="194">
        <v>0</v>
      </c>
      <c r="I22" s="194">
        <f t="shared" si="3"/>
        <v>8760</v>
      </c>
      <c r="J22" s="195">
        <f t="shared" si="4"/>
        <v>95.010845986984819</v>
      </c>
      <c r="K22" s="194">
        <v>4477</v>
      </c>
      <c r="L22" s="195">
        <f t="shared" si="5"/>
        <v>48.557483731019524</v>
      </c>
      <c r="M22" s="194">
        <v>0</v>
      </c>
      <c r="N22" s="195">
        <f t="shared" si="6"/>
        <v>0</v>
      </c>
      <c r="O22" s="194">
        <v>4283</v>
      </c>
      <c r="P22" s="194">
        <v>1792</v>
      </c>
      <c r="Q22" s="195">
        <f t="shared" si="7"/>
        <v>46.453362255965288</v>
      </c>
      <c r="R22" s="194">
        <v>69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21" t="s">
        <v>256</v>
      </c>
      <c r="AB22" s="122"/>
    </row>
    <row r="23" spans="1:28" s="105" customFormat="1" ht="13.5" customHeight="1">
      <c r="A23" s="192" t="s">
        <v>47</v>
      </c>
      <c r="B23" s="193" t="s">
        <v>286</v>
      </c>
      <c r="C23" s="192" t="s">
        <v>287</v>
      </c>
      <c r="D23" s="194">
        <f t="shared" si="0"/>
        <v>13434</v>
      </c>
      <c r="E23" s="194">
        <f t="shared" si="1"/>
        <v>197</v>
      </c>
      <c r="F23" s="195">
        <f t="shared" si="2"/>
        <v>1.4664284650885813</v>
      </c>
      <c r="G23" s="194">
        <v>197</v>
      </c>
      <c r="H23" s="194">
        <v>0</v>
      </c>
      <c r="I23" s="194">
        <f t="shared" si="3"/>
        <v>13237</v>
      </c>
      <c r="J23" s="195">
        <f t="shared" si="4"/>
        <v>98.533571534911431</v>
      </c>
      <c r="K23" s="194">
        <v>0</v>
      </c>
      <c r="L23" s="195">
        <f t="shared" si="5"/>
        <v>0</v>
      </c>
      <c r="M23" s="194">
        <v>0</v>
      </c>
      <c r="N23" s="195">
        <f t="shared" si="6"/>
        <v>0</v>
      </c>
      <c r="O23" s="194">
        <v>13237</v>
      </c>
      <c r="P23" s="194">
        <v>4843</v>
      </c>
      <c r="Q23" s="195">
        <f t="shared" si="7"/>
        <v>98.533571534911431</v>
      </c>
      <c r="R23" s="194">
        <v>97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21" t="s">
        <v>256</v>
      </c>
      <c r="AB23" s="122"/>
    </row>
    <row r="24" spans="1:28" s="105" customFormat="1" ht="13.5" customHeight="1">
      <c r="A24" s="192" t="s">
        <v>47</v>
      </c>
      <c r="B24" s="193" t="s">
        <v>288</v>
      </c>
      <c r="C24" s="192" t="s">
        <v>289</v>
      </c>
      <c r="D24" s="194">
        <f t="shared" si="0"/>
        <v>8756</v>
      </c>
      <c r="E24" s="194">
        <f t="shared" si="1"/>
        <v>542</v>
      </c>
      <c r="F24" s="195">
        <f t="shared" si="2"/>
        <v>6.1900411146642309</v>
      </c>
      <c r="G24" s="194">
        <v>542</v>
      </c>
      <c r="H24" s="194">
        <v>0</v>
      </c>
      <c r="I24" s="194">
        <f t="shared" si="3"/>
        <v>8214</v>
      </c>
      <c r="J24" s="195">
        <f t="shared" si="4"/>
        <v>93.80995888533576</v>
      </c>
      <c r="K24" s="194">
        <v>0</v>
      </c>
      <c r="L24" s="195">
        <f t="shared" si="5"/>
        <v>0</v>
      </c>
      <c r="M24" s="194">
        <v>0</v>
      </c>
      <c r="N24" s="195">
        <f t="shared" si="6"/>
        <v>0</v>
      </c>
      <c r="O24" s="194">
        <v>8214</v>
      </c>
      <c r="P24" s="194">
        <v>5538</v>
      </c>
      <c r="Q24" s="195">
        <f t="shared" si="7"/>
        <v>93.80995888533576</v>
      </c>
      <c r="R24" s="194">
        <v>48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21" t="s">
        <v>256</v>
      </c>
      <c r="AB24" s="122"/>
    </row>
    <row r="25" spans="1:28" s="105" customFormat="1" ht="13.5" customHeight="1">
      <c r="A25" s="192" t="s">
        <v>47</v>
      </c>
      <c r="B25" s="193" t="s">
        <v>290</v>
      </c>
      <c r="C25" s="192" t="s">
        <v>291</v>
      </c>
      <c r="D25" s="194">
        <f t="shared" si="0"/>
        <v>12668</v>
      </c>
      <c r="E25" s="194">
        <f t="shared" si="1"/>
        <v>924</v>
      </c>
      <c r="F25" s="195">
        <f t="shared" si="2"/>
        <v>7.2939690558888532</v>
      </c>
      <c r="G25" s="194">
        <v>924</v>
      </c>
      <c r="H25" s="194">
        <v>0</v>
      </c>
      <c r="I25" s="194">
        <f t="shared" si="3"/>
        <v>11744</v>
      </c>
      <c r="J25" s="195">
        <f t="shared" si="4"/>
        <v>92.706030944111149</v>
      </c>
      <c r="K25" s="194">
        <v>9104</v>
      </c>
      <c r="L25" s="195">
        <f t="shared" si="5"/>
        <v>71.866119355857279</v>
      </c>
      <c r="M25" s="194">
        <v>0</v>
      </c>
      <c r="N25" s="195">
        <f t="shared" si="6"/>
        <v>0</v>
      </c>
      <c r="O25" s="194">
        <v>2640</v>
      </c>
      <c r="P25" s="194">
        <v>899</v>
      </c>
      <c r="Q25" s="195">
        <f t="shared" si="7"/>
        <v>20.839911588253869</v>
      </c>
      <c r="R25" s="194">
        <v>49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21" t="s">
        <v>256</v>
      </c>
      <c r="AB25" s="122"/>
    </row>
    <row r="26" spans="1:28" s="105" customFormat="1" ht="13.5" customHeight="1">
      <c r="A26" s="192" t="s">
        <v>47</v>
      </c>
      <c r="B26" s="193" t="s">
        <v>292</v>
      </c>
      <c r="C26" s="192" t="s">
        <v>293</v>
      </c>
      <c r="D26" s="194">
        <f t="shared" si="0"/>
        <v>5694</v>
      </c>
      <c r="E26" s="194">
        <f t="shared" si="1"/>
        <v>166</v>
      </c>
      <c r="F26" s="195">
        <f t="shared" si="2"/>
        <v>2.9153494906919564</v>
      </c>
      <c r="G26" s="194">
        <v>166</v>
      </c>
      <c r="H26" s="194">
        <v>0</v>
      </c>
      <c r="I26" s="194">
        <f t="shared" si="3"/>
        <v>5528</v>
      </c>
      <c r="J26" s="195">
        <f t="shared" si="4"/>
        <v>97.084650509308048</v>
      </c>
      <c r="K26" s="194">
        <v>0</v>
      </c>
      <c r="L26" s="195">
        <f t="shared" si="5"/>
        <v>0</v>
      </c>
      <c r="M26" s="194">
        <v>0</v>
      </c>
      <c r="N26" s="195">
        <f t="shared" si="6"/>
        <v>0</v>
      </c>
      <c r="O26" s="194">
        <v>5528</v>
      </c>
      <c r="P26" s="194">
        <v>5528</v>
      </c>
      <c r="Q26" s="195">
        <f t="shared" si="7"/>
        <v>97.084650509308048</v>
      </c>
      <c r="R26" s="194">
        <v>68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21" t="s">
        <v>256</v>
      </c>
      <c r="AB26" s="122"/>
    </row>
    <row r="27" spans="1:28" s="105" customFormat="1" ht="13.5" customHeight="1">
      <c r="A27" s="192" t="s">
        <v>47</v>
      </c>
      <c r="B27" s="193" t="s">
        <v>294</v>
      </c>
      <c r="C27" s="192" t="s">
        <v>295</v>
      </c>
      <c r="D27" s="194">
        <f t="shared" si="0"/>
        <v>5745</v>
      </c>
      <c r="E27" s="194">
        <f t="shared" si="1"/>
        <v>1663</v>
      </c>
      <c r="F27" s="195">
        <f t="shared" si="2"/>
        <v>28.946910356832028</v>
      </c>
      <c r="G27" s="194">
        <v>1663</v>
      </c>
      <c r="H27" s="194">
        <v>0</v>
      </c>
      <c r="I27" s="194">
        <f t="shared" si="3"/>
        <v>4082</v>
      </c>
      <c r="J27" s="195">
        <f t="shared" si="4"/>
        <v>71.053089643167979</v>
      </c>
      <c r="K27" s="194">
        <v>0</v>
      </c>
      <c r="L27" s="195">
        <f t="shared" si="5"/>
        <v>0</v>
      </c>
      <c r="M27" s="194">
        <v>0</v>
      </c>
      <c r="N27" s="195">
        <f t="shared" si="6"/>
        <v>0</v>
      </c>
      <c r="O27" s="194">
        <v>4082</v>
      </c>
      <c r="P27" s="194">
        <v>1772</v>
      </c>
      <c r="Q27" s="195">
        <f t="shared" si="7"/>
        <v>71.053089643167979</v>
      </c>
      <c r="R27" s="194">
        <v>19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21" t="s">
        <v>256</v>
      </c>
      <c r="AB27" s="122"/>
    </row>
    <row r="28" spans="1:28" s="105" customFormat="1" ht="13.5" customHeight="1">
      <c r="A28" s="101" t="s">
        <v>47</v>
      </c>
      <c r="B28" s="102" t="s">
        <v>296</v>
      </c>
      <c r="C28" s="101" t="s">
        <v>297</v>
      </c>
      <c r="D28" s="103">
        <f t="shared" si="0"/>
        <v>561</v>
      </c>
      <c r="E28" s="103">
        <f t="shared" si="1"/>
        <v>0</v>
      </c>
      <c r="F28" s="104">
        <f t="shared" si="2"/>
        <v>0</v>
      </c>
      <c r="G28" s="103">
        <v>0</v>
      </c>
      <c r="H28" s="103">
        <v>0</v>
      </c>
      <c r="I28" s="103">
        <f t="shared" si="3"/>
        <v>561</v>
      </c>
      <c r="J28" s="104">
        <f t="shared" si="4"/>
        <v>100</v>
      </c>
      <c r="K28" s="103">
        <v>561</v>
      </c>
      <c r="L28" s="104">
        <f t="shared" si="5"/>
        <v>100</v>
      </c>
      <c r="M28" s="103">
        <v>0</v>
      </c>
      <c r="N28" s="104">
        <f t="shared" si="6"/>
        <v>0</v>
      </c>
      <c r="O28" s="103">
        <v>0</v>
      </c>
      <c r="P28" s="103">
        <v>0</v>
      </c>
      <c r="Q28" s="104">
        <f t="shared" si="7"/>
        <v>0</v>
      </c>
      <c r="R28" s="103">
        <v>2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21" t="s">
        <v>256</v>
      </c>
      <c r="AB28" s="122"/>
    </row>
    <row r="29" spans="1:28" s="105" customFormat="1" ht="13.5" customHeight="1">
      <c r="A29" s="101" t="s">
        <v>47</v>
      </c>
      <c r="B29" s="102" t="s">
        <v>298</v>
      </c>
      <c r="C29" s="101" t="s">
        <v>299</v>
      </c>
      <c r="D29" s="103">
        <f t="shared" si="0"/>
        <v>4383</v>
      </c>
      <c r="E29" s="103">
        <f t="shared" si="1"/>
        <v>36</v>
      </c>
      <c r="F29" s="104">
        <f t="shared" si="2"/>
        <v>0.82135523613963046</v>
      </c>
      <c r="G29" s="103">
        <v>36</v>
      </c>
      <c r="H29" s="103">
        <v>0</v>
      </c>
      <c r="I29" s="103">
        <f t="shared" si="3"/>
        <v>4347</v>
      </c>
      <c r="J29" s="104">
        <f t="shared" si="4"/>
        <v>99.178644763860362</v>
      </c>
      <c r="K29" s="103">
        <v>0</v>
      </c>
      <c r="L29" s="104">
        <f t="shared" si="5"/>
        <v>0</v>
      </c>
      <c r="M29" s="103">
        <v>0</v>
      </c>
      <c r="N29" s="104">
        <f t="shared" si="6"/>
        <v>0</v>
      </c>
      <c r="O29" s="103">
        <v>4347</v>
      </c>
      <c r="P29" s="103">
        <v>3460</v>
      </c>
      <c r="Q29" s="104">
        <f t="shared" si="7"/>
        <v>99.178644763860362</v>
      </c>
      <c r="R29" s="103">
        <v>12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21" t="s">
        <v>256</v>
      </c>
      <c r="AB29" s="122"/>
    </row>
    <row r="30" spans="1:28" s="105" customFormat="1" ht="13.5" customHeight="1">
      <c r="A30" s="101" t="s">
        <v>47</v>
      </c>
      <c r="B30" s="102" t="s">
        <v>300</v>
      </c>
      <c r="C30" s="101" t="s">
        <v>301</v>
      </c>
      <c r="D30" s="103">
        <f t="shared" si="0"/>
        <v>15761</v>
      </c>
      <c r="E30" s="103">
        <f t="shared" si="1"/>
        <v>2418</v>
      </c>
      <c r="F30" s="104">
        <f t="shared" si="2"/>
        <v>15.341666137935411</v>
      </c>
      <c r="G30" s="103">
        <v>2418</v>
      </c>
      <c r="H30" s="103">
        <v>0</v>
      </c>
      <c r="I30" s="103">
        <f t="shared" si="3"/>
        <v>13343</v>
      </c>
      <c r="J30" s="104">
        <f t="shared" si="4"/>
        <v>84.658333862064595</v>
      </c>
      <c r="K30" s="103">
        <v>5880</v>
      </c>
      <c r="L30" s="104">
        <f t="shared" si="5"/>
        <v>37.307277457014152</v>
      </c>
      <c r="M30" s="103">
        <v>0</v>
      </c>
      <c r="N30" s="104">
        <f t="shared" si="6"/>
        <v>0</v>
      </c>
      <c r="O30" s="103">
        <v>7463</v>
      </c>
      <c r="P30" s="103">
        <v>3786</v>
      </c>
      <c r="Q30" s="104">
        <f t="shared" si="7"/>
        <v>47.351056405050443</v>
      </c>
      <c r="R30" s="103">
        <v>72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21" t="s">
        <v>256</v>
      </c>
      <c r="AB30" s="122"/>
    </row>
    <row r="31" spans="1:28" s="105" customFormat="1" ht="13.5" customHeight="1">
      <c r="A31" s="101" t="s">
        <v>47</v>
      </c>
      <c r="B31" s="102" t="s">
        <v>302</v>
      </c>
      <c r="C31" s="101" t="s">
        <v>303</v>
      </c>
      <c r="D31" s="103">
        <f t="shared" si="0"/>
        <v>2797</v>
      </c>
      <c r="E31" s="103">
        <f t="shared" si="1"/>
        <v>180</v>
      </c>
      <c r="F31" s="104">
        <f t="shared" si="2"/>
        <v>6.4354665713264216</v>
      </c>
      <c r="G31" s="103">
        <v>180</v>
      </c>
      <c r="H31" s="103">
        <v>0</v>
      </c>
      <c r="I31" s="103">
        <f t="shared" si="3"/>
        <v>2617</v>
      </c>
      <c r="J31" s="104">
        <f t="shared" si="4"/>
        <v>93.564533428673585</v>
      </c>
      <c r="K31" s="103">
        <v>2316</v>
      </c>
      <c r="L31" s="104">
        <f t="shared" si="5"/>
        <v>82.803003217733277</v>
      </c>
      <c r="M31" s="103">
        <v>0</v>
      </c>
      <c r="N31" s="104">
        <f t="shared" si="6"/>
        <v>0</v>
      </c>
      <c r="O31" s="103">
        <v>301</v>
      </c>
      <c r="P31" s="103">
        <v>299</v>
      </c>
      <c r="Q31" s="104">
        <f t="shared" si="7"/>
        <v>10.761530210940293</v>
      </c>
      <c r="R31" s="103">
        <v>23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21" t="s">
        <v>256</v>
      </c>
      <c r="AB31" s="122"/>
    </row>
    <row r="32" spans="1:28" s="105" customFormat="1" ht="13.5" customHeight="1">
      <c r="A32" s="101" t="s">
        <v>47</v>
      </c>
      <c r="B32" s="102" t="s">
        <v>304</v>
      </c>
      <c r="C32" s="101" t="s">
        <v>305</v>
      </c>
      <c r="D32" s="103">
        <f t="shared" si="0"/>
        <v>6382</v>
      </c>
      <c r="E32" s="103">
        <f t="shared" si="1"/>
        <v>1891</v>
      </c>
      <c r="F32" s="104">
        <f t="shared" si="2"/>
        <v>29.630209965528049</v>
      </c>
      <c r="G32" s="103">
        <v>1891</v>
      </c>
      <c r="H32" s="103">
        <v>0</v>
      </c>
      <c r="I32" s="103">
        <f t="shared" si="3"/>
        <v>4491</v>
      </c>
      <c r="J32" s="104">
        <f t="shared" si="4"/>
        <v>70.369790034471961</v>
      </c>
      <c r="K32" s="103">
        <v>1265</v>
      </c>
      <c r="L32" s="104">
        <f t="shared" si="5"/>
        <v>19.821372610466938</v>
      </c>
      <c r="M32" s="103">
        <v>0</v>
      </c>
      <c r="N32" s="104">
        <f t="shared" si="6"/>
        <v>0</v>
      </c>
      <c r="O32" s="103">
        <v>3226</v>
      </c>
      <c r="P32" s="103">
        <v>2910</v>
      </c>
      <c r="Q32" s="104">
        <f t="shared" si="7"/>
        <v>50.548417424005009</v>
      </c>
      <c r="R32" s="103">
        <v>51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21" t="s">
        <v>256</v>
      </c>
      <c r="AB32" s="122"/>
    </row>
    <row r="33" spans="1:28" s="105" customFormat="1" ht="13.5" customHeight="1">
      <c r="A33" s="101" t="s">
        <v>47</v>
      </c>
      <c r="B33" s="102" t="s">
        <v>306</v>
      </c>
      <c r="C33" s="101" t="s">
        <v>307</v>
      </c>
      <c r="D33" s="103">
        <f t="shared" si="0"/>
        <v>3498</v>
      </c>
      <c r="E33" s="103">
        <f t="shared" si="1"/>
        <v>361</v>
      </c>
      <c r="F33" s="104">
        <f t="shared" si="2"/>
        <v>10.320182961692396</v>
      </c>
      <c r="G33" s="103">
        <v>361</v>
      </c>
      <c r="H33" s="103">
        <v>0</v>
      </c>
      <c r="I33" s="103">
        <f t="shared" si="3"/>
        <v>3137</v>
      </c>
      <c r="J33" s="104">
        <f t="shared" si="4"/>
        <v>89.679817038307604</v>
      </c>
      <c r="K33" s="103">
        <v>1771</v>
      </c>
      <c r="L33" s="104">
        <f t="shared" si="5"/>
        <v>50.628930817610062</v>
      </c>
      <c r="M33" s="103">
        <v>119</v>
      </c>
      <c r="N33" s="104">
        <f t="shared" si="6"/>
        <v>3.4019439679817043</v>
      </c>
      <c r="O33" s="103">
        <v>1247</v>
      </c>
      <c r="P33" s="103">
        <v>54</v>
      </c>
      <c r="Q33" s="104">
        <f t="shared" si="7"/>
        <v>35.648942252715834</v>
      </c>
      <c r="R33" s="103">
        <v>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21" t="s">
        <v>256</v>
      </c>
      <c r="AB33" s="122"/>
    </row>
    <row r="34" spans="1:28" s="105" customFormat="1" ht="13.5" customHeight="1">
      <c r="A34" s="101" t="s">
        <v>47</v>
      </c>
      <c r="B34" s="102" t="s">
        <v>308</v>
      </c>
      <c r="C34" s="101" t="s">
        <v>309</v>
      </c>
      <c r="D34" s="103">
        <f t="shared" si="0"/>
        <v>14417</v>
      </c>
      <c r="E34" s="103">
        <f t="shared" si="1"/>
        <v>2828</v>
      </c>
      <c r="F34" s="104">
        <f t="shared" si="2"/>
        <v>19.615731428175071</v>
      </c>
      <c r="G34" s="103">
        <v>2828</v>
      </c>
      <c r="H34" s="103">
        <v>0</v>
      </c>
      <c r="I34" s="103">
        <f t="shared" si="3"/>
        <v>11589</v>
      </c>
      <c r="J34" s="104">
        <f t="shared" si="4"/>
        <v>80.384268571824919</v>
      </c>
      <c r="K34" s="103">
        <v>5947</v>
      </c>
      <c r="L34" s="104">
        <f t="shared" si="5"/>
        <v>41.24991329680239</v>
      </c>
      <c r="M34" s="103">
        <v>0</v>
      </c>
      <c r="N34" s="104">
        <f t="shared" si="6"/>
        <v>0</v>
      </c>
      <c r="O34" s="103">
        <v>5642</v>
      </c>
      <c r="P34" s="103">
        <v>4094</v>
      </c>
      <c r="Q34" s="104">
        <f t="shared" si="7"/>
        <v>39.134355275022543</v>
      </c>
      <c r="R34" s="103">
        <v>63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21" t="s">
        <v>256</v>
      </c>
      <c r="AB34" s="122"/>
    </row>
    <row r="35" spans="1:28" s="105" customFormat="1" ht="13.5" customHeight="1">
      <c r="A35" s="101" t="s">
        <v>47</v>
      </c>
      <c r="B35" s="102" t="s">
        <v>310</v>
      </c>
      <c r="C35" s="101" t="s">
        <v>311</v>
      </c>
      <c r="D35" s="103">
        <f t="shared" si="0"/>
        <v>16155</v>
      </c>
      <c r="E35" s="103">
        <f t="shared" si="1"/>
        <v>6132</v>
      </c>
      <c r="F35" s="104">
        <f t="shared" si="2"/>
        <v>37.957288765088208</v>
      </c>
      <c r="G35" s="103">
        <v>6132</v>
      </c>
      <c r="H35" s="103">
        <v>0</v>
      </c>
      <c r="I35" s="103">
        <f t="shared" si="3"/>
        <v>10023</v>
      </c>
      <c r="J35" s="104">
        <f t="shared" si="4"/>
        <v>62.042711234911799</v>
      </c>
      <c r="K35" s="103">
        <v>2950</v>
      </c>
      <c r="L35" s="104">
        <f t="shared" si="5"/>
        <v>18.260600433302383</v>
      </c>
      <c r="M35" s="103">
        <v>0</v>
      </c>
      <c r="N35" s="104">
        <f t="shared" si="6"/>
        <v>0</v>
      </c>
      <c r="O35" s="103">
        <v>7073</v>
      </c>
      <c r="P35" s="103">
        <v>4883</v>
      </c>
      <c r="Q35" s="104">
        <f t="shared" si="7"/>
        <v>43.782110801609406</v>
      </c>
      <c r="R35" s="103">
        <v>178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21" t="s">
        <v>256</v>
      </c>
      <c r="AB35" s="122"/>
    </row>
    <row r="36" spans="1:28" s="105" customFormat="1" ht="13.5" customHeight="1">
      <c r="A36" s="101" t="s">
        <v>47</v>
      </c>
      <c r="B36" s="102" t="s">
        <v>312</v>
      </c>
      <c r="C36" s="101" t="s">
        <v>313</v>
      </c>
      <c r="D36" s="103">
        <f t="shared" si="0"/>
        <v>3262</v>
      </c>
      <c r="E36" s="103">
        <f t="shared" si="1"/>
        <v>460</v>
      </c>
      <c r="F36" s="104">
        <f t="shared" si="2"/>
        <v>14.101778050275904</v>
      </c>
      <c r="G36" s="103">
        <v>457</v>
      </c>
      <c r="H36" s="103">
        <v>3</v>
      </c>
      <c r="I36" s="103">
        <f t="shared" si="3"/>
        <v>2802</v>
      </c>
      <c r="J36" s="104">
        <f t="shared" si="4"/>
        <v>85.898221949724103</v>
      </c>
      <c r="K36" s="103">
        <v>1240</v>
      </c>
      <c r="L36" s="104">
        <f t="shared" si="5"/>
        <v>38.013488657265484</v>
      </c>
      <c r="M36" s="103">
        <v>967</v>
      </c>
      <c r="N36" s="104">
        <f t="shared" si="6"/>
        <v>29.644389944819128</v>
      </c>
      <c r="O36" s="103">
        <v>595</v>
      </c>
      <c r="P36" s="103">
        <v>85</v>
      </c>
      <c r="Q36" s="104">
        <f t="shared" si="7"/>
        <v>18.240343347639485</v>
      </c>
      <c r="R36" s="103">
        <v>9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21" t="s">
        <v>256</v>
      </c>
      <c r="AB36" s="122"/>
    </row>
    <row r="37" spans="1:28" s="105" customFormat="1" ht="13.5" customHeight="1">
      <c r="A37" s="101" t="s">
        <v>47</v>
      </c>
      <c r="B37" s="102" t="s">
        <v>314</v>
      </c>
      <c r="C37" s="101" t="s">
        <v>315</v>
      </c>
      <c r="D37" s="103">
        <f t="shared" si="0"/>
        <v>3428</v>
      </c>
      <c r="E37" s="103">
        <f t="shared" si="1"/>
        <v>109</v>
      </c>
      <c r="F37" s="104">
        <f t="shared" si="2"/>
        <v>3.1796966161026843</v>
      </c>
      <c r="G37" s="103">
        <v>109</v>
      </c>
      <c r="H37" s="103">
        <v>0</v>
      </c>
      <c r="I37" s="103">
        <f t="shared" si="3"/>
        <v>3319</v>
      </c>
      <c r="J37" s="104">
        <f t="shared" si="4"/>
        <v>96.820303383897325</v>
      </c>
      <c r="K37" s="103">
        <v>2666</v>
      </c>
      <c r="L37" s="104">
        <f t="shared" si="5"/>
        <v>77.771295215869301</v>
      </c>
      <c r="M37" s="103">
        <v>0</v>
      </c>
      <c r="N37" s="104">
        <f t="shared" si="6"/>
        <v>0</v>
      </c>
      <c r="O37" s="103">
        <v>653</v>
      </c>
      <c r="P37" s="103">
        <v>197</v>
      </c>
      <c r="Q37" s="104">
        <f t="shared" si="7"/>
        <v>19.049008168028006</v>
      </c>
      <c r="R37" s="103">
        <v>15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21" t="s">
        <v>256</v>
      </c>
      <c r="AB37" s="122"/>
    </row>
    <row r="38" spans="1:28" s="105" customFormat="1" ht="13.5" customHeight="1">
      <c r="A38" s="101" t="s">
        <v>47</v>
      </c>
      <c r="B38" s="102" t="s">
        <v>316</v>
      </c>
      <c r="C38" s="101" t="s">
        <v>317</v>
      </c>
      <c r="D38" s="103">
        <f t="shared" si="0"/>
        <v>1654</v>
      </c>
      <c r="E38" s="103">
        <f t="shared" si="1"/>
        <v>99</v>
      </c>
      <c r="F38" s="104">
        <f t="shared" si="2"/>
        <v>5.9854897218863359</v>
      </c>
      <c r="G38" s="103">
        <v>99</v>
      </c>
      <c r="H38" s="103">
        <v>0</v>
      </c>
      <c r="I38" s="103">
        <f t="shared" si="3"/>
        <v>1555</v>
      </c>
      <c r="J38" s="104">
        <f t="shared" si="4"/>
        <v>94.014510278113661</v>
      </c>
      <c r="K38" s="103">
        <v>0</v>
      </c>
      <c r="L38" s="104">
        <f t="shared" si="5"/>
        <v>0</v>
      </c>
      <c r="M38" s="103">
        <v>0</v>
      </c>
      <c r="N38" s="104">
        <f t="shared" si="6"/>
        <v>0</v>
      </c>
      <c r="O38" s="103">
        <v>1555</v>
      </c>
      <c r="P38" s="103">
        <v>905</v>
      </c>
      <c r="Q38" s="104">
        <f t="shared" si="7"/>
        <v>94.014510278113661</v>
      </c>
      <c r="R38" s="103">
        <v>8</v>
      </c>
      <c r="S38" s="101"/>
      <c r="T38" s="101" t="s">
        <v>257</v>
      </c>
      <c r="U38" s="101"/>
      <c r="V38" s="101"/>
      <c r="W38" s="101"/>
      <c r="X38" s="101" t="s">
        <v>257</v>
      </c>
      <c r="Y38" s="101"/>
      <c r="Z38" s="101"/>
      <c r="AA38" s="121" t="s">
        <v>256</v>
      </c>
      <c r="AB38" s="122"/>
    </row>
    <row r="39" spans="1:28" s="105" customFormat="1" ht="13.5" customHeight="1">
      <c r="A39" s="101" t="s">
        <v>47</v>
      </c>
      <c r="B39" s="102" t="s">
        <v>318</v>
      </c>
      <c r="C39" s="101" t="s">
        <v>319</v>
      </c>
      <c r="D39" s="103">
        <f t="shared" ref="D39:D66" si="9">+SUM(E39,+I39)</f>
        <v>2096</v>
      </c>
      <c r="E39" s="103">
        <f t="shared" ref="E39:E66" si="10">+SUM(G39,+H39)</f>
        <v>619</v>
      </c>
      <c r="F39" s="104">
        <f t="shared" ref="F39:F66" si="11">IF(D39&gt;0,E39/D39*100,"-")</f>
        <v>29.532442748091604</v>
      </c>
      <c r="G39" s="103">
        <v>619</v>
      </c>
      <c r="H39" s="103">
        <v>0</v>
      </c>
      <c r="I39" s="103">
        <f t="shared" ref="I39:I66" si="12">+SUM(K39,+M39,+O39)</f>
        <v>1477</v>
      </c>
      <c r="J39" s="104">
        <f t="shared" ref="J39:J66" si="13">IF(D39&gt;0,I39/D39*100,"-")</f>
        <v>70.467557251908403</v>
      </c>
      <c r="K39" s="103">
        <v>117</v>
      </c>
      <c r="L39" s="104">
        <f t="shared" ref="L39:L66" si="14">IF(D39&gt;0,K39/D39*100,"-")</f>
        <v>5.5820610687022905</v>
      </c>
      <c r="M39" s="103">
        <v>0</v>
      </c>
      <c r="N39" s="104">
        <f t="shared" ref="N39:N66" si="15">IF(D39&gt;0,M39/D39*100,"-")</f>
        <v>0</v>
      </c>
      <c r="O39" s="103">
        <v>1360</v>
      </c>
      <c r="P39" s="103">
        <v>1139</v>
      </c>
      <c r="Q39" s="104">
        <f t="shared" ref="Q39:Q66" si="16">IF(D39&gt;0,O39/D39*100,"-")</f>
        <v>64.885496183206101</v>
      </c>
      <c r="R39" s="103">
        <v>8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21" t="s">
        <v>256</v>
      </c>
      <c r="AB39" s="122"/>
    </row>
    <row r="40" spans="1:28" s="105" customFormat="1" ht="13.5" customHeight="1">
      <c r="A40" s="101" t="s">
        <v>47</v>
      </c>
      <c r="B40" s="102" t="s">
        <v>320</v>
      </c>
      <c r="C40" s="101" t="s">
        <v>321</v>
      </c>
      <c r="D40" s="103">
        <f t="shared" si="9"/>
        <v>1276</v>
      </c>
      <c r="E40" s="103">
        <f t="shared" si="10"/>
        <v>120</v>
      </c>
      <c r="F40" s="104">
        <f t="shared" si="11"/>
        <v>9.4043887147335425</v>
      </c>
      <c r="G40" s="103">
        <v>120</v>
      </c>
      <c r="H40" s="103">
        <v>0</v>
      </c>
      <c r="I40" s="103">
        <f t="shared" si="12"/>
        <v>1156</v>
      </c>
      <c r="J40" s="104">
        <f t="shared" si="13"/>
        <v>90.595611285266457</v>
      </c>
      <c r="K40" s="103">
        <v>701</v>
      </c>
      <c r="L40" s="104">
        <f t="shared" si="14"/>
        <v>54.937304075235105</v>
      </c>
      <c r="M40" s="103">
        <v>0</v>
      </c>
      <c r="N40" s="104">
        <f t="shared" si="15"/>
        <v>0</v>
      </c>
      <c r="O40" s="103">
        <v>455</v>
      </c>
      <c r="P40" s="103">
        <v>455</v>
      </c>
      <c r="Q40" s="104">
        <f t="shared" si="16"/>
        <v>35.658307210031346</v>
      </c>
      <c r="R40" s="103">
        <v>4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21" t="s">
        <v>256</v>
      </c>
      <c r="AB40" s="122"/>
    </row>
    <row r="41" spans="1:28" s="105" customFormat="1" ht="13.5" customHeight="1">
      <c r="A41" s="101" t="s">
        <v>47</v>
      </c>
      <c r="B41" s="102" t="s">
        <v>322</v>
      </c>
      <c r="C41" s="101" t="s">
        <v>323</v>
      </c>
      <c r="D41" s="103">
        <f t="shared" si="9"/>
        <v>20588</v>
      </c>
      <c r="E41" s="103">
        <f t="shared" si="10"/>
        <v>7102</v>
      </c>
      <c r="F41" s="104">
        <f t="shared" si="11"/>
        <v>34.495822809403535</v>
      </c>
      <c r="G41" s="103">
        <v>7102</v>
      </c>
      <c r="H41" s="103">
        <v>0</v>
      </c>
      <c r="I41" s="103">
        <f t="shared" si="12"/>
        <v>13486</v>
      </c>
      <c r="J41" s="104">
        <f t="shared" si="13"/>
        <v>65.504177190596465</v>
      </c>
      <c r="K41" s="103">
        <v>3816</v>
      </c>
      <c r="L41" s="104">
        <f t="shared" si="14"/>
        <v>18.535068972216827</v>
      </c>
      <c r="M41" s="103">
        <v>0</v>
      </c>
      <c r="N41" s="104">
        <f t="shared" si="15"/>
        <v>0</v>
      </c>
      <c r="O41" s="103">
        <v>9670</v>
      </c>
      <c r="P41" s="103">
        <v>5074</v>
      </c>
      <c r="Q41" s="104">
        <f t="shared" si="16"/>
        <v>46.969108218379638</v>
      </c>
      <c r="R41" s="103">
        <v>34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21" t="s">
        <v>256</v>
      </c>
      <c r="AB41" s="122"/>
    </row>
    <row r="42" spans="1:28" s="105" customFormat="1" ht="13.5" customHeight="1">
      <c r="A42" s="101" t="s">
        <v>47</v>
      </c>
      <c r="B42" s="102" t="s">
        <v>324</v>
      </c>
      <c r="C42" s="101" t="s">
        <v>325</v>
      </c>
      <c r="D42" s="103">
        <f t="shared" si="9"/>
        <v>20129</v>
      </c>
      <c r="E42" s="103">
        <f t="shared" si="10"/>
        <v>4188</v>
      </c>
      <c r="F42" s="104">
        <f t="shared" si="11"/>
        <v>20.805802573401561</v>
      </c>
      <c r="G42" s="103">
        <v>4188</v>
      </c>
      <c r="H42" s="103">
        <v>0</v>
      </c>
      <c r="I42" s="103">
        <f t="shared" si="12"/>
        <v>15941</v>
      </c>
      <c r="J42" s="104">
        <f t="shared" si="13"/>
        <v>79.19419742659845</v>
      </c>
      <c r="K42" s="103">
        <v>14083</v>
      </c>
      <c r="L42" s="104">
        <f t="shared" si="14"/>
        <v>69.963733916240244</v>
      </c>
      <c r="M42" s="103">
        <v>0</v>
      </c>
      <c r="N42" s="104">
        <f t="shared" si="15"/>
        <v>0</v>
      </c>
      <c r="O42" s="103">
        <v>1858</v>
      </c>
      <c r="P42" s="103">
        <v>757</v>
      </c>
      <c r="Q42" s="104">
        <f t="shared" si="16"/>
        <v>9.2304635103581898</v>
      </c>
      <c r="R42" s="103">
        <v>240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21" t="s">
        <v>256</v>
      </c>
      <c r="AB42" s="122"/>
    </row>
    <row r="43" spans="1:28" s="105" customFormat="1" ht="13.5" customHeight="1">
      <c r="A43" s="101" t="s">
        <v>47</v>
      </c>
      <c r="B43" s="102" t="s">
        <v>326</v>
      </c>
      <c r="C43" s="101" t="s">
        <v>327</v>
      </c>
      <c r="D43" s="103">
        <f t="shared" si="9"/>
        <v>6517</v>
      </c>
      <c r="E43" s="103">
        <f t="shared" si="10"/>
        <v>30</v>
      </c>
      <c r="F43" s="104">
        <f t="shared" si="11"/>
        <v>0.46033450974374712</v>
      </c>
      <c r="G43" s="103">
        <v>30</v>
      </c>
      <c r="H43" s="103">
        <v>0</v>
      </c>
      <c r="I43" s="103">
        <f t="shared" si="12"/>
        <v>6487</v>
      </c>
      <c r="J43" s="104">
        <f t="shared" si="13"/>
        <v>99.539665490256255</v>
      </c>
      <c r="K43" s="103">
        <v>0</v>
      </c>
      <c r="L43" s="104">
        <f t="shared" si="14"/>
        <v>0</v>
      </c>
      <c r="M43" s="103">
        <v>0</v>
      </c>
      <c r="N43" s="104">
        <f t="shared" si="15"/>
        <v>0</v>
      </c>
      <c r="O43" s="103">
        <v>6487</v>
      </c>
      <c r="P43" s="103">
        <v>355</v>
      </c>
      <c r="Q43" s="104">
        <f t="shared" si="16"/>
        <v>99.539665490256255</v>
      </c>
      <c r="R43" s="103">
        <v>112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21" t="s">
        <v>256</v>
      </c>
      <c r="AB43" s="122"/>
    </row>
    <row r="44" spans="1:28" s="105" customFormat="1" ht="13.5" customHeight="1">
      <c r="A44" s="101" t="s">
        <v>47</v>
      </c>
      <c r="B44" s="102" t="s">
        <v>328</v>
      </c>
      <c r="C44" s="101" t="s">
        <v>329</v>
      </c>
      <c r="D44" s="103">
        <f t="shared" si="9"/>
        <v>5096</v>
      </c>
      <c r="E44" s="103">
        <f t="shared" si="10"/>
        <v>65</v>
      </c>
      <c r="F44" s="104">
        <f t="shared" si="11"/>
        <v>1.2755102040816326</v>
      </c>
      <c r="G44" s="103">
        <v>65</v>
      </c>
      <c r="H44" s="103">
        <v>0</v>
      </c>
      <c r="I44" s="103">
        <f t="shared" si="12"/>
        <v>5031</v>
      </c>
      <c r="J44" s="104">
        <f t="shared" si="13"/>
        <v>98.724489795918373</v>
      </c>
      <c r="K44" s="103">
        <v>0</v>
      </c>
      <c r="L44" s="104">
        <f t="shared" si="14"/>
        <v>0</v>
      </c>
      <c r="M44" s="103">
        <v>0</v>
      </c>
      <c r="N44" s="104">
        <f t="shared" si="15"/>
        <v>0</v>
      </c>
      <c r="O44" s="103">
        <v>5031</v>
      </c>
      <c r="P44" s="103">
        <v>5008</v>
      </c>
      <c r="Q44" s="104">
        <f t="shared" si="16"/>
        <v>98.724489795918373</v>
      </c>
      <c r="R44" s="103">
        <v>21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21" t="s">
        <v>256</v>
      </c>
      <c r="AB44" s="122"/>
    </row>
    <row r="45" spans="1:28" s="105" customFormat="1" ht="13.5" customHeight="1">
      <c r="A45" s="101" t="s">
        <v>47</v>
      </c>
      <c r="B45" s="102" t="s">
        <v>330</v>
      </c>
      <c r="C45" s="101" t="s">
        <v>331</v>
      </c>
      <c r="D45" s="103">
        <f t="shared" si="9"/>
        <v>17447</v>
      </c>
      <c r="E45" s="103">
        <f t="shared" si="10"/>
        <v>318</v>
      </c>
      <c r="F45" s="104">
        <f t="shared" si="11"/>
        <v>1.8226629219923196</v>
      </c>
      <c r="G45" s="103">
        <v>318</v>
      </c>
      <c r="H45" s="103">
        <v>0</v>
      </c>
      <c r="I45" s="103">
        <f t="shared" si="12"/>
        <v>17129</v>
      </c>
      <c r="J45" s="104">
        <f t="shared" si="13"/>
        <v>98.177337078007682</v>
      </c>
      <c r="K45" s="103">
        <v>10123</v>
      </c>
      <c r="L45" s="104">
        <f t="shared" si="14"/>
        <v>58.021436350088841</v>
      </c>
      <c r="M45" s="103">
        <v>0</v>
      </c>
      <c r="N45" s="104">
        <f t="shared" si="15"/>
        <v>0</v>
      </c>
      <c r="O45" s="103">
        <v>7006</v>
      </c>
      <c r="P45" s="103">
        <v>6528</v>
      </c>
      <c r="Q45" s="104">
        <f t="shared" si="16"/>
        <v>40.155900727918841</v>
      </c>
      <c r="R45" s="103">
        <v>129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21" t="s">
        <v>256</v>
      </c>
      <c r="AB45" s="122"/>
    </row>
    <row r="46" spans="1:28" s="105" customFormat="1" ht="13.5" customHeight="1">
      <c r="A46" s="101" t="s">
        <v>47</v>
      </c>
      <c r="B46" s="102" t="s">
        <v>332</v>
      </c>
      <c r="C46" s="101" t="s">
        <v>333</v>
      </c>
      <c r="D46" s="103">
        <f t="shared" si="9"/>
        <v>14184</v>
      </c>
      <c r="E46" s="103">
        <f t="shared" si="10"/>
        <v>3957</v>
      </c>
      <c r="F46" s="104">
        <f t="shared" si="11"/>
        <v>27.897631133671741</v>
      </c>
      <c r="G46" s="103">
        <v>3957</v>
      </c>
      <c r="H46" s="103">
        <v>0</v>
      </c>
      <c r="I46" s="103">
        <f t="shared" si="12"/>
        <v>10227</v>
      </c>
      <c r="J46" s="104">
        <f t="shared" si="13"/>
        <v>72.102368866328263</v>
      </c>
      <c r="K46" s="103">
        <v>4482</v>
      </c>
      <c r="L46" s="104">
        <f t="shared" si="14"/>
        <v>31.598984771573601</v>
      </c>
      <c r="M46" s="103">
        <v>0</v>
      </c>
      <c r="N46" s="104">
        <f t="shared" si="15"/>
        <v>0</v>
      </c>
      <c r="O46" s="103">
        <v>5745</v>
      </c>
      <c r="P46" s="103">
        <v>5745</v>
      </c>
      <c r="Q46" s="104">
        <f t="shared" si="16"/>
        <v>40.503384094754651</v>
      </c>
      <c r="R46" s="103">
        <v>133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21" t="s">
        <v>256</v>
      </c>
      <c r="AB46" s="122"/>
    </row>
    <row r="47" spans="1:28" s="105" customFormat="1" ht="13.5" customHeight="1">
      <c r="A47" s="101" t="s">
        <v>47</v>
      </c>
      <c r="B47" s="102" t="s">
        <v>334</v>
      </c>
      <c r="C47" s="101" t="s">
        <v>335</v>
      </c>
      <c r="D47" s="103">
        <f t="shared" si="9"/>
        <v>5824</v>
      </c>
      <c r="E47" s="103">
        <f t="shared" si="10"/>
        <v>2132</v>
      </c>
      <c r="F47" s="104">
        <f t="shared" si="11"/>
        <v>36.607142857142854</v>
      </c>
      <c r="G47" s="103">
        <v>2132</v>
      </c>
      <c r="H47" s="103">
        <v>0</v>
      </c>
      <c r="I47" s="103">
        <f t="shared" si="12"/>
        <v>3692</v>
      </c>
      <c r="J47" s="104">
        <f t="shared" si="13"/>
        <v>63.392857142857139</v>
      </c>
      <c r="K47" s="103">
        <v>0</v>
      </c>
      <c r="L47" s="104">
        <f t="shared" si="14"/>
        <v>0</v>
      </c>
      <c r="M47" s="103">
        <v>0</v>
      </c>
      <c r="N47" s="104">
        <f t="shared" si="15"/>
        <v>0</v>
      </c>
      <c r="O47" s="103">
        <v>3692</v>
      </c>
      <c r="P47" s="103">
        <v>3692</v>
      </c>
      <c r="Q47" s="104">
        <f t="shared" si="16"/>
        <v>63.392857142857139</v>
      </c>
      <c r="R47" s="103">
        <v>26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21" t="s">
        <v>256</v>
      </c>
      <c r="AB47" s="122"/>
    </row>
    <row r="48" spans="1:28" s="105" customFormat="1" ht="13.5" customHeight="1">
      <c r="A48" s="101" t="s">
        <v>47</v>
      </c>
      <c r="B48" s="102" t="s">
        <v>336</v>
      </c>
      <c r="C48" s="101" t="s">
        <v>337</v>
      </c>
      <c r="D48" s="103">
        <f t="shared" si="9"/>
        <v>8851</v>
      </c>
      <c r="E48" s="103">
        <f t="shared" si="10"/>
        <v>513</v>
      </c>
      <c r="F48" s="104">
        <f t="shared" si="11"/>
        <v>5.795955259292735</v>
      </c>
      <c r="G48" s="103">
        <v>513</v>
      </c>
      <c r="H48" s="103">
        <v>0</v>
      </c>
      <c r="I48" s="103">
        <f t="shared" si="12"/>
        <v>8338</v>
      </c>
      <c r="J48" s="104">
        <f t="shared" si="13"/>
        <v>94.204044740707261</v>
      </c>
      <c r="K48" s="103">
        <v>3080</v>
      </c>
      <c r="L48" s="104">
        <f t="shared" si="14"/>
        <v>34.798327872556776</v>
      </c>
      <c r="M48" s="103">
        <v>0</v>
      </c>
      <c r="N48" s="104">
        <f t="shared" si="15"/>
        <v>0</v>
      </c>
      <c r="O48" s="103">
        <v>5258</v>
      </c>
      <c r="P48" s="103">
        <v>5258</v>
      </c>
      <c r="Q48" s="104">
        <f t="shared" si="16"/>
        <v>59.405716868150492</v>
      </c>
      <c r="R48" s="103">
        <v>88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21" t="s">
        <v>256</v>
      </c>
      <c r="AB48" s="122"/>
    </row>
    <row r="49" spans="1:28" s="105" customFormat="1" ht="13.5" customHeight="1">
      <c r="A49" s="101" t="s">
        <v>47</v>
      </c>
      <c r="B49" s="102" t="s">
        <v>338</v>
      </c>
      <c r="C49" s="101" t="s">
        <v>339</v>
      </c>
      <c r="D49" s="103">
        <f t="shared" si="9"/>
        <v>3417</v>
      </c>
      <c r="E49" s="103">
        <f t="shared" si="10"/>
        <v>871</v>
      </c>
      <c r="F49" s="104">
        <f t="shared" si="11"/>
        <v>25.490196078431371</v>
      </c>
      <c r="G49" s="103">
        <v>871</v>
      </c>
      <c r="H49" s="103">
        <v>0</v>
      </c>
      <c r="I49" s="103">
        <f t="shared" si="12"/>
        <v>2546</v>
      </c>
      <c r="J49" s="104">
        <f t="shared" si="13"/>
        <v>74.509803921568633</v>
      </c>
      <c r="K49" s="103">
        <v>0</v>
      </c>
      <c r="L49" s="104">
        <f t="shared" si="14"/>
        <v>0</v>
      </c>
      <c r="M49" s="103">
        <v>0</v>
      </c>
      <c r="N49" s="104">
        <f t="shared" si="15"/>
        <v>0</v>
      </c>
      <c r="O49" s="103">
        <v>2546</v>
      </c>
      <c r="P49" s="103">
        <v>2546</v>
      </c>
      <c r="Q49" s="104">
        <f t="shared" si="16"/>
        <v>74.509803921568633</v>
      </c>
      <c r="R49" s="103">
        <v>15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21" t="s">
        <v>256</v>
      </c>
      <c r="AB49" s="122"/>
    </row>
    <row r="50" spans="1:28" s="105" customFormat="1" ht="13.5" customHeight="1">
      <c r="A50" s="101" t="s">
        <v>47</v>
      </c>
      <c r="B50" s="102" t="s">
        <v>340</v>
      </c>
      <c r="C50" s="101" t="s">
        <v>341</v>
      </c>
      <c r="D50" s="103">
        <f t="shared" si="9"/>
        <v>15442</v>
      </c>
      <c r="E50" s="103">
        <f t="shared" si="10"/>
        <v>646</v>
      </c>
      <c r="F50" s="104">
        <f t="shared" si="11"/>
        <v>4.1833959331692787</v>
      </c>
      <c r="G50" s="103">
        <v>646</v>
      </c>
      <c r="H50" s="103">
        <v>0</v>
      </c>
      <c r="I50" s="103">
        <f t="shared" si="12"/>
        <v>14796</v>
      </c>
      <c r="J50" s="104">
        <f t="shared" si="13"/>
        <v>95.81660406683072</v>
      </c>
      <c r="K50" s="103">
        <v>0</v>
      </c>
      <c r="L50" s="104">
        <f t="shared" si="14"/>
        <v>0</v>
      </c>
      <c r="M50" s="103">
        <v>0</v>
      </c>
      <c r="N50" s="104">
        <f t="shared" si="15"/>
        <v>0</v>
      </c>
      <c r="O50" s="103">
        <v>14796</v>
      </c>
      <c r="P50" s="103">
        <v>9664</v>
      </c>
      <c r="Q50" s="104">
        <f t="shared" si="16"/>
        <v>95.81660406683072</v>
      </c>
      <c r="R50" s="103">
        <v>92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21" t="s">
        <v>256</v>
      </c>
      <c r="AB50" s="122"/>
    </row>
    <row r="51" spans="1:28" s="105" customFormat="1" ht="13.5" customHeight="1">
      <c r="A51" s="101" t="s">
        <v>47</v>
      </c>
      <c r="B51" s="102" t="s">
        <v>342</v>
      </c>
      <c r="C51" s="101" t="s">
        <v>343</v>
      </c>
      <c r="D51" s="103">
        <f t="shared" si="9"/>
        <v>6763</v>
      </c>
      <c r="E51" s="103">
        <f t="shared" si="10"/>
        <v>353</v>
      </c>
      <c r="F51" s="104">
        <f t="shared" si="11"/>
        <v>5.2195771107496673</v>
      </c>
      <c r="G51" s="103">
        <v>353</v>
      </c>
      <c r="H51" s="103">
        <v>0</v>
      </c>
      <c r="I51" s="103">
        <f t="shared" si="12"/>
        <v>6410</v>
      </c>
      <c r="J51" s="104">
        <f t="shared" si="13"/>
        <v>94.780422889250332</v>
      </c>
      <c r="K51" s="103">
        <v>2438</v>
      </c>
      <c r="L51" s="104">
        <f t="shared" si="14"/>
        <v>36.049090640248409</v>
      </c>
      <c r="M51" s="103">
        <v>0</v>
      </c>
      <c r="N51" s="104">
        <f t="shared" si="15"/>
        <v>0</v>
      </c>
      <c r="O51" s="103">
        <v>3972</v>
      </c>
      <c r="P51" s="103">
        <v>2526</v>
      </c>
      <c r="Q51" s="104">
        <f t="shared" si="16"/>
        <v>58.731332249001923</v>
      </c>
      <c r="R51" s="103">
        <v>69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21" t="s">
        <v>256</v>
      </c>
      <c r="AB51" s="122"/>
    </row>
    <row r="52" spans="1:28" s="105" customFormat="1" ht="13.5" customHeight="1">
      <c r="A52" s="101" t="s">
        <v>47</v>
      </c>
      <c r="B52" s="102" t="s">
        <v>344</v>
      </c>
      <c r="C52" s="101" t="s">
        <v>345</v>
      </c>
      <c r="D52" s="103">
        <f t="shared" si="9"/>
        <v>6162</v>
      </c>
      <c r="E52" s="103">
        <f t="shared" si="10"/>
        <v>579</v>
      </c>
      <c r="F52" s="104">
        <f t="shared" si="11"/>
        <v>9.3962999026290177</v>
      </c>
      <c r="G52" s="103">
        <v>579</v>
      </c>
      <c r="H52" s="103">
        <v>0</v>
      </c>
      <c r="I52" s="103">
        <f t="shared" si="12"/>
        <v>5583</v>
      </c>
      <c r="J52" s="104">
        <f t="shared" si="13"/>
        <v>90.603700097370989</v>
      </c>
      <c r="K52" s="103">
        <v>0</v>
      </c>
      <c r="L52" s="104">
        <f t="shared" si="14"/>
        <v>0</v>
      </c>
      <c r="M52" s="103">
        <v>0</v>
      </c>
      <c r="N52" s="104">
        <f t="shared" si="15"/>
        <v>0</v>
      </c>
      <c r="O52" s="103">
        <v>5583</v>
      </c>
      <c r="P52" s="103">
        <v>4488</v>
      </c>
      <c r="Q52" s="104">
        <f t="shared" si="16"/>
        <v>90.603700097370989</v>
      </c>
      <c r="R52" s="103">
        <v>132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21" t="s">
        <v>256</v>
      </c>
      <c r="AB52" s="122"/>
    </row>
    <row r="53" spans="1:28" s="105" customFormat="1" ht="13.5" customHeight="1">
      <c r="A53" s="101" t="s">
        <v>47</v>
      </c>
      <c r="B53" s="102" t="s">
        <v>346</v>
      </c>
      <c r="C53" s="101" t="s">
        <v>347</v>
      </c>
      <c r="D53" s="103">
        <f t="shared" si="9"/>
        <v>6479</v>
      </c>
      <c r="E53" s="103">
        <f t="shared" si="10"/>
        <v>575</v>
      </c>
      <c r="F53" s="104">
        <f t="shared" si="11"/>
        <v>8.8748263620929144</v>
      </c>
      <c r="G53" s="103">
        <v>575</v>
      </c>
      <c r="H53" s="103">
        <v>0</v>
      </c>
      <c r="I53" s="103">
        <f t="shared" si="12"/>
        <v>5904</v>
      </c>
      <c r="J53" s="104">
        <f t="shared" si="13"/>
        <v>91.125173637907082</v>
      </c>
      <c r="K53" s="103">
        <v>1564</v>
      </c>
      <c r="L53" s="104">
        <f t="shared" si="14"/>
        <v>24.139527704892728</v>
      </c>
      <c r="M53" s="103">
        <v>0</v>
      </c>
      <c r="N53" s="104">
        <f t="shared" si="15"/>
        <v>0</v>
      </c>
      <c r="O53" s="103">
        <v>4340</v>
      </c>
      <c r="P53" s="103">
        <v>1946</v>
      </c>
      <c r="Q53" s="104">
        <f t="shared" si="16"/>
        <v>66.985645933014354</v>
      </c>
      <c r="R53" s="103">
        <v>34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21" t="s">
        <v>256</v>
      </c>
      <c r="AB53" s="122"/>
    </row>
    <row r="54" spans="1:28" s="105" customFormat="1" ht="13.5" customHeight="1">
      <c r="A54" s="101" t="s">
        <v>47</v>
      </c>
      <c r="B54" s="102" t="s">
        <v>348</v>
      </c>
      <c r="C54" s="101" t="s">
        <v>349</v>
      </c>
      <c r="D54" s="103">
        <f t="shared" si="9"/>
        <v>5638</v>
      </c>
      <c r="E54" s="103">
        <f t="shared" si="10"/>
        <v>1455</v>
      </c>
      <c r="F54" s="104">
        <f t="shared" si="11"/>
        <v>25.807023767293369</v>
      </c>
      <c r="G54" s="103">
        <v>1455</v>
      </c>
      <c r="H54" s="103">
        <v>0</v>
      </c>
      <c r="I54" s="103">
        <f t="shared" si="12"/>
        <v>4183</v>
      </c>
      <c r="J54" s="104">
        <f t="shared" si="13"/>
        <v>74.192976232706627</v>
      </c>
      <c r="K54" s="103">
        <v>0</v>
      </c>
      <c r="L54" s="104">
        <f t="shared" si="14"/>
        <v>0</v>
      </c>
      <c r="M54" s="103">
        <v>0</v>
      </c>
      <c r="N54" s="104">
        <f t="shared" si="15"/>
        <v>0</v>
      </c>
      <c r="O54" s="103">
        <v>4183</v>
      </c>
      <c r="P54" s="103">
        <v>1740</v>
      </c>
      <c r="Q54" s="104">
        <f t="shared" si="16"/>
        <v>74.192976232706627</v>
      </c>
      <c r="R54" s="103">
        <v>54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21" t="s">
        <v>256</v>
      </c>
      <c r="AB54" s="122"/>
    </row>
    <row r="55" spans="1:28" s="105" customFormat="1" ht="13.5" customHeight="1">
      <c r="A55" s="101" t="s">
        <v>47</v>
      </c>
      <c r="B55" s="102" t="s">
        <v>350</v>
      </c>
      <c r="C55" s="101" t="s">
        <v>351</v>
      </c>
      <c r="D55" s="103">
        <f t="shared" si="9"/>
        <v>17237</v>
      </c>
      <c r="E55" s="103">
        <f t="shared" si="10"/>
        <v>3296</v>
      </c>
      <c r="F55" s="104">
        <f t="shared" si="11"/>
        <v>19.121656900852816</v>
      </c>
      <c r="G55" s="103">
        <v>3296</v>
      </c>
      <c r="H55" s="103">
        <v>0</v>
      </c>
      <c r="I55" s="103">
        <f t="shared" si="12"/>
        <v>13941</v>
      </c>
      <c r="J55" s="104">
        <f t="shared" si="13"/>
        <v>80.878343099147187</v>
      </c>
      <c r="K55" s="103">
        <v>2247</v>
      </c>
      <c r="L55" s="104">
        <f t="shared" si="14"/>
        <v>13.035911121424842</v>
      </c>
      <c r="M55" s="103">
        <v>0</v>
      </c>
      <c r="N55" s="104">
        <f t="shared" si="15"/>
        <v>0</v>
      </c>
      <c r="O55" s="103">
        <v>11694</v>
      </c>
      <c r="P55" s="103">
        <v>5314</v>
      </c>
      <c r="Q55" s="104">
        <f t="shared" si="16"/>
        <v>67.842431977722342</v>
      </c>
      <c r="R55" s="103">
        <v>68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21" t="s">
        <v>256</v>
      </c>
      <c r="AB55" s="122"/>
    </row>
    <row r="56" spans="1:28" s="105" customFormat="1" ht="13.5" customHeight="1">
      <c r="A56" s="101" t="s">
        <v>47</v>
      </c>
      <c r="B56" s="102" t="s">
        <v>352</v>
      </c>
      <c r="C56" s="101" t="s">
        <v>353</v>
      </c>
      <c r="D56" s="103">
        <f t="shared" si="9"/>
        <v>10279</v>
      </c>
      <c r="E56" s="103">
        <f t="shared" si="10"/>
        <v>568</v>
      </c>
      <c r="F56" s="104">
        <f t="shared" si="11"/>
        <v>5.5258293608327662</v>
      </c>
      <c r="G56" s="103">
        <v>568</v>
      </c>
      <c r="H56" s="103">
        <v>0</v>
      </c>
      <c r="I56" s="103">
        <f t="shared" si="12"/>
        <v>9711</v>
      </c>
      <c r="J56" s="104">
        <f t="shared" si="13"/>
        <v>94.474170639167227</v>
      </c>
      <c r="K56" s="103">
        <v>0</v>
      </c>
      <c r="L56" s="104">
        <f t="shared" si="14"/>
        <v>0</v>
      </c>
      <c r="M56" s="103">
        <v>0</v>
      </c>
      <c r="N56" s="104">
        <f t="shared" si="15"/>
        <v>0</v>
      </c>
      <c r="O56" s="103">
        <v>9711</v>
      </c>
      <c r="P56" s="103">
        <v>5331</v>
      </c>
      <c r="Q56" s="104">
        <f t="shared" si="16"/>
        <v>94.474170639167227</v>
      </c>
      <c r="R56" s="103">
        <v>0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21" t="s">
        <v>256</v>
      </c>
      <c r="AB56" s="122"/>
    </row>
    <row r="57" spans="1:28" s="105" customFormat="1" ht="13.5" customHeight="1">
      <c r="A57" s="101" t="s">
        <v>47</v>
      </c>
      <c r="B57" s="102" t="s">
        <v>354</v>
      </c>
      <c r="C57" s="101" t="s">
        <v>355</v>
      </c>
      <c r="D57" s="103">
        <f t="shared" si="9"/>
        <v>4794</v>
      </c>
      <c r="E57" s="103">
        <f t="shared" si="10"/>
        <v>0</v>
      </c>
      <c r="F57" s="104">
        <f t="shared" si="11"/>
        <v>0</v>
      </c>
      <c r="G57" s="103">
        <v>0</v>
      </c>
      <c r="H57" s="103">
        <v>0</v>
      </c>
      <c r="I57" s="103">
        <f t="shared" si="12"/>
        <v>4794</v>
      </c>
      <c r="J57" s="104">
        <f t="shared" si="13"/>
        <v>100</v>
      </c>
      <c r="K57" s="103">
        <v>3180</v>
      </c>
      <c r="L57" s="104">
        <f t="shared" si="14"/>
        <v>66.332916145181471</v>
      </c>
      <c r="M57" s="103">
        <v>0</v>
      </c>
      <c r="N57" s="104">
        <f t="shared" si="15"/>
        <v>0</v>
      </c>
      <c r="O57" s="103">
        <v>1614</v>
      </c>
      <c r="P57" s="103">
        <v>1142</v>
      </c>
      <c r="Q57" s="104">
        <f t="shared" si="16"/>
        <v>33.667083854818522</v>
      </c>
      <c r="R57" s="103">
        <v>60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21" t="s">
        <v>256</v>
      </c>
      <c r="AB57" s="122"/>
    </row>
    <row r="58" spans="1:28" s="105" customFormat="1" ht="13.5" customHeight="1">
      <c r="A58" s="101" t="s">
        <v>47</v>
      </c>
      <c r="B58" s="102" t="s">
        <v>356</v>
      </c>
      <c r="C58" s="101" t="s">
        <v>357</v>
      </c>
      <c r="D58" s="103">
        <f t="shared" si="9"/>
        <v>6990</v>
      </c>
      <c r="E58" s="103">
        <f t="shared" si="10"/>
        <v>0</v>
      </c>
      <c r="F58" s="104">
        <f t="shared" si="11"/>
        <v>0</v>
      </c>
      <c r="G58" s="103">
        <v>0</v>
      </c>
      <c r="H58" s="103">
        <v>0</v>
      </c>
      <c r="I58" s="103">
        <f t="shared" si="12"/>
        <v>6990</v>
      </c>
      <c r="J58" s="104">
        <f t="shared" si="13"/>
        <v>100</v>
      </c>
      <c r="K58" s="103">
        <v>6293</v>
      </c>
      <c r="L58" s="104">
        <f t="shared" si="14"/>
        <v>90.028612303290416</v>
      </c>
      <c r="M58" s="103">
        <v>0</v>
      </c>
      <c r="N58" s="104">
        <f t="shared" si="15"/>
        <v>0</v>
      </c>
      <c r="O58" s="103">
        <v>697</v>
      </c>
      <c r="P58" s="103">
        <v>413</v>
      </c>
      <c r="Q58" s="104">
        <f t="shared" si="16"/>
        <v>9.971387696709586</v>
      </c>
      <c r="R58" s="103">
        <v>31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21" t="s">
        <v>256</v>
      </c>
      <c r="AB58" s="122"/>
    </row>
    <row r="59" spans="1:28" s="105" customFormat="1" ht="13.5" customHeight="1">
      <c r="A59" s="101" t="s">
        <v>47</v>
      </c>
      <c r="B59" s="102" t="s">
        <v>358</v>
      </c>
      <c r="C59" s="101" t="s">
        <v>359</v>
      </c>
      <c r="D59" s="103">
        <f t="shared" si="9"/>
        <v>13136</v>
      </c>
      <c r="E59" s="103">
        <f t="shared" si="10"/>
        <v>725</v>
      </c>
      <c r="F59" s="104">
        <f t="shared" si="11"/>
        <v>5.5191839220462846</v>
      </c>
      <c r="G59" s="103">
        <v>706</v>
      </c>
      <c r="H59" s="103">
        <v>19</v>
      </c>
      <c r="I59" s="103">
        <f t="shared" si="12"/>
        <v>12411</v>
      </c>
      <c r="J59" s="104">
        <f t="shared" si="13"/>
        <v>94.480816077953705</v>
      </c>
      <c r="K59" s="103">
        <v>7181</v>
      </c>
      <c r="L59" s="104">
        <f t="shared" si="14"/>
        <v>54.666565164433621</v>
      </c>
      <c r="M59" s="103">
        <v>0</v>
      </c>
      <c r="N59" s="104">
        <f t="shared" si="15"/>
        <v>0</v>
      </c>
      <c r="O59" s="103">
        <v>5230</v>
      </c>
      <c r="P59" s="103">
        <v>4358</v>
      </c>
      <c r="Q59" s="104">
        <f t="shared" si="16"/>
        <v>39.814250913520098</v>
      </c>
      <c r="R59" s="103">
        <v>66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21" t="s">
        <v>256</v>
      </c>
      <c r="AB59" s="122"/>
    </row>
    <row r="60" spans="1:28" s="105" customFormat="1" ht="13.5" customHeight="1">
      <c r="A60" s="101" t="s">
        <v>47</v>
      </c>
      <c r="B60" s="102" t="s">
        <v>360</v>
      </c>
      <c r="C60" s="101" t="s">
        <v>361</v>
      </c>
      <c r="D60" s="103">
        <f t="shared" si="9"/>
        <v>2674</v>
      </c>
      <c r="E60" s="103">
        <f t="shared" si="10"/>
        <v>762</v>
      </c>
      <c r="F60" s="104">
        <f t="shared" si="11"/>
        <v>28.496634255796561</v>
      </c>
      <c r="G60" s="103">
        <v>762</v>
      </c>
      <c r="H60" s="103">
        <v>0</v>
      </c>
      <c r="I60" s="103">
        <f t="shared" si="12"/>
        <v>1912</v>
      </c>
      <c r="J60" s="104">
        <f t="shared" si="13"/>
        <v>71.503365744203435</v>
      </c>
      <c r="K60" s="103">
        <v>0</v>
      </c>
      <c r="L60" s="104">
        <f t="shared" si="14"/>
        <v>0</v>
      </c>
      <c r="M60" s="103">
        <v>0</v>
      </c>
      <c r="N60" s="104">
        <f t="shared" si="15"/>
        <v>0</v>
      </c>
      <c r="O60" s="103">
        <v>1912</v>
      </c>
      <c r="P60" s="103">
        <v>1912</v>
      </c>
      <c r="Q60" s="104">
        <f t="shared" si="16"/>
        <v>71.503365744203435</v>
      </c>
      <c r="R60" s="103">
        <v>43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21" t="s">
        <v>256</v>
      </c>
      <c r="AB60" s="122"/>
    </row>
    <row r="61" spans="1:28" s="105" customFormat="1" ht="13.5" customHeight="1">
      <c r="A61" s="101" t="s">
        <v>47</v>
      </c>
      <c r="B61" s="102" t="s">
        <v>362</v>
      </c>
      <c r="C61" s="101" t="s">
        <v>363</v>
      </c>
      <c r="D61" s="103">
        <f t="shared" si="9"/>
        <v>10407</v>
      </c>
      <c r="E61" s="103">
        <f t="shared" si="10"/>
        <v>202</v>
      </c>
      <c r="F61" s="104">
        <f t="shared" si="11"/>
        <v>1.9410012491592199</v>
      </c>
      <c r="G61" s="103">
        <v>152</v>
      </c>
      <c r="H61" s="103">
        <v>50</v>
      </c>
      <c r="I61" s="103">
        <f t="shared" si="12"/>
        <v>10205</v>
      </c>
      <c r="J61" s="104">
        <f t="shared" si="13"/>
        <v>98.058998750840772</v>
      </c>
      <c r="K61" s="103">
        <v>3996</v>
      </c>
      <c r="L61" s="104">
        <f t="shared" si="14"/>
        <v>38.397232631882389</v>
      </c>
      <c r="M61" s="103">
        <v>2385</v>
      </c>
      <c r="N61" s="104">
        <f t="shared" si="15"/>
        <v>22.917267223983856</v>
      </c>
      <c r="O61" s="103">
        <v>3824</v>
      </c>
      <c r="P61" s="103">
        <v>3436</v>
      </c>
      <c r="Q61" s="104">
        <f t="shared" si="16"/>
        <v>36.744498894974534</v>
      </c>
      <c r="R61" s="103">
        <v>42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21" t="s">
        <v>256</v>
      </c>
      <c r="AB61" s="122"/>
    </row>
    <row r="62" spans="1:28" s="105" customFormat="1" ht="13.5" customHeight="1">
      <c r="A62" s="101" t="s">
        <v>47</v>
      </c>
      <c r="B62" s="102" t="s">
        <v>364</v>
      </c>
      <c r="C62" s="101" t="s">
        <v>365</v>
      </c>
      <c r="D62" s="103">
        <f t="shared" si="9"/>
        <v>6035</v>
      </c>
      <c r="E62" s="103">
        <f t="shared" si="10"/>
        <v>6035</v>
      </c>
      <c r="F62" s="104">
        <f t="shared" si="11"/>
        <v>100</v>
      </c>
      <c r="G62" s="103">
        <v>6035</v>
      </c>
      <c r="H62" s="103">
        <v>0</v>
      </c>
      <c r="I62" s="103">
        <f t="shared" si="12"/>
        <v>0</v>
      </c>
      <c r="J62" s="104">
        <f t="shared" si="13"/>
        <v>0</v>
      </c>
      <c r="K62" s="103">
        <v>0</v>
      </c>
      <c r="L62" s="104">
        <f t="shared" si="14"/>
        <v>0</v>
      </c>
      <c r="M62" s="103">
        <v>0</v>
      </c>
      <c r="N62" s="104">
        <f t="shared" si="15"/>
        <v>0</v>
      </c>
      <c r="O62" s="103">
        <v>0</v>
      </c>
      <c r="P62" s="103">
        <v>0</v>
      </c>
      <c r="Q62" s="104">
        <f t="shared" si="16"/>
        <v>0</v>
      </c>
      <c r="R62" s="103">
        <v>27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21" t="s">
        <v>256</v>
      </c>
      <c r="AB62" s="122"/>
    </row>
    <row r="63" spans="1:28" s="105" customFormat="1" ht="13.5" customHeight="1">
      <c r="A63" s="101" t="s">
        <v>47</v>
      </c>
      <c r="B63" s="102" t="s">
        <v>366</v>
      </c>
      <c r="C63" s="101" t="s">
        <v>367</v>
      </c>
      <c r="D63" s="103">
        <f t="shared" si="9"/>
        <v>17736</v>
      </c>
      <c r="E63" s="103">
        <f t="shared" si="10"/>
        <v>17736</v>
      </c>
      <c r="F63" s="104">
        <f t="shared" si="11"/>
        <v>100</v>
      </c>
      <c r="G63" s="103">
        <v>17736</v>
      </c>
      <c r="H63" s="103">
        <v>0</v>
      </c>
      <c r="I63" s="103">
        <f t="shared" si="12"/>
        <v>0</v>
      </c>
      <c r="J63" s="104">
        <f t="shared" si="13"/>
        <v>0</v>
      </c>
      <c r="K63" s="103">
        <v>0</v>
      </c>
      <c r="L63" s="104">
        <f t="shared" si="14"/>
        <v>0</v>
      </c>
      <c r="M63" s="103">
        <v>0</v>
      </c>
      <c r="N63" s="104">
        <f t="shared" si="15"/>
        <v>0</v>
      </c>
      <c r="O63" s="103">
        <v>0</v>
      </c>
      <c r="P63" s="103">
        <v>0</v>
      </c>
      <c r="Q63" s="104">
        <f t="shared" si="16"/>
        <v>0</v>
      </c>
      <c r="R63" s="103">
        <v>45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21" t="s">
        <v>256</v>
      </c>
      <c r="AB63" s="122"/>
    </row>
    <row r="64" spans="1:28" s="105" customFormat="1" ht="13.5" customHeight="1">
      <c r="A64" s="101" t="s">
        <v>47</v>
      </c>
      <c r="B64" s="102" t="s">
        <v>368</v>
      </c>
      <c r="C64" s="101" t="s">
        <v>369</v>
      </c>
      <c r="D64" s="103">
        <f t="shared" si="9"/>
        <v>1426</v>
      </c>
      <c r="E64" s="103">
        <f t="shared" si="10"/>
        <v>306</v>
      </c>
      <c r="F64" s="104">
        <f t="shared" si="11"/>
        <v>21.458625525946704</v>
      </c>
      <c r="G64" s="103">
        <v>306</v>
      </c>
      <c r="H64" s="103">
        <v>0</v>
      </c>
      <c r="I64" s="103">
        <f t="shared" si="12"/>
        <v>1120</v>
      </c>
      <c r="J64" s="104">
        <f t="shared" si="13"/>
        <v>78.541374474053299</v>
      </c>
      <c r="K64" s="103">
        <v>0</v>
      </c>
      <c r="L64" s="104">
        <f t="shared" si="14"/>
        <v>0</v>
      </c>
      <c r="M64" s="103">
        <v>0</v>
      </c>
      <c r="N64" s="104">
        <f t="shared" si="15"/>
        <v>0</v>
      </c>
      <c r="O64" s="103">
        <v>1120</v>
      </c>
      <c r="P64" s="103">
        <v>793</v>
      </c>
      <c r="Q64" s="104">
        <f t="shared" si="16"/>
        <v>78.541374474053299</v>
      </c>
      <c r="R64" s="103">
        <v>8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21" t="s">
        <v>256</v>
      </c>
      <c r="AB64" s="122"/>
    </row>
    <row r="65" spans="1:28" s="105" customFormat="1" ht="13.5" customHeight="1">
      <c r="A65" s="101" t="s">
        <v>47</v>
      </c>
      <c r="B65" s="102" t="s">
        <v>370</v>
      </c>
      <c r="C65" s="101" t="s">
        <v>371</v>
      </c>
      <c r="D65" s="103">
        <f t="shared" si="9"/>
        <v>8007</v>
      </c>
      <c r="E65" s="103">
        <f t="shared" si="10"/>
        <v>747</v>
      </c>
      <c r="F65" s="104">
        <f t="shared" si="11"/>
        <v>9.32933683027351</v>
      </c>
      <c r="G65" s="103">
        <v>747</v>
      </c>
      <c r="H65" s="103">
        <v>0</v>
      </c>
      <c r="I65" s="103">
        <f t="shared" si="12"/>
        <v>7260</v>
      </c>
      <c r="J65" s="104">
        <f t="shared" si="13"/>
        <v>90.670663169726481</v>
      </c>
      <c r="K65" s="103">
        <v>3134</v>
      </c>
      <c r="L65" s="104">
        <f t="shared" si="14"/>
        <v>39.14075184213813</v>
      </c>
      <c r="M65" s="103">
        <v>0</v>
      </c>
      <c r="N65" s="104">
        <f t="shared" si="15"/>
        <v>0</v>
      </c>
      <c r="O65" s="103">
        <v>4126</v>
      </c>
      <c r="P65" s="103">
        <v>988</v>
      </c>
      <c r="Q65" s="104">
        <f t="shared" si="16"/>
        <v>51.529911327588366</v>
      </c>
      <c r="R65" s="103">
        <v>47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21" t="s">
        <v>256</v>
      </c>
      <c r="AB65" s="122"/>
    </row>
    <row r="66" spans="1:28" s="105" customFormat="1" ht="13.5" customHeight="1">
      <c r="A66" s="101" t="s">
        <v>47</v>
      </c>
      <c r="B66" s="102" t="s">
        <v>372</v>
      </c>
      <c r="C66" s="101" t="s">
        <v>373</v>
      </c>
      <c r="D66" s="103">
        <f t="shared" si="9"/>
        <v>5723</v>
      </c>
      <c r="E66" s="103">
        <f t="shared" si="10"/>
        <v>492</v>
      </c>
      <c r="F66" s="104">
        <f t="shared" si="11"/>
        <v>8.5968897431417091</v>
      </c>
      <c r="G66" s="103">
        <v>492</v>
      </c>
      <c r="H66" s="103">
        <v>0</v>
      </c>
      <c r="I66" s="103">
        <f t="shared" si="12"/>
        <v>5231</v>
      </c>
      <c r="J66" s="104">
        <f t="shared" si="13"/>
        <v>91.403110256858284</v>
      </c>
      <c r="K66" s="103">
        <v>0</v>
      </c>
      <c r="L66" s="104">
        <f t="shared" si="14"/>
        <v>0</v>
      </c>
      <c r="M66" s="103">
        <v>0</v>
      </c>
      <c r="N66" s="104">
        <f t="shared" si="15"/>
        <v>0</v>
      </c>
      <c r="O66" s="103">
        <v>5231</v>
      </c>
      <c r="P66" s="103">
        <v>2557</v>
      </c>
      <c r="Q66" s="104">
        <f t="shared" si="16"/>
        <v>91.403110256858284</v>
      </c>
      <c r="R66" s="103">
        <v>41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21" t="s">
        <v>256</v>
      </c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</sheetData>
  <sortState ref="A8:AA66">
    <sortCondition ref="A8:A66"/>
    <sortCondition ref="B8:B66"/>
    <sortCondition ref="C8:C6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/>
  <headerFooter alignWithMargins="0">
    <oddHeader>&amp;L水洗化人口等（平成30年度実績）</oddHeader>
  </headerFooter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福島県</v>
      </c>
      <c r="B7" s="107" t="str">
        <f>水洗化人口等!B7</f>
        <v>07000</v>
      </c>
      <c r="C7" s="106" t="s">
        <v>200</v>
      </c>
      <c r="D7" s="108">
        <f t="shared" ref="D7:D38" si="0">SUM(E7,+H7,+K7)</f>
        <v>596084</v>
      </c>
      <c r="E7" s="108">
        <f t="shared" ref="E7:E38" si="1">SUM(F7:G7)</f>
        <v>30100</v>
      </c>
      <c r="F7" s="108">
        <f>SUM(F$8:F$207)</f>
        <v>10084</v>
      </c>
      <c r="G7" s="108">
        <f>SUM(G$8:G$207)</f>
        <v>20016</v>
      </c>
      <c r="H7" s="108">
        <f t="shared" ref="H7:H38" si="2">SUM(I7:J7)</f>
        <v>15454</v>
      </c>
      <c r="I7" s="108">
        <f>SUM(I$8:I$207)</f>
        <v>13488</v>
      </c>
      <c r="J7" s="108">
        <f>SUM(J$8:J$207)</f>
        <v>1966</v>
      </c>
      <c r="K7" s="108">
        <f t="shared" ref="K7:K38" si="3">SUM(L7:M7)</f>
        <v>550530</v>
      </c>
      <c r="L7" s="108">
        <f>SUM(L$8:L$207)</f>
        <v>105935</v>
      </c>
      <c r="M7" s="108">
        <f>SUM(M$8:M$207)</f>
        <v>444595</v>
      </c>
      <c r="N7" s="108">
        <f t="shared" ref="N7:N38" si="4">SUM(O7,+V7,+AC7)</f>
        <v>596494</v>
      </c>
      <c r="O7" s="108">
        <f t="shared" ref="O7:O38" si="5">SUM(P7:U7)</f>
        <v>129507</v>
      </c>
      <c r="P7" s="108">
        <f t="shared" ref="P7:U7" si="6">SUM(P$8:P$207)</f>
        <v>129496</v>
      </c>
      <c r="Q7" s="108">
        <f t="shared" si="6"/>
        <v>11</v>
      </c>
      <c r="R7" s="108">
        <f t="shared" si="6"/>
        <v>0</v>
      </c>
      <c r="S7" s="108">
        <f t="shared" si="6"/>
        <v>0</v>
      </c>
      <c r="T7" s="108">
        <f t="shared" si="6"/>
        <v>0</v>
      </c>
      <c r="U7" s="108">
        <f t="shared" si="6"/>
        <v>0</v>
      </c>
      <c r="V7" s="108">
        <f t="shared" ref="V7:V38" si="7">SUM(W7:AB7)</f>
        <v>466577</v>
      </c>
      <c r="W7" s="108">
        <f t="shared" ref="W7:AB7" si="8">SUM(W$8:W$207)</f>
        <v>466517</v>
      </c>
      <c r="X7" s="108">
        <f t="shared" si="8"/>
        <v>60</v>
      </c>
      <c r="Y7" s="108">
        <f t="shared" si="8"/>
        <v>0</v>
      </c>
      <c r="Z7" s="108">
        <f t="shared" si="8"/>
        <v>0</v>
      </c>
      <c r="AA7" s="108">
        <f t="shared" si="8"/>
        <v>0</v>
      </c>
      <c r="AB7" s="108">
        <f t="shared" si="8"/>
        <v>0</v>
      </c>
      <c r="AC7" s="108">
        <f t="shared" ref="AC7:AC38" si="9">SUM(AD7:AE7)</f>
        <v>410</v>
      </c>
      <c r="AD7" s="108">
        <f>SUM(AD$8:AD$207)</f>
        <v>163</v>
      </c>
      <c r="AE7" s="108">
        <f>SUM(AE$8:AE$207)</f>
        <v>247</v>
      </c>
      <c r="AF7" s="108">
        <f t="shared" ref="AF7:AF38" si="10">SUM(AG7:AI7)</f>
        <v>12588</v>
      </c>
      <c r="AG7" s="108">
        <f>SUM(AG$8:AG$207)</f>
        <v>12588</v>
      </c>
      <c r="AH7" s="108">
        <f>SUM(AH$8:AH$207)</f>
        <v>0</v>
      </c>
      <c r="AI7" s="108">
        <f>SUM(AI$8:AI$207)</f>
        <v>0</v>
      </c>
      <c r="AJ7" s="108">
        <f t="shared" ref="AJ7:AJ38" si="11">SUM(AK7:AS7)</f>
        <v>15443</v>
      </c>
      <c r="AK7" s="108">
        <f t="shared" ref="AK7:AS7" si="12">SUM(AK$8:AK$207)</f>
        <v>3302</v>
      </c>
      <c r="AL7" s="108">
        <f t="shared" si="12"/>
        <v>0</v>
      </c>
      <c r="AM7" s="108">
        <f t="shared" si="12"/>
        <v>11472</v>
      </c>
      <c r="AN7" s="108">
        <f t="shared" si="12"/>
        <v>0</v>
      </c>
      <c r="AO7" s="108">
        <f t="shared" si="12"/>
        <v>0</v>
      </c>
      <c r="AP7" s="108">
        <f t="shared" si="12"/>
        <v>499</v>
      </c>
      <c r="AQ7" s="108">
        <f t="shared" si="12"/>
        <v>0</v>
      </c>
      <c r="AR7" s="108">
        <f t="shared" si="12"/>
        <v>12</v>
      </c>
      <c r="AS7" s="108">
        <f t="shared" si="12"/>
        <v>158</v>
      </c>
      <c r="AT7" s="108">
        <f t="shared" ref="AT7:AT38" si="13">SUM(AU7:AY7)</f>
        <v>821</v>
      </c>
      <c r="AU7" s="108">
        <f>SUM(AU$8:AU$207)</f>
        <v>447</v>
      </c>
      <c r="AV7" s="108">
        <f>SUM(AV$8:AV$207)</f>
        <v>0</v>
      </c>
      <c r="AW7" s="108">
        <f>SUM(AW$8:AW$207)</f>
        <v>374</v>
      </c>
      <c r="AX7" s="108">
        <f>SUM(AX$8:AX$207)</f>
        <v>0</v>
      </c>
      <c r="AY7" s="108">
        <f>SUM(AY$8:AY$207)</f>
        <v>0</v>
      </c>
      <c r="AZ7" s="108">
        <f t="shared" ref="AZ7:AZ38" si="14">SUM(BA7:BC7)</f>
        <v>275</v>
      </c>
      <c r="BA7" s="108">
        <f>SUM(BA$8:BA$207)</f>
        <v>215</v>
      </c>
      <c r="BB7" s="108">
        <f>SUM(BB$8:BB$207)</f>
        <v>60</v>
      </c>
      <c r="BC7" s="108">
        <f>SUM(BC$8:BC$207)</f>
        <v>0</v>
      </c>
    </row>
    <row r="8" spans="1:55" s="105" customFormat="1" ht="13.5" customHeight="1">
      <c r="A8" s="115" t="s">
        <v>47</v>
      </c>
      <c r="B8" s="113" t="s">
        <v>254</v>
      </c>
      <c r="C8" s="101" t="s">
        <v>255</v>
      </c>
      <c r="D8" s="103">
        <f t="shared" si="0"/>
        <v>61328</v>
      </c>
      <c r="E8" s="103">
        <f t="shared" si="1"/>
        <v>0</v>
      </c>
      <c r="F8" s="103">
        <v>0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61328</v>
      </c>
      <c r="L8" s="103">
        <v>11490</v>
      </c>
      <c r="M8" s="103">
        <v>49838</v>
      </c>
      <c r="N8" s="103">
        <f t="shared" si="4"/>
        <v>61328</v>
      </c>
      <c r="O8" s="103">
        <f t="shared" si="5"/>
        <v>11490</v>
      </c>
      <c r="P8" s="103">
        <v>11490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49838</v>
      </c>
      <c r="W8" s="103">
        <v>49838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1216</v>
      </c>
      <c r="AG8" s="103">
        <v>1216</v>
      </c>
      <c r="AH8" s="103">
        <v>0</v>
      </c>
      <c r="AI8" s="103">
        <v>0</v>
      </c>
      <c r="AJ8" s="103">
        <f t="shared" si="11"/>
        <v>1216</v>
      </c>
      <c r="AK8" s="103">
        <v>0</v>
      </c>
      <c r="AL8" s="103">
        <v>0</v>
      </c>
      <c r="AM8" s="103">
        <v>711</v>
      </c>
      <c r="AN8" s="103">
        <v>0</v>
      </c>
      <c r="AO8" s="103">
        <v>0</v>
      </c>
      <c r="AP8" s="103">
        <v>499</v>
      </c>
      <c r="AQ8" s="103">
        <v>0</v>
      </c>
      <c r="AR8" s="103">
        <v>1</v>
      </c>
      <c r="AS8" s="103">
        <v>5</v>
      </c>
      <c r="AT8" s="103">
        <f t="shared" si="13"/>
        <v>77</v>
      </c>
      <c r="AU8" s="103">
        <v>0</v>
      </c>
      <c r="AV8" s="103">
        <v>0</v>
      </c>
      <c r="AW8" s="103">
        <v>77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47</v>
      </c>
      <c r="B9" s="113" t="s">
        <v>258</v>
      </c>
      <c r="C9" s="101" t="s">
        <v>259</v>
      </c>
      <c r="D9" s="103">
        <f t="shared" si="0"/>
        <v>39587</v>
      </c>
      <c r="E9" s="103">
        <f t="shared" si="1"/>
        <v>0</v>
      </c>
      <c r="F9" s="103">
        <v>0</v>
      </c>
      <c r="G9" s="103">
        <v>0</v>
      </c>
      <c r="H9" s="103">
        <f t="shared" si="2"/>
        <v>13488</v>
      </c>
      <c r="I9" s="103">
        <v>13488</v>
      </c>
      <c r="J9" s="103">
        <v>0</v>
      </c>
      <c r="K9" s="103">
        <f t="shared" si="3"/>
        <v>26099</v>
      </c>
      <c r="L9" s="103">
        <v>3002</v>
      </c>
      <c r="M9" s="103">
        <v>23097</v>
      </c>
      <c r="N9" s="103">
        <f t="shared" si="4"/>
        <v>39587</v>
      </c>
      <c r="O9" s="103">
        <f t="shared" si="5"/>
        <v>16490</v>
      </c>
      <c r="P9" s="103">
        <v>16490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23097</v>
      </c>
      <c r="W9" s="103">
        <v>23097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1074</v>
      </c>
      <c r="AG9" s="103">
        <v>1074</v>
      </c>
      <c r="AH9" s="103">
        <v>0</v>
      </c>
      <c r="AI9" s="103">
        <v>0</v>
      </c>
      <c r="AJ9" s="103">
        <f t="shared" si="11"/>
        <v>1074</v>
      </c>
      <c r="AK9" s="103">
        <v>0</v>
      </c>
      <c r="AL9" s="103">
        <v>0</v>
      </c>
      <c r="AM9" s="103">
        <v>1074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137</v>
      </c>
      <c r="AU9" s="103">
        <v>0</v>
      </c>
      <c r="AV9" s="103">
        <v>0</v>
      </c>
      <c r="AW9" s="103">
        <v>137</v>
      </c>
      <c r="AX9" s="103">
        <v>0</v>
      </c>
      <c r="AY9" s="103">
        <v>0</v>
      </c>
      <c r="AZ9" s="103">
        <f t="shared" si="14"/>
        <v>17</v>
      </c>
      <c r="BA9" s="103">
        <v>17</v>
      </c>
      <c r="BB9" s="103">
        <v>0</v>
      </c>
      <c r="BC9" s="103">
        <v>0</v>
      </c>
    </row>
    <row r="10" spans="1:55" s="105" customFormat="1" ht="13.5" customHeight="1">
      <c r="A10" s="115" t="s">
        <v>47</v>
      </c>
      <c r="B10" s="113" t="s">
        <v>260</v>
      </c>
      <c r="C10" s="101" t="s">
        <v>261</v>
      </c>
      <c r="D10" s="103">
        <f t="shared" si="0"/>
        <v>60993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60993</v>
      </c>
      <c r="L10" s="103">
        <v>10242</v>
      </c>
      <c r="M10" s="103">
        <v>50751</v>
      </c>
      <c r="N10" s="103">
        <f t="shared" si="4"/>
        <v>60993</v>
      </c>
      <c r="O10" s="103">
        <f t="shared" si="5"/>
        <v>10242</v>
      </c>
      <c r="P10" s="103">
        <v>10242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50751</v>
      </c>
      <c r="W10" s="103">
        <v>50751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2897</v>
      </c>
      <c r="AG10" s="103">
        <v>2897</v>
      </c>
      <c r="AH10" s="103">
        <v>0</v>
      </c>
      <c r="AI10" s="103">
        <v>0</v>
      </c>
      <c r="AJ10" s="103">
        <f t="shared" si="11"/>
        <v>2897</v>
      </c>
      <c r="AK10" s="103">
        <v>0</v>
      </c>
      <c r="AL10" s="103">
        <v>0</v>
      </c>
      <c r="AM10" s="103">
        <v>2897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47</v>
      </c>
      <c r="B11" s="113" t="s">
        <v>262</v>
      </c>
      <c r="C11" s="101" t="s">
        <v>263</v>
      </c>
      <c r="D11" s="103">
        <f t="shared" si="0"/>
        <v>122795</v>
      </c>
      <c r="E11" s="103">
        <f t="shared" si="1"/>
        <v>0</v>
      </c>
      <c r="F11" s="103">
        <v>0</v>
      </c>
      <c r="G11" s="103">
        <v>0</v>
      </c>
      <c r="H11" s="103">
        <f t="shared" si="2"/>
        <v>0</v>
      </c>
      <c r="I11" s="103">
        <v>0</v>
      </c>
      <c r="J11" s="103">
        <v>0</v>
      </c>
      <c r="K11" s="103">
        <f t="shared" si="3"/>
        <v>122795</v>
      </c>
      <c r="L11" s="103">
        <v>22030</v>
      </c>
      <c r="M11" s="103">
        <v>100765</v>
      </c>
      <c r="N11" s="103">
        <f t="shared" si="4"/>
        <v>122797</v>
      </c>
      <c r="O11" s="103">
        <f t="shared" si="5"/>
        <v>22030</v>
      </c>
      <c r="P11" s="103">
        <v>22030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100765</v>
      </c>
      <c r="W11" s="103">
        <v>100765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2</v>
      </c>
      <c r="AD11" s="103">
        <v>2</v>
      </c>
      <c r="AE11" s="103">
        <v>0</v>
      </c>
      <c r="AF11" s="103">
        <f t="shared" si="10"/>
        <v>1841</v>
      </c>
      <c r="AG11" s="103">
        <v>1841</v>
      </c>
      <c r="AH11" s="103">
        <v>0</v>
      </c>
      <c r="AI11" s="103">
        <v>0</v>
      </c>
      <c r="AJ11" s="103">
        <f t="shared" si="11"/>
        <v>1841</v>
      </c>
      <c r="AK11" s="103">
        <v>0</v>
      </c>
      <c r="AL11" s="103">
        <v>0</v>
      </c>
      <c r="AM11" s="103">
        <v>1841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47</v>
      </c>
      <c r="B12" s="113" t="s">
        <v>264</v>
      </c>
      <c r="C12" s="101" t="s">
        <v>265</v>
      </c>
      <c r="D12" s="103">
        <f t="shared" si="0"/>
        <v>17221</v>
      </c>
      <c r="E12" s="103">
        <f t="shared" si="1"/>
        <v>0</v>
      </c>
      <c r="F12" s="103">
        <v>0</v>
      </c>
      <c r="G12" s="103">
        <v>0</v>
      </c>
      <c r="H12" s="103">
        <f t="shared" si="2"/>
        <v>0</v>
      </c>
      <c r="I12" s="103">
        <v>0</v>
      </c>
      <c r="J12" s="103">
        <v>0</v>
      </c>
      <c r="K12" s="103">
        <f t="shared" si="3"/>
        <v>17221</v>
      </c>
      <c r="L12" s="103">
        <v>2146</v>
      </c>
      <c r="M12" s="103">
        <v>15075</v>
      </c>
      <c r="N12" s="103">
        <f t="shared" si="4"/>
        <v>17221</v>
      </c>
      <c r="O12" s="103">
        <f t="shared" si="5"/>
        <v>2146</v>
      </c>
      <c r="P12" s="103">
        <v>2146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15075</v>
      </c>
      <c r="W12" s="103">
        <v>15075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899</v>
      </c>
      <c r="AG12" s="103">
        <v>899</v>
      </c>
      <c r="AH12" s="103">
        <v>0</v>
      </c>
      <c r="AI12" s="103">
        <v>0</v>
      </c>
      <c r="AJ12" s="103">
        <f t="shared" si="11"/>
        <v>899</v>
      </c>
      <c r="AK12" s="103">
        <v>0</v>
      </c>
      <c r="AL12" s="103">
        <v>0</v>
      </c>
      <c r="AM12" s="103">
        <v>899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47</v>
      </c>
      <c r="B13" s="113" t="s">
        <v>266</v>
      </c>
      <c r="C13" s="101" t="s">
        <v>267</v>
      </c>
      <c r="D13" s="103">
        <f t="shared" si="0"/>
        <v>18148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18148</v>
      </c>
      <c r="L13" s="103">
        <v>2604</v>
      </c>
      <c r="M13" s="103">
        <v>15544</v>
      </c>
      <c r="N13" s="103">
        <f t="shared" si="4"/>
        <v>18148</v>
      </c>
      <c r="O13" s="103">
        <f t="shared" si="5"/>
        <v>2604</v>
      </c>
      <c r="P13" s="103">
        <v>2604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15544</v>
      </c>
      <c r="W13" s="103">
        <v>15544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818</v>
      </c>
      <c r="AG13" s="103">
        <v>818</v>
      </c>
      <c r="AH13" s="103">
        <v>0</v>
      </c>
      <c r="AI13" s="103">
        <v>0</v>
      </c>
      <c r="AJ13" s="103">
        <f t="shared" si="11"/>
        <v>757</v>
      </c>
      <c r="AK13" s="103">
        <v>0</v>
      </c>
      <c r="AL13" s="103">
        <v>0</v>
      </c>
      <c r="AM13" s="103">
        <v>757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61</v>
      </c>
      <c r="AU13" s="103">
        <v>61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47</v>
      </c>
      <c r="B14" s="113" t="s">
        <v>268</v>
      </c>
      <c r="C14" s="101" t="s">
        <v>269</v>
      </c>
      <c r="D14" s="103">
        <f t="shared" si="0"/>
        <v>24622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24622</v>
      </c>
      <c r="L14" s="103">
        <v>8514</v>
      </c>
      <c r="M14" s="103">
        <v>16108</v>
      </c>
      <c r="N14" s="103">
        <f t="shared" si="4"/>
        <v>24622</v>
      </c>
      <c r="O14" s="103">
        <f t="shared" si="5"/>
        <v>8514</v>
      </c>
      <c r="P14" s="103">
        <v>8514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16108</v>
      </c>
      <c r="W14" s="103">
        <v>16108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68</v>
      </c>
      <c r="AG14" s="103">
        <v>68</v>
      </c>
      <c r="AH14" s="103">
        <v>0</v>
      </c>
      <c r="AI14" s="103">
        <v>0</v>
      </c>
      <c r="AJ14" s="103">
        <f t="shared" si="11"/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68</v>
      </c>
      <c r="AU14" s="103">
        <v>68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47</v>
      </c>
      <c r="B15" s="113" t="s">
        <v>270</v>
      </c>
      <c r="C15" s="101" t="s">
        <v>271</v>
      </c>
      <c r="D15" s="103">
        <f t="shared" si="0"/>
        <v>11223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11223</v>
      </c>
      <c r="L15" s="103">
        <v>2708</v>
      </c>
      <c r="M15" s="103">
        <v>8515</v>
      </c>
      <c r="N15" s="103">
        <f t="shared" si="4"/>
        <v>11223</v>
      </c>
      <c r="O15" s="103">
        <f t="shared" si="5"/>
        <v>2708</v>
      </c>
      <c r="P15" s="103">
        <v>2708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8515</v>
      </c>
      <c r="W15" s="103">
        <v>8515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177</v>
      </c>
      <c r="AG15" s="103">
        <v>177</v>
      </c>
      <c r="AH15" s="103">
        <v>0</v>
      </c>
      <c r="AI15" s="103">
        <v>0</v>
      </c>
      <c r="AJ15" s="103">
        <f t="shared" si="11"/>
        <v>177</v>
      </c>
      <c r="AK15" s="103">
        <v>0</v>
      </c>
      <c r="AL15" s="103">
        <v>0</v>
      </c>
      <c r="AM15" s="103">
        <v>177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47</v>
      </c>
      <c r="B16" s="113" t="s">
        <v>272</v>
      </c>
      <c r="C16" s="101" t="s">
        <v>273</v>
      </c>
      <c r="D16" s="103">
        <f t="shared" si="0"/>
        <v>25708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25708</v>
      </c>
      <c r="L16" s="103">
        <v>3454</v>
      </c>
      <c r="M16" s="103">
        <v>22254</v>
      </c>
      <c r="N16" s="103">
        <f t="shared" si="4"/>
        <v>25708</v>
      </c>
      <c r="O16" s="103">
        <f t="shared" si="5"/>
        <v>3454</v>
      </c>
      <c r="P16" s="103">
        <v>3454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22254</v>
      </c>
      <c r="W16" s="103">
        <v>22254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36</v>
      </c>
      <c r="AG16" s="103">
        <v>36</v>
      </c>
      <c r="AH16" s="103">
        <v>0</v>
      </c>
      <c r="AI16" s="103">
        <v>0</v>
      </c>
      <c r="AJ16" s="103">
        <f t="shared" si="11"/>
        <v>36</v>
      </c>
      <c r="AK16" s="103">
        <v>0</v>
      </c>
      <c r="AL16" s="103">
        <v>0</v>
      </c>
      <c r="AM16" s="103">
        <v>36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11</v>
      </c>
      <c r="AU16" s="103">
        <v>0</v>
      </c>
      <c r="AV16" s="103">
        <v>0</v>
      </c>
      <c r="AW16" s="103">
        <v>11</v>
      </c>
      <c r="AX16" s="103">
        <v>0</v>
      </c>
      <c r="AY16" s="103">
        <v>0</v>
      </c>
      <c r="AZ16" s="103">
        <f t="shared" si="14"/>
        <v>95</v>
      </c>
      <c r="BA16" s="103">
        <v>95</v>
      </c>
      <c r="BB16" s="103">
        <v>0</v>
      </c>
      <c r="BC16" s="103">
        <v>0</v>
      </c>
    </row>
    <row r="17" spans="1:55" s="105" customFormat="1" ht="13.5" customHeight="1">
      <c r="A17" s="115" t="s">
        <v>47</v>
      </c>
      <c r="B17" s="113" t="s">
        <v>274</v>
      </c>
      <c r="C17" s="101" t="s">
        <v>275</v>
      </c>
      <c r="D17" s="103">
        <f t="shared" si="0"/>
        <v>13824</v>
      </c>
      <c r="E17" s="103">
        <f t="shared" si="1"/>
        <v>13824</v>
      </c>
      <c r="F17" s="103">
        <v>3936</v>
      </c>
      <c r="G17" s="103">
        <v>9888</v>
      </c>
      <c r="H17" s="103">
        <f t="shared" si="2"/>
        <v>0</v>
      </c>
      <c r="I17" s="103">
        <v>0</v>
      </c>
      <c r="J17" s="103">
        <v>0</v>
      </c>
      <c r="K17" s="103">
        <f t="shared" si="3"/>
        <v>0</v>
      </c>
      <c r="L17" s="103">
        <v>0</v>
      </c>
      <c r="M17" s="103">
        <v>0</v>
      </c>
      <c r="N17" s="103">
        <f t="shared" si="4"/>
        <v>13824</v>
      </c>
      <c r="O17" s="103">
        <f t="shared" si="5"/>
        <v>3936</v>
      </c>
      <c r="P17" s="103">
        <v>3936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7"/>
        <v>9888</v>
      </c>
      <c r="W17" s="103">
        <v>9888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7</v>
      </c>
      <c r="AG17" s="103">
        <v>7</v>
      </c>
      <c r="AH17" s="103">
        <v>0</v>
      </c>
      <c r="AI17" s="103">
        <v>0</v>
      </c>
      <c r="AJ17" s="103">
        <f t="shared" si="11"/>
        <v>7</v>
      </c>
      <c r="AK17" s="103">
        <v>0</v>
      </c>
      <c r="AL17" s="103">
        <v>0</v>
      </c>
      <c r="AM17" s="103">
        <v>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47</v>
      </c>
      <c r="B18" s="113" t="s">
        <v>276</v>
      </c>
      <c r="C18" s="101" t="s">
        <v>277</v>
      </c>
      <c r="D18" s="103">
        <f t="shared" si="0"/>
        <v>22852</v>
      </c>
      <c r="E18" s="103">
        <f t="shared" si="1"/>
        <v>0</v>
      </c>
      <c r="F18" s="103">
        <v>0</v>
      </c>
      <c r="G18" s="103">
        <v>0</v>
      </c>
      <c r="H18" s="103">
        <f t="shared" si="2"/>
        <v>0</v>
      </c>
      <c r="I18" s="103">
        <v>0</v>
      </c>
      <c r="J18" s="103">
        <v>0</v>
      </c>
      <c r="K18" s="103">
        <f t="shared" si="3"/>
        <v>22852</v>
      </c>
      <c r="L18" s="103">
        <v>2193</v>
      </c>
      <c r="M18" s="103">
        <v>20659</v>
      </c>
      <c r="N18" s="103">
        <f t="shared" si="4"/>
        <v>22852</v>
      </c>
      <c r="O18" s="103">
        <f t="shared" si="5"/>
        <v>2193</v>
      </c>
      <c r="P18" s="103">
        <v>2193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7"/>
        <v>20659</v>
      </c>
      <c r="W18" s="103">
        <v>20659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62</v>
      </c>
      <c r="AG18" s="103">
        <v>62</v>
      </c>
      <c r="AH18" s="103">
        <v>0</v>
      </c>
      <c r="AI18" s="103">
        <v>0</v>
      </c>
      <c r="AJ18" s="103">
        <f t="shared" si="11"/>
        <v>320</v>
      </c>
      <c r="AK18" s="103">
        <v>320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62</v>
      </c>
      <c r="AU18" s="103">
        <v>62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47</v>
      </c>
      <c r="B19" s="113" t="s">
        <v>278</v>
      </c>
      <c r="C19" s="101" t="s">
        <v>279</v>
      </c>
      <c r="D19" s="103">
        <f t="shared" si="0"/>
        <v>14989</v>
      </c>
      <c r="E19" s="103">
        <f t="shared" si="1"/>
        <v>0</v>
      </c>
      <c r="F19" s="103">
        <v>0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14989</v>
      </c>
      <c r="L19" s="103">
        <v>5122</v>
      </c>
      <c r="M19" s="103">
        <v>9867</v>
      </c>
      <c r="N19" s="103">
        <f t="shared" si="4"/>
        <v>14989</v>
      </c>
      <c r="O19" s="103">
        <f t="shared" si="5"/>
        <v>5122</v>
      </c>
      <c r="P19" s="103">
        <v>5122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7"/>
        <v>9867</v>
      </c>
      <c r="W19" s="103">
        <v>9867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897</v>
      </c>
      <c r="AG19" s="103">
        <v>897</v>
      </c>
      <c r="AH19" s="103">
        <v>0</v>
      </c>
      <c r="AI19" s="103">
        <v>0</v>
      </c>
      <c r="AJ19" s="103">
        <f t="shared" si="11"/>
        <v>897</v>
      </c>
      <c r="AK19" s="103">
        <v>0</v>
      </c>
      <c r="AL19" s="103">
        <v>0</v>
      </c>
      <c r="AM19" s="103">
        <v>897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47</v>
      </c>
      <c r="B20" s="113" t="s">
        <v>280</v>
      </c>
      <c r="C20" s="101" t="s">
        <v>281</v>
      </c>
      <c r="D20" s="103">
        <f t="shared" si="0"/>
        <v>12585</v>
      </c>
      <c r="E20" s="103">
        <f t="shared" si="1"/>
        <v>0</v>
      </c>
      <c r="F20" s="103">
        <v>0</v>
      </c>
      <c r="G20" s="103">
        <v>0</v>
      </c>
      <c r="H20" s="103">
        <f t="shared" si="2"/>
        <v>0</v>
      </c>
      <c r="I20" s="103">
        <v>0</v>
      </c>
      <c r="J20" s="103">
        <v>0</v>
      </c>
      <c r="K20" s="103">
        <f t="shared" si="3"/>
        <v>12585</v>
      </c>
      <c r="L20" s="103">
        <v>1426</v>
      </c>
      <c r="M20" s="103">
        <v>11159</v>
      </c>
      <c r="N20" s="103">
        <f t="shared" si="4"/>
        <v>12585</v>
      </c>
      <c r="O20" s="103">
        <f t="shared" si="5"/>
        <v>1426</v>
      </c>
      <c r="P20" s="103">
        <v>1426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11159</v>
      </c>
      <c r="W20" s="103">
        <v>11159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17</v>
      </c>
      <c r="AG20" s="103">
        <v>17</v>
      </c>
      <c r="AH20" s="103">
        <v>0</v>
      </c>
      <c r="AI20" s="103">
        <v>0</v>
      </c>
      <c r="AJ20" s="103">
        <f t="shared" si="11"/>
        <v>17</v>
      </c>
      <c r="AK20" s="103">
        <v>0</v>
      </c>
      <c r="AL20" s="103">
        <v>0</v>
      </c>
      <c r="AM20" s="103">
        <v>17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 t="shared" si="14"/>
        <v>47</v>
      </c>
      <c r="BA20" s="103">
        <v>47</v>
      </c>
      <c r="BB20" s="103">
        <v>0</v>
      </c>
      <c r="BC20" s="103">
        <v>0</v>
      </c>
    </row>
    <row r="21" spans="1:55" s="105" customFormat="1" ht="13.5" customHeight="1">
      <c r="A21" s="115" t="s">
        <v>47</v>
      </c>
      <c r="B21" s="113" t="s">
        <v>282</v>
      </c>
      <c r="C21" s="101" t="s">
        <v>283</v>
      </c>
      <c r="D21" s="103">
        <f t="shared" si="0"/>
        <v>2698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2698</v>
      </c>
      <c r="L21" s="103">
        <v>702</v>
      </c>
      <c r="M21" s="103">
        <v>1996</v>
      </c>
      <c r="N21" s="103">
        <f t="shared" si="4"/>
        <v>2698</v>
      </c>
      <c r="O21" s="103">
        <f t="shared" si="5"/>
        <v>702</v>
      </c>
      <c r="P21" s="103">
        <v>702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1996</v>
      </c>
      <c r="W21" s="103">
        <v>1996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162</v>
      </c>
      <c r="AG21" s="103">
        <v>162</v>
      </c>
      <c r="AH21" s="103">
        <v>0</v>
      </c>
      <c r="AI21" s="103">
        <v>0</v>
      </c>
      <c r="AJ21" s="103">
        <f t="shared" si="11"/>
        <v>162</v>
      </c>
      <c r="AK21" s="103">
        <v>0</v>
      </c>
      <c r="AL21" s="103">
        <v>0</v>
      </c>
      <c r="AM21" s="103">
        <v>162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47</v>
      </c>
      <c r="B22" s="113" t="s">
        <v>284</v>
      </c>
      <c r="C22" s="101" t="s">
        <v>285</v>
      </c>
      <c r="D22" s="103">
        <f t="shared" si="0"/>
        <v>2397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2397</v>
      </c>
      <c r="L22" s="103">
        <v>377</v>
      </c>
      <c r="M22" s="103">
        <v>2020</v>
      </c>
      <c r="N22" s="103">
        <f t="shared" si="4"/>
        <v>2397</v>
      </c>
      <c r="O22" s="103">
        <f t="shared" si="5"/>
        <v>377</v>
      </c>
      <c r="P22" s="103">
        <v>377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2020</v>
      </c>
      <c r="W22" s="103">
        <v>2020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184</v>
      </c>
      <c r="AG22" s="103">
        <v>184</v>
      </c>
      <c r="AH22" s="103">
        <v>0</v>
      </c>
      <c r="AI22" s="103">
        <v>0</v>
      </c>
      <c r="AJ22" s="103">
        <f t="shared" si="11"/>
        <v>1526</v>
      </c>
      <c r="AK22" s="103">
        <v>1526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184</v>
      </c>
      <c r="AU22" s="103">
        <v>184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47</v>
      </c>
      <c r="B23" s="113" t="s">
        <v>286</v>
      </c>
      <c r="C23" s="101" t="s">
        <v>287</v>
      </c>
      <c r="D23" s="103">
        <f t="shared" si="0"/>
        <v>8979</v>
      </c>
      <c r="E23" s="103">
        <f t="shared" si="1"/>
        <v>0</v>
      </c>
      <c r="F23" s="103">
        <v>0</v>
      </c>
      <c r="G23" s="103">
        <v>0</v>
      </c>
      <c r="H23" s="103">
        <f t="shared" si="2"/>
        <v>0</v>
      </c>
      <c r="I23" s="103">
        <v>0</v>
      </c>
      <c r="J23" s="103">
        <v>0</v>
      </c>
      <c r="K23" s="103">
        <f t="shared" si="3"/>
        <v>8979</v>
      </c>
      <c r="L23" s="103">
        <v>1751</v>
      </c>
      <c r="M23" s="103">
        <v>7228</v>
      </c>
      <c r="N23" s="103">
        <f t="shared" si="4"/>
        <v>8979</v>
      </c>
      <c r="O23" s="103">
        <f t="shared" si="5"/>
        <v>1751</v>
      </c>
      <c r="P23" s="103">
        <v>1751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7228</v>
      </c>
      <c r="W23" s="103">
        <v>7228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286</v>
      </c>
      <c r="AG23" s="103">
        <v>286</v>
      </c>
      <c r="AH23" s="103">
        <v>0</v>
      </c>
      <c r="AI23" s="103">
        <v>0</v>
      </c>
      <c r="AJ23" s="103">
        <f t="shared" si="11"/>
        <v>286</v>
      </c>
      <c r="AK23" s="103">
        <v>0</v>
      </c>
      <c r="AL23" s="103">
        <v>0</v>
      </c>
      <c r="AM23" s="103">
        <v>282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4</v>
      </c>
      <c r="AT23" s="103">
        <f t="shared" si="13"/>
        <v>28</v>
      </c>
      <c r="AU23" s="103">
        <v>0</v>
      </c>
      <c r="AV23" s="103">
        <v>0</v>
      </c>
      <c r="AW23" s="103">
        <v>28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47</v>
      </c>
      <c r="B24" s="113" t="s">
        <v>288</v>
      </c>
      <c r="C24" s="101" t="s">
        <v>289</v>
      </c>
      <c r="D24" s="103">
        <f t="shared" si="0"/>
        <v>3862</v>
      </c>
      <c r="E24" s="103">
        <f t="shared" si="1"/>
        <v>0</v>
      </c>
      <c r="F24" s="103">
        <v>0</v>
      </c>
      <c r="G24" s="103">
        <v>0</v>
      </c>
      <c r="H24" s="103">
        <f t="shared" si="2"/>
        <v>0</v>
      </c>
      <c r="I24" s="103">
        <v>0</v>
      </c>
      <c r="J24" s="103">
        <v>0</v>
      </c>
      <c r="K24" s="103">
        <f t="shared" si="3"/>
        <v>3862</v>
      </c>
      <c r="L24" s="103">
        <v>317</v>
      </c>
      <c r="M24" s="103">
        <v>3545</v>
      </c>
      <c r="N24" s="103">
        <f t="shared" si="4"/>
        <v>3862</v>
      </c>
      <c r="O24" s="103">
        <f t="shared" si="5"/>
        <v>317</v>
      </c>
      <c r="P24" s="103">
        <v>317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3545</v>
      </c>
      <c r="W24" s="103">
        <v>3545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5</v>
      </c>
      <c r="AG24" s="103">
        <v>5</v>
      </c>
      <c r="AH24" s="103">
        <v>0</v>
      </c>
      <c r="AI24" s="103">
        <v>0</v>
      </c>
      <c r="AJ24" s="103">
        <f t="shared" si="11"/>
        <v>5</v>
      </c>
      <c r="AK24" s="103">
        <v>0</v>
      </c>
      <c r="AL24" s="103">
        <v>0</v>
      </c>
      <c r="AM24" s="103">
        <v>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2</v>
      </c>
      <c r="AU24" s="103">
        <v>0</v>
      </c>
      <c r="AV24" s="103">
        <v>0</v>
      </c>
      <c r="AW24" s="103">
        <v>2</v>
      </c>
      <c r="AX24" s="103">
        <v>0</v>
      </c>
      <c r="AY24" s="103">
        <v>0</v>
      </c>
      <c r="AZ24" s="103">
        <f t="shared" si="14"/>
        <v>14</v>
      </c>
      <c r="BA24" s="103">
        <v>14</v>
      </c>
      <c r="BB24" s="103">
        <v>0</v>
      </c>
      <c r="BC24" s="103">
        <v>0</v>
      </c>
    </row>
    <row r="25" spans="1:55" s="105" customFormat="1" ht="13.5" customHeight="1">
      <c r="A25" s="115" t="s">
        <v>47</v>
      </c>
      <c r="B25" s="113" t="s">
        <v>290</v>
      </c>
      <c r="C25" s="101" t="s">
        <v>291</v>
      </c>
      <c r="D25" s="103">
        <f t="shared" si="0"/>
        <v>1573</v>
      </c>
      <c r="E25" s="103">
        <f t="shared" si="1"/>
        <v>0</v>
      </c>
      <c r="F25" s="103">
        <v>0</v>
      </c>
      <c r="G25" s="103">
        <v>0</v>
      </c>
      <c r="H25" s="103">
        <f t="shared" si="2"/>
        <v>0</v>
      </c>
      <c r="I25" s="103">
        <v>0</v>
      </c>
      <c r="J25" s="103">
        <v>0</v>
      </c>
      <c r="K25" s="103">
        <f t="shared" si="3"/>
        <v>1573</v>
      </c>
      <c r="L25" s="103">
        <v>188</v>
      </c>
      <c r="M25" s="103">
        <v>1385</v>
      </c>
      <c r="N25" s="103">
        <f t="shared" si="4"/>
        <v>1573</v>
      </c>
      <c r="O25" s="103">
        <f t="shared" si="5"/>
        <v>188</v>
      </c>
      <c r="P25" s="103">
        <v>188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1385</v>
      </c>
      <c r="W25" s="103">
        <v>1385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71</v>
      </c>
      <c r="AG25" s="103">
        <v>71</v>
      </c>
      <c r="AH25" s="103">
        <v>0</v>
      </c>
      <c r="AI25" s="103">
        <v>0</v>
      </c>
      <c r="AJ25" s="103">
        <f t="shared" si="11"/>
        <v>66</v>
      </c>
      <c r="AK25" s="103">
        <v>0</v>
      </c>
      <c r="AL25" s="103">
        <v>0</v>
      </c>
      <c r="AM25" s="103">
        <v>66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47</v>
      </c>
      <c r="B26" s="113" t="s">
        <v>292</v>
      </c>
      <c r="C26" s="101" t="s">
        <v>293</v>
      </c>
      <c r="D26" s="103">
        <f t="shared" si="0"/>
        <v>2448</v>
      </c>
      <c r="E26" s="103">
        <f t="shared" si="1"/>
        <v>0</v>
      </c>
      <c r="F26" s="103">
        <v>0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2448</v>
      </c>
      <c r="L26" s="103">
        <v>136</v>
      </c>
      <c r="M26" s="103">
        <v>2312</v>
      </c>
      <c r="N26" s="103">
        <f t="shared" si="4"/>
        <v>2448</v>
      </c>
      <c r="O26" s="103">
        <f t="shared" si="5"/>
        <v>136</v>
      </c>
      <c r="P26" s="103">
        <v>136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2312</v>
      </c>
      <c r="W26" s="103">
        <v>2312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0</v>
      </c>
      <c r="AD26" s="103">
        <v>0</v>
      </c>
      <c r="AE26" s="103">
        <v>0</v>
      </c>
      <c r="AF26" s="103">
        <f t="shared" si="10"/>
        <v>109</v>
      </c>
      <c r="AG26" s="103">
        <v>109</v>
      </c>
      <c r="AH26" s="103">
        <v>0</v>
      </c>
      <c r="AI26" s="103">
        <v>0</v>
      </c>
      <c r="AJ26" s="103">
        <f t="shared" si="11"/>
        <v>101</v>
      </c>
      <c r="AK26" s="103">
        <v>0</v>
      </c>
      <c r="AL26" s="103">
        <v>0</v>
      </c>
      <c r="AM26" s="103">
        <v>101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47</v>
      </c>
      <c r="B27" s="113" t="s">
        <v>294</v>
      </c>
      <c r="C27" s="101" t="s">
        <v>295</v>
      </c>
      <c r="D27" s="103">
        <f t="shared" si="0"/>
        <v>5529</v>
      </c>
      <c r="E27" s="103">
        <f t="shared" si="1"/>
        <v>0</v>
      </c>
      <c r="F27" s="103">
        <v>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5529</v>
      </c>
      <c r="L27" s="103">
        <v>1097</v>
      </c>
      <c r="M27" s="103">
        <v>4432</v>
      </c>
      <c r="N27" s="103">
        <f t="shared" si="4"/>
        <v>5529</v>
      </c>
      <c r="O27" s="103">
        <f t="shared" si="5"/>
        <v>1097</v>
      </c>
      <c r="P27" s="103">
        <v>1097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4432</v>
      </c>
      <c r="W27" s="103">
        <v>4432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9</v>
      </c>
      <c r="AG27" s="103">
        <v>9</v>
      </c>
      <c r="AH27" s="103">
        <v>0</v>
      </c>
      <c r="AI27" s="103">
        <v>0</v>
      </c>
      <c r="AJ27" s="103">
        <f t="shared" si="11"/>
        <v>276</v>
      </c>
      <c r="AK27" s="103">
        <v>276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9</v>
      </c>
      <c r="AU27" s="103">
        <v>9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47</v>
      </c>
      <c r="B28" s="113" t="s">
        <v>296</v>
      </c>
      <c r="C28" s="101" t="s">
        <v>297</v>
      </c>
      <c r="D28" s="103">
        <f t="shared" si="0"/>
        <v>71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71</v>
      </c>
      <c r="L28" s="103">
        <v>11</v>
      </c>
      <c r="M28" s="103">
        <v>60</v>
      </c>
      <c r="N28" s="103">
        <f t="shared" si="4"/>
        <v>71</v>
      </c>
      <c r="O28" s="103">
        <f t="shared" si="5"/>
        <v>11</v>
      </c>
      <c r="P28" s="103">
        <v>0</v>
      </c>
      <c r="Q28" s="103">
        <v>11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60</v>
      </c>
      <c r="W28" s="103">
        <v>0</v>
      </c>
      <c r="X28" s="103">
        <v>60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0</v>
      </c>
      <c r="AG28" s="103">
        <v>0</v>
      </c>
      <c r="AH28" s="103">
        <v>0</v>
      </c>
      <c r="AI28" s="103">
        <v>0</v>
      </c>
      <c r="AJ28" s="103">
        <f t="shared" si="11"/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60</v>
      </c>
      <c r="BA28" s="103">
        <v>0</v>
      </c>
      <c r="BB28" s="103">
        <v>60</v>
      </c>
      <c r="BC28" s="103">
        <v>0</v>
      </c>
    </row>
    <row r="29" spans="1:55" s="105" customFormat="1" ht="13.5" customHeight="1">
      <c r="A29" s="115" t="s">
        <v>47</v>
      </c>
      <c r="B29" s="113" t="s">
        <v>298</v>
      </c>
      <c r="C29" s="101" t="s">
        <v>299</v>
      </c>
      <c r="D29" s="103">
        <f t="shared" si="0"/>
        <v>1130</v>
      </c>
      <c r="E29" s="103">
        <f t="shared" si="1"/>
        <v>1130</v>
      </c>
      <c r="F29" s="103">
        <v>317</v>
      </c>
      <c r="G29" s="103">
        <v>813</v>
      </c>
      <c r="H29" s="103">
        <f t="shared" si="2"/>
        <v>0</v>
      </c>
      <c r="I29" s="103">
        <v>0</v>
      </c>
      <c r="J29" s="103">
        <v>0</v>
      </c>
      <c r="K29" s="103">
        <f t="shared" si="3"/>
        <v>0</v>
      </c>
      <c r="L29" s="103">
        <v>0</v>
      </c>
      <c r="M29" s="103">
        <v>0</v>
      </c>
      <c r="N29" s="103">
        <f t="shared" si="4"/>
        <v>1130</v>
      </c>
      <c r="O29" s="103">
        <f t="shared" si="5"/>
        <v>317</v>
      </c>
      <c r="P29" s="103">
        <v>317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813</v>
      </c>
      <c r="W29" s="103">
        <v>813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0</v>
      </c>
      <c r="AG29" s="103">
        <v>0</v>
      </c>
      <c r="AH29" s="103">
        <v>0</v>
      </c>
      <c r="AI29" s="103">
        <v>0</v>
      </c>
      <c r="AJ29" s="103">
        <f t="shared" si="11"/>
        <v>1130</v>
      </c>
      <c r="AK29" s="103">
        <v>1130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47</v>
      </c>
      <c r="B30" s="113" t="s">
        <v>300</v>
      </c>
      <c r="C30" s="101" t="s">
        <v>301</v>
      </c>
      <c r="D30" s="103">
        <f t="shared" si="0"/>
        <v>10588</v>
      </c>
      <c r="E30" s="103">
        <f t="shared" si="1"/>
        <v>0</v>
      </c>
      <c r="F30" s="103">
        <v>0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10588</v>
      </c>
      <c r="L30" s="103">
        <v>3108</v>
      </c>
      <c r="M30" s="103">
        <v>7480</v>
      </c>
      <c r="N30" s="103">
        <f t="shared" si="4"/>
        <v>10588</v>
      </c>
      <c r="O30" s="103">
        <f t="shared" si="5"/>
        <v>3108</v>
      </c>
      <c r="P30" s="103">
        <v>3108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7480</v>
      </c>
      <c r="W30" s="103">
        <v>7480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0</v>
      </c>
      <c r="AD30" s="103">
        <v>0</v>
      </c>
      <c r="AE30" s="103">
        <v>0</v>
      </c>
      <c r="AF30" s="103">
        <f t="shared" si="10"/>
        <v>0</v>
      </c>
      <c r="AG30" s="103">
        <v>0</v>
      </c>
      <c r="AH30" s="103">
        <v>0</v>
      </c>
      <c r="AI30" s="103">
        <v>0</v>
      </c>
      <c r="AJ30" s="103">
        <f t="shared" si="11"/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47</v>
      </c>
      <c r="B31" s="113" t="s">
        <v>302</v>
      </c>
      <c r="C31" s="101" t="s">
        <v>303</v>
      </c>
      <c r="D31" s="103">
        <f t="shared" si="0"/>
        <v>407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407</v>
      </c>
      <c r="L31" s="103">
        <v>160</v>
      </c>
      <c r="M31" s="103">
        <v>247</v>
      </c>
      <c r="N31" s="103">
        <f t="shared" si="4"/>
        <v>814</v>
      </c>
      <c r="O31" s="103">
        <f t="shared" si="5"/>
        <v>160</v>
      </c>
      <c r="P31" s="103">
        <v>160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247</v>
      </c>
      <c r="W31" s="103">
        <v>247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407</v>
      </c>
      <c r="AD31" s="103">
        <v>160</v>
      </c>
      <c r="AE31" s="103">
        <v>247</v>
      </c>
      <c r="AF31" s="103">
        <f t="shared" si="10"/>
        <v>0</v>
      </c>
      <c r="AG31" s="103">
        <v>0</v>
      </c>
      <c r="AH31" s="103">
        <v>0</v>
      </c>
      <c r="AI31" s="103">
        <v>0</v>
      </c>
      <c r="AJ31" s="103">
        <f t="shared" si="11"/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47</v>
      </c>
      <c r="B32" s="113" t="s">
        <v>304</v>
      </c>
      <c r="C32" s="101" t="s">
        <v>305</v>
      </c>
      <c r="D32" s="103">
        <f t="shared" si="0"/>
        <v>3831</v>
      </c>
      <c r="E32" s="103">
        <f t="shared" si="1"/>
        <v>0</v>
      </c>
      <c r="F32" s="103">
        <v>0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3831</v>
      </c>
      <c r="L32" s="103">
        <v>1858</v>
      </c>
      <c r="M32" s="103">
        <v>1973</v>
      </c>
      <c r="N32" s="103">
        <f t="shared" si="4"/>
        <v>3831</v>
      </c>
      <c r="O32" s="103">
        <f t="shared" si="5"/>
        <v>1858</v>
      </c>
      <c r="P32" s="103">
        <v>1858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1973</v>
      </c>
      <c r="W32" s="103">
        <v>1973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11</v>
      </c>
      <c r="AG32" s="103">
        <v>11</v>
      </c>
      <c r="AH32" s="103">
        <v>0</v>
      </c>
      <c r="AI32" s="103">
        <v>0</v>
      </c>
      <c r="AJ32" s="103">
        <f t="shared" si="11"/>
        <v>11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11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47</v>
      </c>
      <c r="B33" s="113" t="s">
        <v>306</v>
      </c>
      <c r="C33" s="101" t="s">
        <v>307</v>
      </c>
      <c r="D33" s="103">
        <f t="shared" si="0"/>
        <v>1410</v>
      </c>
      <c r="E33" s="103">
        <f t="shared" si="1"/>
        <v>0</v>
      </c>
      <c r="F33" s="103">
        <v>0</v>
      </c>
      <c r="G33" s="103">
        <v>0</v>
      </c>
      <c r="H33" s="103">
        <f t="shared" si="2"/>
        <v>0</v>
      </c>
      <c r="I33" s="103">
        <v>0</v>
      </c>
      <c r="J33" s="103">
        <v>0</v>
      </c>
      <c r="K33" s="103">
        <f t="shared" si="3"/>
        <v>1410</v>
      </c>
      <c r="L33" s="103">
        <v>369</v>
      </c>
      <c r="M33" s="103">
        <v>1041</v>
      </c>
      <c r="N33" s="103">
        <f t="shared" si="4"/>
        <v>1410</v>
      </c>
      <c r="O33" s="103">
        <f t="shared" si="5"/>
        <v>369</v>
      </c>
      <c r="P33" s="103">
        <v>369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7"/>
        <v>1041</v>
      </c>
      <c r="W33" s="103">
        <v>1041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38</v>
      </c>
      <c r="AG33" s="103">
        <v>38</v>
      </c>
      <c r="AH33" s="103">
        <v>0</v>
      </c>
      <c r="AI33" s="103">
        <v>0</v>
      </c>
      <c r="AJ33" s="103">
        <f t="shared" si="11"/>
        <v>38</v>
      </c>
      <c r="AK33" s="103">
        <v>0</v>
      </c>
      <c r="AL33" s="103">
        <v>0</v>
      </c>
      <c r="AM33" s="103">
        <v>38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5</v>
      </c>
      <c r="AU33" s="103">
        <v>0</v>
      </c>
      <c r="AV33" s="103">
        <v>0</v>
      </c>
      <c r="AW33" s="103">
        <v>5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47</v>
      </c>
      <c r="B34" s="113" t="s">
        <v>308</v>
      </c>
      <c r="C34" s="101" t="s">
        <v>309</v>
      </c>
      <c r="D34" s="103">
        <f t="shared" si="0"/>
        <v>4655</v>
      </c>
      <c r="E34" s="103">
        <f t="shared" si="1"/>
        <v>0</v>
      </c>
      <c r="F34" s="103">
        <v>0</v>
      </c>
      <c r="G34" s="103">
        <v>0</v>
      </c>
      <c r="H34" s="103">
        <f t="shared" si="2"/>
        <v>0</v>
      </c>
      <c r="I34" s="103">
        <v>0</v>
      </c>
      <c r="J34" s="103">
        <v>0</v>
      </c>
      <c r="K34" s="103">
        <f t="shared" si="3"/>
        <v>4655</v>
      </c>
      <c r="L34" s="103">
        <v>1815</v>
      </c>
      <c r="M34" s="103">
        <v>2840</v>
      </c>
      <c r="N34" s="103">
        <f t="shared" si="4"/>
        <v>4655</v>
      </c>
      <c r="O34" s="103">
        <f t="shared" si="5"/>
        <v>1815</v>
      </c>
      <c r="P34" s="103">
        <v>1815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2840</v>
      </c>
      <c r="W34" s="103">
        <v>2840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126</v>
      </c>
      <c r="AG34" s="103">
        <v>126</v>
      </c>
      <c r="AH34" s="103">
        <v>0</v>
      </c>
      <c r="AI34" s="103">
        <v>0</v>
      </c>
      <c r="AJ34" s="103">
        <f t="shared" si="11"/>
        <v>126</v>
      </c>
      <c r="AK34" s="103">
        <v>0</v>
      </c>
      <c r="AL34" s="103">
        <v>0</v>
      </c>
      <c r="AM34" s="103">
        <v>126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16</v>
      </c>
      <c r="AU34" s="103">
        <v>0</v>
      </c>
      <c r="AV34" s="103">
        <v>0</v>
      </c>
      <c r="AW34" s="103">
        <v>16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47</v>
      </c>
      <c r="B35" s="113" t="s">
        <v>310</v>
      </c>
      <c r="C35" s="101" t="s">
        <v>311</v>
      </c>
      <c r="D35" s="103">
        <f t="shared" si="0"/>
        <v>9288</v>
      </c>
      <c r="E35" s="103">
        <f t="shared" si="1"/>
        <v>0</v>
      </c>
      <c r="F35" s="103">
        <v>0</v>
      </c>
      <c r="G35" s="103">
        <v>0</v>
      </c>
      <c r="H35" s="103">
        <f t="shared" si="2"/>
        <v>0</v>
      </c>
      <c r="I35" s="103">
        <v>0</v>
      </c>
      <c r="J35" s="103">
        <v>0</v>
      </c>
      <c r="K35" s="103">
        <f t="shared" si="3"/>
        <v>9288</v>
      </c>
      <c r="L35" s="103">
        <v>5135</v>
      </c>
      <c r="M35" s="103">
        <v>4153</v>
      </c>
      <c r="N35" s="103">
        <f t="shared" si="4"/>
        <v>9288</v>
      </c>
      <c r="O35" s="103">
        <f t="shared" si="5"/>
        <v>5135</v>
      </c>
      <c r="P35" s="103">
        <v>5135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4153</v>
      </c>
      <c r="W35" s="103">
        <v>4153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252</v>
      </c>
      <c r="AG35" s="103">
        <v>252</v>
      </c>
      <c r="AH35" s="103">
        <v>0</v>
      </c>
      <c r="AI35" s="103">
        <v>0</v>
      </c>
      <c r="AJ35" s="103">
        <f t="shared" si="11"/>
        <v>252</v>
      </c>
      <c r="AK35" s="103">
        <v>0</v>
      </c>
      <c r="AL35" s="103">
        <v>0</v>
      </c>
      <c r="AM35" s="103">
        <v>252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32</v>
      </c>
      <c r="AU35" s="103">
        <v>0</v>
      </c>
      <c r="AV35" s="103">
        <v>0</v>
      </c>
      <c r="AW35" s="103">
        <v>32</v>
      </c>
      <c r="AX35" s="103">
        <v>0</v>
      </c>
      <c r="AY35" s="103">
        <v>0</v>
      </c>
      <c r="AZ35" s="103">
        <f t="shared" si="14"/>
        <v>25</v>
      </c>
      <c r="BA35" s="103">
        <v>25</v>
      </c>
      <c r="BB35" s="103">
        <v>0</v>
      </c>
      <c r="BC35" s="103">
        <v>0</v>
      </c>
    </row>
    <row r="36" spans="1:55" s="105" customFormat="1" ht="13.5" customHeight="1">
      <c r="A36" s="115" t="s">
        <v>47</v>
      </c>
      <c r="B36" s="113" t="s">
        <v>312</v>
      </c>
      <c r="C36" s="101" t="s">
        <v>313</v>
      </c>
      <c r="D36" s="103">
        <f t="shared" si="0"/>
        <v>1406</v>
      </c>
      <c r="E36" s="103">
        <f t="shared" si="1"/>
        <v>0</v>
      </c>
      <c r="F36" s="103">
        <v>0</v>
      </c>
      <c r="G36" s="103">
        <v>0</v>
      </c>
      <c r="H36" s="103">
        <f t="shared" si="2"/>
        <v>0</v>
      </c>
      <c r="I36" s="103">
        <v>0</v>
      </c>
      <c r="J36" s="103">
        <v>0</v>
      </c>
      <c r="K36" s="103">
        <f t="shared" si="3"/>
        <v>1406</v>
      </c>
      <c r="L36" s="103">
        <v>439</v>
      </c>
      <c r="M36" s="103">
        <v>967</v>
      </c>
      <c r="N36" s="103">
        <f t="shared" si="4"/>
        <v>1407</v>
      </c>
      <c r="O36" s="103">
        <f t="shared" si="5"/>
        <v>439</v>
      </c>
      <c r="P36" s="103">
        <v>439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967</v>
      </c>
      <c r="W36" s="103">
        <v>967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1</v>
      </c>
      <c r="AD36" s="103">
        <v>1</v>
      </c>
      <c r="AE36" s="103">
        <v>0</v>
      </c>
      <c r="AF36" s="103">
        <f t="shared" si="10"/>
        <v>38</v>
      </c>
      <c r="AG36" s="103">
        <v>38</v>
      </c>
      <c r="AH36" s="103">
        <v>0</v>
      </c>
      <c r="AI36" s="103">
        <v>0</v>
      </c>
      <c r="AJ36" s="103">
        <f t="shared" si="11"/>
        <v>38</v>
      </c>
      <c r="AK36" s="103">
        <v>0</v>
      </c>
      <c r="AL36" s="103">
        <v>0</v>
      </c>
      <c r="AM36" s="103">
        <v>38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 t="shared" si="13"/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47</v>
      </c>
      <c r="B37" s="113" t="s">
        <v>314</v>
      </c>
      <c r="C37" s="101" t="s">
        <v>315</v>
      </c>
      <c r="D37" s="103">
        <f t="shared" si="0"/>
        <v>1453</v>
      </c>
      <c r="E37" s="103">
        <f t="shared" si="1"/>
        <v>0</v>
      </c>
      <c r="F37" s="103">
        <v>0</v>
      </c>
      <c r="G37" s="103">
        <v>0</v>
      </c>
      <c r="H37" s="103">
        <f t="shared" si="2"/>
        <v>0</v>
      </c>
      <c r="I37" s="103">
        <v>0</v>
      </c>
      <c r="J37" s="103">
        <v>0</v>
      </c>
      <c r="K37" s="103">
        <f t="shared" si="3"/>
        <v>1453</v>
      </c>
      <c r="L37" s="103">
        <v>652</v>
      </c>
      <c r="M37" s="103">
        <v>801</v>
      </c>
      <c r="N37" s="103">
        <f t="shared" si="4"/>
        <v>1453</v>
      </c>
      <c r="O37" s="103">
        <f t="shared" si="5"/>
        <v>652</v>
      </c>
      <c r="P37" s="103">
        <v>652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801</v>
      </c>
      <c r="W37" s="103">
        <v>801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40</v>
      </c>
      <c r="AG37" s="103">
        <v>40</v>
      </c>
      <c r="AH37" s="103">
        <v>0</v>
      </c>
      <c r="AI37" s="103">
        <v>0</v>
      </c>
      <c r="AJ37" s="103">
        <f t="shared" si="11"/>
        <v>40</v>
      </c>
      <c r="AK37" s="103">
        <v>0</v>
      </c>
      <c r="AL37" s="103">
        <v>0</v>
      </c>
      <c r="AM37" s="103">
        <v>40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5</v>
      </c>
      <c r="AU37" s="103">
        <v>0</v>
      </c>
      <c r="AV37" s="103">
        <v>0</v>
      </c>
      <c r="AW37" s="103">
        <v>5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47</v>
      </c>
      <c r="B38" s="113" t="s">
        <v>316</v>
      </c>
      <c r="C38" s="101" t="s">
        <v>317</v>
      </c>
      <c r="D38" s="103">
        <f t="shared" si="0"/>
        <v>1499</v>
      </c>
      <c r="E38" s="103">
        <f t="shared" si="1"/>
        <v>0</v>
      </c>
      <c r="F38" s="103">
        <v>0</v>
      </c>
      <c r="G38" s="103">
        <v>0</v>
      </c>
      <c r="H38" s="103">
        <f t="shared" si="2"/>
        <v>0</v>
      </c>
      <c r="I38" s="103">
        <v>0</v>
      </c>
      <c r="J38" s="103">
        <v>0</v>
      </c>
      <c r="K38" s="103">
        <f t="shared" si="3"/>
        <v>1499</v>
      </c>
      <c r="L38" s="103">
        <v>230</v>
      </c>
      <c r="M38" s="103">
        <v>1269</v>
      </c>
      <c r="N38" s="103">
        <f t="shared" si="4"/>
        <v>1499</v>
      </c>
      <c r="O38" s="103">
        <f t="shared" si="5"/>
        <v>230</v>
      </c>
      <c r="P38" s="103">
        <v>230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7"/>
        <v>1269</v>
      </c>
      <c r="W38" s="103">
        <v>1269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41</v>
      </c>
      <c r="AG38" s="103">
        <v>41</v>
      </c>
      <c r="AH38" s="103">
        <v>0</v>
      </c>
      <c r="AI38" s="103">
        <v>0</v>
      </c>
      <c r="AJ38" s="103">
        <f t="shared" si="11"/>
        <v>41</v>
      </c>
      <c r="AK38" s="103">
        <v>0</v>
      </c>
      <c r="AL38" s="103">
        <v>0</v>
      </c>
      <c r="AM38" s="103">
        <v>41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5</v>
      </c>
      <c r="AU38" s="103">
        <v>0</v>
      </c>
      <c r="AV38" s="103">
        <v>0</v>
      </c>
      <c r="AW38" s="103">
        <v>5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47</v>
      </c>
      <c r="B39" s="113" t="s">
        <v>318</v>
      </c>
      <c r="C39" s="101" t="s">
        <v>319</v>
      </c>
      <c r="D39" s="103">
        <f t="shared" ref="D39:D66" si="15">SUM(E39,+H39,+K39)</f>
        <v>2032</v>
      </c>
      <c r="E39" s="103">
        <f t="shared" ref="E39:E66" si="16">SUM(F39:G39)</f>
        <v>0</v>
      </c>
      <c r="F39" s="103">
        <v>0</v>
      </c>
      <c r="G39" s="103">
        <v>0</v>
      </c>
      <c r="H39" s="103">
        <f t="shared" ref="H39:H66" si="17">SUM(I39:J39)</f>
        <v>0</v>
      </c>
      <c r="I39" s="103">
        <v>0</v>
      </c>
      <c r="J39" s="103">
        <v>0</v>
      </c>
      <c r="K39" s="103">
        <f t="shared" ref="K39:K66" si="18">SUM(L39:M39)</f>
        <v>2032</v>
      </c>
      <c r="L39" s="103">
        <v>500</v>
      </c>
      <c r="M39" s="103">
        <v>1532</v>
      </c>
      <c r="N39" s="103">
        <f t="shared" ref="N39:N66" si="19">SUM(O39,+V39,+AC39)</f>
        <v>2032</v>
      </c>
      <c r="O39" s="103">
        <f t="shared" ref="O39:O66" si="20">SUM(P39:U39)</f>
        <v>500</v>
      </c>
      <c r="P39" s="103">
        <v>500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ref="V39:V66" si="21">SUM(W39:AB39)</f>
        <v>1532</v>
      </c>
      <c r="W39" s="103">
        <v>1532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ref="AC39:AC66" si="22">SUM(AD39:AE39)</f>
        <v>0</v>
      </c>
      <c r="AD39" s="103">
        <v>0</v>
      </c>
      <c r="AE39" s="103">
        <v>0</v>
      </c>
      <c r="AF39" s="103">
        <f t="shared" ref="AF39:AF66" si="23">SUM(AG39:AI39)</f>
        <v>55</v>
      </c>
      <c r="AG39" s="103">
        <v>55</v>
      </c>
      <c r="AH39" s="103">
        <v>0</v>
      </c>
      <c r="AI39" s="103">
        <v>0</v>
      </c>
      <c r="AJ39" s="103">
        <f t="shared" ref="AJ39:AJ66" si="24">SUM(AK39:AS39)</f>
        <v>55</v>
      </c>
      <c r="AK39" s="103">
        <v>0</v>
      </c>
      <c r="AL39" s="103">
        <v>0</v>
      </c>
      <c r="AM39" s="103">
        <v>55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ref="AT39:AT66" si="25">SUM(AU39:AY39)</f>
        <v>7</v>
      </c>
      <c r="AU39" s="103">
        <v>0</v>
      </c>
      <c r="AV39" s="103">
        <v>0</v>
      </c>
      <c r="AW39" s="103">
        <v>7</v>
      </c>
      <c r="AX39" s="103">
        <v>0</v>
      </c>
      <c r="AY39" s="103">
        <v>0</v>
      </c>
      <c r="AZ39" s="103">
        <f t="shared" ref="AZ39:AZ66" si="26"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47</v>
      </c>
      <c r="B40" s="113" t="s">
        <v>320</v>
      </c>
      <c r="C40" s="101" t="s">
        <v>321</v>
      </c>
      <c r="D40" s="103">
        <f t="shared" si="15"/>
        <v>414</v>
      </c>
      <c r="E40" s="103">
        <f t="shared" si="16"/>
        <v>0</v>
      </c>
      <c r="F40" s="103">
        <v>0</v>
      </c>
      <c r="G40" s="103">
        <v>0</v>
      </c>
      <c r="H40" s="103">
        <f t="shared" si="17"/>
        <v>0</v>
      </c>
      <c r="I40" s="103">
        <v>0</v>
      </c>
      <c r="J40" s="103">
        <v>0</v>
      </c>
      <c r="K40" s="103">
        <f t="shared" si="18"/>
        <v>414</v>
      </c>
      <c r="L40" s="103">
        <v>94</v>
      </c>
      <c r="M40" s="103">
        <v>320</v>
      </c>
      <c r="N40" s="103">
        <f t="shared" si="19"/>
        <v>414</v>
      </c>
      <c r="O40" s="103">
        <f t="shared" si="20"/>
        <v>94</v>
      </c>
      <c r="P40" s="103">
        <v>94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21"/>
        <v>320</v>
      </c>
      <c r="W40" s="103">
        <v>320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22"/>
        <v>0</v>
      </c>
      <c r="AD40" s="103">
        <v>0</v>
      </c>
      <c r="AE40" s="103">
        <v>0</v>
      </c>
      <c r="AF40" s="103">
        <f t="shared" si="23"/>
        <v>11</v>
      </c>
      <c r="AG40" s="103">
        <v>11</v>
      </c>
      <c r="AH40" s="103">
        <v>0</v>
      </c>
      <c r="AI40" s="103">
        <v>0</v>
      </c>
      <c r="AJ40" s="103">
        <f t="shared" si="24"/>
        <v>11</v>
      </c>
      <c r="AK40" s="103">
        <v>0</v>
      </c>
      <c r="AL40" s="103">
        <v>0</v>
      </c>
      <c r="AM40" s="103">
        <v>11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25"/>
        <v>2</v>
      </c>
      <c r="AU40" s="103">
        <v>0</v>
      </c>
      <c r="AV40" s="103">
        <v>0</v>
      </c>
      <c r="AW40" s="103">
        <v>2</v>
      </c>
      <c r="AX40" s="103">
        <v>0</v>
      </c>
      <c r="AY40" s="103">
        <v>0</v>
      </c>
      <c r="AZ40" s="103">
        <f t="shared" si="26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47</v>
      </c>
      <c r="B41" s="113" t="s">
        <v>322</v>
      </c>
      <c r="C41" s="101" t="s">
        <v>323</v>
      </c>
      <c r="D41" s="103">
        <f t="shared" si="15"/>
        <v>10717</v>
      </c>
      <c r="E41" s="103">
        <f t="shared" si="16"/>
        <v>0</v>
      </c>
      <c r="F41" s="103">
        <v>0</v>
      </c>
      <c r="G41" s="103">
        <v>0</v>
      </c>
      <c r="H41" s="103">
        <f t="shared" si="17"/>
        <v>0</v>
      </c>
      <c r="I41" s="103">
        <v>0</v>
      </c>
      <c r="J41" s="103">
        <v>0</v>
      </c>
      <c r="K41" s="103">
        <f t="shared" si="18"/>
        <v>10717</v>
      </c>
      <c r="L41" s="103">
        <v>4350</v>
      </c>
      <c r="M41" s="103">
        <v>6367</v>
      </c>
      <c r="N41" s="103">
        <f t="shared" si="19"/>
        <v>10717</v>
      </c>
      <c r="O41" s="103">
        <f t="shared" si="20"/>
        <v>4350</v>
      </c>
      <c r="P41" s="103">
        <v>4350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21"/>
        <v>6367</v>
      </c>
      <c r="W41" s="103">
        <v>6367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22"/>
        <v>0</v>
      </c>
      <c r="AD41" s="103">
        <v>0</v>
      </c>
      <c r="AE41" s="103">
        <v>0</v>
      </c>
      <c r="AF41" s="103">
        <f t="shared" si="23"/>
        <v>291</v>
      </c>
      <c r="AG41" s="103">
        <v>291</v>
      </c>
      <c r="AH41" s="103">
        <v>0</v>
      </c>
      <c r="AI41" s="103">
        <v>0</v>
      </c>
      <c r="AJ41" s="103">
        <f t="shared" si="24"/>
        <v>291</v>
      </c>
      <c r="AK41" s="103">
        <v>0</v>
      </c>
      <c r="AL41" s="103">
        <v>0</v>
      </c>
      <c r="AM41" s="103">
        <v>291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25"/>
        <v>37</v>
      </c>
      <c r="AU41" s="103">
        <v>0</v>
      </c>
      <c r="AV41" s="103">
        <v>0</v>
      </c>
      <c r="AW41" s="103">
        <v>37</v>
      </c>
      <c r="AX41" s="103">
        <v>0</v>
      </c>
      <c r="AY41" s="103">
        <v>0</v>
      </c>
      <c r="AZ41" s="103">
        <f t="shared" si="26"/>
        <v>17</v>
      </c>
      <c r="BA41" s="103">
        <v>17</v>
      </c>
      <c r="BB41" s="103">
        <v>0</v>
      </c>
      <c r="BC41" s="103">
        <v>0</v>
      </c>
    </row>
    <row r="42" spans="1:55" s="105" customFormat="1" ht="13.5" customHeight="1">
      <c r="A42" s="115" t="s">
        <v>47</v>
      </c>
      <c r="B42" s="113" t="s">
        <v>324</v>
      </c>
      <c r="C42" s="101" t="s">
        <v>325</v>
      </c>
      <c r="D42" s="103">
        <f t="shared" si="15"/>
        <v>3599</v>
      </c>
      <c r="E42" s="103">
        <f t="shared" si="16"/>
        <v>0</v>
      </c>
      <c r="F42" s="103">
        <v>0</v>
      </c>
      <c r="G42" s="103">
        <v>0</v>
      </c>
      <c r="H42" s="103">
        <f t="shared" si="17"/>
        <v>0</v>
      </c>
      <c r="I42" s="103">
        <v>0</v>
      </c>
      <c r="J42" s="103">
        <v>0</v>
      </c>
      <c r="K42" s="103">
        <f t="shared" si="18"/>
        <v>3599</v>
      </c>
      <c r="L42" s="103">
        <v>696</v>
      </c>
      <c r="M42" s="103">
        <v>2903</v>
      </c>
      <c r="N42" s="103">
        <f t="shared" si="19"/>
        <v>3599</v>
      </c>
      <c r="O42" s="103">
        <f t="shared" si="20"/>
        <v>696</v>
      </c>
      <c r="P42" s="103">
        <v>696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21"/>
        <v>2903</v>
      </c>
      <c r="W42" s="103">
        <v>2903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22"/>
        <v>0</v>
      </c>
      <c r="AD42" s="103">
        <v>0</v>
      </c>
      <c r="AE42" s="103">
        <v>0</v>
      </c>
      <c r="AF42" s="103">
        <f t="shared" si="23"/>
        <v>188</v>
      </c>
      <c r="AG42" s="103">
        <v>188</v>
      </c>
      <c r="AH42" s="103">
        <v>0</v>
      </c>
      <c r="AI42" s="103">
        <v>0</v>
      </c>
      <c r="AJ42" s="103">
        <f t="shared" si="24"/>
        <v>188</v>
      </c>
      <c r="AK42" s="103">
        <v>0</v>
      </c>
      <c r="AL42" s="103">
        <v>0</v>
      </c>
      <c r="AM42" s="103">
        <v>188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25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26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47</v>
      </c>
      <c r="B43" s="113" t="s">
        <v>326</v>
      </c>
      <c r="C43" s="101" t="s">
        <v>327</v>
      </c>
      <c r="D43" s="103">
        <f t="shared" si="15"/>
        <v>1420</v>
      </c>
      <c r="E43" s="103">
        <f t="shared" si="16"/>
        <v>0</v>
      </c>
      <c r="F43" s="103">
        <v>0</v>
      </c>
      <c r="G43" s="103">
        <v>0</v>
      </c>
      <c r="H43" s="103">
        <f t="shared" si="17"/>
        <v>0</v>
      </c>
      <c r="I43" s="103">
        <v>0</v>
      </c>
      <c r="J43" s="103">
        <v>0</v>
      </c>
      <c r="K43" s="103">
        <f t="shared" si="18"/>
        <v>1420</v>
      </c>
      <c r="L43" s="103">
        <v>337</v>
      </c>
      <c r="M43" s="103">
        <v>1083</v>
      </c>
      <c r="N43" s="103">
        <f t="shared" si="19"/>
        <v>1420</v>
      </c>
      <c r="O43" s="103">
        <f t="shared" si="20"/>
        <v>337</v>
      </c>
      <c r="P43" s="103">
        <v>337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21"/>
        <v>1083</v>
      </c>
      <c r="W43" s="103">
        <v>1083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22"/>
        <v>0</v>
      </c>
      <c r="AD43" s="103">
        <v>0</v>
      </c>
      <c r="AE43" s="103">
        <v>0</v>
      </c>
      <c r="AF43" s="103">
        <f t="shared" si="23"/>
        <v>74</v>
      </c>
      <c r="AG43" s="103">
        <v>74</v>
      </c>
      <c r="AH43" s="103">
        <v>0</v>
      </c>
      <c r="AI43" s="103">
        <v>0</v>
      </c>
      <c r="AJ43" s="103">
        <f t="shared" si="24"/>
        <v>74</v>
      </c>
      <c r="AK43" s="103">
        <v>0</v>
      </c>
      <c r="AL43" s="103">
        <v>0</v>
      </c>
      <c r="AM43" s="103">
        <v>74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25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26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47</v>
      </c>
      <c r="B44" s="113" t="s">
        <v>328</v>
      </c>
      <c r="C44" s="101" t="s">
        <v>329</v>
      </c>
      <c r="D44" s="103">
        <f t="shared" si="15"/>
        <v>2487</v>
      </c>
      <c r="E44" s="103">
        <f t="shared" si="16"/>
        <v>0</v>
      </c>
      <c r="F44" s="103">
        <v>0</v>
      </c>
      <c r="G44" s="103">
        <v>0</v>
      </c>
      <c r="H44" s="103">
        <f t="shared" si="17"/>
        <v>0</v>
      </c>
      <c r="I44" s="103">
        <v>0</v>
      </c>
      <c r="J44" s="103">
        <v>0</v>
      </c>
      <c r="K44" s="103">
        <f t="shared" si="18"/>
        <v>2487</v>
      </c>
      <c r="L44" s="103">
        <v>180</v>
      </c>
      <c r="M44" s="103">
        <v>2307</v>
      </c>
      <c r="N44" s="103">
        <f t="shared" si="19"/>
        <v>2487</v>
      </c>
      <c r="O44" s="103">
        <f t="shared" si="20"/>
        <v>180</v>
      </c>
      <c r="P44" s="103">
        <v>180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21"/>
        <v>2307</v>
      </c>
      <c r="W44" s="103">
        <v>2307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22"/>
        <v>0</v>
      </c>
      <c r="AD44" s="103">
        <v>0</v>
      </c>
      <c r="AE44" s="103">
        <v>0</v>
      </c>
      <c r="AF44" s="103">
        <f t="shared" si="23"/>
        <v>130</v>
      </c>
      <c r="AG44" s="103">
        <v>130</v>
      </c>
      <c r="AH44" s="103">
        <v>0</v>
      </c>
      <c r="AI44" s="103">
        <v>0</v>
      </c>
      <c r="AJ44" s="103">
        <f t="shared" si="24"/>
        <v>130</v>
      </c>
      <c r="AK44" s="103">
        <v>0</v>
      </c>
      <c r="AL44" s="103">
        <v>0</v>
      </c>
      <c r="AM44" s="103">
        <v>130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25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26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47</v>
      </c>
      <c r="B45" s="113" t="s">
        <v>330</v>
      </c>
      <c r="C45" s="101" t="s">
        <v>331</v>
      </c>
      <c r="D45" s="103">
        <f t="shared" si="15"/>
        <v>4834</v>
      </c>
      <c r="E45" s="103">
        <f t="shared" si="16"/>
        <v>0</v>
      </c>
      <c r="F45" s="103">
        <v>0</v>
      </c>
      <c r="G45" s="103">
        <v>0</v>
      </c>
      <c r="H45" s="103">
        <f t="shared" si="17"/>
        <v>0</v>
      </c>
      <c r="I45" s="103">
        <v>0</v>
      </c>
      <c r="J45" s="103">
        <v>0</v>
      </c>
      <c r="K45" s="103">
        <f t="shared" si="18"/>
        <v>4834</v>
      </c>
      <c r="L45" s="103">
        <v>890</v>
      </c>
      <c r="M45" s="103">
        <v>3944</v>
      </c>
      <c r="N45" s="103">
        <f t="shared" si="19"/>
        <v>4834</v>
      </c>
      <c r="O45" s="103">
        <f t="shared" si="20"/>
        <v>890</v>
      </c>
      <c r="P45" s="103">
        <v>890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21"/>
        <v>3944</v>
      </c>
      <c r="W45" s="103">
        <v>3944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22"/>
        <v>0</v>
      </c>
      <c r="AD45" s="103">
        <v>0</v>
      </c>
      <c r="AE45" s="103">
        <v>0</v>
      </c>
      <c r="AF45" s="103">
        <f t="shared" si="23"/>
        <v>253</v>
      </c>
      <c r="AG45" s="103">
        <v>253</v>
      </c>
      <c r="AH45" s="103">
        <v>0</v>
      </c>
      <c r="AI45" s="103">
        <v>0</v>
      </c>
      <c r="AJ45" s="103">
        <f t="shared" si="24"/>
        <v>253</v>
      </c>
      <c r="AK45" s="103">
        <v>0</v>
      </c>
      <c r="AL45" s="103">
        <v>0</v>
      </c>
      <c r="AM45" s="103">
        <v>253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25"/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26"/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47</v>
      </c>
      <c r="B46" s="113" t="s">
        <v>332</v>
      </c>
      <c r="C46" s="101" t="s">
        <v>333</v>
      </c>
      <c r="D46" s="103">
        <f t="shared" si="15"/>
        <v>7724</v>
      </c>
      <c r="E46" s="103">
        <f t="shared" si="16"/>
        <v>351</v>
      </c>
      <c r="F46" s="103">
        <v>0</v>
      </c>
      <c r="G46" s="103">
        <v>351</v>
      </c>
      <c r="H46" s="103">
        <f t="shared" si="17"/>
        <v>0</v>
      </c>
      <c r="I46" s="103">
        <v>0</v>
      </c>
      <c r="J46" s="103">
        <v>0</v>
      </c>
      <c r="K46" s="103">
        <f t="shared" si="18"/>
        <v>7373</v>
      </c>
      <c r="L46" s="103">
        <v>922</v>
      </c>
      <c r="M46" s="103">
        <v>6451</v>
      </c>
      <c r="N46" s="103">
        <f t="shared" si="19"/>
        <v>7724</v>
      </c>
      <c r="O46" s="103">
        <f t="shared" si="20"/>
        <v>922</v>
      </c>
      <c r="P46" s="103">
        <v>922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21"/>
        <v>6802</v>
      </c>
      <c r="W46" s="103">
        <v>6802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22"/>
        <v>0</v>
      </c>
      <c r="AD46" s="103">
        <v>0</v>
      </c>
      <c r="AE46" s="103">
        <v>0</v>
      </c>
      <c r="AF46" s="103">
        <f t="shared" si="23"/>
        <v>23</v>
      </c>
      <c r="AG46" s="103">
        <v>23</v>
      </c>
      <c r="AH46" s="103">
        <v>0</v>
      </c>
      <c r="AI46" s="103">
        <v>0</v>
      </c>
      <c r="AJ46" s="103">
        <f t="shared" si="24"/>
        <v>23</v>
      </c>
      <c r="AK46" s="103">
        <v>23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25"/>
        <v>23</v>
      </c>
      <c r="AU46" s="103">
        <v>23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26"/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47</v>
      </c>
      <c r="B47" s="113" t="s">
        <v>334</v>
      </c>
      <c r="C47" s="101" t="s">
        <v>335</v>
      </c>
      <c r="D47" s="103">
        <f t="shared" si="15"/>
        <v>3848</v>
      </c>
      <c r="E47" s="103">
        <f t="shared" si="16"/>
        <v>610</v>
      </c>
      <c r="F47" s="103">
        <v>370</v>
      </c>
      <c r="G47" s="103">
        <v>240</v>
      </c>
      <c r="H47" s="103">
        <f t="shared" si="17"/>
        <v>0</v>
      </c>
      <c r="I47" s="103">
        <v>0</v>
      </c>
      <c r="J47" s="103">
        <v>0</v>
      </c>
      <c r="K47" s="103">
        <f t="shared" si="18"/>
        <v>3238</v>
      </c>
      <c r="L47" s="103">
        <v>0</v>
      </c>
      <c r="M47" s="103">
        <v>3238</v>
      </c>
      <c r="N47" s="103">
        <f t="shared" si="19"/>
        <v>3848</v>
      </c>
      <c r="O47" s="103">
        <f t="shared" si="20"/>
        <v>370</v>
      </c>
      <c r="P47" s="103">
        <v>370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21"/>
        <v>3478</v>
      </c>
      <c r="W47" s="103">
        <v>3478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22"/>
        <v>0</v>
      </c>
      <c r="AD47" s="103">
        <v>0</v>
      </c>
      <c r="AE47" s="103">
        <v>0</v>
      </c>
      <c r="AF47" s="103">
        <f t="shared" si="23"/>
        <v>11</v>
      </c>
      <c r="AG47" s="103">
        <v>11</v>
      </c>
      <c r="AH47" s="103">
        <v>0</v>
      </c>
      <c r="AI47" s="103">
        <v>0</v>
      </c>
      <c r="AJ47" s="103">
        <f t="shared" si="24"/>
        <v>11</v>
      </c>
      <c r="AK47" s="103">
        <v>11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25"/>
        <v>11</v>
      </c>
      <c r="AU47" s="103">
        <v>11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26"/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47</v>
      </c>
      <c r="B48" s="113" t="s">
        <v>336</v>
      </c>
      <c r="C48" s="101" t="s">
        <v>337</v>
      </c>
      <c r="D48" s="103">
        <f t="shared" si="15"/>
        <v>3313</v>
      </c>
      <c r="E48" s="103">
        <f t="shared" si="16"/>
        <v>443</v>
      </c>
      <c r="F48" s="103">
        <v>391</v>
      </c>
      <c r="G48" s="103">
        <v>52</v>
      </c>
      <c r="H48" s="103">
        <f t="shared" si="17"/>
        <v>0</v>
      </c>
      <c r="I48" s="103">
        <v>0</v>
      </c>
      <c r="J48" s="103">
        <v>0</v>
      </c>
      <c r="K48" s="103">
        <f t="shared" si="18"/>
        <v>2870</v>
      </c>
      <c r="L48" s="103">
        <v>0</v>
      </c>
      <c r="M48" s="103">
        <v>2870</v>
      </c>
      <c r="N48" s="103">
        <f t="shared" si="19"/>
        <v>3313</v>
      </c>
      <c r="O48" s="103">
        <f t="shared" si="20"/>
        <v>391</v>
      </c>
      <c r="P48" s="103">
        <v>391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21"/>
        <v>2922</v>
      </c>
      <c r="W48" s="103">
        <v>2922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22"/>
        <v>0</v>
      </c>
      <c r="AD48" s="103">
        <v>0</v>
      </c>
      <c r="AE48" s="103">
        <v>0</v>
      </c>
      <c r="AF48" s="103">
        <f t="shared" si="23"/>
        <v>11</v>
      </c>
      <c r="AG48" s="103">
        <v>11</v>
      </c>
      <c r="AH48" s="103">
        <v>0</v>
      </c>
      <c r="AI48" s="103">
        <v>0</v>
      </c>
      <c r="AJ48" s="103">
        <f t="shared" si="24"/>
        <v>11</v>
      </c>
      <c r="AK48" s="103">
        <v>11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25"/>
        <v>11</v>
      </c>
      <c r="AU48" s="103">
        <v>11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26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47</v>
      </c>
      <c r="B49" s="113" t="s">
        <v>338</v>
      </c>
      <c r="C49" s="101" t="s">
        <v>339</v>
      </c>
      <c r="D49" s="103">
        <f t="shared" si="15"/>
        <v>1976</v>
      </c>
      <c r="E49" s="103">
        <f t="shared" si="16"/>
        <v>6</v>
      </c>
      <c r="F49" s="103">
        <v>0</v>
      </c>
      <c r="G49" s="103">
        <v>6</v>
      </c>
      <c r="H49" s="103">
        <f t="shared" si="17"/>
        <v>0</v>
      </c>
      <c r="I49" s="103">
        <v>0</v>
      </c>
      <c r="J49" s="103">
        <v>0</v>
      </c>
      <c r="K49" s="103">
        <f t="shared" si="18"/>
        <v>1970</v>
      </c>
      <c r="L49" s="103">
        <v>168</v>
      </c>
      <c r="M49" s="103">
        <v>1802</v>
      </c>
      <c r="N49" s="103">
        <f t="shared" si="19"/>
        <v>1976</v>
      </c>
      <c r="O49" s="103">
        <f t="shared" si="20"/>
        <v>168</v>
      </c>
      <c r="P49" s="103">
        <v>168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 t="shared" si="21"/>
        <v>1808</v>
      </c>
      <c r="W49" s="103">
        <v>1808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22"/>
        <v>0</v>
      </c>
      <c r="AD49" s="103">
        <v>0</v>
      </c>
      <c r="AE49" s="103">
        <v>0</v>
      </c>
      <c r="AF49" s="103">
        <f t="shared" si="23"/>
        <v>5</v>
      </c>
      <c r="AG49" s="103">
        <v>5</v>
      </c>
      <c r="AH49" s="103">
        <v>0</v>
      </c>
      <c r="AI49" s="103">
        <v>0</v>
      </c>
      <c r="AJ49" s="103">
        <f t="shared" si="24"/>
        <v>5</v>
      </c>
      <c r="AK49" s="103">
        <v>5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25"/>
        <v>5</v>
      </c>
      <c r="AU49" s="103">
        <v>5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26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47</v>
      </c>
      <c r="B50" s="113" t="s">
        <v>340</v>
      </c>
      <c r="C50" s="101" t="s">
        <v>341</v>
      </c>
      <c r="D50" s="103">
        <f t="shared" si="15"/>
        <v>9400</v>
      </c>
      <c r="E50" s="103">
        <f t="shared" si="16"/>
        <v>2146</v>
      </c>
      <c r="F50" s="103">
        <v>1854</v>
      </c>
      <c r="G50" s="103">
        <v>292</v>
      </c>
      <c r="H50" s="103">
        <f t="shared" si="17"/>
        <v>0</v>
      </c>
      <c r="I50" s="103">
        <v>0</v>
      </c>
      <c r="J50" s="103">
        <v>0</v>
      </c>
      <c r="K50" s="103">
        <f t="shared" si="18"/>
        <v>7254</v>
      </c>
      <c r="L50" s="103">
        <v>0</v>
      </c>
      <c r="M50" s="103">
        <v>7254</v>
      </c>
      <c r="N50" s="103">
        <f t="shared" si="19"/>
        <v>9400</v>
      </c>
      <c r="O50" s="103">
        <f t="shared" si="20"/>
        <v>1854</v>
      </c>
      <c r="P50" s="103">
        <v>1854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21"/>
        <v>7546</v>
      </c>
      <c r="W50" s="103">
        <v>7546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22"/>
        <v>0</v>
      </c>
      <c r="AD50" s="103">
        <v>0</v>
      </c>
      <c r="AE50" s="103">
        <v>0</v>
      </c>
      <c r="AF50" s="103">
        <f t="shared" si="23"/>
        <v>89</v>
      </c>
      <c r="AG50" s="103">
        <v>89</v>
      </c>
      <c r="AH50" s="103">
        <v>0</v>
      </c>
      <c r="AI50" s="103">
        <v>0</v>
      </c>
      <c r="AJ50" s="103">
        <f t="shared" si="24"/>
        <v>89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89</v>
      </c>
      <c r="AT50" s="103">
        <f t="shared" si="25"/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26"/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47</v>
      </c>
      <c r="B51" s="113" t="s">
        <v>342</v>
      </c>
      <c r="C51" s="101" t="s">
        <v>343</v>
      </c>
      <c r="D51" s="103">
        <f t="shared" si="15"/>
        <v>2144</v>
      </c>
      <c r="E51" s="103">
        <f t="shared" si="16"/>
        <v>315</v>
      </c>
      <c r="F51" s="103">
        <v>272</v>
      </c>
      <c r="G51" s="103">
        <v>43</v>
      </c>
      <c r="H51" s="103">
        <f t="shared" si="17"/>
        <v>0</v>
      </c>
      <c r="I51" s="103">
        <v>0</v>
      </c>
      <c r="J51" s="103">
        <v>0</v>
      </c>
      <c r="K51" s="103">
        <f t="shared" si="18"/>
        <v>1829</v>
      </c>
      <c r="L51" s="103">
        <v>0</v>
      </c>
      <c r="M51" s="103">
        <v>1829</v>
      </c>
      <c r="N51" s="103">
        <f t="shared" si="19"/>
        <v>2144</v>
      </c>
      <c r="O51" s="103">
        <f t="shared" si="20"/>
        <v>272</v>
      </c>
      <c r="P51" s="103">
        <v>272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21"/>
        <v>1872</v>
      </c>
      <c r="W51" s="103">
        <v>1872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22"/>
        <v>0</v>
      </c>
      <c r="AD51" s="103">
        <v>0</v>
      </c>
      <c r="AE51" s="103">
        <v>0</v>
      </c>
      <c r="AF51" s="103">
        <f t="shared" si="23"/>
        <v>20</v>
      </c>
      <c r="AG51" s="103">
        <v>20</v>
      </c>
      <c r="AH51" s="103">
        <v>0</v>
      </c>
      <c r="AI51" s="103">
        <v>0</v>
      </c>
      <c r="AJ51" s="103">
        <f t="shared" si="24"/>
        <v>20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20</v>
      </c>
      <c r="AT51" s="103">
        <f t="shared" si="25"/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26"/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47</v>
      </c>
      <c r="B52" s="113" t="s">
        <v>344</v>
      </c>
      <c r="C52" s="101" t="s">
        <v>345</v>
      </c>
      <c r="D52" s="103">
        <f t="shared" si="15"/>
        <v>2719</v>
      </c>
      <c r="E52" s="103">
        <f t="shared" si="16"/>
        <v>329</v>
      </c>
      <c r="F52" s="103">
        <v>303</v>
      </c>
      <c r="G52" s="103">
        <v>26</v>
      </c>
      <c r="H52" s="103">
        <f t="shared" si="17"/>
        <v>0</v>
      </c>
      <c r="I52" s="103">
        <v>0</v>
      </c>
      <c r="J52" s="103">
        <v>0</v>
      </c>
      <c r="K52" s="103">
        <f t="shared" si="18"/>
        <v>2390</v>
      </c>
      <c r="L52" s="103">
        <v>0</v>
      </c>
      <c r="M52" s="103">
        <v>2390</v>
      </c>
      <c r="N52" s="103">
        <f t="shared" si="19"/>
        <v>2719</v>
      </c>
      <c r="O52" s="103">
        <f t="shared" si="20"/>
        <v>303</v>
      </c>
      <c r="P52" s="103">
        <v>303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 t="shared" si="21"/>
        <v>2416</v>
      </c>
      <c r="W52" s="103">
        <v>2416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 t="shared" si="22"/>
        <v>0</v>
      </c>
      <c r="AD52" s="103">
        <v>0</v>
      </c>
      <c r="AE52" s="103">
        <v>0</v>
      </c>
      <c r="AF52" s="103">
        <f t="shared" si="23"/>
        <v>20</v>
      </c>
      <c r="AG52" s="103">
        <v>20</v>
      </c>
      <c r="AH52" s="103">
        <v>0</v>
      </c>
      <c r="AI52" s="103">
        <v>0</v>
      </c>
      <c r="AJ52" s="103">
        <f t="shared" si="24"/>
        <v>20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20</v>
      </c>
      <c r="AT52" s="103">
        <f t="shared" si="25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26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47</v>
      </c>
      <c r="B53" s="113" t="s">
        <v>346</v>
      </c>
      <c r="C53" s="101" t="s">
        <v>347</v>
      </c>
      <c r="D53" s="103">
        <f t="shared" si="15"/>
        <v>2376</v>
      </c>
      <c r="E53" s="103">
        <f t="shared" si="16"/>
        <v>410</v>
      </c>
      <c r="F53" s="103">
        <v>384</v>
      </c>
      <c r="G53" s="103">
        <v>26</v>
      </c>
      <c r="H53" s="103">
        <f t="shared" si="17"/>
        <v>1966</v>
      </c>
      <c r="I53" s="103">
        <v>0</v>
      </c>
      <c r="J53" s="103">
        <v>1966</v>
      </c>
      <c r="K53" s="103">
        <f t="shared" si="18"/>
        <v>0</v>
      </c>
      <c r="L53" s="103">
        <v>0</v>
      </c>
      <c r="M53" s="103">
        <v>0</v>
      </c>
      <c r="N53" s="103">
        <f t="shared" si="19"/>
        <v>2376</v>
      </c>
      <c r="O53" s="103">
        <f t="shared" si="20"/>
        <v>384</v>
      </c>
      <c r="P53" s="103">
        <v>384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 t="shared" si="21"/>
        <v>1992</v>
      </c>
      <c r="W53" s="103">
        <v>1992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 t="shared" si="22"/>
        <v>0</v>
      </c>
      <c r="AD53" s="103">
        <v>0</v>
      </c>
      <c r="AE53" s="103">
        <v>0</v>
      </c>
      <c r="AF53" s="103">
        <f t="shared" si="23"/>
        <v>20</v>
      </c>
      <c r="AG53" s="103">
        <v>20</v>
      </c>
      <c r="AH53" s="103">
        <v>0</v>
      </c>
      <c r="AI53" s="103">
        <v>0</v>
      </c>
      <c r="AJ53" s="103">
        <f t="shared" si="24"/>
        <v>20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20</v>
      </c>
      <c r="AT53" s="103">
        <f t="shared" si="25"/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 t="shared" si="26"/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47</v>
      </c>
      <c r="B54" s="113" t="s">
        <v>348</v>
      </c>
      <c r="C54" s="101" t="s">
        <v>349</v>
      </c>
      <c r="D54" s="103">
        <f t="shared" si="15"/>
        <v>2420</v>
      </c>
      <c r="E54" s="103">
        <f t="shared" si="16"/>
        <v>0</v>
      </c>
      <c r="F54" s="103">
        <v>0</v>
      </c>
      <c r="G54" s="103">
        <v>0</v>
      </c>
      <c r="H54" s="103">
        <f t="shared" si="17"/>
        <v>0</v>
      </c>
      <c r="I54" s="103">
        <v>0</v>
      </c>
      <c r="J54" s="103">
        <v>0</v>
      </c>
      <c r="K54" s="103">
        <f t="shared" si="18"/>
        <v>2420</v>
      </c>
      <c r="L54" s="103">
        <v>312</v>
      </c>
      <c r="M54" s="103">
        <v>2108</v>
      </c>
      <c r="N54" s="103">
        <f t="shared" si="19"/>
        <v>2420</v>
      </c>
      <c r="O54" s="103">
        <f t="shared" si="20"/>
        <v>312</v>
      </c>
      <c r="P54" s="103">
        <v>312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 t="shared" si="21"/>
        <v>2108</v>
      </c>
      <c r="W54" s="103">
        <v>2108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 t="shared" si="22"/>
        <v>0</v>
      </c>
      <c r="AD54" s="103">
        <v>0</v>
      </c>
      <c r="AE54" s="103">
        <v>0</v>
      </c>
      <c r="AF54" s="103">
        <f t="shared" si="23"/>
        <v>0</v>
      </c>
      <c r="AG54" s="103">
        <v>0</v>
      </c>
      <c r="AH54" s="103">
        <v>0</v>
      </c>
      <c r="AI54" s="103">
        <v>0</v>
      </c>
      <c r="AJ54" s="103">
        <f t="shared" si="24"/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 t="shared" si="25"/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 t="shared" si="26"/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47</v>
      </c>
      <c r="B55" s="113" t="s">
        <v>350</v>
      </c>
      <c r="C55" s="101" t="s">
        <v>351</v>
      </c>
      <c r="D55" s="103">
        <f t="shared" si="15"/>
        <v>5512</v>
      </c>
      <c r="E55" s="103">
        <f t="shared" si="16"/>
        <v>5512</v>
      </c>
      <c r="F55" s="103">
        <v>1270</v>
      </c>
      <c r="G55" s="103">
        <v>4242</v>
      </c>
      <c r="H55" s="103">
        <f t="shared" si="17"/>
        <v>0</v>
      </c>
      <c r="I55" s="103">
        <v>0</v>
      </c>
      <c r="J55" s="103">
        <v>0</v>
      </c>
      <c r="K55" s="103">
        <f t="shared" si="18"/>
        <v>0</v>
      </c>
      <c r="L55" s="103">
        <v>0</v>
      </c>
      <c r="M55" s="103">
        <v>0</v>
      </c>
      <c r="N55" s="103">
        <f t="shared" si="19"/>
        <v>5512</v>
      </c>
      <c r="O55" s="103">
        <f t="shared" si="20"/>
        <v>1270</v>
      </c>
      <c r="P55" s="103">
        <v>1270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 t="shared" si="21"/>
        <v>4242</v>
      </c>
      <c r="W55" s="103">
        <v>4242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 t="shared" si="22"/>
        <v>0</v>
      </c>
      <c r="AD55" s="103">
        <v>0</v>
      </c>
      <c r="AE55" s="103">
        <v>0</v>
      </c>
      <c r="AF55" s="103">
        <f t="shared" si="23"/>
        <v>3</v>
      </c>
      <c r="AG55" s="103">
        <v>3</v>
      </c>
      <c r="AH55" s="103">
        <v>0</v>
      </c>
      <c r="AI55" s="103">
        <v>0</v>
      </c>
      <c r="AJ55" s="103">
        <f t="shared" si="24"/>
        <v>3</v>
      </c>
      <c r="AK55" s="103">
        <v>0</v>
      </c>
      <c r="AL55" s="103">
        <v>0</v>
      </c>
      <c r="AM55" s="103">
        <v>3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 t="shared" si="25"/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 t="shared" si="26"/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47</v>
      </c>
      <c r="B56" s="113" t="s">
        <v>352</v>
      </c>
      <c r="C56" s="101" t="s">
        <v>353</v>
      </c>
      <c r="D56" s="103">
        <f t="shared" si="15"/>
        <v>5024</v>
      </c>
      <c r="E56" s="103">
        <f t="shared" si="16"/>
        <v>5024</v>
      </c>
      <c r="F56" s="103">
        <v>987</v>
      </c>
      <c r="G56" s="103">
        <v>4037</v>
      </c>
      <c r="H56" s="103">
        <f t="shared" si="17"/>
        <v>0</v>
      </c>
      <c r="I56" s="103">
        <v>0</v>
      </c>
      <c r="J56" s="103">
        <v>0</v>
      </c>
      <c r="K56" s="103">
        <f t="shared" si="18"/>
        <v>0</v>
      </c>
      <c r="L56" s="103">
        <v>0</v>
      </c>
      <c r="M56" s="103">
        <v>0</v>
      </c>
      <c r="N56" s="103">
        <f t="shared" si="19"/>
        <v>5024</v>
      </c>
      <c r="O56" s="103">
        <f t="shared" si="20"/>
        <v>987</v>
      </c>
      <c r="P56" s="103">
        <v>987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 t="shared" si="21"/>
        <v>4037</v>
      </c>
      <c r="W56" s="103">
        <v>4037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 t="shared" si="22"/>
        <v>0</v>
      </c>
      <c r="AD56" s="103">
        <v>0</v>
      </c>
      <c r="AE56" s="103">
        <v>0</v>
      </c>
      <c r="AF56" s="103">
        <f t="shared" si="23"/>
        <v>3</v>
      </c>
      <c r="AG56" s="103">
        <v>3</v>
      </c>
      <c r="AH56" s="103">
        <v>0</v>
      </c>
      <c r="AI56" s="103">
        <v>0</v>
      </c>
      <c r="AJ56" s="103">
        <f t="shared" si="24"/>
        <v>3</v>
      </c>
      <c r="AK56" s="103">
        <v>0</v>
      </c>
      <c r="AL56" s="103">
        <v>0</v>
      </c>
      <c r="AM56" s="103">
        <v>3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 t="shared" si="25"/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 t="shared" si="26"/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47</v>
      </c>
      <c r="B57" s="113" t="s">
        <v>354</v>
      </c>
      <c r="C57" s="101" t="s">
        <v>355</v>
      </c>
      <c r="D57" s="103">
        <f t="shared" si="15"/>
        <v>2148</v>
      </c>
      <c r="E57" s="103">
        <f t="shared" si="16"/>
        <v>0</v>
      </c>
      <c r="F57" s="103">
        <v>0</v>
      </c>
      <c r="G57" s="103">
        <v>0</v>
      </c>
      <c r="H57" s="103">
        <f t="shared" si="17"/>
        <v>0</v>
      </c>
      <c r="I57" s="103">
        <v>0</v>
      </c>
      <c r="J57" s="103">
        <v>0</v>
      </c>
      <c r="K57" s="103">
        <f t="shared" si="18"/>
        <v>2148</v>
      </c>
      <c r="L57" s="103">
        <v>259</v>
      </c>
      <c r="M57" s="103">
        <v>1889</v>
      </c>
      <c r="N57" s="103">
        <f t="shared" si="19"/>
        <v>2148</v>
      </c>
      <c r="O57" s="103">
        <f t="shared" si="20"/>
        <v>259</v>
      </c>
      <c r="P57" s="103">
        <v>259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 t="shared" si="21"/>
        <v>1889</v>
      </c>
      <c r="W57" s="103">
        <v>1889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 t="shared" si="22"/>
        <v>0</v>
      </c>
      <c r="AD57" s="103">
        <v>0</v>
      </c>
      <c r="AE57" s="103">
        <v>0</v>
      </c>
      <c r="AF57" s="103">
        <f t="shared" si="23"/>
        <v>0</v>
      </c>
      <c r="AG57" s="103">
        <v>0</v>
      </c>
      <c r="AH57" s="103">
        <v>0</v>
      </c>
      <c r="AI57" s="103">
        <v>0</v>
      </c>
      <c r="AJ57" s="103">
        <f t="shared" si="24"/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 t="shared" si="25"/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 t="shared" si="26"/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47</v>
      </c>
      <c r="B58" s="113" t="s">
        <v>356</v>
      </c>
      <c r="C58" s="101" t="s">
        <v>357</v>
      </c>
      <c r="D58" s="103">
        <f t="shared" si="15"/>
        <v>1563</v>
      </c>
      <c r="E58" s="103">
        <f t="shared" si="16"/>
        <v>0</v>
      </c>
      <c r="F58" s="103">
        <v>0</v>
      </c>
      <c r="G58" s="103">
        <v>0</v>
      </c>
      <c r="H58" s="103">
        <f t="shared" si="17"/>
        <v>0</v>
      </c>
      <c r="I58" s="103">
        <v>0</v>
      </c>
      <c r="J58" s="103">
        <v>0</v>
      </c>
      <c r="K58" s="103">
        <f t="shared" si="18"/>
        <v>1563</v>
      </c>
      <c r="L58" s="103">
        <v>416</v>
      </c>
      <c r="M58" s="103">
        <v>1147</v>
      </c>
      <c r="N58" s="103">
        <f t="shared" si="19"/>
        <v>1563</v>
      </c>
      <c r="O58" s="103">
        <f t="shared" si="20"/>
        <v>416</v>
      </c>
      <c r="P58" s="103">
        <v>416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 t="shared" si="21"/>
        <v>1147</v>
      </c>
      <c r="W58" s="103">
        <v>1147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 t="shared" si="22"/>
        <v>0</v>
      </c>
      <c r="AD58" s="103">
        <v>0</v>
      </c>
      <c r="AE58" s="103">
        <v>0</v>
      </c>
      <c r="AF58" s="103">
        <f t="shared" si="23"/>
        <v>0</v>
      </c>
      <c r="AG58" s="103">
        <v>0</v>
      </c>
      <c r="AH58" s="103">
        <v>0</v>
      </c>
      <c r="AI58" s="103">
        <v>0</v>
      </c>
      <c r="AJ58" s="103">
        <f t="shared" si="24"/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 t="shared" si="25"/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 t="shared" si="26"/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47</v>
      </c>
      <c r="B59" s="113" t="s">
        <v>358</v>
      </c>
      <c r="C59" s="101" t="s">
        <v>359</v>
      </c>
      <c r="D59" s="103">
        <f t="shared" si="15"/>
        <v>1874</v>
      </c>
      <c r="E59" s="103">
        <f t="shared" si="16"/>
        <v>0</v>
      </c>
      <c r="F59" s="103">
        <v>0</v>
      </c>
      <c r="G59" s="103">
        <v>0</v>
      </c>
      <c r="H59" s="103">
        <f t="shared" si="17"/>
        <v>0</v>
      </c>
      <c r="I59" s="103">
        <v>0</v>
      </c>
      <c r="J59" s="103">
        <v>0</v>
      </c>
      <c r="K59" s="103">
        <f t="shared" si="18"/>
        <v>1874</v>
      </c>
      <c r="L59" s="103">
        <v>473</v>
      </c>
      <c r="M59" s="103">
        <v>1401</v>
      </c>
      <c r="N59" s="103">
        <f t="shared" si="19"/>
        <v>1874</v>
      </c>
      <c r="O59" s="103">
        <f t="shared" si="20"/>
        <v>473</v>
      </c>
      <c r="P59" s="103">
        <v>473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 t="shared" si="21"/>
        <v>1401</v>
      </c>
      <c r="W59" s="103">
        <v>1401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 t="shared" si="22"/>
        <v>0</v>
      </c>
      <c r="AD59" s="103">
        <v>0</v>
      </c>
      <c r="AE59" s="103">
        <v>0</v>
      </c>
      <c r="AF59" s="103">
        <f t="shared" si="23"/>
        <v>0</v>
      </c>
      <c r="AG59" s="103">
        <v>0</v>
      </c>
      <c r="AH59" s="103">
        <v>0</v>
      </c>
      <c r="AI59" s="103">
        <v>0</v>
      </c>
      <c r="AJ59" s="103">
        <f t="shared" si="24"/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 t="shared" si="25"/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 t="shared" si="26"/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47</v>
      </c>
      <c r="B60" s="113" t="s">
        <v>360</v>
      </c>
      <c r="C60" s="101" t="s">
        <v>361</v>
      </c>
      <c r="D60" s="103">
        <f t="shared" si="15"/>
        <v>516</v>
      </c>
      <c r="E60" s="103">
        <f t="shared" si="16"/>
        <v>0</v>
      </c>
      <c r="F60" s="103">
        <v>0</v>
      </c>
      <c r="G60" s="103">
        <v>0</v>
      </c>
      <c r="H60" s="103">
        <f t="shared" si="17"/>
        <v>0</v>
      </c>
      <c r="I60" s="103">
        <v>0</v>
      </c>
      <c r="J60" s="103">
        <v>0</v>
      </c>
      <c r="K60" s="103">
        <f t="shared" si="18"/>
        <v>516</v>
      </c>
      <c r="L60" s="103">
        <v>141</v>
      </c>
      <c r="M60" s="103">
        <v>375</v>
      </c>
      <c r="N60" s="103">
        <f t="shared" si="19"/>
        <v>516</v>
      </c>
      <c r="O60" s="103">
        <f t="shared" si="20"/>
        <v>141</v>
      </c>
      <c r="P60" s="103">
        <v>141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 t="shared" si="21"/>
        <v>375</v>
      </c>
      <c r="W60" s="103">
        <v>375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 t="shared" si="22"/>
        <v>0</v>
      </c>
      <c r="AD60" s="103">
        <v>0</v>
      </c>
      <c r="AE60" s="103">
        <v>0</v>
      </c>
      <c r="AF60" s="103">
        <f t="shared" si="23"/>
        <v>0</v>
      </c>
      <c r="AG60" s="103">
        <v>0</v>
      </c>
      <c r="AH60" s="103">
        <v>0</v>
      </c>
      <c r="AI60" s="103">
        <v>0</v>
      </c>
      <c r="AJ60" s="103">
        <f t="shared" si="24"/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 t="shared" si="25"/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 t="shared" si="26"/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47</v>
      </c>
      <c r="B61" s="113" t="s">
        <v>362</v>
      </c>
      <c r="C61" s="101" t="s">
        <v>363</v>
      </c>
      <c r="D61" s="103">
        <f t="shared" si="15"/>
        <v>1299</v>
      </c>
      <c r="E61" s="103">
        <f t="shared" si="16"/>
        <v>0</v>
      </c>
      <c r="F61" s="103">
        <v>0</v>
      </c>
      <c r="G61" s="103">
        <v>0</v>
      </c>
      <c r="H61" s="103">
        <f t="shared" si="17"/>
        <v>0</v>
      </c>
      <c r="I61" s="103">
        <v>0</v>
      </c>
      <c r="J61" s="103">
        <v>0</v>
      </c>
      <c r="K61" s="103">
        <f t="shared" si="18"/>
        <v>1299</v>
      </c>
      <c r="L61" s="103">
        <v>666</v>
      </c>
      <c r="M61" s="103">
        <v>633</v>
      </c>
      <c r="N61" s="103">
        <f t="shared" si="19"/>
        <v>1299</v>
      </c>
      <c r="O61" s="103">
        <f t="shared" si="20"/>
        <v>666</v>
      </c>
      <c r="P61" s="103">
        <v>666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 t="shared" si="21"/>
        <v>633</v>
      </c>
      <c r="W61" s="103">
        <v>633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 t="shared" si="22"/>
        <v>0</v>
      </c>
      <c r="AD61" s="103">
        <v>0</v>
      </c>
      <c r="AE61" s="103">
        <v>0</v>
      </c>
      <c r="AF61" s="103">
        <f t="shared" si="23"/>
        <v>0</v>
      </c>
      <c r="AG61" s="103">
        <v>0</v>
      </c>
      <c r="AH61" s="103">
        <v>0</v>
      </c>
      <c r="AI61" s="103">
        <v>0</v>
      </c>
      <c r="AJ61" s="103">
        <f t="shared" si="24"/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 t="shared" si="25"/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 t="shared" si="26"/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47</v>
      </c>
      <c r="B62" s="113" t="s">
        <v>364</v>
      </c>
      <c r="C62" s="101" t="s">
        <v>365</v>
      </c>
      <c r="D62" s="103">
        <f t="shared" si="15"/>
        <v>637</v>
      </c>
      <c r="E62" s="103">
        <f t="shared" si="16"/>
        <v>0</v>
      </c>
      <c r="F62" s="103">
        <v>0</v>
      </c>
      <c r="G62" s="103">
        <v>0</v>
      </c>
      <c r="H62" s="103">
        <f t="shared" si="17"/>
        <v>0</v>
      </c>
      <c r="I62" s="103">
        <v>0</v>
      </c>
      <c r="J62" s="103">
        <v>0</v>
      </c>
      <c r="K62" s="103">
        <f t="shared" si="18"/>
        <v>637</v>
      </c>
      <c r="L62" s="103">
        <v>567</v>
      </c>
      <c r="M62" s="103">
        <v>70</v>
      </c>
      <c r="N62" s="103">
        <f t="shared" si="19"/>
        <v>637</v>
      </c>
      <c r="O62" s="103">
        <f t="shared" si="20"/>
        <v>567</v>
      </c>
      <c r="P62" s="103">
        <v>567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 t="shared" si="21"/>
        <v>70</v>
      </c>
      <c r="W62" s="103">
        <v>70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 t="shared" si="22"/>
        <v>0</v>
      </c>
      <c r="AD62" s="103">
        <v>0</v>
      </c>
      <c r="AE62" s="103">
        <v>0</v>
      </c>
      <c r="AF62" s="103">
        <f t="shared" si="23"/>
        <v>0</v>
      </c>
      <c r="AG62" s="103">
        <v>0</v>
      </c>
      <c r="AH62" s="103">
        <v>0</v>
      </c>
      <c r="AI62" s="103">
        <v>0</v>
      </c>
      <c r="AJ62" s="103">
        <f t="shared" si="24"/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 t="shared" si="25"/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 t="shared" si="26"/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47</v>
      </c>
      <c r="B63" s="113" t="s">
        <v>366</v>
      </c>
      <c r="C63" s="101" t="s">
        <v>367</v>
      </c>
      <c r="D63" s="103">
        <f t="shared" si="15"/>
        <v>2545</v>
      </c>
      <c r="E63" s="103">
        <f t="shared" si="16"/>
        <v>0</v>
      </c>
      <c r="F63" s="103">
        <v>0</v>
      </c>
      <c r="G63" s="103">
        <v>0</v>
      </c>
      <c r="H63" s="103">
        <f t="shared" si="17"/>
        <v>0</v>
      </c>
      <c r="I63" s="103">
        <v>0</v>
      </c>
      <c r="J63" s="103">
        <v>0</v>
      </c>
      <c r="K63" s="103">
        <f t="shared" si="18"/>
        <v>2545</v>
      </c>
      <c r="L63" s="103">
        <v>564</v>
      </c>
      <c r="M63" s="103">
        <v>1981</v>
      </c>
      <c r="N63" s="103">
        <f t="shared" si="19"/>
        <v>2545</v>
      </c>
      <c r="O63" s="103">
        <f t="shared" si="20"/>
        <v>564</v>
      </c>
      <c r="P63" s="103">
        <v>564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 t="shared" si="21"/>
        <v>1981</v>
      </c>
      <c r="W63" s="103">
        <v>1981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 t="shared" si="22"/>
        <v>0</v>
      </c>
      <c r="AD63" s="103">
        <v>0</v>
      </c>
      <c r="AE63" s="103">
        <v>0</v>
      </c>
      <c r="AF63" s="103">
        <f t="shared" si="23"/>
        <v>0</v>
      </c>
      <c r="AG63" s="103">
        <v>0</v>
      </c>
      <c r="AH63" s="103">
        <v>0</v>
      </c>
      <c r="AI63" s="103">
        <v>0</v>
      </c>
      <c r="AJ63" s="103">
        <f t="shared" si="24"/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 t="shared" si="25"/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 t="shared" si="26"/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47</v>
      </c>
      <c r="B64" s="113" t="s">
        <v>368</v>
      </c>
      <c r="C64" s="101" t="s">
        <v>369</v>
      </c>
      <c r="D64" s="103">
        <f t="shared" si="15"/>
        <v>451</v>
      </c>
      <c r="E64" s="103">
        <f t="shared" si="16"/>
        <v>0</v>
      </c>
      <c r="F64" s="103">
        <v>0</v>
      </c>
      <c r="G64" s="103">
        <v>0</v>
      </c>
      <c r="H64" s="103">
        <f t="shared" si="17"/>
        <v>0</v>
      </c>
      <c r="I64" s="103">
        <v>0</v>
      </c>
      <c r="J64" s="103">
        <v>0</v>
      </c>
      <c r="K64" s="103">
        <f t="shared" si="18"/>
        <v>451</v>
      </c>
      <c r="L64" s="103">
        <v>105</v>
      </c>
      <c r="M64" s="103">
        <v>346</v>
      </c>
      <c r="N64" s="103">
        <f t="shared" si="19"/>
        <v>451</v>
      </c>
      <c r="O64" s="103">
        <f t="shared" si="20"/>
        <v>105</v>
      </c>
      <c r="P64" s="103">
        <v>105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 t="shared" si="21"/>
        <v>346</v>
      </c>
      <c r="W64" s="103">
        <v>346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 t="shared" si="22"/>
        <v>0</v>
      </c>
      <c r="AD64" s="103">
        <v>0</v>
      </c>
      <c r="AE64" s="103">
        <v>0</v>
      </c>
      <c r="AF64" s="103">
        <f t="shared" si="23"/>
        <v>0</v>
      </c>
      <c r="AG64" s="103">
        <v>0</v>
      </c>
      <c r="AH64" s="103">
        <v>0</v>
      </c>
      <c r="AI64" s="103">
        <v>0</v>
      </c>
      <c r="AJ64" s="103">
        <f t="shared" si="24"/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 t="shared" si="25"/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 t="shared" si="26"/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47</v>
      </c>
      <c r="B65" s="113" t="s">
        <v>370</v>
      </c>
      <c r="C65" s="101" t="s">
        <v>371</v>
      </c>
      <c r="D65" s="103">
        <f t="shared" si="15"/>
        <v>2958</v>
      </c>
      <c r="E65" s="103">
        <f t="shared" si="16"/>
        <v>0</v>
      </c>
      <c r="F65" s="103">
        <v>0</v>
      </c>
      <c r="G65" s="103">
        <v>0</v>
      </c>
      <c r="H65" s="103">
        <f t="shared" si="17"/>
        <v>0</v>
      </c>
      <c r="I65" s="103">
        <v>0</v>
      </c>
      <c r="J65" s="103">
        <v>0</v>
      </c>
      <c r="K65" s="103">
        <f t="shared" si="18"/>
        <v>2958</v>
      </c>
      <c r="L65" s="103">
        <v>408</v>
      </c>
      <c r="M65" s="103">
        <v>2550</v>
      </c>
      <c r="N65" s="103">
        <f t="shared" si="19"/>
        <v>2958</v>
      </c>
      <c r="O65" s="103">
        <f t="shared" si="20"/>
        <v>408</v>
      </c>
      <c r="P65" s="103">
        <v>408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 t="shared" si="21"/>
        <v>2550</v>
      </c>
      <c r="W65" s="103">
        <v>2550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 t="shared" si="22"/>
        <v>0</v>
      </c>
      <c r="AD65" s="103">
        <v>0</v>
      </c>
      <c r="AE65" s="103">
        <v>0</v>
      </c>
      <c r="AF65" s="103">
        <f t="shared" si="23"/>
        <v>0</v>
      </c>
      <c r="AG65" s="103">
        <v>0</v>
      </c>
      <c r="AH65" s="103">
        <v>0</v>
      </c>
      <c r="AI65" s="103">
        <v>0</v>
      </c>
      <c r="AJ65" s="103">
        <f t="shared" si="24"/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 t="shared" si="25"/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 t="shared" si="26"/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47</v>
      </c>
      <c r="B66" s="113" t="s">
        <v>372</v>
      </c>
      <c r="C66" s="101" t="s">
        <v>373</v>
      </c>
      <c r="D66" s="103">
        <f t="shared" si="15"/>
        <v>1035</v>
      </c>
      <c r="E66" s="103">
        <f t="shared" si="16"/>
        <v>0</v>
      </c>
      <c r="F66" s="103">
        <v>0</v>
      </c>
      <c r="G66" s="103">
        <v>0</v>
      </c>
      <c r="H66" s="103">
        <f t="shared" si="17"/>
        <v>0</v>
      </c>
      <c r="I66" s="103">
        <v>0</v>
      </c>
      <c r="J66" s="103">
        <v>0</v>
      </c>
      <c r="K66" s="103">
        <f t="shared" si="18"/>
        <v>1035</v>
      </c>
      <c r="L66" s="103">
        <v>611</v>
      </c>
      <c r="M66" s="103">
        <v>424</v>
      </c>
      <c r="N66" s="103">
        <f t="shared" si="19"/>
        <v>1035</v>
      </c>
      <c r="O66" s="103">
        <f t="shared" si="20"/>
        <v>611</v>
      </c>
      <c r="P66" s="103">
        <v>611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 t="shared" si="21"/>
        <v>424</v>
      </c>
      <c r="W66" s="103">
        <v>424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 t="shared" si="22"/>
        <v>0</v>
      </c>
      <c r="AD66" s="103">
        <v>0</v>
      </c>
      <c r="AE66" s="103">
        <v>0</v>
      </c>
      <c r="AF66" s="103">
        <f t="shared" si="23"/>
        <v>0</v>
      </c>
      <c r="AG66" s="103">
        <v>0</v>
      </c>
      <c r="AH66" s="103">
        <v>0</v>
      </c>
      <c r="AI66" s="103">
        <v>0</v>
      </c>
      <c r="AJ66" s="103">
        <f t="shared" si="24"/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 t="shared" si="25"/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 t="shared" si="26"/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6">
    <sortCondition ref="A8:A66"/>
    <sortCondition ref="B8:B66"/>
    <sortCondition ref="C8:C6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/>
  <headerFooter alignWithMargins="0">
    <oddHeader>&amp;Lし尿処理の状況（平成30年度実績）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07000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07201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07207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07208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07213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07214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07301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07303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07322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07342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07344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07362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07364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07367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07368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07402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07405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07407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07408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07421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07422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07423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07444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07445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07446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07447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07461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07464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07465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07466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07481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07482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07483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07484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07501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07502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07503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07504</v>
      </c>
      <c r="AG53" s="11">
        <v>53</v>
      </c>
    </row>
    <row r="54" spans="27:36">
      <c r="AF54" s="11" t="str">
        <f>+水洗化人口等!B54</f>
        <v>07505</v>
      </c>
      <c r="AG54" s="11">
        <v>54</v>
      </c>
    </row>
    <row r="55" spans="27:36">
      <c r="AF55" s="11" t="str">
        <f>+水洗化人口等!B55</f>
        <v>07521</v>
      </c>
      <c r="AG55" s="11">
        <v>55</v>
      </c>
    </row>
    <row r="56" spans="27:36">
      <c r="AF56" s="11" t="str">
        <f>+水洗化人口等!B56</f>
        <v>07522</v>
      </c>
      <c r="AG56" s="11">
        <v>56</v>
      </c>
    </row>
    <row r="57" spans="27:36">
      <c r="AF57" s="11" t="str">
        <f>+水洗化人口等!B57</f>
        <v>07541</v>
      </c>
      <c r="AG57" s="11">
        <v>57</v>
      </c>
    </row>
    <row r="58" spans="27:36">
      <c r="AF58" s="11" t="str">
        <f>+水洗化人口等!B58</f>
        <v>07542</v>
      </c>
      <c r="AG58" s="11">
        <v>58</v>
      </c>
    </row>
    <row r="59" spans="27:36">
      <c r="AF59" s="11" t="str">
        <f>+水洗化人口等!B59</f>
        <v>07543</v>
      </c>
      <c r="AG59" s="11">
        <v>59</v>
      </c>
    </row>
    <row r="60" spans="27:36">
      <c r="AF60" s="11" t="str">
        <f>+水洗化人口等!B60</f>
        <v>07544</v>
      </c>
      <c r="AG60" s="11">
        <v>60</v>
      </c>
    </row>
    <row r="61" spans="27:36">
      <c r="AF61" s="11" t="str">
        <f>+水洗化人口等!B61</f>
        <v>07545</v>
      </c>
      <c r="AG61" s="11">
        <v>61</v>
      </c>
    </row>
    <row r="62" spans="27:36">
      <c r="AF62" s="11" t="str">
        <f>+水洗化人口等!B62</f>
        <v>07546</v>
      </c>
      <c r="AG62" s="11">
        <v>62</v>
      </c>
    </row>
    <row r="63" spans="27:36">
      <c r="AF63" s="11" t="str">
        <f>+水洗化人口等!B63</f>
        <v>07547</v>
      </c>
      <c r="AG63" s="11">
        <v>63</v>
      </c>
    </row>
    <row r="64" spans="27:36">
      <c r="AF64" s="11" t="str">
        <f>+水洗化人口等!B64</f>
        <v>07548</v>
      </c>
      <c r="AG64" s="11">
        <v>64</v>
      </c>
    </row>
    <row r="65" spans="32:33">
      <c r="AF65" s="11" t="str">
        <f>+水洗化人口等!B65</f>
        <v>07561</v>
      </c>
      <c r="AG65" s="11">
        <v>65</v>
      </c>
    </row>
    <row r="66" spans="32:33">
      <c r="AF66" s="11" t="str">
        <f>+水洗化人口等!B66</f>
        <v>07564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 敬太</dc:creator>
  <cp:lastModifiedBy>細川 祥子</cp:lastModifiedBy>
  <dcterms:created xsi:type="dcterms:W3CDTF">2020-02-25T07:02:50Z</dcterms:created>
  <dcterms:modified xsi:type="dcterms:W3CDTF">2020-02-25T07:09:19Z</dcterms:modified>
</cp:coreProperties>
</file>