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N36" i="2" s="1"/>
  <c r="AC37" i="2"/>
  <c r="AC38" i="2"/>
  <c r="AC39" i="2"/>
  <c r="AC40" i="2"/>
  <c r="AC41" i="2"/>
  <c r="AC42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V37" i="2"/>
  <c r="V38" i="2"/>
  <c r="N38" i="2" s="1"/>
  <c r="V39" i="2"/>
  <c r="V40" i="2"/>
  <c r="V41" i="2"/>
  <c r="V42" i="2"/>
  <c r="N42" i="2" s="1"/>
  <c r="O8" i="2"/>
  <c r="O9" i="2"/>
  <c r="O10" i="2"/>
  <c r="O11" i="2"/>
  <c r="N11" i="2" s="1"/>
  <c r="O12" i="2"/>
  <c r="O13" i="2"/>
  <c r="O14" i="2"/>
  <c r="O15" i="2"/>
  <c r="N15" i="2" s="1"/>
  <c r="O16" i="2"/>
  <c r="O17" i="2"/>
  <c r="O18" i="2"/>
  <c r="O19" i="2"/>
  <c r="N19" i="2" s="1"/>
  <c r="O20" i="2"/>
  <c r="O21" i="2"/>
  <c r="O22" i="2"/>
  <c r="O23" i="2"/>
  <c r="N23" i="2" s="1"/>
  <c r="O24" i="2"/>
  <c r="O25" i="2"/>
  <c r="O26" i="2"/>
  <c r="O27" i="2"/>
  <c r="N27" i="2" s="1"/>
  <c r="O28" i="2"/>
  <c r="O29" i="2"/>
  <c r="O30" i="2"/>
  <c r="O31" i="2"/>
  <c r="N31" i="2" s="1"/>
  <c r="O32" i="2"/>
  <c r="O33" i="2"/>
  <c r="O34" i="2"/>
  <c r="O35" i="2"/>
  <c r="N35" i="2" s="1"/>
  <c r="O36" i="2"/>
  <c r="O37" i="2"/>
  <c r="O38" i="2"/>
  <c r="O39" i="2"/>
  <c r="N39" i="2" s="1"/>
  <c r="O40" i="2"/>
  <c r="O41" i="2"/>
  <c r="O42" i="2"/>
  <c r="N8" i="2"/>
  <c r="N16" i="2"/>
  <c r="N24" i="2"/>
  <c r="N32" i="2"/>
  <c r="N4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H35" i="2"/>
  <c r="H36" i="2"/>
  <c r="H37" i="2"/>
  <c r="H38" i="2"/>
  <c r="H39" i="2"/>
  <c r="H40" i="2"/>
  <c r="H41" i="2"/>
  <c r="H42" i="2"/>
  <c r="D42" i="2" s="1"/>
  <c r="E8" i="2"/>
  <c r="E9" i="2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E38" i="2"/>
  <c r="E39" i="2"/>
  <c r="E40" i="2"/>
  <c r="E41" i="2"/>
  <c r="E42" i="2"/>
  <c r="D8" i="2"/>
  <c r="D11" i="2"/>
  <c r="D12" i="2"/>
  <c r="D16" i="2"/>
  <c r="D19" i="2"/>
  <c r="D20" i="2"/>
  <c r="D24" i="2"/>
  <c r="D27" i="2"/>
  <c r="D28" i="2"/>
  <c r="D32" i="2"/>
  <c r="D34" i="2"/>
  <c r="D35" i="2"/>
  <c r="D36" i="2"/>
  <c r="D38" i="2"/>
  <c r="D39" i="2"/>
  <c r="D40" i="2"/>
  <c r="N18" i="1"/>
  <c r="N34" i="1"/>
  <c r="J12" i="1"/>
  <c r="J18" i="1"/>
  <c r="J28" i="1"/>
  <c r="J34" i="1"/>
  <c r="I8" i="1"/>
  <c r="I9" i="1"/>
  <c r="D9" i="1" s="1"/>
  <c r="J9" i="1" s="1"/>
  <c r="I10" i="1"/>
  <c r="I11" i="1"/>
  <c r="I12" i="1"/>
  <c r="I13" i="1"/>
  <c r="D13" i="1" s="1"/>
  <c r="J13" i="1" s="1"/>
  <c r="I14" i="1"/>
  <c r="I15" i="1"/>
  <c r="I16" i="1"/>
  <c r="D16" i="1" s="1"/>
  <c r="I17" i="1"/>
  <c r="D17" i="1" s="1"/>
  <c r="J17" i="1" s="1"/>
  <c r="I18" i="1"/>
  <c r="I19" i="1"/>
  <c r="I20" i="1"/>
  <c r="D20" i="1" s="1"/>
  <c r="I21" i="1"/>
  <c r="D21" i="1" s="1"/>
  <c r="J21" i="1" s="1"/>
  <c r="I22" i="1"/>
  <c r="I23" i="1"/>
  <c r="I24" i="1"/>
  <c r="I25" i="1"/>
  <c r="D25" i="1" s="1"/>
  <c r="J25" i="1" s="1"/>
  <c r="I26" i="1"/>
  <c r="I27" i="1"/>
  <c r="I28" i="1"/>
  <c r="I29" i="1"/>
  <c r="D29" i="1" s="1"/>
  <c r="J29" i="1" s="1"/>
  <c r="I30" i="1"/>
  <c r="I31" i="1"/>
  <c r="I32" i="1"/>
  <c r="D32" i="1" s="1"/>
  <c r="I33" i="1"/>
  <c r="D33" i="1" s="1"/>
  <c r="J33" i="1" s="1"/>
  <c r="I34" i="1"/>
  <c r="I35" i="1"/>
  <c r="I36" i="1"/>
  <c r="D36" i="1" s="1"/>
  <c r="I37" i="1"/>
  <c r="D37" i="1" s="1"/>
  <c r="J37" i="1" s="1"/>
  <c r="I38" i="1"/>
  <c r="I39" i="1"/>
  <c r="I40" i="1"/>
  <c r="I41" i="1"/>
  <c r="D41" i="1" s="1"/>
  <c r="J41" i="1" s="1"/>
  <c r="I42" i="1"/>
  <c r="F21" i="1"/>
  <c r="F26" i="1"/>
  <c r="F32" i="1"/>
  <c r="F37" i="1"/>
  <c r="F42" i="1"/>
  <c r="E8" i="1"/>
  <c r="E9" i="1"/>
  <c r="E10" i="1"/>
  <c r="D10" i="1" s="1"/>
  <c r="E11" i="1"/>
  <c r="D11" i="1" s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D23" i="1" s="1"/>
  <c r="E24" i="1"/>
  <c r="E25" i="1"/>
  <c r="E26" i="1"/>
  <c r="D26" i="1" s="1"/>
  <c r="E27" i="1"/>
  <c r="D27" i="1" s="1"/>
  <c r="E28" i="1"/>
  <c r="E29" i="1"/>
  <c r="E30" i="1"/>
  <c r="E31" i="1"/>
  <c r="E32" i="1"/>
  <c r="E33" i="1"/>
  <c r="E34" i="1"/>
  <c r="E35" i="1"/>
  <c r="E36" i="1"/>
  <c r="E37" i="1"/>
  <c r="E38" i="1"/>
  <c r="D38" i="1" s="1"/>
  <c r="E39" i="1"/>
  <c r="D39" i="1" s="1"/>
  <c r="E40" i="1"/>
  <c r="E41" i="1"/>
  <c r="E42" i="1"/>
  <c r="D42" i="1" s="1"/>
  <c r="D8" i="1"/>
  <c r="D12" i="1"/>
  <c r="L12" i="1" s="1"/>
  <c r="D14" i="1"/>
  <c r="D18" i="1"/>
  <c r="Q18" i="1" s="1"/>
  <c r="D19" i="1"/>
  <c r="D24" i="1"/>
  <c r="D28" i="1"/>
  <c r="L28" i="1" s="1"/>
  <c r="D30" i="1"/>
  <c r="D34" i="1"/>
  <c r="Q34" i="1" s="1"/>
  <c r="D35" i="1"/>
  <c r="D40" i="1"/>
  <c r="L40" i="1" l="1"/>
  <c r="J40" i="1"/>
  <c r="Q40" i="1"/>
  <c r="F40" i="1"/>
  <c r="N40" i="1"/>
  <c r="Q14" i="1"/>
  <c r="N14" i="1"/>
  <c r="J14" i="1"/>
  <c r="L14" i="1"/>
  <c r="F14" i="1"/>
  <c r="N35" i="1"/>
  <c r="F35" i="1"/>
  <c r="J35" i="1"/>
  <c r="Q35" i="1"/>
  <c r="L35" i="1"/>
  <c r="L24" i="1"/>
  <c r="J24" i="1"/>
  <c r="Q24" i="1"/>
  <c r="F24" i="1"/>
  <c r="N24" i="1"/>
  <c r="L36" i="1"/>
  <c r="N36" i="1"/>
  <c r="J36" i="1"/>
  <c r="Q36" i="1"/>
  <c r="F36" i="1"/>
  <c r="L32" i="1"/>
  <c r="N32" i="1"/>
  <c r="J32" i="1"/>
  <c r="Q32" i="1"/>
  <c r="L20" i="1"/>
  <c r="N20" i="1"/>
  <c r="J20" i="1"/>
  <c r="Q20" i="1"/>
  <c r="F20" i="1"/>
  <c r="L16" i="1"/>
  <c r="N16" i="1"/>
  <c r="J16" i="1"/>
  <c r="Q16" i="1"/>
  <c r="F16" i="1"/>
  <c r="N19" i="1"/>
  <c r="F19" i="1"/>
  <c r="J19" i="1"/>
  <c r="Q19" i="1"/>
  <c r="L19" i="1"/>
  <c r="L8" i="1"/>
  <c r="J8" i="1"/>
  <c r="Q8" i="1"/>
  <c r="F8" i="1"/>
  <c r="N8" i="1"/>
  <c r="N39" i="1"/>
  <c r="F39" i="1"/>
  <c r="Q39" i="1"/>
  <c r="L39" i="1"/>
  <c r="J39" i="1"/>
  <c r="N27" i="1"/>
  <c r="F27" i="1"/>
  <c r="L27" i="1"/>
  <c r="J27" i="1"/>
  <c r="Q27" i="1"/>
  <c r="N23" i="1"/>
  <c r="F23" i="1"/>
  <c r="Q23" i="1"/>
  <c r="L23" i="1"/>
  <c r="J23" i="1"/>
  <c r="N11" i="1"/>
  <c r="F11" i="1"/>
  <c r="L11" i="1"/>
  <c r="J11" i="1"/>
  <c r="Q11" i="1"/>
  <c r="D31" i="1"/>
  <c r="D15" i="1"/>
  <c r="Q30" i="1"/>
  <c r="N30" i="1"/>
  <c r="J30" i="1"/>
  <c r="L30" i="1"/>
  <c r="F30" i="1"/>
  <c r="Q42" i="1"/>
  <c r="N42" i="1"/>
  <c r="J42" i="1"/>
  <c r="L42" i="1"/>
  <c r="Q38" i="1"/>
  <c r="L38" i="1"/>
  <c r="F38" i="1"/>
  <c r="N38" i="1"/>
  <c r="J38" i="1"/>
  <c r="Q26" i="1"/>
  <c r="N26" i="1"/>
  <c r="J26" i="1"/>
  <c r="L26" i="1"/>
  <c r="Q22" i="1"/>
  <c r="L22" i="1"/>
  <c r="F22" i="1"/>
  <c r="N22" i="1"/>
  <c r="J22" i="1"/>
  <c r="Q10" i="1"/>
  <c r="N10" i="1"/>
  <c r="J10" i="1"/>
  <c r="L10" i="1"/>
  <c r="F10" i="1"/>
  <c r="L37" i="1"/>
  <c r="L21" i="1"/>
  <c r="N29" i="1"/>
  <c r="N13" i="1"/>
  <c r="Q37" i="1"/>
  <c r="Q21" i="1"/>
  <c r="F41" i="1"/>
  <c r="F25" i="1"/>
  <c r="F9" i="1"/>
  <c r="L41" i="1"/>
  <c r="L25" i="1"/>
  <c r="L9" i="1"/>
  <c r="N33" i="1"/>
  <c r="N28" i="1"/>
  <c r="N17" i="1"/>
  <c r="N12" i="1"/>
  <c r="Q41" i="1"/>
  <c r="Q25" i="1"/>
  <c r="Q9" i="1"/>
  <c r="N41" i="2"/>
  <c r="N37" i="2"/>
  <c r="N33" i="2"/>
  <c r="N29" i="2"/>
  <c r="N25" i="2"/>
  <c r="N21" i="2"/>
  <c r="N17" i="2"/>
  <c r="N13" i="2"/>
  <c r="N9" i="2"/>
  <c r="F34" i="1"/>
  <c r="F29" i="1"/>
  <c r="F18" i="1"/>
  <c r="F13" i="1"/>
  <c r="L34" i="1"/>
  <c r="L29" i="1"/>
  <c r="L18" i="1"/>
  <c r="L13" i="1"/>
  <c r="N37" i="1"/>
  <c r="N21" i="1"/>
  <c r="Q29" i="1"/>
  <c r="Q13" i="1"/>
  <c r="F33" i="1"/>
  <c r="F28" i="1"/>
  <c r="F17" i="1"/>
  <c r="F12" i="1"/>
  <c r="L33" i="1"/>
  <c r="L17" i="1"/>
  <c r="N41" i="1"/>
  <c r="N25" i="1"/>
  <c r="N9" i="1"/>
  <c r="Q33" i="1"/>
  <c r="Q28" i="1"/>
  <c r="Q17" i="1"/>
  <c r="Q12" i="1"/>
  <c r="D41" i="2"/>
  <c r="D37" i="2"/>
  <c r="D33" i="2"/>
  <c r="D29" i="2"/>
  <c r="D25" i="2"/>
  <c r="D21" i="2"/>
  <c r="D17" i="2"/>
  <c r="D13" i="2"/>
  <c r="D9" i="2"/>
  <c r="A7" i="2"/>
  <c r="N31" i="1" l="1"/>
  <c r="F31" i="1"/>
  <c r="J31" i="1"/>
  <c r="Q31" i="1"/>
  <c r="L31" i="1"/>
  <c r="N15" i="1"/>
  <c r="F15" i="1"/>
  <c r="J15" i="1"/>
  <c r="Q15" i="1"/>
  <c r="L15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<sst xmlns="http://schemas.openxmlformats.org/spreadsheetml/2006/main" count="799" uniqueCount="326">
  <si>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</si>
  <si>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</si>
  <si>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</si>
  <si>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</si>
  <si>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</si>
  <si>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</si>
  <si>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</si>
  <si>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</si>
  <si>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</si>
  <si>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</si>
  <si>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</si>
  <si>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</si>
  <si>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</si>
  <si>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</si>
  <si>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</si>
  <si>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</si>
  <si>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</si>
  <si>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</si>
  <si>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</si>
  <si>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</si>
  <si>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</si>
  <si>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</si>
  <si>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</si>
  <si>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</si>
  <si>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</si>
  <si>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</si>
  <si>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</si>
  <si>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</si>
  <si>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</si>
  <si>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</si>
  <si>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</si>
  <si>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</si>
  <si>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</si>
  <si>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</si>
  <si>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</si>
  <si>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</si>
  <si>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</si>
  <si>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</si>
  <si>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</si>
  <si>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</si>
  <si>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</si>
  <si>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</si>
  <si>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</si>
  <si>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</si>
  <si>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</si>
  <si>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</si>
  <si>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</si>
  <si>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</si>
  <si>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</si>
  <si>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</si>
  <si>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</si>
  <si>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</si>
  <si>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</si>
  <si>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</si>
  <si>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</si>
  <si>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</si>
  <si>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</si>
  <si>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</si>
  <si>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</si>
  <si>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</si>
  <si>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</si>
  <si>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</si>
  <si>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</si>
  <si>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</si>
  <si>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</si>
  <si>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</si>
  <si>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</si>
  <si>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</si>
  <si>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</si>
  <si>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</si>
  <si>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</si>
  <si>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</si>
  <si>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</si>
  <si>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</si>
  <si>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</si>
  <si>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</si>
  <si>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</si>
  <si>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</si>
  <si>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</si>
  <si>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</si>
  <si>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</si>
  <si>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</si>
  <si>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</si>
  <si>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</si>
  <si>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</si>
  <si>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</si>
  <si>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</si>
  <si>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</si>
  <si>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</si>
  <si>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</si>
  <si>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</si>
  <si>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</si>
  <si>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</si>
  <si>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</si>
  <si>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</si>
  <si>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</si>
  <si>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</si>
  <si>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</si>
  <si>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</si>
  <si>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</si>
  <si>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</si>
  <si>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</si>
  <si>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</si>
  <si>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</si>
  <si>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</si>
  <si>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</si>
  <si>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</si>
  <si>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</si>
  <si>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</si>
  <si>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</si>
  <si>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</si>
  <si>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</si>
  <si>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</si>
  <si>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</si>
  <si>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</si>
  <si>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</si>
  <si>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</si>
  <si>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</si>
  <si>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</si>
  <si>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</si>
  <si>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</si>
  <si>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</si>
  <si>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</si>
  <si>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</si>
  <si>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</si>
  <si>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</si>
  <si>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</si>
  <si>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</si>
  <si>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</si>
  <si>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</si>
  <si>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</si>
  <si>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</si>
  <si>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</si>
  <si>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</si>
  <si>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</si>
  <si>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</si>
  <si>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</si>
  <si>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</si>
  <si>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</si>
  <si>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</si>
  <si>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</si>
  <si>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</si>
  <si>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</si>
  <si>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</si>
  <si>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</si>
  <si>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</si>
  <si>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</si>
  <si>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</si>
  <si>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</si>
  <si>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</si>
  <si>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</si>
  <si>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</si>
  <si>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</si>
  <si>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</si>
  <si>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</si>
  <si>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</si>
  <si>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</si>
  <si>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</si>
  <si>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</si>
  <si>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</si>
  <si>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</si>
  <si>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</si>
  <si>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</si>
  <si>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</si>
  <si>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</si>
  <si>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</si>
  <si>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</si>
  <si>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</si>
  <si>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</si>
  <si>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</si>
  <si>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</si>
  <si>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</si>
  <si>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</si>
  <si>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</si>
  <si>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</si>
  <si>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</si>
  <si>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</si>
  <si>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</si>
  <si>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</si>
  <si>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</si>
  <si>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</si>
  <si>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</si>
  <si>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</si>
  <si>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</si>
  <si>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</si>
  <si>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</si>
  <si>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</si>
  <si>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</si>
  <si>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</si>
  <si>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</si>
  <si>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</si>
  <si>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</si>
  <si>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</si>
  <si>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</si>
  <si>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</si>
  <si>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</si>
  <si>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</si>
  <si>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</si>
  <si>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</si>
  <si>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</si>
  <si>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</si>
  <si>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</si>
  <si>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</si>
  <si>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</si>
  <si>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</si>
  <si>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</si>
  <si>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</si>
  <si>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</si>
  <si>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</si>
  <si>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</si>
  <si>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</si>
  <si>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</si>
  <si>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</si>
  <si>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</si>
  <si>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</si>
  <si>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</si>
  <si>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</si>
  <si>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</si>
  <si>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</si>
  <si>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</si>
  <si>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</si>
  <si>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</si>
  <si>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</si>
  <si>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</si>
  <si>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</si>
  <si>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</si>
  <si>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</si>
  <si>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</si>
  <si>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</si>
  <si>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</si>
  <si>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</si>
  <si>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</si>
  <si>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</si>
  <si>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</si>
  <si>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</si>
  <si>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</si>
  <si>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</si>
  <si>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</si>
  <si>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</si>
  <si>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</si>
  <si>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</si>
  <si>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</si>
  <si>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</si>
  <si>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</si>
  <si>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</si>
  <si>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</si>
  <si>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</si>
  <si>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</si>
  <si>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</si>
  <si>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</si>
  <si>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</si>
  <si>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04000</t>
  </si>
  <si>
    <t>水洗化人口等（平成30年度実績）</t>
    <phoneticPr fontId="3"/>
  </si>
  <si>
    <t>し尿処理の状況（平成30年度実績）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</si>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</sst>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50</v>
      </c>
      <c r="B7" s="116" t="s">
        <v>251</v>
      </c>
      <c r="C7" s="109" t="s">
        <v>200</v>
      </c>
      <c r="D7" s="110">
        <f>+SUM(E7,+I7)</f>
        <v>2302880</v>
      </c>
      <c r="E7" s="110">
        <f>+SUM(G7,+H7)</f>
        <v>244865</v>
      </c>
      <c r="F7" s="111">
        <f>IF(D7&gt;0,E7/D7*100,"-")</f>
        <v>10.632989995136525</v>
      </c>
      <c r="G7" s="108">
        <f>SUM(G$8:G$207)</f>
        <v>240612</v>
      </c>
      <c r="H7" s="108">
        <f>SUM(H$8:H$207)</f>
        <v>4253</v>
      </c>
      <c r="I7" s="110">
        <f>+SUM(K7,+M7,+O7)</f>
        <v>2058015</v>
      </c>
      <c r="J7" s="111">
        <f>IF(D7&gt;0,I7/D7*100,"-")</f>
        <v>89.367010004863474</v>
      </c>
      <c r="K7" s="108">
        <f>SUM(K$8:K$207)</f>
        <v>1789103</v>
      </c>
      <c r="L7" s="111">
        <f>IF(D7&gt;0,K7/D7*100,"-")</f>
        <v>77.689805808379077</v>
      </c>
      <c r="M7" s="108">
        <f>SUM(M$8:M$207)</f>
        <v>6085</v>
      </c>
      <c r="N7" s="111">
        <f>IF(D7&gt;0,M7/D7*100,"-")</f>
        <v>0.26423435003126522</v>
      </c>
      <c r="O7" s="108">
        <f>SUM(O$8:O$207)</f>
        <v>262827</v>
      </c>
      <c r="P7" s="108">
        <f>SUM(P$8:P$207)</f>
        <v>177585</v>
      </c>
      <c r="Q7" s="111">
        <f>IF(D7&gt;0,O7/D7*100,"-")</f>
        <v>11.412969846453137</v>
      </c>
      <c r="R7" s="108">
        <f>SUM(R$8:R$207)</f>
        <v>20629</v>
      </c>
      <c r="S7" s="112">
        <f t="shared" ref="S7:Z7" si="0">COUNTIF(S$8:S$207,"○")</f>
        <v>29</v>
      </c>
      <c r="T7" s="112">
        <f t="shared" si="0"/>
        <v>0</v>
      </c>
      <c r="U7" s="112">
        <f t="shared" si="0"/>
        <v>0</v>
      </c>
      <c r="V7" s="112">
        <f t="shared" si="0"/>
        <v>6</v>
      </c>
      <c r="W7" s="112">
        <f t="shared" si="0"/>
        <v>22</v>
      </c>
      <c r="X7" s="112">
        <f t="shared" si="0"/>
        <v>1</v>
      </c>
      <c r="Y7" s="112">
        <f t="shared" si="0"/>
        <v>0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50</v>
      </c>
      <c r="B8" s="102" t="s">
        <v>254</v>
      </c>
      <c r="C8" s="101" t="s">
        <v>255</v>
      </c>
      <c r="D8" s="103">
        <f>+SUM(E8,+I8)</f>
        <v>1062123</v>
      </c>
      <c r="E8" s="103">
        <f>+SUM(G8,+H8)</f>
        <v>7061</v>
      </c>
      <c r="F8" s="104">
        <f>IF(D8&gt;0,E8/D8*100,"-")</f>
        <v>0.66480059277503634</v>
      </c>
      <c r="G8" s="103">
        <v>7061</v>
      </c>
      <c r="H8" s="103">
        <v>0</v>
      </c>
      <c r="I8" s="103">
        <f>+SUM(K8,+M8,+O8)</f>
        <v>1055062</v>
      </c>
      <c r="J8" s="104">
        <f>IF(D8&gt;0,I8/D8*100,"-")</f>
        <v>99.335199407224962</v>
      </c>
      <c r="K8" s="103">
        <v>1038823</v>
      </c>
      <c r="L8" s="104">
        <f>IF(D8&gt;0,K8/D8*100,"-")</f>
        <v>97.806280440212674</v>
      </c>
      <c r="M8" s="103">
        <v>4540</v>
      </c>
      <c r="N8" s="104">
        <f>IF(D8&gt;0,M8/D8*100,"-")</f>
        <v>0.42744578546929124</v>
      </c>
      <c r="O8" s="103">
        <v>11699</v>
      </c>
      <c r="P8" s="103">
        <v>5263</v>
      </c>
      <c r="Q8" s="104">
        <f>IF(D8&gt;0,O8/D8*100,"-")</f>
        <v>1.1014731815430039</v>
      </c>
      <c r="R8" s="103">
        <v>12512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50</v>
      </c>
      <c r="B9" s="102" t="s">
        <v>258</v>
      </c>
      <c r="C9" s="101" t="s">
        <v>259</v>
      </c>
      <c r="D9" s="103">
        <f>+SUM(E9,+I9)</f>
        <v>144823</v>
      </c>
      <c r="E9" s="103">
        <f>+SUM(G9,+H9)</f>
        <v>30670</v>
      </c>
      <c r="F9" s="104">
        <f>IF(D9&gt;0,E9/D9*100,"-")</f>
        <v>21.177575385125291</v>
      </c>
      <c r="G9" s="103">
        <v>30670</v>
      </c>
      <c r="H9" s="103">
        <v>0</v>
      </c>
      <c r="I9" s="103">
        <f>+SUM(K9,+M9,+O9)</f>
        <v>114153</v>
      </c>
      <c r="J9" s="104">
        <f>IF(D9&gt;0,I9/D9*100,"-")</f>
        <v>78.822424614874706</v>
      </c>
      <c r="K9" s="103">
        <v>81215</v>
      </c>
      <c r="L9" s="104">
        <f>IF(D9&gt;0,K9/D9*100,"-")</f>
        <v>56.078799638179021</v>
      </c>
      <c r="M9" s="103">
        <v>0</v>
      </c>
      <c r="N9" s="104">
        <f>IF(D9&gt;0,M9/D9*100,"-")</f>
        <v>0</v>
      </c>
      <c r="O9" s="103">
        <v>32938</v>
      </c>
      <c r="P9" s="103">
        <v>18094</v>
      </c>
      <c r="Q9" s="104">
        <f>IF(D9&gt;0,O9/D9*100,"-")</f>
        <v>22.743624976695688</v>
      </c>
      <c r="R9" s="103">
        <v>1148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50</v>
      </c>
      <c r="B10" s="102" t="s">
        <v>260</v>
      </c>
      <c r="C10" s="101" t="s">
        <v>261</v>
      </c>
      <c r="D10" s="103">
        <f>+SUM(E10,+I10)</f>
        <v>54192</v>
      </c>
      <c r="E10" s="103">
        <f>+SUM(G10,+H10)</f>
        <v>1432</v>
      </c>
      <c r="F10" s="104">
        <f>IF(D10&gt;0,E10/D10*100,"-")</f>
        <v>2.6424564511366992</v>
      </c>
      <c r="G10" s="103">
        <v>0</v>
      </c>
      <c r="H10" s="103">
        <v>1432</v>
      </c>
      <c r="I10" s="103">
        <f>+SUM(K10,+M10,+O10)</f>
        <v>52760</v>
      </c>
      <c r="J10" s="104">
        <f>IF(D10&gt;0,I10/D10*100,"-")</f>
        <v>97.357543548863305</v>
      </c>
      <c r="K10" s="103">
        <v>52508</v>
      </c>
      <c r="L10" s="104">
        <f>IF(D10&gt;0,K10/D10*100,"-")</f>
        <v>96.892530262769412</v>
      </c>
      <c r="M10" s="103">
        <v>0</v>
      </c>
      <c r="N10" s="104">
        <f>IF(D10&gt;0,M10/D10*100,"-")</f>
        <v>0</v>
      </c>
      <c r="O10" s="103">
        <v>252</v>
      </c>
      <c r="P10" s="103">
        <v>219</v>
      </c>
      <c r="Q10" s="104">
        <f>IF(D10&gt;0,O10/D10*100,"-")</f>
        <v>0.46501328609388837</v>
      </c>
      <c r="R10" s="103">
        <v>526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50</v>
      </c>
      <c r="B11" s="102" t="s">
        <v>262</v>
      </c>
      <c r="C11" s="101" t="s">
        <v>263</v>
      </c>
      <c r="D11" s="103">
        <f>+SUM(E11,+I11)</f>
        <v>64065</v>
      </c>
      <c r="E11" s="103">
        <f>+SUM(G11,+H11)</f>
        <v>31047</v>
      </c>
      <c r="F11" s="104">
        <f>IF(D11&gt;0,E11/D11*100,"-")</f>
        <v>48.461718567080311</v>
      </c>
      <c r="G11" s="103">
        <v>31047</v>
      </c>
      <c r="H11" s="103">
        <v>0</v>
      </c>
      <c r="I11" s="103">
        <f>+SUM(K11,+M11,+O11)</f>
        <v>33018</v>
      </c>
      <c r="J11" s="104">
        <f>IF(D11&gt;0,I11/D11*100,"-")</f>
        <v>51.538281432919689</v>
      </c>
      <c r="K11" s="103">
        <v>8619</v>
      </c>
      <c r="L11" s="104">
        <f>IF(D11&gt;0,K11/D11*100,"-")</f>
        <v>13.453523764926247</v>
      </c>
      <c r="M11" s="103">
        <v>0</v>
      </c>
      <c r="N11" s="104">
        <f>IF(D11&gt;0,M11/D11*100,"-")</f>
        <v>0</v>
      </c>
      <c r="O11" s="103">
        <v>24399</v>
      </c>
      <c r="P11" s="103">
        <v>19633</v>
      </c>
      <c r="Q11" s="104">
        <f>IF(D11&gt;0,O11/D11*100,"-")</f>
        <v>38.084757667993443</v>
      </c>
      <c r="R11" s="103">
        <v>515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50</v>
      </c>
      <c r="B12" s="102" t="s">
        <v>264</v>
      </c>
      <c r="C12" s="101" t="s">
        <v>265</v>
      </c>
      <c r="D12" s="103">
        <f>+SUM(E12,+I12)</f>
        <v>34333</v>
      </c>
      <c r="E12" s="103">
        <f>+SUM(G12,+H12)</f>
        <v>5428</v>
      </c>
      <c r="F12" s="104">
        <f>IF(D12&gt;0,E12/D12*100,"-")</f>
        <v>15.809862231672152</v>
      </c>
      <c r="G12" s="103">
        <v>5428</v>
      </c>
      <c r="H12" s="103">
        <v>0</v>
      </c>
      <c r="I12" s="103">
        <f>+SUM(K12,+M12,+O12)</f>
        <v>28905</v>
      </c>
      <c r="J12" s="104">
        <f>IF(D12&gt;0,I12/D12*100,"-")</f>
        <v>84.190137768327844</v>
      </c>
      <c r="K12" s="103">
        <v>21780</v>
      </c>
      <c r="L12" s="104">
        <f>IF(D12&gt;0,K12/D12*100,"-")</f>
        <v>63.43750910203012</v>
      </c>
      <c r="M12" s="103">
        <v>0</v>
      </c>
      <c r="N12" s="104">
        <f>IF(D12&gt;0,M12/D12*100,"-")</f>
        <v>0</v>
      </c>
      <c r="O12" s="103">
        <v>7125</v>
      </c>
      <c r="P12" s="103">
        <v>6439</v>
      </c>
      <c r="Q12" s="104">
        <f>IF(D12&gt;0,O12/D12*100,"-")</f>
        <v>20.752628666297731</v>
      </c>
      <c r="R12" s="103">
        <v>229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50</v>
      </c>
      <c r="B13" s="102" t="s">
        <v>266</v>
      </c>
      <c r="C13" s="101" t="s">
        <v>267</v>
      </c>
      <c r="D13" s="103">
        <f>+SUM(E13,+I13)</f>
        <v>78408</v>
      </c>
      <c r="E13" s="103">
        <f>+SUM(G13,+H13)</f>
        <v>2735</v>
      </c>
      <c r="F13" s="104">
        <f>IF(D13&gt;0,E13/D13*100,"-")</f>
        <v>3.488164473012958</v>
      </c>
      <c r="G13" s="103">
        <v>2735</v>
      </c>
      <c r="H13" s="103">
        <v>0</v>
      </c>
      <c r="I13" s="103">
        <f>+SUM(K13,+M13,+O13)</f>
        <v>75673</v>
      </c>
      <c r="J13" s="104">
        <f>IF(D13&gt;0,I13/D13*100,"-")</f>
        <v>96.511835526987042</v>
      </c>
      <c r="K13" s="103">
        <v>71009</v>
      </c>
      <c r="L13" s="104">
        <f>IF(D13&gt;0,K13/D13*100,"-")</f>
        <v>90.563462911947752</v>
      </c>
      <c r="M13" s="103">
        <v>0</v>
      </c>
      <c r="N13" s="104">
        <f>IF(D13&gt;0,M13/D13*100,"-")</f>
        <v>0</v>
      </c>
      <c r="O13" s="103">
        <v>4664</v>
      </c>
      <c r="P13" s="103">
        <v>3795</v>
      </c>
      <c r="Q13" s="104">
        <f>IF(D13&gt;0,O13/D13*100,"-")</f>
        <v>5.9483726150392817</v>
      </c>
      <c r="R13" s="103">
        <v>409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50</v>
      </c>
      <c r="B14" s="102" t="s">
        <v>268</v>
      </c>
      <c r="C14" s="101" t="s">
        <v>269</v>
      </c>
      <c r="D14" s="103">
        <f>+SUM(E14,+I14)</f>
        <v>29153</v>
      </c>
      <c r="E14" s="103">
        <f>+SUM(G14,+H14)</f>
        <v>4937</v>
      </c>
      <c r="F14" s="104">
        <f>IF(D14&gt;0,E14/D14*100,"-")</f>
        <v>16.934792302678968</v>
      </c>
      <c r="G14" s="103">
        <v>4937</v>
      </c>
      <c r="H14" s="103">
        <v>0</v>
      </c>
      <c r="I14" s="103">
        <f>+SUM(K14,+M14,+O14)</f>
        <v>24216</v>
      </c>
      <c r="J14" s="104">
        <f>IF(D14&gt;0,I14/D14*100,"-")</f>
        <v>83.065207697321028</v>
      </c>
      <c r="K14" s="103">
        <v>13713</v>
      </c>
      <c r="L14" s="104">
        <f>IF(D14&gt;0,K14/D14*100,"-")</f>
        <v>47.038040681919533</v>
      </c>
      <c r="M14" s="103">
        <v>0</v>
      </c>
      <c r="N14" s="104">
        <f>IF(D14&gt;0,M14/D14*100,"-")</f>
        <v>0</v>
      </c>
      <c r="O14" s="103">
        <v>10503</v>
      </c>
      <c r="P14" s="103">
        <v>6479</v>
      </c>
      <c r="Q14" s="104">
        <f>IF(D14&gt;0,O14/D14*100,"-")</f>
        <v>36.027167015401503</v>
      </c>
      <c r="R14" s="103">
        <v>213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50</v>
      </c>
      <c r="B15" s="102" t="s">
        <v>270</v>
      </c>
      <c r="C15" s="101" t="s">
        <v>271</v>
      </c>
      <c r="D15" s="103">
        <f>+SUM(E15,+I15)</f>
        <v>62429</v>
      </c>
      <c r="E15" s="103">
        <f>+SUM(G15,+H15)</f>
        <v>734</v>
      </c>
      <c r="F15" s="104">
        <f>IF(D15&gt;0,E15/D15*100,"-")</f>
        <v>1.1757356356821349</v>
      </c>
      <c r="G15" s="103">
        <v>734</v>
      </c>
      <c r="H15" s="103">
        <v>0</v>
      </c>
      <c r="I15" s="103">
        <f>+SUM(K15,+M15,+O15)</f>
        <v>61695</v>
      </c>
      <c r="J15" s="104">
        <f>IF(D15&gt;0,I15/D15*100,"-")</f>
        <v>98.824264364317855</v>
      </c>
      <c r="K15" s="103">
        <v>61443</v>
      </c>
      <c r="L15" s="104">
        <f>IF(D15&gt;0,K15/D15*100,"-")</f>
        <v>98.420605808198118</v>
      </c>
      <c r="M15" s="103">
        <v>0</v>
      </c>
      <c r="N15" s="104">
        <f>IF(D15&gt;0,M15/D15*100,"-")</f>
        <v>0</v>
      </c>
      <c r="O15" s="103">
        <v>252</v>
      </c>
      <c r="P15" s="103">
        <v>42</v>
      </c>
      <c r="Q15" s="104">
        <f>IF(D15&gt;0,O15/D15*100,"-")</f>
        <v>0.40365855611975204</v>
      </c>
      <c r="R15" s="103">
        <v>463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50</v>
      </c>
      <c r="B16" s="102" t="s">
        <v>272</v>
      </c>
      <c r="C16" s="101" t="s">
        <v>273</v>
      </c>
      <c r="D16" s="103">
        <f>+SUM(E16,+I16)</f>
        <v>44013</v>
      </c>
      <c r="E16" s="103">
        <f>+SUM(G16,+H16)</f>
        <v>2103</v>
      </c>
      <c r="F16" s="104">
        <f>IF(D16&gt;0,E16/D16*100,"-")</f>
        <v>4.7781337332151859</v>
      </c>
      <c r="G16" s="103">
        <v>2103</v>
      </c>
      <c r="H16" s="103">
        <v>0</v>
      </c>
      <c r="I16" s="103">
        <f>+SUM(K16,+M16,+O16)</f>
        <v>41910</v>
      </c>
      <c r="J16" s="104">
        <f>IF(D16&gt;0,I16/D16*100,"-")</f>
        <v>95.221866266784815</v>
      </c>
      <c r="K16" s="103">
        <v>39688</v>
      </c>
      <c r="L16" s="104">
        <f>IF(D16&gt;0,K16/D16*100,"-")</f>
        <v>90.173357871537945</v>
      </c>
      <c r="M16" s="103">
        <v>0</v>
      </c>
      <c r="N16" s="104">
        <f>IF(D16&gt;0,M16/D16*100,"-")</f>
        <v>0</v>
      </c>
      <c r="O16" s="103">
        <v>2222</v>
      </c>
      <c r="P16" s="103">
        <v>1724</v>
      </c>
      <c r="Q16" s="104">
        <f>IF(D16&gt;0,O16/D16*100,"-")</f>
        <v>5.0485083952468592</v>
      </c>
      <c r="R16" s="103">
        <v>302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50</v>
      </c>
      <c r="B17" s="102" t="s">
        <v>274</v>
      </c>
      <c r="C17" s="101" t="s">
        <v>275</v>
      </c>
      <c r="D17" s="103">
        <f>+SUM(E17,+I17)</f>
        <v>80031</v>
      </c>
      <c r="E17" s="103">
        <f>+SUM(G17,+H17)</f>
        <v>23148</v>
      </c>
      <c r="F17" s="104">
        <f>IF(D17&gt;0,E17/D17*100,"-")</f>
        <v>28.923792030588146</v>
      </c>
      <c r="G17" s="103">
        <v>20327</v>
      </c>
      <c r="H17" s="103">
        <v>2821</v>
      </c>
      <c r="I17" s="103">
        <f>+SUM(K17,+M17,+O17)</f>
        <v>56883</v>
      </c>
      <c r="J17" s="104">
        <f>IF(D17&gt;0,I17/D17*100,"-")</f>
        <v>71.076207969411854</v>
      </c>
      <c r="K17" s="103">
        <v>27499</v>
      </c>
      <c r="L17" s="104">
        <f>IF(D17&gt;0,K17/D17*100,"-")</f>
        <v>34.36043533130912</v>
      </c>
      <c r="M17" s="103">
        <v>0</v>
      </c>
      <c r="N17" s="104">
        <f>IF(D17&gt;0,M17/D17*100,"-")</f>
        <v>0</v>
      </c>
      <c r="O17" s="103">
        <v>29384</v>
      </c>
      <c r="P17" s="103">
        <v>14437</v>
      </c>
      <c r="Q17" s="104">
        <f>IF(D17&gt;0,O17/D17*100,"-")</f>
        <v>36.715772638102735</v>
      </c>
      <c r="R17" s="103">
        <v>350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50</v>
      </c>
      <c r="B18" s="102" t="s">
        <v>276</v>
      </c>
      <c r="C18" s="101" t="s">
        <v>277</v>
      </c>
      <c r="D18" s="103">
        <f>+SUM(E18,+I18)</f>
        <v>68550</v>
      </c>
      <c r="E18" s="103">
        <f>+SUM(G18,+H18)</f>
        <v>28798</v>
      </c>
      <c r="F18" s="104">
        <f>IF(D18&gt;0,E18/D18*100,"-")</f>
        <v>42.010211524434723</v>
      </c>
      <c r="G18" s="103">
        <v>28798</v>
      </c>
      <c r="H18" s="103">
        <v>0</v>
      </c>
      <c r="I18" s="103">
        <f>+SUM(K18,+M18,+O18)</f>
        <v>39752</v>
      </c>
      <c r="J18" s="104">
        <f>IF(D18&gt;0,I18/D18*100,"-")</f>
        <v>57.989788475565284</v>
      </c>
      <c r="K18" s="103">
        <v>21867</v>
      </c>
      <c r="L18" s="104">
        <f>IF(D18&gt;0,K18/D18*100,"-")</f>
        <v>31.899343544857768</v>
      </c>
      <c r="M18" s="103">
        <v>0</v>
      </c>
      <c r="N18" s="104">
        <f>IF(D18&gt;0,M18/D18*100,"-")</f>
        <v>0</v>
      </c>
      <c r="O18" s="103">
        <v>17885</v>
      </c>
      <c r="P18" s="103">
        <v>13045</v>
      </c>
      <c r="Q18" s="104">
        <f>IF(D18&gt;0,O18/D18*100,"-")</f>
        <v>26.090444930707513</v>
      </c>
      <c r="R18" s="103">
        <v>395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50</v>
      </c>
      <c r="B19" s="102" t="s">
        <v>278</v>
      </c>
      <c r="C19" s="101" t="s">
        <v>279</v>
      </c>
      <c r="D19" s="103">
        <f>+SUM(E19,+I19)</f>
        <v>40161</v>
      </c>
      <c r="E19" s="103">
        <f>+SUM(G19,+H19)</f>
        <v>6807</v>
      </c>
      <c r="F19" s="104">
        <f>IF(D19&gt;0,E19/D19*100,"-")</f>
        <v>16.949279151415553</v>
      </c>
      <c r="G19" s="103">
        <v>6807</v>
      </c>
      <c r="H19" s="103">
        <v>0</v>
      </c>
      <c r="I19" s="103">
        <f>+SUM(K19,+M19,+O19)</f>
        <v>33354</v>
      </c>
      <c r="J19" s="104">
        <f>IF(D19&gt;0,I19/D19*100,"-")</f>
        <v>83.050720848584447</v>
      </c>
      <c r="K19" s="103">
        <v>26254</v>
      </c>
      <c r="L19" s="104">
        <f>IF(D19&gt;0,K19/D19*100,"-")</f>
        <v>65.371878190284107</v>
      </c>
      <c r="M19" s="103">
        <v>0</v>
      </c>
      <c r="N19" s="104">
        <f>IF(D19&gt;0,M19/D19*100,"-")</f>
        <v>0</v>
      </c>
      <c r="O19" s="103">
        <v>7100</v>
      </c>
      <c r="P19" s="103">
        <v>5198</v>
      </c>
      <c r="Q19" s="104">
        <f>IF(D19&gt;0,O19/D19*100,"-")</f>
        <v>17.678842658300344</v>
      </c>
      <c r="R19" s="103">
        <v>109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50</v>
      </c>
      <c r="B20" s="102" t="s">
        <v>280</v>
      </c>
      <c r="C20" s="101" t="s">
        <v>281</v>
      </c>
      <c r="D20" s="103">
        <f>+SUM(E20,+I20)</f>
        <v>131185</v>
      </c>
      <c r="E20" s="103">
        <f>+SUM(G20,+H20)</f>
        <v>43366</v>
      </c>
      <c r="F20" s="104">
        <f>IF(D20&gt;0,E20/D20*100,"-")</f>
        <v>33.057133056370773</v>
      </c>
      <c r="G20" s="103">
        <v>43366</v>
      </c>
      <c r="H20" s="103">
        <v>0</v>
      </c>
      <c r="I20" s="103">
        <f>+SUM(K20,+M20,+O20)</f>
        <v>87819</v>
      </c>
      <c r="J20" s="104">
        <f>IF(D20&gt;0,I20/D20*100,"-")</f>
        <v>66.942866943629227</v>
      </c>
      <c r="K20" s="103">
        <v>45285</v>
      </c>
      <c r="L20" s="104">
        <f>IF(D20&gt;0,K20/D20*100,"-")</f>
        <v>34.519952738499065</v>
      </c>
      <c r="M20" s="103">
        <v>253</v>
      </c>
      <c r="N20" s="104">
        <f>IF(D20&gt;0,M20/D20*100,"-")</f>
        <v>0.19285741510081184</v>
      </c>
      <c r="O20" s="103">
        <v>42281</v>
      </c>
      <c r="P20" s="103">
        <v>34724</v>
      </c>
      <c r="Q20" s="104">
        <f>IF(D20&gt;0,O20/D20*100,"-")</f>
        <v>32.230056790029352</v>
      </c>
      <c r="R20" s="103">
        <v>839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50</v>
      </c>
      <c r="B21" s="102" t="s">
        <v>282</v>
      </c>
      <c r="C21" s="101" t="s">
        <v>283</v>
      </c>
      <c r="D21" s="103">
        <f>+SUM(E21,+I21)</f>
        <v>52559</v>
      </c>
      <c r="E21" s="103">
        <f>+SUM(G21,+H21)</f>
        <v>341</v>
      </c>
      <c r="F21" s="104">
        <f>IF(D21&gt;0,E21/D21*100,"-")</f>
        <v>0.64879468787457906</v>
      </c>
      <c r="G21" s="103">
        <v>341</v>
      </c>
      <c r="H21" s="103">
        <v>0</v>
      </c>
      <c r="I21" s="103">
        <f>+SUM(K21,+M21,+O21)</f>
        <v>52218</v>
      </c>
      <c r="J21" s="104">
        <f>IF(D21&gt;0,I21/D21*100,"-")</f>
        <v>99.35120531212543</v>
      </c>
      <c r="K21" s="103">
        <v>50714</v>
      </c>
      <c r="L21" s="104">
        <f>IF(D21&gt;0,K21/D21*100,"-")</f>
        <v>96.489659240092081</v>
      </c>
      <c r="M21" s="103">
        <v>0</v>
      </c>
      <c r="N21" s="104">
        <f>IF(D21&gt;0,M21/D21*100,"-")</f>
        <v>0</v>
      </c>
      <c r="O21" s="103">
        <v>1504</v>
      </c>
      <c r="P21" s="103">
        <v>1399</v>
      </c>
      <c r="Q21" s="104">
        <f>IF(D21&gt;0,O21/D21*100,"-")</f>
        <v>2.8615460720333341</v>
      </c>
      <c r="R21" s="103">
        <v>191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50</v>
      </c>
      <c r="B22" s="102" t="s">
        <v>284</v>
      </c>
      <c r="C22" s="101" t="s">
        <v>285</v>
      </c>
      <c r="D22" s="103">
        <f>+SUM(E22,+I22)</f>
        <v>11978</v>
      </c>
      <c r="E22" s="103">
        <f>+SUM(G22,+H22)</f>
        <v>3183</v>
      </c>
      <c r="F22" s="104">
        <f>IF(D22&gt;0,E22/D22*100,"-")</f>
        <v>26.573718483887127</v>
      </c>
      <c r="G22" s="103">
        <v>3183</v>
      </c>
      <c r="H22" s="103">
        <v>0</v>
      </c>
      <c r="I22" s="103">
        <f>+SUM(K22,+M22,+O22)</f>
        <v>8795</v>
      </c>
      <c r="J22" s="104">
        <f>IF(D22&gt;0,I22/D22*100,"-")</f>
        <v>73.42628151611288</v>
      </c>
      <c r="K22" s="103">
        <v>5399</v>
      </c>
      <c r="L22" s="104">
        <f>IF(D22&gt;0,K22/D22*100,"-")</f>
        <v>45.074302888629155</v>
      </c>
      <c r="M22" s="103">
        <v>0</v>
      </c>
      <c r="N22" s="104">
        <f>IF(D22&gt;0,M22/D22*100,"-")</f>
        <v>0</v>
      </c>
      <c r="O22" s="103">
        <v>3396</v>
      </c>
      <c r="P22" s="103">
        <v>3148</v>
      </c>
      <c r="Q22" s="104">
        <f>IF(D22&gt;0,O22/D22*100,"-")</f>
        <v>28.351978627483721</v>
      </c>
      <c r="R22" s="103">
        <v>75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50</v>
      </c>
      <c r="B23" s="102" t="s">
        <v>286</v>
      </c>
      <c r="C23" s="101" t="s">
        <v>287</v>
      </c>
      <c r="D23" s="103">
        <f>+SUM(E23,+I23)</f>
        <v>1406</v>
      </c>
      <c r="E23" s="103">
        <f>+SUM(G23,+H23)</f>
        <v>160</v>
      </c>
      <c r="F23" s="104">
        <f>IF(D23&gt;0,E23/D23*100,"-")</f>
        <v>11.379800853485063</v>
      </c>
      <c r="G23" s="103">
        <v>160</v>
      </c>
      <c r="H23" s="103">
        <v>0</v>
      </c>
      <c r="I23" s="103">
        <f>+SUM(K23,+M23,+O23)</f>
        <v>1246</v>
      </c>
      <c r="J23" s="104">
        <f>IF(D23&gt;0,I23/D23*100,"-")</f>
        <v>88.620199146514935</v>
      </c>
      <c r="K23" s="103">
        <v>1154</v>
      </c>
      <c r="L23" s="104">
        <f>IF(D23&gt;0,K23/D23*100,"-")</f>
        <v>82.076813655761029</v>
      </c>
      <c r="M23" s="103">
        <v>0</v>
      </c>
      <c r="N23" s="104">
        <f>IF(D23&gt;0,M23/D23*100,"-")</f>
        <v>0</v>
      </c>
      <c r="O23" s="103">
        <v>92</v>
      </c>
      <c r="P23" s="103">
        <v>92</v>
      </c>
      <c r="Q23" s="104">
        <f>IF(D23&gt;0,O23/D23*100,"-")</f>
        <v>6.5433854907539111</v>
      </c>
      <c r="R23" s="103">
        <v>33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50</v>
      </c>
      <c r="B24" s="102" t="s">
        <v>288</v>
      </c>
      <c r="C24" s="101" t="s">
        <v>289</v>
      </c>
      <c r="D24" s="103">
        <f>+SUM(E24,+I24)</f>
        <v>23654</v>
      </c>
      <c r="E24" s="103">
        <f>+SUM(G24,+H24)</f>
        <v>1135</v>
      </c>
      <c r="F24" s="104">
        <f>IF(D24&gt;0,E24/D24*100,"-")</f>
        <v>4.7983427750063417</v>
      </c>
      <c r="G24" s="103">
        <v>1135</v>
      </c>
      <c r="H24" s="103">
        <v>0</v>
      </c>
      <c r="I24" s="103">
        <f>+SUM(K24,+M24,+O24)</f>
        <v>22519</v>
      </c>
      <c r="J24" s="104">
        <f>IF(D24&gt;0,I24/D24*100,"-")</f>
        <v>95.201657224993667</v>
      </c>
      <c r="K24" s="103">
        <v>21242</v>
      </c>
      <c r="L24" s="104">
        <f>IF(D24&gt;0,K24/D24*100,"-")</f>
        <v>89.802993151264047</v>
      </c>
      <c r="M24" s="103">
        <v>0</v>
      </c>
      <c r="N24" s="104">
        <f>IF(D24&gt;0,M24/D24*100,"-")</f>
        <v>0</v>
      </c>
      <c r="O24" s="103">
        <v>1277</v>
      </c>
      <c r="P24" s="103">
        <v>723</v>
      </c>
      <c r="Q24" s="104">
        <f>IF(D24&gt;0,O24/D24*100,"-")</f>
        <v>5.3986640737296021</v>
      </c>
      <c r="R24" s="103">
        <v>100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50</v>
      </c>
      <c r="B25" s="102" t="s">
        <v>290</v>
      </c>
      <c r="C25" s="101" t="s">
        <v>291</v>
      </c>
      <c r="D25" s="103">
        <f>+SUM(E25,+I25)</f>
        <v>11027</v>
      </c>
      <c r="E25" s="103">
        <f>+SUM(G25,+H25)</f>
        <v>2426</v>
      </c>
      <c r="F25" s="104">
        <f>IF(D25&gt;0,E25/D25*100,"-")</f>
        <v>22.000544118980685</v>
      </c>
      <c r="G25" s="103">
        <v>2426</v>
      </c>
      <c r="H25" s="103">
        <v>0</v>
      </c>
      <c r="I25" s="103">
        <f>+SUM(K25,+M25,+O25)</f>
        <v>8601</v>
      </c>
      <c r="J25" s="104">
        <f>IF(D25&gt;0,I25/D25*100,"-")</f>
        <v>77.999455881019315</v>
      </c>
      <c r="K25" s="103">
        <v>6062</v>
      </c>
      <c r="L25" s="104">
        <f>IF(D25&gt;0,K25/D25*100,"-")</f>
        <v>54.974154348417528</v>
      </c>
      <c r="M25" s="103">
        <v>0</v>
      </c>
      <c r="N25" s="104">
        <f>IF(D25&gt;0,M25/D25*100,"-")</f>
        <v>0</v>
      </c>
      <c r="O25" s="103">
        <v>2539</v>
      </c>
      <c r="P25" s="103">
        <v>1950</v>
      </c>
      <c r="Q25" s="104">
        <f>IF(D25&gt;0,O25/D25*100,"-")</f>
        <v>23.025301532601798</v>
      </c>
      <c r="R25" s="103">
        <v>51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50</v>
      </c>
      <c r="B26" s="102" t="s">
        <v>292</v>
      </c>
      <c r="C26" s="101" t="s">
        <v>293</v>
      </c>
      <c r="D26" s="103">
        <f>+SUM(E26,+I26)</f>
        <v>37980</v>
      </c>
      <c r="E26" s="103">
        <f>+SUM(G26,+H26)</f>
        <v>3637</v>
      </c>
      <c r="F26" s="104">
        <f>IF(D26&gt;0,E26/D26*100,"-")</f>
        <v>9.5760926803580837</v>
      </c>
      <c r="G26" s="103">
        <v>3637</v>
      </c>
      <c r="H26" s="103">
        <v>0</v>
      </c>
      <c r="I26" s="103">
        <f>+SUM(K26,+M26,+O26)</f>
        <v>34343</v>
      </c>
      <c r="J26" s="104">
        <f>IF(D26&gt;0,I26/D26*100,"-")</f>
        <v>90.423907319641913</v>
      </c>
      <c r="K26" s="103">
        <v>27524</v>
      </c>
      <c r="L26" s="104">
        <f>IF(D26&gt;0,K26/D26*100,"-")</f>
        <v>72.469720905739862</v>
      </c>
      <c r="M26" s="103">
        <v>0</v>
      </c>
      <c r="N26" s="104">
        <f>IF(D26&gt;0,M26/D26*100,"-")</f>
        <v>0</v>
      </c>
      <c r="O26" s="103">
        <v>6819</v>
      </c>
      <c r="P26" s="103">
        <v>5860</v>
      </c>
      <c r="Q26" s="104">
        <f>IF(D26&gt;0,O26/D26*100,"-")</f>
        <v>17.954186413902054</v>
      </c>
      <c r="R26" s="103">
        <v>187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50</v>
      </c>
      <c r="B27" s="102" t="s">
        <v>294</v>
      </c>
      <c r="C27" s="101" t="s">
        <v>295</v>
      </c>
      <c r="D27" s="103">
        <f>+SUM(E27,+I27)</f>
        <v>8711</v>
      </c>
      <c r="E27" s="103">
        <f>+SUM(G27,+H27)</f>
        <v>1623</v>
      </c>
      <c r="F27" s="104">
        <f>IF(D27&gt;0,E27/D27*100,"-")</f>
        <v>18.63161519917346</v>
      </c>
      <c r="G27" s="103">
        <v>1623</v>
      </c>
      <c r="H27" s="103">
        <v>0</v>
      </c>
      <c r="I27" s="103">
        <f>+SUM(K27,+M27,+O27)</f>
        <v>7088</v>
      </c>
      <c r="J27" s="104">
        <f>IF(D27&gt;0,I27/D27*100,"-")</f>
        <v>81.368384800826547</v>
      </c>
      <c r="K27" s="103">
        <v>5209</v>
      </c>
      <c r="L27" s="104">
        <f>IF(D27&gt;0,K27/D27*100,"-")</f>
        <v>59.797956606589374</v>
      </c>
      <c r="M27" s="103">
        <v>0</v>
      </c>
      <c r="N27" s="104">
        <f>IF(D27&gt;0,M27/D27*100,"-")</f>
        <v>0</v>
      </c>
      <c r="O27" s="103">
        <v>1879</v>
      </c>
      <c r="P27" s="103">
        <v>1781</v>
      </c>
      <c r="Q27" s="104">
        <f>IF(D27&gt;0,O27/D27*100,"-")</f>
        <v>21.57042819423717</v>
      </c>
      <c r="R27" s="103">
        <v>100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50</v>
      </c>
      <c r="B28" s="102" t="s">
        <v>296</v>
      </c>
      <c r="C28" s="101" t="s">
        <v>297</v>
      </c>
      <c r="D28" s="103">
        <f>+SUM(E28,+I28)</f>
        <v>13704</v>
      </c>
      <c r="E28" s="103">
        <f>+SUM(G28,+H28)</f>
        <v>4098</v>
      </c>
      <c r="F28" s="104">
        <f>IF(D28&gt;0,E28/D28*100,"-")</f>
        <v>29.903677758318736</v>
      </c>
      <c r="G28" s="103">
        <v>4098</v>
      </c>
      <c r="H28" s="103">
        <v>0</v>
      </c>
      <c r="I28" s="103">
        <f>+SUM(K28,+M28,+O28)</f>
        <v>9606</v>
      </c>
      <c r="J28" s="104">
        <f>IF(D28&gt;0,I28/D28*100,"-")</f>
        <v>70.096322241681264</v>
      </c>
      <c r="K28" s="103">
        <v>3864</v>
      </c>
      <c r="L28" s="104">
        <f>IF(D28&gt;0,K28/D28*100,"-")</f>
        <v>28.196147110332749</v>
      </c>
      <c r="M28" s="103">
        <v>0</v>
      </c>
      <c r="N28" s="104">
        <f>IF(D28&gt;0,M28/D28*100,"-")</f>
        <v>0</v>
      </c>
      <c r="O28" s="103">
        <v>5742</v>
      </c>
      <c r="P28" s="103">
        <v>4509</v>
      </c>
      <c r="Q28" s="104">
        <f>IF(D28&gt;0,O28/D28*100,"-")</f>
        <v>41.900175131348512</v>
      </c>
      <c r="R28" s="103">
        <v>188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50</v>
      </c>
      <c r="B29" s="102" t="s">
        <v>298</v>
      </c>
      <c r="C29" s="101" t="s">
        <v>299</v>
      </c>
      <c r="D29" s="103">
        <f>+SUM(E29,+I29)</f>
        <v>33662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33662</v>
      </c>
      <c r="J29" s="104">
        <f>IF(D29&gt;0,I29/D29*100,"-")</f>
        <v>100</v>
      </c>
      <c r="K29" s="103">
        <v>27275</v>
      </c>
      <c r="L29" s="104">
        <f>IF(D29&gt;0,K29/D29*100,"-")</f>
        <v>81.026082823361662</v>
      </c>
      <c r="M29" s="103">
        <v>0</v>
      </c>
      <c r="N29" s="104">
        <f>IF(D29&gt;0,M29/D29*100,"-")</f>
        <v>0</v>
      </c>
      <c r="O29" s="103">
        <v>6387</v>
      </c>
      <c r="P29" s="103">
        <v>5023</v>
      </c>
      <c r="Q29" s="104">
        <f>IF(D29&gt;0,O29/D29*100,"-")</f>
        <v>18.973917176638349</v>
      </c>
      <c r="R29" s="103">
        <v>106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50</v>
      </c>
      <c r="B30" s="102" t="s">
        <v>300</v>
      </c>
      <c r="C30" s="101" t="s">
        <v>301</v>
      </c>
      <c r="D30" s="103">
        <f>+SUM(E30,+I30)</f>
        <v>12254</v>
      </c>
      <c r="E30" s="103">
        <f>+SUM(G30,+H30)</f>
        <v>1916</v>
      </c>
      <c r="F30" s="104">
        <f>IF(D30&gt;0,E30/D30*100,"-")</f>
        <v>15.63571078831402</v>
      </c>
      <c r="G30" s="103">
        <v>1916</v>
      </c>
      <c r="H30" s="103">
        <v>0</v>
      </c>
      <c r="I30" s="103">
        <f>+SUM(K30,+M30,+O30)</f>
        <v>10338</v>
      </c>
      <c r="J30" s="104">
        <f>IF(D30&gt;0,I30/D30*100,"-")</f>
        <v>84.364289211685985</v>
      </c>
      <c r="K30" s="103">
        <v>7192</v>
      </c>
      <c r="L30" s="104">
        <f>IF(D30&gt;0,K30/D30*100,"-")</f>
        <v>58.691039660519017</v>
      </c>
      <c r="M30" s="103">
        <v>0</v>
      </c>
      <c r="N30" s="104">
        <f>IF(D30&gt;0,M30/D30*100,"-")</f>
        <v>0</v>
      </c>
      <c r="O30" s="103">
        <v>3146</v>
      </c>
      <c r="P30" s="103">
        <v>2891</v>
      </c>
      <c r="Q30" s="104">
        <f>IF(D30&gt;0,O30/D30*100,"-")</f>
        <v>25.673249551166965</v>
      </c>
      <c r="R30" s="103">
        <v>60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50</v>
      </c>
      <c r="B31" s="102" t="s">
        <v>302</v>
      </c>
      <c r="C31" s="101" t="s">
        <v>303</v>
      </c>
      <c r="D31" s="103">
        <f>+SUM(E31,+I31)</f>
        <v>14459</v>
      </c>
      <c r="E31" s="103">
        <f>+SUM(G31,+H31)</f>
        <v>572</v>
      </c>
      <c r="F31" s="104">
        <f>IF(D31&gt;0,E31/D31*100,"-")</f>
        <v>3.9560135555709244</v>
      </c>
      <c r="G31" s="103">
        <v>572</v>
      </c>
      <c r="H31" s="103">
        <v>0</v>
      </c>
      <c r="I31" s="103">
        <f>+SUM(K31,+M31,+O31)</f>
        <v>13887</v>
      </c>
      <c r="J31" s="104">
        <f>IF(D31&gt;0,I31/D31*100,"-")</f>
        <v>96.043986444429081</v>
      </c>
      <c r="K31" s="103">
        <v>8978</v>
      </c>
      <c r="L31" s="104">
        <f>IF(D31&gt;0,K31/D31*100,"-")</f>
        <v>62.09281416418839</v>
      </c>
      <c r="M31" s="103">
        <v>0</v>
      </c>
      <c r="N31" s="104">
        <f>IF(D31&gt;0,M31/D31*100,"-")</f>
        <v>0</v>
      </c>
      <c r="O31" s="103">
        <v>4909</v>
      </c>
      <c r="P31" s="103">
        <v>3153</v>
      </c>
      <c r="Q31" s="104">
        <f>IF(D31&gt;0,O31/D31*100,"-")</f>
        <v>33.951172280240684</v>
      </c>
      <c r="R31" s="103">
        <v>49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50</v>
      </c>
      <c r="B32" s="102" t="s">
        <v>304</v>
      </c>
      <c r="C32" s="101" t="s">
        <v>305</v>
      </c>
      <c r="D32" s="103">
        <f>+SUM(E32,+I32)</f>
        <v>18842</v>
      </c>
      <c r="E32" s="103">
        <f>+SUM(G32,+H32)</f>
        <v>450</v>
      </c>
      <c r="F32" s="104">
        <f>IF(D32&gt;0,E32/D32*100,"-")</f>
        <v>2.3882814987793228</v>
      </c>
      <c r="G32" s="103">
        <v>450</v>
      </c>
      <c r="H32" s="103">
        <v>0</v>
      </c>
      <c r="I32" s="103">
        <f>+SUM(K32,+M32,+O32)</f>
        <v>18392</v>
      </c>
      <c r="J32" s="104">
        <f>IF(D32&gt;0,I32/D32*100,"-")</f>
        <v>97.611718501220679</v>
      </c>
      <c r="K32" s="103">
        <v>18308</v>
      </c>
      <c r="L32" s="104">
        <f>IF(D32&gt;0,K32/D32*100,"-")</f>
        <v>97.165905954781877</v>
      </c>
      <c r="M32" s="103">
        <v>0</v>
      </c>
      <c r="N32" s="104">
        <f>IF(D32&gt;0,M32/D32*100,"-")</f>
        <v>0</v>
      </c>
      <c r="O32" s="103">
        <v>84</v>
      </c>
      <c r="P32" s="103">
        <v>53</v>
      </c>
      <c r="Q32" s="104">
        <f>IF(D32&gt;0,O32/D32*100,"-")</f>
        <v>0.44581254643880691</v>
      </c>
      <c r="R32" s="103">
        <v>70</v>
      </c>
      <c r="S32" s="101" t="s">
        <v>257</v>
      </c>
      <c r="T32" s="101"/>
      <c r="U32" s="101"/>
      <c r="V32" s="101"/>
      <c r="W32" s="101"/>
      <c r="X32" s="101" t="s">
        <v>257</v>
      </c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50</v>
      </c>
      <c r="B33" s="102" t="s">
        <v>306</v>
      </c>
      <c r="C33" s="101" t="s">
        <v>307</v>
      </c>
      <c r="D33" s="103">
        <f>+SUM(E33,+I33)</f>
        <v>36157</v>
      </c>
      <c r="E33" s="103">
        <f>+SUM(G33,+H33)</f>
        <v>1344</v>
      </c>
      <c r="F33" s="104">
        <f>IF(D33&gt;0,E33/D33*100,"-")</f>
        <v>3.717122548884034</v>
      </c>
      <c r="G33" s="103">
        <v>1344</v>
      </c>
      <c r="H33" s="103">
        <v>0</v>
      </c>
      <c r="I33" s="103">
        <f>+SUM(K33,+M33,+O33)</f>
        <v>34813</v>
      </c>
      <c r="J33" s="104">
        <f>IF(D33&gt;0,I33/D33*100,"-")</f>
        <v>96.282877451115965</v>
      </c>
      <c r="K33" s="103">
        <v>33751</v>
      </c>
      <c r="L33" s="104">
        <f>IF(D33&gt;0,K33/D33*100,"-")</f>
        <v>93.345686865613857</v>
      </c>
      <c r="M33" s="103">
        <v>0</v>
      </c>
      <c r="N33" s="104">
        <f>IF(D33&gt;0,M33/D33*100,"-")</f>
        <v>0</v>
      </c>
      <c r="O33" s="103">
        <v>1062</v>
      </c>
      <c r="P33" s="103">
        <v>781</v>
      </c>
      <c r="Q33" s="104">
        <f>IF(D33&gt;0,O33/D33*100,"-")</f>
        <v>2.9371905855021159</v>
      </c>
      <c r="R33" s="103">
        <v>150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50</v>
      </c>
      <c r="B34" s="102" t="s">
        <v>308</v>
      </c>
      <c r="C34" s="101" t="s">
        <v>309</v>
      </c>
      <c r="D34" s="103">
        <f>+SUM(E34,+I34)</f>
        <v>28498</v>
      </c>
      <c r="E34" s="103">
        <f>+SUM(G34,+H34)</f>
        <v>3763</v>
      </c>
      <c r="F34" s="104">
        <f>IF(D34&gt;0,E34/D34*100,"-")</f>
        <v>13.204435398975367</v>
      </c>
      <c r="G34" s="103">
        <v>3763</v>
      </c>
      <c r="H34" s="103">
        <v>0</v>
      </c>
      <c r="I34" s="103">
        <f>+SUM(K34,+M34,+O34)</f>
        <v>24735</v>
      </c>
      <c r="J34" s="104">
        <f>IF(D34&gt;0,I34/D34*100,"-")</f>
        <v>86.795564601024637</v>
      </c>
      <c r="K34" s="103">
        <v>21986</v>
      </c>
      <c r="L34" s="104">
        <f>IF(D34&gt;0,K34/D34*100,"-")</f>
        <v>77.149273633237428</v>
      </c>
      <c r="M34" s="103">
        <v>0</v>
      </c>
      <c r="N34" s="104">
        <f>IF(D34&gt;0,M34/D34*100,"-")</f>
        <v>0</v>
      </c>
      <c r="O34" s="103">
        <v>2749</v>
      </c>
      <c r="P34" s="103">
        <v>2233</v>
      </c>
      <c r="Q34" s="104">
        <f>IF(D34&gt;0,O34/D34*100,"-")</f>
        <v>9.6462909677872126</v>
      </c>
      <c r="R34" s="103">
        <v>416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50</v>
      </c>
      <c r="B35" s="102" t="s">
        <v>310</v>
      </c>
      <c r="C35" s="101" t="s">
        <v>311</v>
      </c>
      <c r="D35" s="103">
        <f>+SUM(E35,+I35)</f>
        <v>8089</v>
      </c>
      <c r="E35" s="103">
        <f>+SUM(G35,+H35)</f>
        <v>2276</v>
      </c>
      <c r="F35" s="104">
        <f>IF(D35&gt;0,E35/D35*100,"-")</f>
        <v>28.136976140437632</v>
      </c>
      <c r="G35" s="103">
        <v>2276</v>
      </c>
      <c r="H35" s="103">
        <v>0</v>
      </c>
      <c r="I35" s="103">
        <f>+SUM(K35,+M35,+O35)</f>
        <v>5813</v>
      </c>
      <c r="J35" s="104">
        <f>IF(D35&gt;0,I35/D35*100,"-")</f>
        <v>71.863023859562375</v>
      </c>
      <c r="K35" s="103">
        <v>3644</v>
      </c>
      <c r="L35" s="104">
        <f>IF(D35&gt;0,K35/D35*100,"-")</f>
        <v>45.048831746816667</v>
      </c>
      <c r="M35" s="103">
        <v>0</v>
      </c>
      <c r="N35" s="104">
        <f>IF(D35&gt;0,M35/D35*100,"-")</f>
        <v>0</v>
      </c>
      <c r="O35" s="103">
        <v>2169</v>
      </c>
      <c r="P35" s="103">
        <v>2169</v>
      </c>
      <c r="Q35" s="104">
        <f>IF(D35&gt;0,O35/D35*100,"-")</f>
        <v>26.814192112745705</v>
      </c>
      <c r="R35" s="103">
        <v>74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50</v>
      </c>
      <c r="B36" s="102" t="s">
        <v>312</v>
      </c>
      <c r="C36" s="101" t="s">
        <v>313</v>
      </c>
      <c r="D36" s="103">
        <f>+SUM(E36,+I36)</f>
        <v>5995</v>
      </c>
      <c r="E36" s="103">
        <f>+SUM(G36,+H36)</f>
        <v>665</v>
      </c>
      <c r="F36" s="104">
        <f>IF(D36&gt;0,E36/D36*100,"-")</f>
        <v>11.092577147623018</v>
      </c>
      <c r="G36" s="103">
        <v>665</v>
      </c>
      <c r="H36" s="103">
        <v>0</v>
      </c>
      <c r="I36" s="103">
        <f>+SUM(K36,+M36,+O36)</f>
        <v>5330</v>
      </c>
      <c r="J36" s="104">
        <f>IF(D36&gt;0,I36/D36*100,"-")</f>
        <v>88.907422852376982</v>
      </c>
      <c r="K36" s="103">
        <v>3659</v>
      </c>
      <c r="L36" s="104">
        <f>IF(D36&gt;0,K36/D36*100,"-")</f>
        <v>61.034195162635527</v>
      </c>
      <c r="M36" s="103">
        <v>0</v>
      </c>
      <c r="N36" s="104">
        <f>IF(D36&gt;0,M36/D36*100,"-")</f>
        <v>0</v>
      </c>
      <c r="O36" s="103">
        <v>1671</v>
      </c>
      <c r="P36" s="103">
        <v>1553</v>
      </c>
      <c r="Q36" s="104">
        <f>IF(D36&gt;0,O36/D36*100,"-")</f>
        <v>27.873227689741455</v>
      </c>
      <c r="R36" s="103">
        <v>73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50</v>
      </c>
      <c r="B37" s="102" t="s">
        <v>314</v>
      </c>
      <c r="C37" s="101" t="s">
        <v>315</v>
      </c>
      <c r="D37" s="103">
        <f>+SUM(E37,+I37)</f>
        <v>6904</v>
      </c>
      <c r="E37" s="103">
        <f>+SUM(G37,+H37)</f>
        <v>1947</v>
      </c>
      <c r="F37" s="104">
        <f>IF(D37&gt;0,E37/D37*100,"-")</f>
        <v>28.201042873696409</v>
      </c>
      <c r="G37" s="103">
        <v>1947</v>
      </c>
      <c r="H37" s="103">
        <v>0</v>
      </c>
      <c r="I37" s="103">
        <f>+SUM(K37,+M37,+O37)</f>
        <v>4957</v>
      </c>
      <c r="J37" s="104">
        <f>IF(D37&gt;0,I37/D37*100,"-")</f>
        <v>71.798957126303591</v>
      </c>
      <c r="K37" s="103">
        <v>2667</v>
      </c>
      <c r="L37" s="104">
        <f>IF(D37&gt;0,K37/D37*100,"-")</f>
        <v>38.629779837775203</v>
      </c>
      <c r="M37" s="103">
        <v>0</v>
      </c>
      <c r="N37" s="104">
        <f>IF(D37&gt;0,M37/D37*100,"-")</f>
        <v>0</v>
      </c>
      <c r="O37" s="103">
        <v>2290</v>
      </c>
      <c r="P37" s="103">
        <v>1890</v>
      </c>
      <c r="Q37" s="104">
        <f>IF(D37&gt;0,O37/D37*100,"-")</f>
        <v>33.169177288528388</v>
      </c>
      <c r="R37" s="103">
        <v>41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50</v>
      </c>
      <c r="B38" s="102" t="s">
        <v>316</v>
      </c>
      <c r="C38" s="101" t="s">
        <v>317</v>
      </c>
      <c r="D38" s="103">
        <f>+SUM(E38,+I38)</f>
        <v>23483</v>
      </c>
      <c r="E38" s="103">
        <f>+SUM(G38,+H38)</f>
        <v>7473</v>
      </c>
      <c r="F38" s="104">
        <f>IF(D38&gt;0,E38/D38*100,"-")</f>
        <v>31.823020908742492</v>
      </c>
      <c r="G38" s="103">
        <v>7473</v>
      </c>
      <c r="H38" s="103">
        <v>0</v>
      </c>
      <c r="I38" s="103">
        <f>+SUM(K38,+M38,+O38)</f>
        <v>16010</v>
      </c>
      <c r="J38" s="104">
        <f>IF(D38&gt;0,I38/D38*100,"-")</f>
        <v>68.176979091257508</v>
      </c>
      <c r="K38" s="103">
        <v>12383</v>
      </c>
      <c r="L38" s="104">
        <f>IF(D38&gt;0,K38/D38*100,"-")</f>
        <v>52.731763403313039</v>
      </c>
      <c r="M38" s="103">
        <v>0</v>
      </c>
      <c r="N38" s="104">
        <f>IF(D38&gt;0,M38/D38*100,"-")</f>
        <v>0</v>
      </c>
      <c r="O38" s="103">
        <v>3627</v>
      </c>
      <c r="P38" s="103">
        <v>2974</v>
      </c>
      <c r="Q38" s="104">
        <f>IF(D38&gt;0,O38/D38*100,"-")</f>
        <v>15.445215687944469</v>
      </c>
      <c r="R38" s="103">
        <v>160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50</v>
      </c>
      <c r="B39" s="102" t="s">
        <v>318</v>
      </c>
      <c r="C39" s="101" t="s">
        <v>319</v>
      </c>
      <c r="D39" s="103">
        <f>+SUM(E39,+I39)</f>
        <v>16174</v>
      </c>
      <c r="E39" s="103">
        <f>+SUM(G39,+H39)</f>
        <v>7368</v>
      </c>
      <c r="F39" s="104">
        <f>IF(D39&gt;0,E39/D39*100,"-")</f>
        <v>45.554593792506495</v>
      </c>
      <c r="G39" s="103">
        <v>7368</v>
      </c>
      <c r="H39" s="103">
        <v>0</v>
      </c>
      <c r="I39" s="103">
        <f>+SUM(K39,+M39,+O39)</f>
        <v>8806</v>
      </c>
      <c r="J39" s="104">
        <f>IF(D39&gt;0,I39/D39*100,"-")</f>
        <v>54.445406207493505</v>
      </c>
      <c r="K39" s="103">
        <v>6011</v>
      </c>
      <c r="L39" s="104">
        <f>IF(D39&gt;0,K39/D39*100,"-")</f>
        <v>37.164585136639047</v>
      </c>
      <c r="M39" s="103">
        <v>0</v>
      </c>
      <c r="N39" s="104">
        <f>IF(D39&gt;0,M39/D39*100,"-")</f>
        <v>0</v>
      </c>
      <c r="O39" s="103">
        <v>2795</v>
      </c>
      <c r="P39" s="103">
        <v>2086</v>
      </c>
      <c r="Q39" s="104">
        <f>IF(D39&gt;0,O39/D39*100,"-")</f>
        <v>17.280821070854458</v>
      </c>
      <c r="R39" s="103">
        <v>57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50</v>
      </c>
      <c r="B40" s="102" t="s">
        <v>320</v>
      </c>
      <c r="C40" s="101" t="s">
        <v>321</v>
      </c>
      <c r="D40" s="103">
        <f>+SUM(E40,+I40)</f>
        <v>24640</v>
      </c>
      <c r="E40" s="103">
        <f>+SUM(G40,+H40)</f>
        <v>7113</v>
      </c>
      <c r="F40" s="104">
        <f>IF(D40&gt;0,E40/D40*100,"-")</f>
        <v>28.867694805194805</v>
      </c>
      <c r="G40" s="103">
        <v>7113</v>
      </c>
      <c r="H40" s="103">
        <v>0</v>
      </c>
      <c r="I40" s="103">
        <f>+SUM(K40,+M40,+O40)</f>
        <v>17527</v>
      </c>
      <c r="J40" s="104">
        <f>IF(D40&gt;0,I40/D40*100,"-")</f>
        <v>71.132305194805184</v>
      </c>
      <c r="K40" s="103">
        <v>7814</v>
      </c>
      <c r="L40" s="104">
        <f>IF(D40&gt;0,K40/D40*100,"-")</f>
        <v>31.712662337662341</v>
      </c>
      <c r="M40" s="103">
        <v>1292</v>
      </c>
      <c r="N40" s="104">
        <f>IF(D40&gt;0,M40/D40*100,"-")</f>
        <v>5.2435064935064934</v>
      </c>
      <c r="O40" s="103">
        <v>8421</v>
      </c>
      <c r="P40" s="103">
        <v>2582</v>
      </c>
      <c r="Q40" s="104">
        <f>IF(D40&gt;0,O40/D40*100,"-")</f>
        <v>34.17613636363636</v>
      </c>
      <c r="R40" s="103">
        <v>76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50</v>
      </c>
      <c r="B41" s="102" t="s">
        <v>322</v>
      </c>
      <c r="C41" s="101" t="s">
        <v>323</v>
      </c>
      <c r="D41" s="103">
        <f>+SUM(E41,+I41)</f>
        <v>6504</v>
      </c>
      <c r="E41" s="103">
        <f>+SUM(G41,+H41)</f>
        <v>1198</v>
      </c>
      <c r="F41" s="104">
        <f>IF(D41&gt;0,E41/D41*100,"-")</f>
        <v>18.419434194341942</v>
      </c>
      <c r="G41" s="103">
        <v>1198</v>
      </c>
      <c r="H41" s="103">
        <v>0</v>
      </c>
      <c r="I41" s="103">
        <f>+SUM(K41,+M41,+O41)</f>
        <v>5306</v>
      </c>
      <c r="J41" s="104">
        <f>IF(D41&gt;0,I41/D41*100,"-")</f>
        <v>81.580565805658054</v>
      </c>
      <c r="K41" s="103">
        <v>3880</v>
      </c>
      <c r="L41" s="104">
        <f>IF(D41&gt;0,K41/D41*100,"-")</f>
        <v>59.655596555965559</v>
      </c>
      <c r="M41" s="103">
        <v>0</v>
      </c>
      <c r="N41" s="104">
        <f>IF(D41&gt;0,M41/D41*100,"-")</f>
        <v>0</v>
      </c>
      <c r="O41" s="103">
        <v>1426</v>
      </c>
      <c r="P41" s="103">
        <v>1321</v>
      </c>
      <c r="Q41" s="104">
        <f>IF(D41&gt;0,O41/D41*100,"-")</f>
        <v>21.924969249692499</v>
      </c>
      <c r="R41" s="103">
        <v>184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50</v>
      </c>
      <c r="B42" s="102" t="s">
        <v>324</v>
      </c>
      <c r="C42" s="101" t="s">
        <v>325</v>
      </c>
      <c r="D42" s="103">
        <f>+SUM(E42,+I42)</f>
        <v>12734</v>
      </c>
      <c r="E42" s="103">
        <f>+SUM(G42,+H42)</f>
        <v>3911</v>
      </c>
      <c r="F42" s="104">
        <f>IF(D42&gt;0,E42/D42*100,"-")</f>
        <v>30.713051672687293</v>
      </c>
      <c r="G42" s="103">
        <v>3911</v>
      </c>
      <c r="H42" s="103">
        <v>0</v>
      </c>
      <c r="I42" s="103">
        <f>+SUM(K42,+M42,+O42)</f>
        <v>8823</v>
      </c>
      <c r="J42" s="104">
        <f>IF(D42&gt;0,I42/D42*100,"-")</f>
        <v>69.2869483273127</v>
      </c>
      <c r="K42" s="103">
        <v>684</v>
      </c>
      <c r="L42" s="104">
        <f>IF(D42&gt;0,K42/D42*100,"-")</f>
        <v>5.3714465211245486</v>
      </c>
      <c r="M42" s="103">
        <v>0</v>
      </c>
      <c r="N42" s="104">
        <f>IF(D42&gt;0,M42/D42*100,"-")</f>
        <v>0</v>
      </c>
      <c r="O42" s="103">
        <v>8139</v>
      </c>
      <c r="P42" s="103">
        <v>322</v>
      </c>
      <c r="Q42" s="104">
        <f>IF(D42&gt;0,O42/D42*100,"-")</f>
        <v>63.915501806188161</v>
      </c>
      <c r="R42" s="103">
        <v>178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宮城県</v>
      </c>
      <c r="B7" s="107" t="str">
        <f>水洗化人口等!B7</f>
        <v>04000</v>
      </c>
      <c r="C7" s="106" t="s">
        <v>200</v>
      </c>
      <c r="D7" s="108">
        <f>SUM(E7,+H7,+K7)</f>
        <v>435615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93093</v>
      </c>
      <c r="I7" s="108">
        <f>SUM(I$8:I$207)</f>
        <v>93093</v>
      </c>
      <c r="J7" s="108">
        <f>SUM(J$8:J$207)</f>
        <v>0</v>
      </c>
      <c r="K7" s="108">
        <f>SUM(L7:M7)</f>
        <v>342522</v>
      </c>
      <c r="L7" s="108">
        <f>SUM(L$8:L$207)</f>
        <v>132644</v>
      </c>
      <c r="M7" s="108">
        <f>SUM(M$8:M$207)</f>
        <v>209878</v>
      </c>
      <c r="N7" s="108">
        <f>SUM(O7,+V7,+AC7)</f>
        <v>439548</v>
      </c>
      <c r="O7" s="108">
        <f>SUM(P7:U7)</f>
        <v>225737</v>
      </c>
      <c r="P7" s="108">
        <f t="shared" ref="P7:U7" si="0">SUM(P$8:P$207)</f>
        <v>225719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18</v>
      </c>
      <c r="U7" s="108">
        <f t="shared" si="0"/>
        <v>0</v>
      </c>
      <c r="V7" s="108">
        <f>SUM(W7:AB7)</f>
        <v>209878</v>
      </c>
      <c r="W7" s="108">
        <f t="shared" ref="W7:AB7" si="1">SUM(W$8:W$207)</f>
        <v>209878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3933</v>
      </c>
      <c r="AD7" s="108">
        <f>SUM(AD$8:AD$207)</f>
        <v>2986</v>
      </c>
      <c r="AE7" s="108">
        <f>SUM(AE$8:AE$207)</f>
        <v>947</v>
      </c>
      <c r="AF7" s="108">
        <f>SUM(AG7:AI7)</f>
        <v>8103</v>
      </c>
      <c r="AG7" s="108">
        <f>SUM(AG$8:AG$207)</f>
        <v>8103</v>
      </c>
      <c r="AH7" s="108">
        <f>SUM(AH$8:AH$207)</f>
        <v>0</v>
      </c>
      <c r="AI7" s="108">
        <f>SUM(AI$8:AI$207)</f>
        <v>0</v>
      </c>
      <c r="AJ7" s="108">
        <f>SUM(AK7:AS7)</f>
        <v>13893</v>
      </c>
      <c r="AK7" s="108">
        <f t="shared" ref="AK7:AS7" si="2">SUM(AK$8:AK$207)</f>
        <v>4690</v>
      </c>
      <c r="AL7" s="108">
        <f t="shared" si="2"/>
        <v>1711</v>
      </c>
      <c r="AM7" s="108">
        <f t="shared" si="2"/>
        <v>3695</v>
      </c>
      <c r="AN7" s="108">
        <f t="shared" si="2"/>
        <v>419</v>
      </c>
      <c r="AO7" s="108">
        <f t="shared" si="2"/>
        <v>0</v>
      </c>
      <c r="AP7" s="108">
        <f t="shared" si="2"/>
        <v>0</v>
      </c>
      <c r="AQ7" s="108">
        <f t="shared" si="2"/>
        <v>7</v>
      </c>
      <c r="AR7" s="108">
        <f t="shared" si="2"/>
        <v>13</v>
      </c>
      <c r="AS7" s="108">
        <f t="shared" si="2"/>
        <v>3358</v>
      </c>
      <c r="AT7" s="108">
        <f>SUM(AU7:AY7)</f>
        <v>613</v>
      </c>
      <c r="AU7" s="108">
        <f>SUM(AU$8:AU$207)</f>
        <v>611</v>
      </c>
      <c r="AV7" s="108">
        <f>SUM(AV$8:AV$207)</f>
        <v>0</v>
      </c>
      <c r="AW7" s="108">
        <f>SUM(AW$8:AW$207)</f>
        <v>2</v>
      </c>
      <c r="AX7" s="108">
        <f>SUM(AX$8:AX$207)</f>
        <v>0</v>
      </c>
      <c r="AY7" s="108">
        <f>SUM(AY$8:AY$207)</f>
        <v>0</v>
      </c>
      <c r="AZ7" s="108">
        <f>SUM(BA7:BC7)</f>
        <v>1421</v>
      </c>
      <c r="BA7" s="108">
        <f>SUM(BA$8:BA$207)</f>
        <v>1421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50</v>
      </c>
      <c r="B8" s="113" t="s">
        <v>254</v>
      </c>
      <c r="C8" s="101" t="s">
        <v>255</v>
      </c>
      <c r="D8" s="103">
        <f>SUM(E8,+H8,+K8)</f>
        <v>23740</v>
      </c>
      <c r="E8" s="103">
        <f>SUM(F8:G8)</f>
        <v>0</v>
      </c>
      <c r="F8" s="103">
        <v>0</v>
      </c>
      <c r="G8" s="103">
        <v>0</v>
      </c>
      <c r="H8" s="103">
        <f>SUM(I8:J8)</f>
        <v>8794</v>
      </c>
      <c r="I8" s="103">
        <v>8794</v>
      </c>
      <c r="J8" s="103">
        <v>0</v>
      </c>
      <c r="K8" s="103">
        <f>SUM(L8:M8)</f>
        <v>14946</v>
      </c>
      <c r="L8" s="103">
        <v>3455</v>
      </c>
      <c r="M8" s="103">
        <v>11491</v>
      </c>
      <c r="N8" s="103">
        <f>SUM(O8,+V8,+AC8)</f>
        <v>23740</v>
      </c>
      <c r="O8" s="103">
        <f>SUM(P8:U8)</f>
        <v>12249</v>
      </c>
      <c r="P8" s="103">
        <v>12249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11491</v>
      </c>
      <c r="W8" s="103">
        <v>11491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422</v>
      </c>
      <c r="AG8" s="103">
        <v>422</v>
      </c>
      <c r="AH8" s="103">
        <v>0</v>
      </c>
      <c r="AI8" s="103">
        <v>0</v>
      </c>
      <c r="AJ8" s="103">
        <f>SUM(AK8:AS8)</f>
        <v>419</v>
      </c>
      <c r="AK8" s="103">
        <v>0</v>
      </c>
      <c r="AL8" s="103">
        <v>0</v>
      </c>
      <c r="AM8" s="103">
        <v>0</v>
      </c>
      <c r="AN8" s="103">
        <v>419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3</v>
      </c>
      <c r="AU8" s="103">
        <v>3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50</v>
      </c>
      <c r="B9" s="113" t="s">
        <v>258</v>
      </c>
      <c r="C9" s="101" t="s">
        <v>259</v>
      </c>
      <c r="D9" s="103">
        <f>SUM(E9,+H9,+K9)</f>
        <v>45520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45520</v>
      </c>
      <c r="L9" s="103">
        <v>15716</v>
      </c>
      <c r="M9" s="103">
        <v>29804</v>
      </c>
      <c r="N9" s="103">
        <f>SUM(O9,+V9,+AC9)</f>
        <v>45520</v>
      </c>
      <c r="O9" s="103">
        <f>SUM(P9:U9)</f>
        <v>15716</v>
      </c>
      <c r="P9" s="103">
        <v>15716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29804</v>
      </c>
      <c r="W9" s="103">
        <v>29804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113</v>
      </c>
      <c r="AG9" s="103">
        <v>113</v>
      </c>
      <c r="AH9" s="103">
        <v>0</v>
      </c>
      <c r="AI9" s="103">
        <v>0</v>
      </c>
      <c r="AJ9" s="103">
        <f>SUM(AK9:AS9)</f>
        <v>1121</v>
      </c>
      <c r="AK9" s="103">
        <v>1121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113</v>
      </c>
      <c r="AU9" s="103">
        <v>113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95</v>
      </c>
      <c r="BA9" s="103">
        <v>95</v>
      </c>
      <c r="BB9" s="103">
        <v>0</v>
      </c>
      <c r="BC9" s="103">
        <v>0</v>
      </c>
    </row>
    <row r="10" spans="1:55" s="105" customFormat="1" ht="13.5" customHeight="1">
      <c r="A10" s="115" t="s">
        <v>50</v>
      </c>
      <c r="B10" s="113" t="s">
        <v>260</v>
      </c>
      <c r="C10" s="101" t="s">
        <v>261</v>
      </c>
      <c r="D10" s="103">
        <f>SUM(E10,+H10,+K10)</f>
        <v>1483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1483</v>
      </c>
      <c r="L10" s="103">
        <v>991</v>
      </c>
      <c r="M10" s="103">
        <v>492</v>
      </c>
      <c r="N10" s="103">
        <f>SUM(O10,+V10,+AC10)</f>
        <v>1489</v>
      </c>
      <c r="O10" s="103">
        <f>SUM(P10:U10)</f>
        <v>991</v>
      </c>
      <c r="P10" s="103">
        <v>991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492</v>
      </c>
      <c r="W10" s="103">
        <v>492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6</v>
      </c>
      <c r="AD10" s="103">
        <v>6</v>
      </c>
      <c r="AE10" s="103">
        <v>0</v>
      </c>
      <c r="AF10" s="103">
        <f>SUM(AG10:AI10)</f>
        <v>6</v>
      </c>
      <c r="AG10" s="103">
        <v>6</v>
      </c>
      <c r="AH10" s="103">
        <v>0</v>
      </c>
      <c r="AI10" s="103">
        <v>0</v>
      </c>
      <c r="AJ10" s="103">
        <f>SUM(AK10:AS10)</f>
        <v>29</v>
      </c>
      <c r="AK10" s="103">
        <v>0</v>
      </c>
      <c r="AL10" s="103">
        <v>23</v>
      </c>
      <c r="AM10" s="103">
        <v>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</v>
      </c>
      <c r="AU10" s="103">
        <v>0</v>
      </c>
      <c r="AV10" s="103">
        <v>0</v>
      </c>
      <c r="AW10" s="103">
        <v>2</v>
      </c>
      <c r="AX10" s="103">
        <v>0</v>
      </c>
      <c r="AY10" s="103">
        <v>0</v>
      </c>
      <c r="AZ10" s="103">
        <f>SUM(BA10:BC10)</f>
        <v>23</v>
      </c>
      <c r="BA10" s="103">
        <v>23</v>
      </c>
      <c r="BB10" s="103">
        <v>0</v>
      </c>
      <c r="BC10" s="103">
        <v>0</v>
      </c>
    </row>
    <row r="11" spans="1:55" s="105" customFormat="1" ht="13.5" customHeight="1">
      <c r="A11" s="115" t="s">
        <v>50</v>
      </c>
      <c r="B11" s="113" t="s">
        <v>262</v>
      </c>
      <c r="C11" s="101" t="s">
        <v>263</v>
      </c>
      <c r="D11" s="103">
        <f>SUM(E11,+H11,+K11)</f>
        <v>41151</v>
      </c>
      <c r="E11" s="103">
        <f>SUM(F11:G11)</f>
        <v>0</v>
      </c>
      <c r="F11" s="103">
        <v>0</v>
      </c>
      <c r="G11" s="103">
        <v>0</v>
      </c>
      <c r="H11" s="103">
        <f>SUM(I11:J11)</f>
        <v>22816</v>
      </c>
      <c r="I11" s="103">
        <v>22816</v>
      </c>
      <c r="J11" s="103">
        <v>0</v>
      </c>
      <c r="K11" s="103">
        <f>SUM(L11:M11)</f>
        <v>18335</v>
      </c>
      <c r="L11" s="103">
        <v>0</v>
      </c>
      <c r="M11" s="103">
        <v>18335</v>
      </c>
      <c r="N11" s="103">
        <f>SUM(O11,+V11,+AC11)</f>
        <v>41151</v>
      </c>
      <c r="O11" s="103">
        <f>SUM(P11:U11)</f>
        <v>22816</v>
      </c>
      <c r="P11" s="103">
        <v>22798</v>
      </c>
      <c r="Q11" s="103">
        <v>0</v>
      </c>
      <c r="R11" s="103">
        <v>0</v>
      </c>
      <c r="S11" s="103">
        <v>0</v>
      </c>
      <c r="T11" s="103">
        <v>18</v>
      </c>
      <c r="U11" s="103">
        <v>0</v>
      </c>
      <c r="V11" s="103">
        <f>SUM(W11:AB11)</f>
        <v>18335</v>
      </c>
      <c r="W11" s="103">
        <v>18335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2007</v>
      </c>
      <c r="AG11" s="103">
        <v>2007</v>
      </c>
      <c r="AH11" s="103">
        <v>0</v>
      </c>
      <c r="AI11" s="103">
        <v>0</v>
      </c>
      <c r="AJ11" s="103">
        <f>SUM(AK11:AS11)</f>
        <v>2007</v>
      </c>
      <c r="AK11" s="103">
        <v>0</v>
      </c>
      <c r="AL11" s="103">
        <v>0</v>
      </c>
      <c r="AM11" s="103">
        <v>5</v>
      </c>
      <c r="AN11" s="103">
        <v>0</v>
      </c>
      <c r="AO11" s="103">
        <v>0</v>
      </c>
      <c r="AP11" s="103">
        <v>0</v>
      </c>
      <c r="AQ11" s="103">
        <v>0</v>
      </c>
      <c r="AR11" s="103">
        <v>13</v>
      </c>
      <c r="AS11" s="103">
        <v>1989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50</v>
      </c>
      <c r="B12" s="113" t="s">
        <v>264</v>
      </c>
      <c r="C12" s="101" t="s">
        <v>265</v>
      </c>
      <c r="D12" s="103">
        <f>SUM(E12,+H12,+K12)</f>
        <v>9921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9921</v>
      </c>
      <c r="L12" s="103">
        <v>6061</v>
      </c>
      <c r="M12" s="103">
        <v>3860</v>
      </c>
      <c r="N12" s="103">
        <f>SUM(O12,+V12,+AC12)</f>
        <v>9921</v>
      </c>
      <c r="O12" s="103">
        <f>SUM(P12:U12)</f>
        <v>6061</v>
      </c>
      <c r="P12" s="103">
        <v>6061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3860</v>
      </c>
      <c r="W12" s="103">
        <v>3860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406</v>
      </c>
      <c r="AG12" s="103">
        <v>406</v>
      </c>
      <c r="AH12" s="103">
        <v>0</v>
      </c>
      <c r="AI12" s="103">
        <v>0</v>
      </c>
      <c r="AJ12" s="103">
        <f>SUM(AK12:AS12)</f>
        <v>406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406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50</v>
      </c>
      <c r="B13" s="113" t="s">
        <v>266</v>
      </c>
      <c r="C13" s="101" t="s">
        <v>267</v>
      </c>
      <c r="D13" s="103">
        <f>SUM(E13,+H13,+K13)</f>
        <v>6414</v>
      </c>
      <c r="E13" s="103">
        <f>SUM(F13:G13)</f>
        <v>0</v>
      </c>
      <c r="F13" s="103">
        <v>0</v>
      </c>
      <c r="G13" s="103">
        <v>0</v>
      </c>
      <c r="H13" s="103">
        <f>SUM(I13:J13)</f>
        <v>1551</v>
      </c>
      <c r="I13" s="103">
        <v>1551</v>
      </c>
      <c r="J13" s="103">
        <v>0</v>
      </c>
      <c r="K13" s="103">
        <f>SUM(L13:M13)</f>
        <v>4863</v>
      </c>
      <c r="L13" s="103">
        <v>0</v>
      </c>
      <c r="M13" s="103">
        <v>4863</v>
      </c>
      <c r="N13" s="103">
        <f>SUM(O13,+V13,+AC13)</f>
        <v>6414</v>
      </c>
      <c r="O13" s="103">
        <f>SUM(P13:U13)</f>
        <v>1551</v>
      </c>
      <c r="P13" s="103">
        <v>1551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4863</v>
      </c>
      <c r="W13" s="103">
        <v>4863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</v>
      </c>
      <c r="AG13" s="103">
        <v>20</v>
      </c>
      <c r="AH13" s="103">
        <v>0</v>
      </c>
      <c r="AI13" s="103">
        <v>0</v>
      </c>
      <c r="AJ13" s="103">
        <f>SUM(AK13:AS13)</f>
        <v>71</v>
      </c>
      <c r="AK13" s="103">
        <v>71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20</v>
      </c>
      <c r="AU13" s="103">
        <v>20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50</v>
      </c>
      <c r="B14" s="113" t="s">
        <v>268</v>
      </c>
      <c r="C14" s="101" t="s">
        <v>269</v>
      </c>
      <c r="D14" s="103">
        <f>SUM(E14,+H14,+K14)</f>
        <v>10964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10964</v>
      </c>
      <c r="L14" s="103">
        <v>4268</v>
      </c>
      <c r="M14" s="103">
        <v>6696</v>
      </c>
      <c r="N14" s="103">
        <f>SUM(O14,+V14,+AC14)</f>
        <v>10964</v>
      </c>
      <c r="O14" s="103">
        <f>SUM(P14:U14)</f>
        <v>4268</v>
      </c>
      <c r="P14" s="103">
        <v>4268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6696</v>
      </c>
      <c r="W14" s="103">
        <v>6696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268</v>
      </c>
      <c r="AG14" s="103">
        <v>268</v>
      </c>
      <c r="AH14" s="103">
        <v>0</v>
      </c>
      <c r="AI14" s="103">
        <v>0</v>
      </c>
      <c r="AJ14" s="103">
        <f>SUM(AK14:AS14)</f>
        <v>268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268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50</v>
      </c>
      <c r="B15" s="113" t="s">
        <v>270</v>
      </c>
      <c r="C15" s="101" t="s">
        <v>271</v>
      </c>
      <c r="D15" s="103">
        <f>SUM(E15,+H15,+K15)</f>
        <v>959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959</v>
      </c>
      <c r="L15" s="103">
        <v>700</v>
      </c>
      <c r="M15" s="103">
        <v>259</v>
      </c>
      <c r="N15" s="103">
        <f>SUM(O15,+V15,+AC15)</f>
        <v>959</v>
      </c>
      <c r="O15" s="103">
        <f>SUM(P15:U15)</f>
        <v>700</v>
      </c>
      <c r="P15" s="103">
        <v>700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259</v>
      </c>
      <c r="W15" s="103">
        <v>259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</v>
      </c>
      <c r="AG15" s="103">
        <v>3</v>
      </c>
      <c r="AH15" s="103">
        <v>0</v>
      </c>
      <c r="AI15" s="103">
        <v>0</v>
      </c>
      <c r="AJ15" s="103">
        <f>SUM(AK15:AS15)</f>
        <v>3</v>
      </c>
      <c r="AK15" s="103">
        <v>0</v>
      </c>
      <c r="AL15" s="103">
        <v>0</v>
      </c>
      <c r="AM15" s="103">
        <v>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15</v>
      </c>
      <c r="BA15" s="103">
        <v>15</v>
      </c>
      <c r="BB15" s="103">
        <v>0</v>
      </c>
      <c r="BC15" s="103">
        <v>0</v>
      </c>
    </row>
    <row r="16" spans="1:55" s="105" customFormat="1" ht="13.5" customHeight="1">
      <c r="A16" s="115" t="s">
        <v>50</v>
      </c>
      <c r="B16" s="113" t="s">
        <v>272</v>
      </c>
      <c r="C16" s="101" t="s">
        <v>273</v>
      </c>
      <c r="D16" s="103">
        <f>SUM(E16,+H16,+K16)</f>
        <v>3267</v>
      </c>
      <c r="E16" s="103">
        <f>SUM(F16:G16)</f>
        <v>0</v>
      </c>
      <c r="F16" s="103">
        <v>0</v>
      </c>
      <c r="G16" s="103">
        <v>0</v>
      </c>
      <c r="H16" s="103">
        <f>SUM(I16:J16)</f>
        <v>1143</v>
      </c>
      <c r="I16" s="103">
        <v>1143</v>
      </c>
      <c r="J16" s="103">
        <v>0</v>
      </c>
      <c r="K16" s="103">
        <f>SUM(L16:M16)</f>
        <v>2124</v>
      </c>
      <c r="L16" s="103">
        <v>0</v>
      </c>
      <c r="M16" s="103">
        <v>2124</v>
      </c>
      <c r="N16" s="103">
        <f>SUM(O16,+V16,+AC16)</f>
        <v>3267</v>
      </c>
      <c r="O16" s="103">
        <f>SUM(P16:U16)</f>
        <v>1143</v>
      </c>
      <c r="P16" s="103">
        <v>1143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2124</v>
      </c>
      <c r="W16" s="103">
        <v>2124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12</v>
      </c>
      <c r="AG16" s="103">
        <v>12</v>
      </c>
      <c r="AH16" s="103">
        <v>0</v>
      </c>
      <c r="AI16" s="103">
        <v>0</v>
      </c>
      <c r="AJ16" s="103">
        <f>SUM(AK16:AS16)</f>
        <v>44</v>
      </c>
      <c r="AK16" s="103">
        <v>44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12</v>
      </c>
      <c r="AU16" s="103">
        <v>12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50</v>
      </c>
      <c r="B17" s="113" t="s">
        <v>274</v>
      </c>
      <c r="C17" s="101" t="s">
        <v>275</v>
      </c>
      <c r="D17" s="103">
        <f>SUM(E17,+H17,+K17)</f>
        <v>44493</v>
      </c>
      <c r="E17" s="103">
        <f>SUM(F17:G17)</f>
        <v>0</v>
      </c>
      <c r="F17" s="103">
        <v>0</v>
      </c>
      <c r="G17" s="103">
        <v>0</v>
      </c>
      <c r="H17" s="103">
        <f>SUM(I17:J17)</f>
        <v>22767</v>
      </c>
      <c r="I17" s="103">
        <v>22767</v>
      </c>
      <c r="J17" s="103">
        <v>0</v>
      </c>
      <c r="K17" s="103">
        <f>SUM(L17:M17)</f>
        <v>21726</v>
      </c>
      <c r="L17" s="103">
        <v>0</v>
      </c>
      <c r="M17" s="103">
        <v>21726</v>
      </c>
      <c r="N17" s="103">
        <f>SUM(O17,+V17,+AC17)</f>
        <v>47473</v>
      </c>
      <c r="O17" s="103">
        <f>SUM(P17:U17)</f>
        <v>22767</v>
      </c>
      <c r="P17" s="103">
        <v>22767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21726</v>
      </c>
      <c r="W17" s="103">
        <v>21726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2980</v>
      </c>
      <c r="AD17" s="103">
        <v>2980</v>
      </c>
      <c r="AE17" s="103">
        <v>0</v>
      </c>
      <c r="AF17" s="103">
        <f>SUM(AG17:AI17)</f>
        <v>46</v>
      </c>
      <c r="AG17" s="103">
        <v>46</v>
      </c>
      <c r="AH17" s="103">
        <v>0</v>
      </c>
      <c r="AI17" s="103">
        <v>0</v>
      </c>
      <c r="AJ17" s="103">
        <f>SUM(AK17:AS17)</f>
        <v>46</v>
      </c>
      <c r="AK17" s="103">
        <v>0</v>
      </c>
      <c r="AL17" s="103">
        <v>0</v>
      </c>
      <c r="AM17" s="103">
        <v>46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157</v>
      </c>
      <c r="BA17" s="103">
        <v>157</v>
      </c>
      <c r="BB17" s="103">
        <v>0</v>
      </c>
      <c r="BC17" s="103">
        <v>0</v>
      </c>
    </row>
    <row r="18" spans="1:55" s="105" customFormat="1" ht="13.5" customHeight="1">
      <c r="A18" s="115" t="s">
        <v>50</v>
      </c>
      <c r="B18" s="113" t="s">
        <v>276</v>
      </c>
      <c r="C18" s="101" t="s">
        <v>277</v>
      </c>
      <c r="D18" s="103">
        <f>SUM(E18,+H18,+K18)</f>
        <v>36196</v>
      </c>
      <c r="E18" s="103">
        <f>SUM(F18:G18)</f>
        <v>0</v>
      </c>
      <c r="F18" s="103">
        <v>0</v>
      </c>
      <c r="G18" s="103">
        <v>0</v>
      </c>
      <c r="H18" s="103">
        <f>SUM(I18:J18)</f>
        <v>24249</v>
      </c>
      <c r="I18" s="103">
        <v>24249</v>
      </c>
      <c r="J18" s="103">
        <v>0</v>
      </c>
      <c r="K18" s="103">
        <f>SUM(L18:M18)</f>
        <v>11947</v>
      </c>
      <c r="L18" s="103">
        <v>0</v>
      </c>
      <c r="M18" s="103">
        <v>11947</v>
      </c>
      <c r="N18" s="103">
        <f>SUM(O18,+V18,+AC18)</f>
        <v>36196</v>
      </c>
      <c r="O18" s="103">
        <f>SUM(P18:U18)</f>
        <v>24249</v>
      </c>
      <c r="P18" s="103">
        <v>24249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11947</v>
      </c>
      <c r="W18" s="103">
        <v>11947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1316</v>
      </c>
      <c r="AK18" s="103">
        <v>745</v>
      </c>
      <c r="AL18" s="103">
        <v>571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50</v>
      </c>
      <c r="B19" s="113" t="s">
        <v>278</v>
      </c>
      <c r="C19" s="101" t="s">
        <v>279</v>
      </c>
      <c r="D19" s="103">
        <f>SUM(E19,+H19,+K19)</f>
        <v>8152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8152</v>
      </c>
      <c r="L19" s="103">
        <v>2790</v>
      </c>
      <c r="M19" s="103">
        <v>5362</v>
      </c>
      <c r="N19" s="103">
        <f>SUM(O19,+V19,+AC19)</f>
        <v>8152</v>
      </c>
      <c r="O19" s="103">
        <f>SUM(P19:U19)</f>
        <v>2790</v>
      </c>
      <c r="P19" s="103">
        <v>2790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5362</v>
      </c>
      <c r="W19" s="103">
        <v>5362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20</v>
      </c>
      <c r="AG19" s="103">
        <v>20</v>
      </c>
      <c r="AH19" s="103">
        <v>0</v>
      </c>
      <c r="AI19" s="103">
        <v>0</v>
      </c>
      <c r="AJ19" s="103">
        <f>SUM(AK19:AS19)</f>
        <v>217</v>
      </c>
      <c r="AK19" s="103">
        <v>217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20</v>
      </c>
      <c r="AU19" s="103">
        <v>20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50</v>
      </c>
      <c r="B20" s="113" t="s">
        <v>280</v>
      </c>
      <c r="C20" s="101" t="s">
        <v>281</v>
      </c>
      <c r="D20" s="103">
        <f>SUM(E20,+H20,+K20)</f>
        <v>90953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90953</v>
      </c>
      <c r="L20" s="103">
        <v>58303</v>
      </c>
      <c r="M20" s="103">
        <v>32650</v>
      </c>
      <c r="N20" s="103">
        <f>SUM(O20,+V20,+AC20)</f>
        <v>91900</v>
      </c>
      <c r="O20" s="103">
        <f>SUM(P20:U20)</f>
        <v>58303</v>
      </c>
      <c r="P20" s="103">
        <v>58303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32650</v>
      </c>
      <c r="W20" s="103">
        <v>32650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947</v>
      </c>
      <c r="AD20" s="103">
        <v>0</v>
      </c>
      <c r="AE20" s="103">
        <v>947</v>
      </c>
      <c r="AF20" s="103">
        <f>SUM(AG20:AI20)</f>
        <v>2799</v>
      </c>
      <c r="AG20" s="103">
        <v>2799</v>
      </c>
      <c r="AH20" s="103">
        <v>0</v>
      </c>
      <c r="AI20" s="103">
        <v>0</v>
      </c>
      <c r="AJ20" s="103">
        <f>SUM(AK20:AS20)</f>
        <v>2983</v>
      </c>
      <c r="AK20" s="103">
        <v>0</v>
      </c>
      <c r="AL20" s="103">
        <v>388</v>
      </c>
      <c r="AM20" s="103">
        <v>2595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204</v>
      </c>
      <c r="AU20" s="103">
        <v>204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388</v>
      </c>
      <c r="BA20" s="103">
        <v>388</v>
      </c>
      <c r="BB20" s="103">
        <v>0</v>
      </c>
      <c r="BC20" s="103">
        <v>0</v>
      </c>
    </row>
    <row r="21" spans="1:55" s="105" customFormat="1" ht="13.5" customHeight="1">
      <c r="A21" s="115" t="s">
        <v>50</v>
      </c>
      <c r="B21" s="113" t="s">
        <v>282</v>
      </c>
      <c r="C21" s="101" t="s">
        <v>283</v>
      </c>
      <c r="D21" s="103">
        <f>SUM(E21,+H21,+K21)</f>
        <v>4513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4513</v>
      </c>
      <c r="L21" s="103">
        <v>1780</v>
      </c>
      <c r="M21" s="103">
        <v>2733</v>
      </c>
      <c r="N21" s="103">
        <f>SUM(O21,+V21,+AC21)</f>
        <v>4513</v>
      </c>
      <c r="O21" s="103">
        <f>SUM(P21:U21)</f>
        <v>1780</v>
      </c>
      <c r="P21" s="103">
        <v>1780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2733</v>
      </c>
      <c r="W21" s="103">
        <v>2733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94</v>
      </c>
      <c r="AK21" s="103">
        <v>94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5</v>
      </c>
      <c r="AU21" s="103">
        <v>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50</v>
      </c>
      <c r="B22" s="113" t="s">
        <v>284</v>
      </c>
      <c r="C22" s="101" t="s">
        <v>285</v>
      </c>
      <c r="D22" s="103">
        <f>SUM(E22,+H22,+K22)</f>
        <v>4571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4571</v>
      </c>
      <c r="L22" s="103">
        <v>1943</v>
      </c>
      <c r="M22" s="103">
        <v>2628</v>
      </c>
      <c r="N22" s="103">
        <f>SUM(O22,+V22,+AC22)</f>
        <v>4571</v>
      </c>
      <c r="O22" s="103">
        <f>SUM(P22:U22)</f>
        <v>1943</v>
      </c>
      <c r="P22" s="103">
        <v>1943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2628</v>
      </c>
      <c r="W22" s="103">
        <v>2628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135</v>
      </c>
      <c r="AG22" s="103">
        <v>135</v>
      </c>
      <c r="AH22" s="103">
        <v>0</v>
      </c>
      <c r="AI22" s="103">
        <v>0</v>
      </c>
      <c r="AJ22" s="103">
        <f>SUM(AK22:AS22)</f>
        <v>1943</v>
      </c>
      <c r="AK22" s="103">
        <v>1943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135</v>
      </c>
      <c r="AU22" s="103">
        <v>135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50</v>
      </c>
      <c r="B23" s="113" t="s">
        <v>286</v>
      </c>
      <c r="C23" s="101" t="s">
        <v>287</v>
      </c>
      <c r="D23" s="103">
        <f>SUM(E23,+H23,+K23)</f>
        <v>216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216</v>
      </c>
      <c r="L23" s="103">
        <v>154</v>
      </c>
      <c r="M23" s="103">
        <v>62</v>
      </c>
      <c r="N23" s="103">
        <f>SUM(O23,+V23,+AC23)</f>
        <v>216</v>
      </c>
      <c r="O23" s="103">
        <f>SUM(P23:U23)</f>
        <v>154</v>
      </c>
      <c r="P23" s="103">
        <v>154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62</v>
      </c>
      <c r="W23" s="103">
        <v>62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10</v>
      </c>
      <c r="AG23" s="103">
        <v>10</v>
      </c>
      <c r="AH23" s="103">
        <v>0</v>
      </c>
      <c r="AI23" s="103">
        <v>0</v>
      </c>
      <c r="AJ23" s="103">
        <f>SUM(AK23:AS23)</f>
        <v>10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50</v>
      </c>
      <c r="B24" s="113" t="s">
        <v>288</v>
      </c>
      <c r="C24" s="101" t="s">
        <v>289</v>
      </c>
      <c r="D24" s="103">
        <f>SUM(E24,+H24,+K24)</f>
        <v>1908</v>
      </c>
      <c r="E24" s="103">
        <f>SUM(F24:G24)</f>
        <v>0</v>
      </c>
      <c r="F24" s="103">
        <v>0</v>
      </c>
      <c r="G24" s="103">
        <v>0</v>
      </c>
      <c r="H24" s="103">
        <f>SUM(I24:J24)</f>
        <v>1035</v>
      </c>
      <c r="I24" s="103">
        <v>1035</v>
      </c>
      <c r="J24" s="103">
        <v>0</v>
      </c>
      <c r="K24" s="103">
        <f>SUM(L24:M24)</f>
        <v>873</v>
      </c>
      <c r="L24" s="103">
        <v>0</v>
      </c>
      <c r="M24" s="103">
        <v>873</v>
      </c>
      <c r="N24" s="103">
        <f>SUM(O24,+V24,+AC24)</f>
        <v>1908</v>
      </c>
      <c r="O24" s="103">
        <f>SUM(P24:U24)</f>
        <v>1035</v>
      </c>
      <c r="P24" s="103">
        <v>1035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873</v>
      </c>
      <c r="W24" s="103">
        <v>873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71</v>
      </c>
      <c r="AG24" s="103">
        <v>71</v>
      </c>
      <c r="AH24" s="103">
        <v>0</v>
      </c>
      <c r="AI24" s="103">
        <v>0</v>
      </c>
      <c r="AJ24" s="103">
        <f>SUM(AK24:AS24)</f>
        <v>71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71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50</v>
      </c>
      <c r="B25" s="113" t="s">
        <v>290</v>
      </c>
      <c r="C25" s="101" t="s">
        <v>291</v>
      </c>
      <c r="D25" s="103">
        <f>SUM(E25,+H25,+K25)</f>
        <v>3132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3132</v>
      </c>
      <c r="L25" s="103">
        <v>1439</v>
      </c>
      <c r="M25" s="103">
        <v>1693</v>
      </c>
      <c r="N25" s="103">
        <f>SUM(O25,+V25,+AC25)</f>
        <v>3132</v>
      </c>
      <c r="O25" s="103">
        <f>SUM(P25:U25)</f>
        <v>1439</v>
      </c>
      <c r="P25" s="103">
        <v>1439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1693</v>
      </c>
      <c r="W25" s="103">
        <v>1693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99</v>
      </c>
      <c r="AG25" s="103">
        <v>99</v>
      </c>
      <c r="AH25" s="103">
        <v>0</v>
      </c>
      <c r="AI25" s="103">
        <v>0</v>
      </c>
      <c r="AJ25" s="103">
        <f>SUM(AK25:AS25)</f>
        <v>99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99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50</v>
      </c>
      <c r="B26" s="113" t="s">
        <v>292</v>
      </c>
      <c r="C26" s="101" t="s">
        <v>293</v>
      </c>
      <c r="D26" s="103">
        <f>SUM(E26,+H26,+K26)</f>
        <v>9056</v>
      </c>
      <c r="E26" s="103">
        <f>SUM(F26:G26)</f>
        <v>0</v>
      </c>
      <c r="F26" s="103">
        <v>0</v>
      </c>
      <c r="G26" s="103">
        <v>0</v>
      </c>
      <c r="H26" s="103">
        <f>SUM(I26:J26)</f>
        <v>3765</v>
      </c>
      <c r="I26" s="103">
        <v>3765</v>
      </c>
      <c r="J26" s="103">
        <v>0</v>
      </c>
      <c r="K26" s="103">
        <f>SUM(L26:M26)</f>
        <v>5291</v>
      </c>
      <c r="L26" s="103">
        <v>0</v>
      </c>
      <c r="M26" s="103">
        <v>5291</v>
      </c>
      <c r="N26" s="103">
        <f>SUM(O26,+V26,+AC26)</f>
        <v>9056</v>
      </c>
      <c r="O26" s="103">
        <f>SUM(P26:U26)</f>
        <v>3765</v>
      </c>
      <c r="P26" s="103">
        <v>3765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5291</v>
      </c>
      <c r="W26" s="103">
        <v>5291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260</v>
      </c>
      <c r="AG26" s="103">
        <v>260</v>
      </c>
      <c r="AH26" s="103">
        <v>0</v>
      </c>
      <c r="AI26" s="103">
        <v>0</v>
      </c>
      <c r="AJ26" s="103">
        <f>SUM(AK26:AS26)</f>
        <v>260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260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50</v>
      </c>
      <c r="B27" s="113" t="s">
        <v>294</v>
      </c>
      <c r="C27" s="101" t="s">
        <v>295</v>
      </c>
      <c r="D27" s="103">
        <f>SUM(E27,+H27,+K27)</f>
        <v>2590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2590</v>
      </c>
      <c r="L27" s="103">
        <v>1634</v>
      </c>
      <c r="M27" s="103">
        <v>956</v>
      </c>
      <c r="N27" s="103">
        <f>SUM(O27,+V27,+AC27)</f>
        <v>2590</v>
      </c>
      <c r="O27" s="103">
        <f>SUM(P27:U27)</f>
        <v>1634</v>
      </c>
      <c r="P27" s="103">
        <v>1634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956</v>
      </c>
      <c r="W27" s="103">
        <v>956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113</v>
      </c>
      <c r="AG27" s="103">
        <v>113</v>
      </c>
      <c r="AH27" s="103">
        <v>0</v>
      </c>
      <c r="AI27" s="103">
        <v>0</v>
      </c>
      <c r="AJ27" s="103">
        <f>SUM(AK27:AS27)</f>
        <v>113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113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50</v>
      </c>
      <c r="B28" s="113" t="s">
        <v>296</v>
      </c>
      <c r="C28" s="101" t="s">
        <v>297</v>
      </c>
      <c r="D28" s="103">
        <f>SUM(E28,+H28,+K28)</f>
        <v>5934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5934</v>
      </c>
      <c r="L28" s="103">
        <v>2265</v>
      </c>
      <c r="M28" s="103">
        <v>3669</v>
      </c>
      <c r="N28" s="103">
        <f>SUM(O28,+V28,+AC28)</f>
        <v>5934</v>
      </c>
      <c r="O28" s="103">
        <f>SUM(P28:U28)</f>
        <v>2265</v>
      </c>
      <c r="P28" s="103">
        <v>2265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3669</v>
      </c>
      <c r="W28" s="103">
        <v>3669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142</v>
      </c>
      <c r="AG28" s="103">
        <v>142</v>
      </c>
      <c r="AH28" s="103">
        <v>0</v>
      </c>
      <c r="AI28" s="103">
        <v>0</v>
      </c>
      <c r="AJ28" s="103">
        <f>SUM(AK28:AS28)</f>
        <v>142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142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50</v>
      </c>
      <c r="B29" s="113" t="s">
        <v>298</v>
      </c>
      <c r="C29" s="101" t="s">
        <v>299</v>
      </c>
      <c r="D29" s="103">
        <f>SUM(E29,+H29,+K29)</f>
        <v>5886</v>
      </c>
      <c r="E29" s="103">
        <f>SUM(F29:G29)</f>
        <v>0</v>
      </c>
      <c r="F29" s="103">
        <v>0</v>
      </c>
      <c r="G29" s="103">
        <v>0</v>
      </c>
      <c r="H29" s="103">
        <f>SUM(I29:J29)</f>
        <v>1934</v>
      </c>
      <c r="I29" s="103">
        <v>1934</v>
      </c>
      <c r="J29" s="103">
        <v>0</v>
      </c>
      <c r="K29" s="103">
        <f>SUM(L29:M29)</f>
        <v>3952</v>
      </c>
      <c r="L29" s="103">
        <v>0</v>
      </c>
      <c r="M29" s="103">
        <v>3952</v>
      </c>
      <c r="N29" s="103">
        <f>SUM(O29,+V29,+AC29)</f>
        <v>5886</v>
      </c>
      <c r="O29" s="103">
        <f>SUM(P29:U29)</f>
        <v>1934</v>
      </c>
      <c r="P29" s="103">
        <v>1934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3952</v>
      </c>
      <c r="W29" s="103">
        <v>3952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19</v>
      </c>
      <c r="AG29" s="103">
        <v>19</v>
      </c>
      <c r="AH29" s="103">
        <v>0</v>
      </c>
      <c r="AI29" s="103">
        <v>0</v>
      </c>
      <c r="AJ29" s="103">
        <f>SUM(AK29:AS29)</f>
        <v>70</v>
      </c>
      <c r="AK29" s="103">
        <v>70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19</v>
      </c>
      <c r="AU29" s="103">
        <v>19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50</v>
      </c>
      <c r="B30" s="113" t="s">
        <v>300</v>
      </c>
      <c r="C30" s="101" t="s">
        <v>301</v>
      </c>
      <c r="D30" s="103">
        <f>SUM(E30,+H30,+K30)</f>
        <v>3291</v>
      </c>
      <c r="E30" s="103">
        <f>SUM(F30:G30)</f>
        <v>0</v>
      </c>
      <c r="F30" s="103">
        <v>0</v>
      </c>
      <c r="G30" s="103">
        <v>0</v>
      </c>
      <c r="H30" s="103">
        <f>SUM(I30:J30)</f>
        <v>1314</v>
      </c>
      <c r="I30" s="103">
        <v>1314</v>
      </c>
      <c r="J30" s="103">
        <v>0</v>
      </c>
      <c r="K30" s="103">
        <f>SUM(L30:M30)</f>
        <v>1977</v>
      </c>
      <c r="L30" s="103">
        <v>0</v>
      </c>
      <c r="M30" s="103">
        <v>1977</v>
      </c>
      <c r="N30" s="103">
        <f>SUM(O30,+V30,+AC30)</f>
        <v>3291</v>
      </c>
      <c r="O30" s="103">
        <f>SUM(P30:U30)</f>
        <v>1314</v>
      </c>
      <c r="P30" s="103">
        <v>1314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1977</v>
      </c>
      <c r="W30" s="103">
        <v>1977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16</v>
      </c>
      <c r="AG30" s="103">
        <v>16</v>
      </c>
      <c r="AH30" s="103">
        <v>0</v>
      </c>
      <c r="AI30" s="103">
        <v>0</v>
      </c>
      <c r="AJ30" s="103">
        <f>SUM(AK30:AS30)</f>
        <v>41</v>
      </c>
      <c r="AK30" s="103">
        <v>41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16</v>
      </c>
      <c r="AU30" s="103">
        <v>16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50</v>
      </c>
      <c r="B31" s="113" t="s">
        <v>302</v>
      </c>
      <c r="C31" s="101" t="s">
        <v>303</v>
      </c>
      <c r="D31" s="103">
        <f>SUM(E31,+H31,+K31)</f>
        <v>4150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4150</v>
      </c>
      <c r="L31" s="103">
        <v>2802</v>
      </c>
      <c r="M31" s="103">
        <v>1348</v>
      </c>
      <c r="N31" s="103">
        <f>SUM(O31,+V31,+AC31)</f>
        <v>4150</v>
      </c>
      <c r="O31" s="103">
        <f>SUM(P31:U31)</f>
        <v>2802</v>
      </c>
      <c r="P31" s="103">
        <v>2802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1348</v>
      </c>
      <c r="W31" s="103">
        <v>1348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14</v>
      </c>
      <c r="AG31" s="103">
        <v>14</v>
      </c>
      <c r="AH31" s="103">
        <v>0</v>
      </c>
      <c r="AI31" s="103">
        <v>0</v>
      </c>
      <c r="AJ31" s="103">
        <f>SUM(AK31:AS31)</f>
        <v>79</v>
      </c>
      <c r="AK31" s="103">
        <v>0</v>
      </c>
      <c r="AL31" s="103">
        <v>65</v>
      </c>
      <c r="AM31" s="103">
        <v>14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65</v>
      </c>
      <c r="BA31" s="103">
        <v>65</v>
      </c>
      <c r="BB31" s="103">
        <v>0</v>
      </c>
      <c r="BC31" s="103">
        <v>0</v>
      </c>
    </row>
    <row r="32" spans="1:55" s="105" customFormat="1" ht="13.5" customHeight="1">
      <c r="A32" s="115" t="s">
        <v>50</v>
      </c>
      <c r="B32" s="113" t="s">
        <v>304</v>
      </c>
      <c r="C32" s="101" t="s">
        <v>305</v>
      </c>
      <c r="D32" s="103">
        <f>SUM(E32,+H32,+K32)</f>
        <v>481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481</v>
      </c>
      <c r="L32" s="103">
        <v>324</v>
      </c>
      <c r="M32" s="103">
        <v>157</v>
      </c>
      <c r="N32" s="103">
        <f>SUM(O32,+V32,+AC32)</f>
        <v>481</v>
      </c>
      <c r="O32" s="103">
        <f>SUM(P32:U32)</f>
        <v>324</v>
      </c>
      <c r="P32" s="103">
        <v>324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157</v>
      </c>
      <c r="W32" s="103">
        <v>157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</v>
      </c>
      <c r="AG32" s="103">
        <v>9</v>
      </c>
      <c r="AH32" s="103">
        <v>0</v>
      </c>
      <c r="AI32" s="103">
        <v>0</v>
      </c>
      <c r="AJ32" s="103">
        <f>SUM(AK32:AS32)</f>
        <v>9</v>
      </c>
      <c r="AK32" s="103">
        <v>0</v>
      </c>
      <c r="AL32" s="103">
        <v>0</v>
      </c>
      <c r="AM32" s="103">
        <v>2</v>
      </c>
      <c r="AN32" s="103">
        <v>0</v>
      </c>
      <c r="AO32" s="103">
        <v>0</v>
      </c>
      <c r="AP32" s="103">
        <v>0</v>
      </c>
      <c r="AQ32" s="103">
        <v>7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7</v>
      </c>
      <c r="BA32" s="103">
        <v>7</v>
      </c>
      <c r="BB32" s="103">
        <v>0</v>
      </c>
      <c r="BC32" s="103">
        <v>0</v>
      </c>
    </row>
    <row r="33" spans="1:55" s="105" customFormat="1" ht="13.5" customHeight="1">
      <c r="A33" s="115" t="s">
        <v>50</v>
      </c>
      <c r="B33" s="113" t="s">
        <v>306</v>
      </c>
      <c r="C33" s="101" t="s">
        <v>307</v>
      </c>
      <c r="D33" s="103">
        <f>SUM(E33,+H33,+K33)</f>
        <v>2083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2083</v>
      </c>
      <c r="L33" s="103">
        <v>1118</v>
      </c>
      <c r="M33" s="103">
        <v>965</v>
      </c>
      <c r="N33" s="103">
        <f>SUM(O33,+V33,+AC33)</f>
        <v>2083</v>
      </c>
      <c r="O33" s="103">
        <f>SUM(P33:U33)</f>
        <v>1118</v>
      </c>
      <c r="P33" s="103">
        <v>1118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965</v>
      </c>
      <c r="W33" s="103">
        <v>965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8</v>
      </c>
      <c r="AG33" s="103">
        <v>8</v>
      </c>
      <c r="AH33" s="103">
        <v>0</v>
      </c>
      <c r="AI33" s="103">
        <v>0</v>
      </c>
      <c r="AJ33" s="103">
        <f>SUM(AK33:AS33)</f>
        <v>40</v>
      </c>
      <c r="AK33" s="103">
        <v>0</v>
      </c>
      <c r="AL33" s="103">
        <v>32</v>
      </c>
      <c r="AM33" s="103">
        <v>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32</v>
      </c>
      <c r="BA33" s="103">
        <v>32</v>
      </c>
      <c r="BB33" s="103">
        <v>0</v>
      </c>
      <c r="BC33" s="103">
        <v>0</v>
      </c>
    </row>
    <row r="34" spans="1:55" s="105" customFormat="1" ht="13.5" customHeight="1">
      <c r="A34" s="115" t="s">
        <v>50</v>
      </c>
      <c r="B34" s="113" t="s">
        <v>308</v>
      </c>
      <c r="C34" s="101" t="s">
        <v>309</v>
      </c>
      <c r="D34" s="103">
        <f>SUM(E34,+H34,+K34)</f>
        <v>2332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2332</v>
      </c>
      <c r="L34" s="103">
        <v>460</v>
      </c>
      <c r="M34" s="103">
        <v>1872</v>
      </c>
      <c r="N34" s="103">
        <f>SUM(O34,+V34,+AC34)</f>
        <v>2332</v>
      </c>
      <c r="O34" s="103">
        <f>SUM(P34:U34)</f>
        <v>460</v>
      </c>
      <c r="P34" s="103">
        <v>460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1872</v>
      </c>
      <c r="W34" s="103">
        <v>1872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</v>
      </c>
      <c r="AG34" s="103">
        <v>3</v>
      </c>
      <c r="AH34" s="103">
        <v>0</v>
      </c>
      <c r="AI34" s="103">
        <v>0</v>
      </c>
      <c r="AJ34" s="103">
        <f>SUM(AK34:AS34)</f>
        <v>49</v>
      </c>
      <c r="AK34" s="103">
        <v>49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3</v>
      </c>
      <c r="AU34" s="103">
        <v>3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50</v>
      </c>
      <c r="B35" s="113" t="s">
        <v>310</v>
      </c>
      <c r="C35" s="101" t="s">
        <v>311</v>
      </c>
      <c r="D35" s="103">
        <f>SUM(E35,+H35,+K35)</f>
        <v>5040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5040</v>
      </c>
      <c r="L35" s="103">
        <v>1946</v>
      </c>
      <c r="M35" s="103">
        <v>3094</v>
      </c>
      <c r="N35" s="103">
        <f>SUM(O35,+V35,+AC35)</f>
        <v>5040</v>
      </c>
      <c r="O35" s="103">
        <f>SUM(P35:U35)</f>
        <v>1946</v>
      </c>
      <c r="P35" s="103">
        <v>1946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3094</v>
      </c>
      <c r="W35" s="103">
        <v>3094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</v>
      </c>
      <c r="AG35" s="103">
        <v>6</v>
      </c>
      <c r="AH35" s="103">
        <v>0</v>
      </c>
      <c r="AI35" s="103">
        <v>0</v>
      </c>
      <c r="AJ35" s="103">
        <f>SUM(AK35:AS35)</f>
        <v>105</v>
      </c>
      <c r="AK35" s="103">
        <v>105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6</v>
      </c>
      <c r="AU35" s="103">
        <v>6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50</v>
      </c>
      <c r="B36" s="113" t="s">
        <v>312</v>
      </c>
      <c r="C36" s="101" t="s">
        <v>313</v>
      </c>
      <c r="D36" s="103">
        <f>SUM(E36,+H36,+K36)</f>
        <v>3460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3460</v>
      </c>
      <c r="L36" s="103">
        <v>1151</v>
      </c>
      <c r="M36" s="103">
        <v>2309</v>
      </c>
      <c r="N36" s="103">
        <f>SUM(O36,+V36,+AC36)</f>
        <v>3460</v>
      </c>
      <c r="O36" s="103">
        <f>SUM(P36:U36)</f>
        <v>1151</v>
      </c>
      <c r="P36" s="103">
        <v>1151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2309</v>
      </c>
      <c r="W36" s="103">
        <v>2309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</v>
      </c>
      <c r="AG36" s="103">
        <v>4</v>
      </c>
      <c r="AH36" s="103">
        <v>0</v>
      </c>
      <c r="AI36" s="103">
        <v>0</v>
      </c>
      <c r="AJ36" s="103">
        <f>SUM(AK36:AS36)</f>
        <v>72</v>
      </c>
      <c r="AK36" s="103">
        <v>72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4</v>
      </c>
      <c r="AU36" s="103">
        <v>4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50</v>
      </c>
      <c r="B37" s="113" t="s">
        <v>314</v>
      </c>
      <c r="C37" s="101" t="s">
        <v>315</v>
      </c>
      <c r="D37" s="103">
        <f>SUM(E37,+H37,+K37)</f>
        <v>4021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4021</v>
      </c>
      <c r="L37" s="103">
        <v>2437</v>
      </c>
      <c r="M37" s="103">
        <v>1584</v>
      </c>
      <c r="N37" s="103">
        <f>SUM(O37,+V37,+AC37)</f>
        <v>4021</v>
      </c>
      <c r="O37" s="103">
        <f>SUM(P37:U37)</f>
        <v>2437</v>
      </c>
      <c r="P37" s="103">
        <v>2437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1584</v>
      </c>
      <c r="W37" s="103">
        <v>1584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120</v>
      </c>
      <c r="AG37" s="103">
        <v>120</v>
      </c>
      <c r="AH37" s="103">
        <v>0</v>
      </c>
      <c r="AI37" s="103">
        <v>0</v>
      </c>
      <c r="AJ37" s="103">
        <f>SUM(AK37:AS37)</f>
        <v>110</v>
      </c>
      <c r="AK37" s="103">
        <v>0</v>
      </c>
      <c r="AL37" s="103">
        <v>1</v>
      </c>
      <c r="AM37" s="103">
        <v>109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11</v>
      </c>
      <c r="AU37" s="103">
        <v>11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50</v>
      </c>
      <c r="B38" s="113" t="s">
        <v>316</v>
      </c>
      <c r="C38" s="101" t="s">
        <v>317</v>
      </c>
      <c r="D38" s="103">
        <f>SUM(E38,+H38,+K38)</f>
        <v>10252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10252</v>
      </c>
      <c r="L38" s="103">
        <v>7218</v>
      </c>
      <c r="M38" s="103">
        <v>3034</v>
      </c>
      <c r="N38" s="103">
        <f>SUM(O38,+V38,+AC38)</f>
        <v>10252</v>
      </c>
      <c r="O38" s="103">
        <f>SUM(P38:U38)</f>
        <v>7218</v>
      </c>
      <c r="P38" s="103">
        <v>7218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3034</v>
      </c>
      <c r="W38" s="103">
        <v>3034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306</v>
      </c>
      <c r="AG38" s="103">
        <v>306</v>
      </c>
      <c r="AH38" s="103">
        <v>0</v>
      </c>
      <c r="AI38" s="103">
        <v>0</v>
      </c>
      <c r="AJ38" s="103">
        <f>SUM(AK38:AS38)</f>
        <v>278</v>
      </c>
      <c r="AK38" s="103">
        <v>0</v>
      </c>
      <c r="AL38" s="103">
        <v>1</v>
      </c>
      <c r="AM38" s="103">
        <v>277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29</v>
      </c>
      <c r="AU38" s="103">
        <v>29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50</v>
      </c>
      <c r="B39" s="113" t="s">
        <v>318</v>
      </c>
      <c r="C39" s="101" t="s">
        <v>319</v>
      </c>
      <c r="D39" s="103">
        <f>SUM(E39,+H39,+K39)</f>
        <v>9425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9425</v>
      </c>
      <c r="L39" s="103">
        <v>6009</v>
      </c>
      <c r="M39" s="103">
        <v>3416</v>
      </c>
      <c r="N39" s="103">
        <f>SUM(O39,+V39,+AC39)</f>
        <v>9425</v>
      </c>
      <c r="O39" s="103">
        <f>SUM(P39:U39)</f>
        <v>6009</v>
      </c>
      <c r="P39" s="103">
        <v>6009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3416</v>
      </c>
      <c r="W39" s="103">
        <v>3416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248</v>
      </c>
      <c r="AG39" s="103">
        <v>248</v>
      </c>
      <c r="AH39" s="103">
        <v>0</v>
      </c>
      <c r="AI39" s="103">
        <v>0</v>
      </c>
      <c r="AJ39" s="103">
        <f>SUM(AK39:AS39)</f>
        <v>496</v>
      </c>
      <c r="AK39" s="103">
        <v>0</v>
      </c>
      <c r="AL39" s="103">
        <v>248</v>
      </c>
      <c r="AM39" s="103">
        <v>248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248</v>
      </c>
      <c r="BA39" s="103">
        <v>248</v>
      </c>
      <c r="BB39" s="103">
        <v>0</v>
      </c>
      <c r="BC39" s="103">
        <v>0</v>
      </c>
    </row>
    <row r="40" spans="1:55" s="105" customFormat="1" ht="13.5" customHeight="1">
      <c r="A40" s="115" t="s">
        <v>50</v>
      </c>
      <c r="B40" s="113" t="s">
        <v>320</v>
      </c>
      <c r="C40" s="101" t="s">
        <v>321</v>
      </c>
      <c r="D40" s="103">
        <f>SUM(E40,+H40,+K40)</f>
        <v>14515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14515</v>
      </c>
      <c r="L40" s="103">
        <v>7126</v>
      </c>
      <c r="M40" s="103">
        <v>7389</v>
      </c>
      <c r="N40" s="103">
        <f>SUM(O40,+V40,+AC40)</f>
        <v>14515</v>
      </c>
      <c r="O40" s="103">
        <f>SUM(P40:U40)</f>
        <v>7126</v>
      </c>
      <c r="P40" s="103">
        <v>7126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7389</v>
      </c>
      <c r="W40" s="103">
        <v>7389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382</v>
      </c>
      <c r="AG40" s="103">
        <v>382</v>
      </c>
      <c r="AH40" s="103">
        <v>0</v>
      </c>
      <c r="AI40" s="103">
        <v>0</v>
      </c>
      <c r="AJ40" s="103">
        <f>SUM(AK40:AS40)</f>
        <v>764</v>
      </c>
      <c r="AK40" s="103">
        <v>0</v>
      </c>
      <c r="AL40" s="103">
        <v>382</v>
      </c>
      <c r="AM40" s="103">
        <v>382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382</v>
      </c>
      <c r="BA40" s="103">
        <v>382</v>
      </c>
      <c r="BB40" s="103">
        <v>0</v>
      </c>
      <c r="BC40" s="103">
        <v>0</v>
      </c>
    </row>
    <row r="41" spans="1:55" s="105" customFormat="1" ht="13.5" customHeight="1">
      <c r="A41" s="115" t="s">
        <v>50</v>
      </c>
      <c r="B41" s="113" t="s">
        <v>322</v>
      </c>
      <c r="C41" s="101" t="s">
        <v>323</v>
      </c>
      <c r="D41" s="103">
        <f>SUM(E41,+H41,+K41)</f>
        <v>4448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4448</v>
      </c>
      <c r="L41" s="103">
        <v>554</v>
      </c>
      <c r="M41" s="103">
        <v>3894</v>
      </c>
      <c r="N41" s="103">
        <f>SUM(O41,+V41,+AC41)</f>
        <v>4448</v>
      </c>
      <c r="O41" s="103">
        <f>SUM(P41:U41)</f>
        <v>554</v>
      </c>
      <c r="P41" s="103">
        <v>554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3894</v>
      </c>
      <c r="W41" s="103">
        <v>3894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11</v>
      </c>
      <c r="AG41" s="103">
        <v>11</v>
      </c>
      <c r="AH41" s="103">
        <v>0</v>
      </c>
      <c r="AI41" s="103">
        <v>0</v>
      </c>
      <c r="AJ41" s="103">
        <f>SUM(AK41:AS41)</f>
        <v>118</v>
      </c>
      <c r="AK41" s="103">
        <v>118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11</v>
      </c>
      <c r="AU41" s="103">
        <v>11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9</v>
      </c>
      <c r="BA41" s="103">
        <v>9</v>
      </c>
      <c r="BB41" s="103">
        <v>0</v>
      </c>
      <c r="BC41" s="103">
        <v>0</v>
      </c>
    </row>
    <row r="42" spans="1:55" s="105" customFormat="1" ht="13.5" customHeight="1">
      <c r="A42" s="115" t="s">
        <v>50</v>
      </c>
      <c r="B42" s="113" t="s">
        <v>324</v>
      </c>
      <c r="C42" s="101" t="s">
        <v>325</v>
      </c>
      <c r="D42" s="103">
        <f>SUM(E42,+H42,+K42)</f>
        <v>11098</v>
      </c>
      <c r="E42" s="103">
        <f>SUM(F42:G42)</f>
        <v>0</v>
      </c>
      <c r="F42" s="103">
        <v>0</v>
      </c>
      <c r="G42" s="103">
        <v>0</v>
      </c>
      <c r="H42" s="103">
        <f>SUM(I42:J42)</f>
        <v>3725</v>
      </c>
      <c r="I42" s="103">
        <v>3725</v>
      </c>
      <c r="J42" s="103">
        <v>0</v>
      </c>
      <c r="K42" s="103">
        <f>SUM(L42:M42)</f>
        <v>7373</v>
      </c>
      <c r="L42" s="103">
        <v>0</v>
      </c>
      <c r="M42" s="103">
        <v>7373</v>
      </c>
      <c r="N42" s="103">
        <f>SUM(O42,+V42,+AC42)</f>
        <v>11098</v>
      </c>
      <c r="O42" s="103">
        <f>SUM(P42:U42)</f>
        <v>3725</v>
      </c>
      <c r="P42" s="103">
        <v>3725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7373</v>
      </c>
      <c r="W42" s="103">
        <v>7373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04100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04205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04206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04211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04212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04213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04301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04302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04321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04322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04323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04324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04341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04361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04362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04401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04404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04406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04421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04422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04424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04444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04445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04501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04505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04581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04606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2020-02-12T03:01:02Z</dcterms:modified>
</cp:coreProperties>
</file>