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T41" i="5"/>
  <c r="CT42" i="5"/>
  <c r="CS8" i="5"/>
  <c r="CS9" i="5"/>
  <c r="CS10" i="5"/>
  <c r="CS11" i="5"/>
  <c r="CR11" i="5" s="1"/>
  <c r="O11" i="5" s="1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S26" i="5"/>
  <c r="CS27" i="5"/>
  <c r="CR27" i="5" s="1"/>
  <c r="O27" i="5" s="1"/>
  <c r="CS28" i="5"/>
  <c r="CS29" i="5"/>
  <c r="CS30" i="5"/>
  <c r="CS31" i="5"/>
  <c r="CR31" i="5" s="1"/>
  <c r="O31" i="5" s="1"/>
  <c r="CS32" i="5"/>
  <c r="CS33" i="5"/>
  <c r="CS34" i="5"/>
  <c r="CS35" i="5"/>
  <c r="CR35" i="5" s="1"/>
  <c r="O35" i="5" s="1"/>
  <c r="CS36" i="5"/>
  <c r="CS37" i="5"/>
  <c r="CS38" i="5"/>
  <c r="CS39" i="5"/>
  <c r="CR39" i="5" s="1"/>
  <c r="O39" i="5" s="1"/>
  <c r="CS40" i="5"/>
  <c r="CS41" i="5"/>
  <c r="CS4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J35" i="5" s="1"/>
  <c r="N35" i="5" s="1"/>
  <c r="CN36" i="5"/>
  <c r="CN37" i="5"/>
  <c r="CN38" i="5"/>
  <c r="CN39" i="5"/>
  <c r="CN40" i="5"/>
  <c r="CN41" i="5"/>
  <c r="CN42" i="5"/>
  <c r="CM8" i="5"/>
  <c r="CJ8" i="5" s="1"/>
  <c r="N8" i="5" s="1"/>
  <c r="CM9" i="5"/>
  <c r="CM10" i="5"/>
  <c r="CM11" i="5"/>
  <c r="CM12" i="5"/>
  <c r="CM13" i="5"/>
  <c r="CM14" i="5"/>
  <c r="CM15" i="5"/>
  <c r="CM16" i="5"/>
  <c r="CJ16" i="5" s="1"/>
  <c r="N16" i="5" s="1"/>
  <c r="CM17" i="5"/>
  <c r="CM18" i="5"/>
  <c r="CM19" i="5"/>
  <c r="CM20" i="5"/>
  <c r="CJ20" i="5" s="1"/>
  <c r="N20" i="5" s="1"/>
  <c r="CM21" i="5"/>
  <c r="CM22" i="5"/>
  <c r="CM23" i="5"/>
  <c r="CM24" i="5"/>
  <c r="CJ24" i="5" s="1"/>
  <c r="N24" i="5" s="1"/>
  <c r="CM25" i="5"/>
  <c r="CM26" i="5"/>
  <c r="CM27" i="5"/>
  <c r="CM28" i="5"/>
  <c r="CJ28" i="5" s="1"/>
  <c r="N28" i="5" s="1"/>
  <c r="CM29" i="5"/>
  <c r="CM30" i="5"/>
  <c r="CM31" i="5"/>
  <c r="CM32" i="5"/>
  <c r="CJ32" i="5" s="1"/>
  <c r="N32" i="5" s="1"/>
  <c r="CM33" i="5"/>
  <c r="CM34" i="5"/>
  <c r="CM35" i="5"/>
  <c r="CM36" i="5"/>
  <c r="CM37" i="5"/>
  <c r="CM38" i="5"/>
  <c r="CM39" i="5"/>
  <c r="CM40" i="5"/>
  <c r="CJ40" i="5" s="1"/>
  <c r="N40" i="5" s="1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J10" i="5" s="1"/>
  <c r="CK11" i="5"/>
  <c r="CK12" i="5"/>
  <c r="CK13" i="5"/>
  <c r="CK14" i="5"/>
  <c r="CJ14" i="5" s="1"/>
  <c r="N14" i="5" s="1"/>
  <c r="CK15" i="5"/>
  <c r="CJ15" i="5" s="1"/>
  <c r="N15" i="5" s="1"/>
  <c r="CK16" i="5"/>
  <c r="CK17" i="5"/>
  <c r="CK18" i="5"/>
  <c r="CJ18" i="5" s="1"/>
  <c r="CK19" i="5"/>
  <c r="CK20" i="5"/>
  <c r="CK21" i="5"/>
  <c r="CK22" i="5"/>
  <c r="CJ22" i="5" s="1"/>
  <c r="N22" i="5" s="1"/>
  <c r="CK23" i="5"/>
  <c r="CK24" i="5"/>
  <c r="CK25" i="5"/>
  <c r="CK26" i="5"/>
  <c r="CK27" i="5"/>
  <c r="CK28" i="5"/>
  <c r="CK29" i="5"/>
  <c r="CK30" i="5"/>
  <c r="CK31" i="5"/>
  <c r="CK32" i="5"/>
  <c r="CK33" i="5"/>
  <c r="CK34" i="5"/>
  <c r="CJ34" i="5" s="1"/>
  <c r="N34" i="5" s="1"/>
  <c r="CK35" i="5"/>
  <c r="CK36" i="5"/>
  <c r="CK37" i="5"/>
  <c r="CK38" i="5"/>
  <c r="CJ38" i="5" s="1"/>
  <c r="CK39" i="5"/>
  <c r="CK40" i="5"/>
  <c r="CK41" i="5"/>
  <c r="CK42" i="5"/>
  <c r="CJ42" i="5" s="1"/>
  <c r="N42" i="5" s="1"/>
  <c r="CJ12" i="5"/>
  <c r="N12" i="5" s="1"/>
  <c r="CJ19" i="5"/>
  <c r="N19" i="5" s="1"/>
  <c r="CJ26" i="5"/>
  <c r="N26" i="5" s="1"/>
  <c r="CJ30" i="5"/>
  <c r="N30" i="5" s="1"/>
  <c r="CJ36" i="5"/>
  <c r="N3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B22" i="5" s="1"/>
  <c r="M22" i="5" s="1"/>
  <c r="CF23" i="5"/>
  <c r="CF24" i="5"/>
  <c r="CF25" i="5"/>
  <c r="CF26" i="5"/>
  <c r="CF27" i="5"/>
  <c r="CF28" i="5"/>
  <c r="CF29" i="5"/>
  <c r="CF30" i="5"/>
  <c r="CB30" i="5" s="1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B8" i="5" s="1"/>
  <c r="CD9" i="5"/>
  <c r="CD10" i="5"/>
  <c r="CD11" i="5"/>
  <c r="CD12" i="5"/>
  <c r="CB12" i="5" s="1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D35" i="5"/>
  <c r="CD36" i="5"/>
  <c r="CB36" i="5" s="1"/>
  <c r="CD37" i="5"/>
  <c r="CD38" i="5"/>
  <c r="CD39" i="5"/>
  <c r="CD40" i="5"/>
  <c r="CD41" i="5"/>
  <c r="CD42" i="5"/>
  <c r="CC8" i="5"/>
  <c r="CC9" i="5"/>
  <c r="CB9" i="5" s="1"/>
  <c r="M9" i="5" s="1"/>
  <c r="CC10" i="5"/>
  <c r="CC11" i="5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C28" i="5"/>
  <c r="CC29" i="5"/>
  <c r="CB29" i="5" s="1"/>
  <c r="M29" i="5" s="1"/>
  <c r="CC30" i="5"/>
  <c r="CC31" i="5"/>
  <c r="CC32" i="5"/>
  <c r="CC33" i="5"/>
  <c r="CB33" i="5" s="1"/>
  <c r="M33" i="5" s="1"/>
  <c r="CC34" i="5"/>
  <c r="CC35" i="5"/>
  <c r="CC36" i="5"/>
  <c r="CC37" i="5"/>
  <c r="CB37" i="5" s="1"/>
  <c r="M37" i="5" s="1"/>
  <c r="CC38" i="5"/>
  <c r="CC39" i="5"/>
  <c r="CC40" i="5"/>
  <c r="CC41" i="5"/>
  <c r="CB41" i="5" s="1"/>
  <c r="M41" i="5" s="1"/>
  <c r="CC42" i="5"/>
  <c r="CB10" i="5"/>
  <c r="M10" i="5" s="1"/>
  <c r="CB11" i="5"/>
  <c r="M11" i="5" s="1"/>
  <c r="CB14" i="5"/>
  <c r="CB16" i="5"/>
  <c r="M16" i="5" s="1"/>
  <c r="CB19" i="5"/>
  <c r="CB20" i="5"/>
  <c r="M20" i="5" s="1"/>
  <c r="CB24" i="5"/>
  <c r="CB26" i="5"/>
  <c r="M26" i="5" s="1"/>
  <c r="CB27" i="5"/>
  <c r="M27" i="5" s="1"/>
  <c r="CB31" i="5"/>
  <c r="CB32" i="5"/>
  <c r="M32" i="5" s="1"/>
  <c r="CB35" i="5"/>
  <c r="M35" i="5" s="1"/>
  <c r="CB38" i="5"/>
  <c r="M38" i="5" s="1"/>
  <c r="CB40" i="5"/>
  <c r="CB4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T22" i="5" s="1"/>
  <c r="L22" i="5" s="1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T15" i="5" s="1"/>
  <c r="BW16" i="5"/>
  <c r="BW17" i="5"/>
  <c r="BW18" i="5"/>
  <c r="BW19" i="5"/>
  <c r="BT19" i="5" s="1"/>
  <c r="L19" i="5" s="1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T35" i="5" s="1"/>
  <c r="L35" i="5" s="1"/>
  <c r="BW36" i="5"/>
  <c r="BW37" i="5"/>
  <c r="BW38" i="5"/>
  <c r="BW39" i="5"/>
  <c r="BW40" i="5"/>
  <c r="BW41" i="5"/>
  <c r="BW42" i="5"/>
  <c r="BV8" i="5"/>
  <c r="BT8" i="5" s="1"/>
  <c r="L8" i="5" s="1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T24" i="5" s="1"/>
  <c r="L24" i="5" s="1"/>
  <c r="BV25" i="5"/>
  <c r="BV26" i="5"/>
  <c r="BV27" i="5"/>
  <c r="BV28" i="5"/>
  <c r="BT28" i="5" s="1"/>
  <c r="BV29" i="5"/>
  <c r="BV30" i="5"/>
  <c r="BV31" i="5"/>
  <c r="BV32" i="5"/>
  <c r="BV33" i="5"/>
  <c r="BV34" i="5"/>
  <c r="BV35" i="5"/>
  <c r="BV36" i="5"/>
  <c r="BT36" i="5" s="1"/>
  <c r="BV37" i="5"/>
  <c r="BV38" i="5"/>
  <c r="BV39" i="5"/>
  <c r="BV40" i="5"/>
  <c r="BT40" i="5" s="1"/>
  <c r="L40" i="5" s="1"/>
  <c r="BV41" i="5"/>
  <c r="BV42" i="5"/>
  <c r="BU8" i="5"/>
  <c r="BU9" i="5"/>
  <c r="BT9" i="5" s="1"/>
  <c r="BU10" i="5"/>
  <c r="BU11" i="5"/>
  <c r="BU12" i="5"/>
  <c r="BU13" i="5"/>
  <c r="BT13" i="5" s="1"/>
  <c r="L13" i="5" s="1"/>
  <c r="BU14" i="5"/>
  <c r="BU15" i="5"/>
  <c r="BU16" i="5"/>
  <c r="BU17" i="5"/>
  <c r="BT17" i="5" s="1"/>
  <c r="BU18" i="5"/>
  <c r="BU19" i="5"/>
  <c r="BU20" i="5"/>
  <c r="BU21" i="5"/>
  <c r="BT21" i="5" s="1"/>
  <c r="BU22" i="5"/>
  <c r="BU23" i="5"/>
  <c r="BU24" i="5"/>
  <c r="BU25" i="5"/>
  <c r="BT25" i="5" s="1"/>
  <c r="BU26" i="5"/>
  <c r="BU27" i="5"/>
  <c r="BU28" i="5"/>
  <c r="BU29" i="5"/>
  <c r="BT29" i="5" s="1"/>
  <c r="L29" i="5" s="1"/>
  <c r="BU30" i="5"/>
  <c r="BU31" i="5"/>
  <c r="BU32" i="5"/>
  <c r="BU33" i="5"/>
  <c r="BT33" i="5" s="1"/>
  <c r="BU34" i="5"/>
  <c r="BU35" i="5"/>
  <c r="BU36" i="5"/>
  <c r="BU37" i="5"/>
  <c r="BT37" i="5" s="1"/>
  <c r="BU38" i="5"/>
  <c r="BU39" i="5"/>
  <c r="BU40" i="5"/>
  <c r="BU41" i="5"/>
  <c r="BT41" i="5" s="1"/>
  <c r="BU42" i="5"/>
  <c r="BT10" i="5"/>
  <c r="L10" i="5" s="1"/>
  <c r="BT11" i="5"/>
  <c r="L11" i="5" s="1"/>
  <c r="BT12" i="5"/>
  <c r="BT16" i="5"/>
  <c r="BT18" i="5"/>
  <c r="L18" i="5" s="1"/>
  <c r="BT20" i="5"/>
  <c r="BT23" i="5"/>
  <c r="BT26" i="5"/>
  <c r="L26" i="5" s="1"/>
  <c r="BT27" i="5"/>
  <c r="BT31" i="5"/>
  <c r="BT32" i="5"/>
  <c r="BT34" i="5"/>
  <c r="L34" i="5" s="1"/>
  <c r="BT38" i="5"/>
  <c r="L38" i="5" s="1"/>
  <c r="BT39" i="5"/>
  <c r="L39" i="5" s="1"/>
  <c r="BT42" i="5"/>
  <c r="L4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L12" i="5" s="1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L32" i="5" s="1"/>
  <c r="K32" i="5" s="1"/>
  <c r="BP33" i="5"/>
  <c r="BP34" i="5"/>
  <c r="BP35" i="5"/>
  <c r="BP36" i="5"/>
  <c r="BP37" i="5"/>
  <c r="BP38" i="5"/>
  <c r="BP39" i="5"/>
  <c r="BP40" i="5"/>
  <c r="BL40" i="5" s="1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L27" i="5" s="1"/>
  <c r="K27" i="5" s="1"/>
  <c r="BM28" i="5"/>
  <c r="BM29" i="5"/>
  <c r="BM30" i="5"/>
  <c r="BM31" i="5"/>
  <c r="BL31" i="5" s="1"/>
  <c r="K31" i="5" s="1"/>
  <c r="BM32" i="5"/>
  <c r="BM33" i="5"/>
  <c r="BM34" i="5"/>
  <c r="BM35" i="5"/>
  <c r="BL35" i="5" s="1"/>
  <c r="K35" i="5" s="1"/>
  <c r="BM36" i="5"/>
  <c r="BM37" i="5"/>
  <c r="BM38" i="5"/>
  <c r="BM39" i="5"/>
  <c r="BL39" i="5" s="1"/>
  <c r="K39" i="5" s="1"/>
  <c r="BM40" i="5"/>
  <c r="BM41" i="5"/>
  <c r="BM42" i="5"/>
  <c r="BL8" i="5"/>
  <c r="K8" i="5" s="1"/>
  <c r="BL11" i="5"/>
  <c r="K11" i="5" s="1"/>
  <c r="BL18" i="5"/>
  <c r="K18" i="5" s="1"/>
  <c r="BL19" i="5"/>
  <c r="K19" i="5" s="1"/>
  <c r="BL24" i="5"/>
  <c r="K24" i="5" s="1"/>
  <c r="BL30" i="5"/>
  <c r="BL34" i="5"/>
  <c r="BL38" i="5"/>
  <c r="K3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H19" i="5"/>
  <c r="BH20" i="5"/>
  <c r="BD20" i="5" s="1"/>
  <c r="J20" i="5" s="1"/>
  <c r="BH21" i="5"/>
  <c r="BH22" i="5"/>
  <c r="BH23" i="5"/>
  <c r="BH24" i="5"/>
  <c r="BH25" i="5"/>
  <c r="BH26" i="5"/>
  <c r="BH27" i="5"/>
  <c r="BH28" i="5"/>
  <c r="BD28" i="5" s="1"/>
  <c r="J28" i="5" s="1"/>
  <c r="BH29" i="5"/>
  <c r="BH30" i="5"/>
  <c r="BH31" i="5"/>
  <c r="BH32" i="5"/>
  <c r="BH33" i="5"/>
  <c r="BH34" i="5"/>
  <c r="BH35" i="5"/>
  <c r="BH36" i="5"/>
  <c r="BH37" i="5"/>
  <c r="BH38" i="5"/>
  <c r="BH39" i="5"/>
  <c r="BH40" i="5"/>
  <c r="BD40" i="5" s="1"/>
  <c r="J40" i="5" s="1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D26" i="5" s="1"/>
  <c r="J26" i="5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D42" i="5" s="1"/>
  <c r="BE8" i="5"/>
  <c r="BE9" i="5"/>
  <c r="BE10" i="5"/>
  <c r="BE11" i="5"/>
  <c r="BD11" i="5" s="1"/>
  <c r="J11" i="5" s="1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E22" i="5"/>
  <c r="BE23" i="5"/>
  <c r="BD23" i="5" s="1"/>
  <c r="J23" i="5" s="1"/>
  <c r="BE24" i="5"/>
  <c r="BE25" i="5"/>
  <c r="BE26" i="5"/>
  <c r="BE27" i="5"/>
  <c r="BD27" i="5" s="1"/>
  <c r="BE28" i="5"/>
  <c r="BE29" i="5"/>
  <c r="BE30" i="5"/>
  <c r="BE31" i="5"/>
  <c r="BD31" i="5" s="1"/>
  <c r="J31" i="5" s="1"/>
  <c r="BE32" i="5"/>
  <c r="BE33" i="5"/>
  <c r="BE34" i="5"/>
  <c r="BE35" i="5"/>
  <c r="BD35" i="5" s="1"/>
  <c r="BE36" i="5"/>
  <c r="BE37" i="5"/>
  <c r="BE38" i="5"/>
  <c r="BE39" i="5"/>
  <c r="BD39" i="5" s="1"/>
  <c r="J39" i="5" s="1"/>
  <c r="BE40" i="5"/>
  <c r="BE41" i="5"/>
  <c r="BE42" i="5"/>
  <c r="BD8" i="5"/>
  <c r="J8" i="5" s="1"/>
  <c r="BD10" i="5"/>
  <c r="J10" i="5" s="1"/>
  <c r="BD18" i="5"/>
  <c r="J18" i="5" s="1"/>
  <c r="BD19" i="5"/>
  <c r="BD24" i="5"/>
  <c r="J24" i="5" s="1"/>
  <c r="BD30" i="5"/>
  <c r="J30" i="5" s="1"/>
  <c r="BD34" i="5"/>
  <c r="J34" i="5" s="1"/>
  <c r="BD36" i="5"/>
  <c r="J3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V32" i="5" s="1"/>
  <c r="AZ33" i="5"/>
  <c r="AZ34" i="5"/>
  <c r="AZ35" i="5"/>
  <c r="AZ36" i="5"/>
  <c r="AZ37" i="5"/>
  <c r="AZ38" i="5"/>
  <c r="AZ39" i="5"/>
  <c r="AZ40" i="5"/>
  <c r="AV40" i="5" s="1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V18" i="5" s="1"/>
  <c r="AX19" i="5"/>
  <c r="AX20" i="5"/>
  <c r="AX21" i="5"/>
  <c r="AX22" i="5"/>
  <c r="AV22" i="5" s="1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V38" i="5" s="1"/>
  <c r="I38" i="5" s="1"/>
  <c r="AX39" i="5"/>
  <c r="AX40" i="5"/>
  <c r="AX41" i="5"/>
  <c r="AX42" i="5"/>
  <c r="AV42" i="5" s="1"/>
  <c r="I42" i="5" s="1"/>
  <c r="AW8" i="5"/>
  <c r="AW9" i="5"/>
  <c r="AW10" i="5"/>
  <c r="AW11" i="5"/>
  <c r="AV11" i="5" s="1"/>
  <c r="AW12" i="5"/>
  <c r="AW13" i="5"/>
  <c r="AW14" i="5"/>
  <c r="AW15" i="5"/>
  <c r="AV15" i="5" s="1"/>
  <c r="I15" i="5" s="1"/>
  <c r="AW16" i="5"/>
  <c r="AW17" i="5"/>
  <c r="AW18" i="5"/>
  <c r="AW19" i="5"/>
  <c r="AV19" i="5" s="1"/>
  <c r="AW20" i="5"/>
  <c r="AW21" i="5"/>
  <c r="AW22" i="5"/>
  <c r="AW23" i="5"/>
  <c r="AV23" i="5" s="1"/>
  <c r="I23" i="5" s="1"/>
  <c r="AW24" i="5"/>
  <c r="AW25" i="5"/>
  <c r="AW26" i="5"/>
  <c r="AW27" i="5"/>
  <c r="AV27" i="5" s="1"/>
  <c r="I27" i="5" s="1"/>
  <c r="AW28" i="5"/>
  <c r="AW29" i="5"/>
  <c r="AW30" i="5"/>
  <c r="AW31" i="5"/>
  <c r="AV31" i="5" s="1"/>
  <c r="I31" i="5" s="1"/>
  <c r="AW32" i="5"/>
  <c r="AW33" i="5"/>
  <c r="AW34" i="5"/>
  <c r="AW35" i="5"/>
  <c r="AW36" i="5"/>
  <c r="AW37" i="5"/>
  <c r="AW38" i="5"/>
  <c r="AW39" i="5"/>
  <c r="AV39" i="5" s="1"/>
  <c r="AW40" i="5"/>
  <c r="AW41" i="5"/>
  <c r="AW42" i="5"/>
  <c r="AV8" i="5"/>
  <c r="I8" i="5" s="1"/>
  <c r="AV10" i="5"/>
  <c r="I10" i="5" s="1"/>
  <c r="AV16" i="5"/>
  <c r="I16" i="5" s="1"/>
  <c r="AV20" i="5"/>
  <c r="I20" i="5" s="1"/>
  <c r="AV24" i="5"/>
  <c r="I24" i="5" s="1"/>
  <c r="AV30" i="5"/>
  <c r="I30" i="5" s="1"/>
  <c r="AV35" i="5"/>
  <c r="AV36" i="5"/>
  <c r="I3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N15" i="5" s="1"/>
  <c r="H15" i="5" s="1"/>
  <c r="AR16" i="5"/>
  <c r="AR17" i="5"/>
  <c r="AR18" i="5"/>
  <c r="AR19" i="5"/>
  <c r="AR20" i="5"/>
  <c r="AR21" i="5"/>
  <c r="AR22" i="5"/>
  <c r="AR23" i="5"/>
  <c r="AN23" i="5" s="1"/>
  <c r="H23" i="5" s="1"/>
  <c r="AR24" i="5"/>
  <c r="AR25" i="5"/>
  <c r="AR26" i="5"/>
  <c r="AR27" i="5"/>
  <c r="AN27" i="5" s="1"/>
  <c r="H27" i="5" s="1"/>
  <c r="AR28" i="5"/>
  <c r="AR29" i="5"/>
  <c r="AR30" i="5"/>
  <c r="AR31" i="5"/>
  <c r="AN31" i="5" s="1"/>
  <c r="H31" i="5" s="1"/>
  <c r="F31" i="5" s="1"/>
  <c r="AR32" i="5"/>
  <c r="AR33" i="5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N12" i="5" s="1"/>
  <c r="H12" i="5" s="1"/>
  <c r="AQ13" i="5"/>
  <c r="AQ14" i="5"/>
  <c r="AQ15" i="5"/>
  <c r="AQ16" i="5"/>
  <c r="AN16" i="5" s="1"/>
  <c r="H16" i="5" s="1"/>
  <c r="AQ17" i="5"/>
  <c r="AQ18" i="5"/>
  <c r="AQ19" i="5"/>
  <c r="AQ20" i="5"/>
  <c r="AN20" i="5" s="1"/>
  <c r="H20" i="5" s="1"/>
  <c r="AQ21" i="5"/>
  <c r="AQ22" i="5"/>
  <c r="AQ23" i="5"/>
  <c r="AQ24" i="5"/>
  <c r="AQ25" i="5"/>
  <c r="AQ26" i="5"/>
  <c r="AQ27" i="5"/>
  <c r="AQ28" i="5"/>
  <c r="AN28" i="5" s="1"/>
  <c r="H28" i="5" s="1"/>
  <c r="AQ29" i="5"/>
  <c r="AQ30" i="5"/>
  <c r="AQ31" i="5"/>
  <c r="AQ32" i="5"/>
  <c r="AQ33" i="5"/>
  <c r="AQ34" i="5"/>
  <c r="AQ35" i="5"/>
  <c r="AQ36" i="5"/>
  <c r="AN36" i="5" s="1"/>
  <c r="H36" i="5" s="1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N10" i="5" s="1"/>
  <c r="H10" i="5" s="1"/>
  <c r="AO11" i="5"/>
  <c r="AO12" i="5"/>
  <c r="AO13" i="5"/>
  <c r="AO14" i="5"/>
  <c r="AN14" i="5" s="1"/>
  <c r="H14" i="5" s="1"/>
  <c r="AO15" i="5"/>
  <c r="AO16" i="5"/>
  <c r="AO17" i="5"/>
  <c r="AO18" i="5"/>
  <c r="AN18" i="5" s="1"/>
  <c r="H18" i="5" s="1"/>
  <c r="AO19" i="5"/>
  <c r="AO20" i="5"/>
  <c r="AO21" i="5"/>
  <c r="AO22" i="5"/>
  <c r="AN22" i="5" s="1"/>
  <c r="H22" i="5" s="1"/>
  <c r="AO23" i="5"/>
  <c r="AO24" i="5"/>
  <c r="AO25" i="5"/>
  <c r="AO26" i="5"/>
  <c r="AN26" i="5" s="1"/>
  <c r="H26" i="5" s="1"/>
  <c r="AO27" i="5"/>
  <c r="AO28" i="5"/>
  <c r="AO29" i="5"/>
  <c r="AO30" i="5"/>
  <c r="AN30" i="5" s="1"/>
  <c r="H30" i="5" s="1"/>
  <c r="AO31" i="5"/>
  <c r="AO32" i="5"/>
  <c r="AO33" i="5"/>
  <c r="AO34" i="5"/>
  <c r="AN34" i="5" s="1"/>
  <c r="H34" i="5" s="1"/>
  <c r="AO35" i="5"/>
  <c r="AO36" i="5"/>
  <c r="AO37" i="5"/>
  <c r="AO38" i="5"/>
  <c r="AN38" i="5" s="1"/>
  <c r="H38" i="5" s="1"/>
  <c r="AO39" i="5"/>
  <c r="AO40" i="5"/>
  <c r="AO41" i="5"/>
  <c r="AO42" i="5"/>
  <c r="AN42" i="5" s="1"/>
  <c r="H4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F28" i="5" s="1"/>
  <c r="G28" i="5" s="1"/>
  <c r="AJ29" i="5"/>
  <c r="AJ30" i="5"/>
  <c r="AJ31" i="5"/>
  <c r="AJ32" i="5"/>
  <c r="AJ33" i="5"/>
  <c r="AJ34" i="5"/>
  <c r="AJ35" i="5"/>
  <c r="AJ36" i="5"/>
  <c r="AJ37" i="5"/>
  <c r="AJ38" i="5"/>
  <c r="AJ39" i="5"/>
  <c r="AJ40" i="5"/>
  <c r="AF40" i="5" s="1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H11" i="5"/>
  <c r="AH12" i="5"/>
  <c r="AH13" i="5"/>
  <c r="AH14" i="5"/>
  <c r="AF14" i="5" s="1"/>
  <c r="G14" i="5" s="1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F11" i="5" s="1"/>
  <c r="G11" i="5" s="1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G30" i="5"/>
  <c r="AG31" i="5"/>
  <c r="AF31" i="5" s="1"/>
  <c r="G31" i="5" s="1"/>
  <c r="AG32" i="5"/>
  <c r="AG33" i="5"/>
  <c r="AG34" i="5"/>
  <c r="AG35" i="5"/>
  <c r="AF35" i="5" s="1"/>
  <c r="G35" i="5" s="1"/>
  <c r="AG36" i="5"/>
  <c r="AG37" i="5"/>
  <c r="AG38" i="5"/>
  <c r="AG39" i="5"/>
  <c r="AF39" i="5" s="1"/>
  <c r="G39" i="5" s="1"/>
  <c r="AG40" i="5"/>
  <c r="AG41" i="5"/>
  <c r="AG42" i="5"/>
  <c r="AF8" i="5"/>
  <c r="AF12" i="5"/>
  <c r="G12" i="5" s="1"/>
  <c r="AF19" i="5"/>
  <c r="G19" i="5" s="1"/>
  <c r="AF22" i="5"/>
  <c r="G22" i="5" s="1"/>
  <c r="AF23" i="5"/>
  <c r="G23" i="5" s="1"/>
  <c r="AF30" i="5"/>
  <c r="G30" i="5" s="1"/>
  <c r="AF34" i="5"/>
  <c r="G34" i="5" s="1"/>
  <c r="AF38" i="5"/>
  <c r="G3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X15" i="5" s="1"/>
  <c r="AB16" i="5"/>
  <c r="AB17" i="5"/>
  <c r="AB18" i="5"/>
  <c r="AB19" i="5"/>
  <c r="X19" i="5" s="1"/>
  <c r="AB20" i="5"/>
  <c r="AB21" i="5"/>
  <c r="AB22" i="5"/>
  <c r="AB23" i="5"/>
  <c r="X23" i="5" s="1"/>
  <c r="AB24" i="5"/>
  <c r="AB25" i="5"/>
  <c r="AB26" i="5"/>
  <c r="AB27" i="5"/>
  <c r="X27" i="5" s="1"/>
  <c r="E27" i="5" s="1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X8" i="5" s="1"/>
  <c r="AA9" i="5"/>
  <c r="AA10" i="5"/>
  <c r="AA11" i="5"/>
  <c r="AA12" i="5"/>
  <c r="X12" i="5" s="1"/>
  <c r="AA13" i="5"/>
  <c r="AA14" i="5"/>
  <c r="AA15" i="5"/>
  <c r="AA16" i="5"/>
  <c r="X16" i="5" s="1"/>
  <c r="E16" i="5" s="1"/>
  <c r="AA17" i="5"/>
  <c r="AA18" i="5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X28" i="5" s="1"/>
  <c r="E28" i="5" s="1"/>
  <c r="AA29" i="5"/>
  <c r="AA30" i="5"/>
  <c r="AA31" i="5"/>
  <c r="AA32" i="5"/>
  <c r="X32" i="5" s="1"/>
  <c r="E32" i="5" s="1"/>
  <c r="AA33" i="5"/>
  <c r="AA34" i="5"/>
  <c r="AA35" i="5"/>
  <c r="AA36" i="5"/>
  <c r="AA37" i="5"/>
  <c r="AA38" i="5"/>
  <c r="AA39" i="5"/>
  <c r="AA40" i="5"/>
  <c r="X40" i="5" s="1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Z30" i="5"/>
  <c r="Z31" i="5"/>
  <c r="Z32" i="5"/>
  <c r="Z33" i="5"/>
  <c r="X33" i="5" s="1"/>
  <c r="E33" i="5" s="1"/>
  <c r="Z34" i="5"/>
  <c r="Z35" i="5"/>
  <c r="Z36" i="5"/>
  <c r="Z37" i="5"/>
  <c r="X37" i="5" s="1"/>
  <c r="E37" i="5" s="1"/>
  <c r="Z38" i="5"/>
  <c r="Z39" i="5"/>
  <c r="Z40" i="5"/>
  <c r="Z41" i="5"/>
  <c r="X41" i="5" s="1"/>
  <c r="E41" i="5" s="1"/>
  <c r="Z42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Y18" i="5"/>
  <c r="X18" i="5" s="1"/>
  <c r="E18" i="5" s="1"/>
  <c r="Y19" i="5"/>
  <c r="Y20" i="5"/>
  <c r="Y21" i="5"/>
  <c r="Y22" i="5"/>
  <c r="X22" i="5" s="1"/>
  <c r="E22" i="5" s="1"/>
  <c r="Y23" i="5"/>
  <c r="Y24" i="5"/>
  <c r="Y25" i="5"/>
  <c r="Y26" i="5"/>
  <c r="X26" i="5" s="1"/>
  <c r="Y27" i="5"/>
  <c r="Y28" i="5"/>
  <c r="Y29" i="5"/>
  <c r="Y30" i="5"/>
  <c r="X30" i="5" s="1"/>
  <c r="Y31" i="5"/>
  <c r="Y32" i="5"/>
  <c r="Y33" i="5"/>
  <c r="Y34" i="5"/>
  <c r="X34" i="5" s="1"/>
  <c r="Y35" i="5"/>
  <c r="Y36" i="5"/>
  <c r="Y37" i="5"/>
  <c r="Y38" i="5"/>
  <c r="X38" i="5" s="1"/>
  <c r="E38" i="5" s="1"/>
  <c r="Y39" i="5"/>
  <c r="Y40" i="5"/>
  <c r="Y41" i="5"/>
  <c r="Y42" i="5"/>
  <c r="X42" i="5" s="1"/>
  <c r="E42" i="5" s="1"/>
  <c r="X14" i="5"/>
  <c r="E14" i="5" s="1"/>
  <c r="X20" i="5"/>
  <c r="E20" i="5" s="1"/>
  <c r="X25" i="5"/>
  <c r="E25" i="5" s="1"/>
  <c r="X31" i="5"/>
  <c r="E31" i="5" s="1"/>
  <c r="X36" i="5"/>
  <c r="X39" i="5"/>
  <c r="E3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P21" i="5" s="1"/>
  <c r="R22" i="5"/>
  <c r="R23" i="5"/>
  <c r="R24" i="5"/>
  <c r="R25" i="5"/>
  <c r="R26" i="5"/>
  <c r="R27" i="5"/>
  <c r="R28" i="5"/>
  <c r="R29" i="5"/>
  <c r="P29" i="5" s="1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Q24" i="5"/>
  <c r="Q25" i="5"/>
  <c r="Q26" i="5"/>
  <c r="Q27" i="5"/>
  <c r="P27" i="5" s="1"/>
  <c r="Q28" i="5"/>
  <c r="Q29" i="5"/>
  <c r="Q30" i="5"/>
  <c r="Q31" i="5"/>
  <c r="P31" i="5" s="1"/>
  <c r="Q32" i="5"/>
  <c r="Q33" i="5"/>
  <c r="Q34" i="5"/>
  <c r="Q35" i="5"/>
  <c r="P35" i="5" s="1"/>
  <c r="Q36" i="5"/>
  <c r="Q37" i="5"/>
  <c r="Q38" i="5"/>
  <c r="Q39" i="5"/>
  <c r="P39" i="5" s="1"/>
  <c r="Q40" i="5"/>
  <c r="Q41" i="5"/>
  <c r="Q42" i="5"/>
  <c r="P8" i="5"/>
  <c r="P13" i="5"/>
  <c r="P17" i="5"/>
  <c r="P23" i="5"/>
  <c r="P28" i="5"/>
  <c r="P32" i="5"/>
  <c r="P37" i="5"/>
  <c r="N10" i="5"/>
  <c r="N18" i="5"/>
  <c r="N38" i="5"/>
  <c r="M8" i="5"/>
  <c r="M12" i="5"/>
  <c r="M14" i="5"/>
  <c r="M15" i="5"/>
  <c r="M19" i="5"/>
  <c r="M24" i="5"/>
  <c r="M28" i="5"/>
  <c r="M30" i="5"/>
  <c r="M31" i="5"/>
  <c r="M36" i="5"/>
  <c r="M40" i="5"/>
  <c r="M42" i="5"/>
  <c r="L9" i="5"/>
  <c r="L12" i="5"/>
  <c r="L15" i="5"/>
  <c r="L16" i="5"/>
  <c r="L17" i="5"/>
  <c r="L20" i="5"/>
  <c r="L21" i="5"/>
  <c r="L23" i="5"/>
  <c r="L25" i="5"/>
  <c r="L27" i="5"/>
  <c r="L28" i="5"/>
  <c r="L31" i="5"/>
  <c r="L32" i="5"/>
  <c r="L33" i="5"/>
  <c r="L36" i="5"/>
  <c r="L37" i="5"/>
  <c r="L41" i="5"/>
  <c r="K12" i="5"/>
  <c r="K30" i="5"/>
  <c r="K34" i="5"/>
  <c r="K40" i="5"/>
  <c r="J14" i="5"/>
  <c r="J19" i="5"/>
  <c r="J27" i="5"/>
  <c r="J35" i="5"/>
  <c r="J42" i="5"/>
  <c r="I11" i="5"/>
  <c r="I18" i="5"/>
  <c r="I19" i="5"/>
  <c r="I22" i="5"/>
  <c r="I32" i="5"/>
  <c r="I35" i="5"/>
  <c r="I39" i="5"/>
  <c r="I40" i="5"/>
  <c r="G8" i="5"/>
  <c r="G40" i="5"/>
  <c r="F15" i="5"/>
  <c r="E8" i="5"/>
  <c r="E12" i="5"/>
  <c r="E15" i="5"/>
  <c r="E19" i="5"/>
  <c r="E23" i="5"/>
  <c r="E26" i="5"/>
  <c r="E30" i="5"/>
  <c r="E34" i="5"/>
  <c r="E36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D28" i="9" s="1"/>
  <c r="AT28" i="4" s="1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D13" i="9" s="1"/>
  <c r="AT13" i="4" s="1"/>
  <c r="BO14" i="9"/>
  <c r="BO15" i="9"/>
  <c r="BO16" i="9"/>
  <c r="BO17" i="9"/>
  <c r="BO18" i="9"/>
  <c r="BO19" i="9"/>
  <c r="BO20" i="9"/>
  <c r="BO21" i="9"/>
  <c r="D21" i="9" s="1"/>
  <c r="AT21" i="4" s="1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D15" i="9" s="1"/>
  <c r="Y16" i="9"/>
  <c r="Y17" i="9"/>
  <c r="Y18" i="9"/>
  <c r="Y19" i="9"/>
  <c r="Y20" i="9"/>
  <c r="Y21" i="9"/>
  <c r="Y22" i="9"/>
  <c r="Y23" i="9"/>
  <c r="D23" i="9" s="1"/>
  <c r="AT23" i="4" s="1"/>
  <c r="Y24" i="9"/>
  <c r="Y25" i="9"/>
  <c r="Y26" i="9"/>
  <c r="Y27" i="9"/>
  <c r="Y28" i="9"/>
  <c r="Y29" i="9"/>
  <c r="Y30" i="9"/>
  <c r="Y31" i="9"/>
  <c r="D31" i="9" s="1"/>
  <c r="Y32" i="9"/>
  <c r="Y33" i="9"/>
  <c r="Y34" i="9"/>
  <c r="Y35" i="9"/>
  <c r="D35" i="9" s="1"/>
  <c r="Y36" i="9"/>
  <c r="Y37" i="9"/>
  <c r="Y38" i="9"/>
  <c r="Y39" i="9"/>
  <c r="Y40" i="9"/>
  <c r="Y41" i="9"/>
  <c r="Y42" i="9"/>
  <c r="X8" i="9"/>
  <c r="BN8" i="4" s="1"/>
  <c r="X9" i="9"/>
  <c r="X10" i="9"/>
  <c r="X11" i="9"/>
  <c r="X12" i="9"/>
  <c r="BN12" i="4" s="1"/>
  <c r="X13" i="9"/>
  <c r="X14" i="9"/>
  <c r="X15" i="9"/>
  <c r="X16" i="9"/>
  <c r="BN16" i="4" s="1"/>
  <c r="X16" i="4" s="1"/>
  <c r="X17" i="9"/>
  <c r="X18" i="9"/>
  <c r="X19" i="9"/>
  <c r="BN19" i="4" s="1"/>
  <c r="X19" i="4" s="1"/>
  <c r="X20" i="9"/>
  <c r="BN20" i="4" s="1"/>
  <c r="X21" i="9"/>
  <c r="X22" i="9"/>
  <c r="X23" i="9"/>
  <c r="X24" i="9"/>
  <c r="BN24" i="4" s="1"/>
  <c r="X25" i="9"/>
  <c r="X26" i="9"/>
  <c r="X27" i="9"/>
  <c r="X28" i="9"/>
  <c r="BN28" i="4" s="1"/>
  <c r="X29" i="9"/>
  <c r="X30" i="9"/>
  <c r="X31" i="9"/>
  <c r="X32" i="9"/>
  <c r="BN32" i="4" s="1"/>
  <c r="X32" i="4" s="1"/>
  <c r="X33" i="9"/>
  <c r="X34" i="9"/>
  <c r="X35" i="9"/>
  <c r="BN35" i="4" s="1"/>
  <c r="X35" i="4" s="1"/>
  <c r="X36" i="9"/>
  <c r="BN36" i="4" s="1"/>
  <c r="X37" i="9"/>
  <c r="X38" i="9"/>
  <c r="X39" i="9"/>
  <c r="X40" i="9"/>
  <c r="BN40" i="4" s="1"/>
  <c r="X41" i="9"/>
  <c r="X42" i="9"/>
  <c r="W8" i="9"/>
  <c r="W9" i="9"/>
  <c r="BM9" i="4" s="1"/>
  <c r="W10" i="9"/>
  <c r="W11" i="9"/>
  <c r="W12" i="9"/>
  <c r="W13" i="9"/>
  <c r="BM13" i="4" s="1"/>
  <c r="W13" i="4" s="1"/>
  <c r="W14" i="9"/>
  <c r="W15" i="9"/>
  <c r="W16" i="9"/>
  <c r="BM16" i="4" s="1"/>
  <c r="W16" i="4" s="1"/>
  <c r="W17" i="9"/>
  <c r="BM17" i="4" s="1"/>
  <c r="W18" i="9"/>
  <c r="W19" i="9"/>
  <c r="W20" i="9"/>
  <c r="W21" i="9"/>
  <c r="BM21" i="4" s="1"/>
  <c r="W22" i="9"/>
  <c r="W23" i="9"/>
  <c r="W24" i="9"/>
  <c r="W25" i="9"/>
  <c r="BM25" i="4" s="1"/>
  <c r="W26" i="9"/>
  <c r="W27" i="9"/>
  <c r="W28" i="9"/>
  <c r="W29" i="9"/>
  <c r="BM29" i="4" s="1"/>
  <c r="W29" i="4" s="1"/>
  <c r="W30" i="9"/>
  <c r="W31" i="9"/>
  <c r="W32" i="9"/>
  <c r="BM32" i="4" s="1"/>
  <c r="W32" i="4" s="1"/>
  <c r="W33" i="9"/>
  <c r="BM33" i="4" s="1"/>
  <c r="W34" i="9"/>
  <c r="W35" i="9"/>
  <c r="W36" i="9"/>
  <c r="W37" i="9"/>
  <c r="BM37" i="4" s="1"/>
  <c r="W38" i="9"/>
  <c r="W39" i="9"/>
  <c r="W40" i="9"/>
  <c r="W41" i="9"/>
  <c r="BM41" i="4" s="1"/>
  <c r="W42" i="9"/>
  <c r="V8" i="9"/>
  <c r="V9" i="9"/>
  <c r="V10" i="9"/>
  <c r="BL10" i="4" s="1"/>
  <c r="V10" i="4" s="1"/>
  <c r="V11" i="9"/>
  <c r="V12" i="9"/>
  <c r="V13" i="9"/>
  <c r="BL13" i="4" s="1"/>
  <c r="V13" i="4" s="1"/>
  <c r="V14" i="9"/>
  <c r="BL14" i="4" s="1"/>
  <c r="V15" i="9"/>
  <c r="V16" i="9"/>
  <c r="V17" i="9"/>
  <c r="V18" i="9"/>
  <c r="BL18" i="4" s="1"/>
  <c r="V19" i="9"/>
  <c r="V20" i="9"/>
  <c r="V21" i="9"/>
  <c r="V22" i="9"/>
  <c r="BL22" i="4" s="1"/>
  <c r="V23" i="9"/>
  <c r="V24" i="9"/>
  <c r="V25" i="9"/>
  <c r="V26" i="9"/>
  <c r="BL26" i="4" s="1"/>
  <c r="V26" i="4" s="1"/>
  <c r="V27" i="9"/>
  <c r="V28" i="9"/>
  <c r="V29" i="9"/>
  <c r="BL29" i="4" s="1"/>
  <c r="V29" i="4" s="1"/>
  <c r="V30" i="9"/>
  <c r="BL30" i="4" s="1"/>
  <c r="V31" i="9"/>
  <c r="V32" i="9"/>
  <c r="V33" i="9"/>
  <c r="V34" i="9"/>
  <c r="BL34" i="4" s="1"/>
  <c r="V35" i="9"/>
  <c r="V36" i="9"/>
  <c r="V37" i="9"/>
  <c r="V38" i="9"/>
  <c r="BL38" i="4" s="1"/>
  <c r="V39" i="9"/>
  <c r="V40" i="9"/>
  <c r="V41" i="9"/>
  <c r="V42" i="9"/>
  <c r="BL42" i="4" s="1"/>
  <c r="V42" i="4" s="1"/>
  <c r="U8" i="9"/>
  <c r="U9" i="9"/>
  <c r="U10" i="9"/>
  <c r="BK10" i="4" s="1"/>
  <c r="U10" i="4" s="1"/>
  <c r="U11" i="9"/>
  <c r="BK11" i="4" s="1"/>
  <c r="U12" i="9"/>
  <c r="U13" i="9"/>
  <c r="U14" i="9"/>
  <c r="U15" i="9"/>
  <c r="BK15" i="4" s="1"/>
  <c r="U16" i="9"/>
  <c r="U17" i="9"/>
  <c r="U18" i="9"/>
  <c r="U19" i="9"/>
  <c r="BK19" i="4" s="1"/>
  <c r="U20" i="9"/>
  <c r="U21" i="9"/>
  <c r="U22" i="9"/>
  <c r="U23" i="9"/>
  <c r="BK23" i="4" s="1"/>
  <c r="U23" i="4" s="1"/>
  <c r="U24" i="9"/>
  <c r="U25" i="9"/>
  <c r="U26" i="9"/>
  <c r="BK26" i="4" s="1"/>
  <c r="U26" i="4" s="1"/>
  <c r="U27" i="9"/>
  <c r="BK27" i="4" s="1"/>
  <c r="U28" i="9"/>
  <c r="U29" i="9"/>
  <c r="U30" i="9"/>
  <c r="U31" i="9"/>
  <c r="BK31" i="4" s="1"/>
  <c r="U32" i="9"/>
  <c r="U33" i="9"/>
  <c r="U34" i="9"/>
  <c r="U35" i="9"/>
  <c r="BK35" i="4" s="1"/>
  <c r="U36" i="9"/>
  <c r="U37" i="9"/>
  <c r="U38" i="9"/>
  <c r="U39" i="9"/>
  <c r="BK39" i="4" s="1"/>
  <c r="U39" i="4" s="1"/>
  <c r="U40" i="9"/>
  <c r="U41" i="9"/>
  <c r="U42" i="9"/>
  <c r="BK42" i="4" s="1"/>
  <c r="U42" i="4" s="1"/>
  <c r="T8" i="9"/>
  <c r="BJ8" i="4" s="1"/>
  <c r="T9" i="9"/>
  <c r="T10" i="9"/>
  <c r="T11" i="9"/>
  <c r="T12" i="9"/>
  <c r="BJ12" i="4" s="1"/>
  <c r="T13" i="9"/>
  <c r="T14" i="9"/>
  <c r="T15" i="9"/>
  <c r="T16" i="9"/>
  <c r="BJ16" i="4" s="1"/>
  <c r="T17" i="9"/>
  <c r="T18" i="9"/>
  <c r="T19" i="9"/>
  <c r="T20" i="9"/>
  <c r="BJ20" i="4" s="1"/>
  <c r="T20" i="4" s="1"/>
  <c r="T21" i="9"/>
  <c r="T22" i="9"/>
  <c r="T23" i="9"/>
  <c r="BJ23" i="4" s="1"/>
  <c r="T23" i="4" s="1"/>
  <c r="T24" i="9"/>
  <c r="BJ24" i="4" s="1"/>
  <c r="T25" i="9"/>
  <c r="T26" i="9"/>
  <c r="T27" i="9"/>
  <c r="T28" i="9"/>
  <c r="BJ28" i="4" s="1"/>
  <c r="T29" i="9"/>
  <c r="T30" i="9"/>
  <c r="T31" i="9"/>
  <c r="T32" i="9"/>
  <c r="BJ32" i="4" s="1"/>
  <c r="T33" i="9"/>
  <c r="T34" i="9"/>
  <c r="T35" i="9"/>
  <c r="T36" i="9"/>
  <c r="BJ36" i="4" s="1"/>
  <c r="T36" i="4" s="1"/>
  <c r="T37" i="9"/>
  <c r="T38" i="9"/>
  <c r="T39" i="9"/>
  <c r="BJ39" i="4" s="1"/>
  <c r="T39" i="4" s="1"/>
  <c r="T40" i="9"/>
  <c r="BJ40" i="4" s="1"/>
  <c r="T41" i="9"/>
  <c r="T42" i="9"/>
  <c r="S8" i="9"/>
  <c r="S9" i="9"/>
  <c r="BI9" i="4" s="1"/>
  <c r="S10" i="9"/>
  <c r="S11" i="9"/>
  <c r="S12" i="9"/>
  <c r="S13" i="9"/>
  <c r="BI13" i="4" s="1"/>
  <c r="S14" i="9"/>
  <c r="S15" i="9"/>
  <c r="S16" i="9"/>
  <c r="S17" i="9"/>
  <c r="BI17" i="4" s="1"/>
  <c r="S17" i="4" s="1"/>
  <c r="S18" i="9"/>
  <c r="S19" i="9"/>
  <c r="S20" i="9"/>
  <c r="BI20" i="4" s="1"/>
  <c r="S20" i="4" s="1"/>
  <c r="S21" i="9"/>
  <c r="BI21" i="4" s="1"/>
  <c r="S22" i="9"/>
  <c r="S23" i="9"/>
  <c r="S24" i="9"/>
  <c r="S25" i="9"/>
  <c r="BI25" i="4" s="1"/>
  <c r="S26" i="9"/>
  <c r="S27" i="9"/>
  <c r="S28" i="9"/>
  <c r="S29" i="9"/>
  <c r="BI29" i="4" s="1"/>
  <c r="S30" i="9"/>
  <c r="S31" i="9"/>
  <c r="S32" i="9"/>
  <c r="S33" i="9"/>
  <c r="BI33" i="4" s="1"/>
  <c r="S33" i="4" s="1"/>
  <c r="S34" i="9"/>
  <c r="S35" i="9"/>
  <c r="S36" i="9"/>
  <c r="BI36" i="4" s="1"/>
  <c r="S36" i="4" s="1"/>
  <c r="S37" i="9"/>
  <c r="BI37" i="4" s="1"/>
  <c r="S38" i="9"/>
  <c r="S39" i="9"/>
  <c r="S40" i="9"/>
  <c r="S41" i="9"/>
  <c r="BI41" i="4" s="1"/>
  <c r="S42" i="9"/>
  <c r="R8" i="9"/>
  <c r="R9" i="9"/>
  <c r="R10" i="9"/>
  <c r="BH10" i="4" s="1"/>
  <c r="R11" i="9"/>
  <c r="R12" i="9"/>
  <c r="R13" i="9"/>
  <c r="R14" i="9"/>
  <c r="BH14" i="4" s="1"/>
  <c r="R14" i="4" s="1"/>
  <c r="R15" i="9"/>
  <c r="R16" i="9"/>
  <c r="R17" i="9"/>
  <c r="BH17" i="4" s="1"/>
  <c r="R17" i="4" s="1"/>
  <c r="R18" i="9"/>
  <c r="BH18" i="4" s="1"/>
  <c r="R18" i="4" s="1"/>
  <c r="R19" i="9"/>
  <c r="R20" i="9"/>
  <c r="R21" i="9"/>
  <c r="R22" i="9"/>
  <c r="BH22" i="4" s="1"/>
  <c r="R23" i="9"/>
  <c r="R24" i="9"/>
  <c r="R25" i="9"/>
  <c r="R26" i="9"/>
  <c r="BH26" i="4" s="1"/>
  <c r="R26" i="4" s="1"/>
  <c r="R27" i="9"/>
  <c r="R28" i="9"/>
  <c r="R29" i="9"/>
  <c r="R30" i="9"/>
  <c r="BH30" i="4" s="1"/>
  <c r="R30" i="4" s="1"/>
  <c r="R31" i="9"/>
  <c r="R32" i="9"/>
  <c r="R33" i="9"/>
  <c r="BH33" i="4" s="1"/>
  <c r="R33" i="4" s="1"/>
  <c r="R34" i="9"/>
  <c r="BH34" i="4" s="1"/>
  <c r="R35" i="9"/>
  <c r="R36" i="9"/>
  <c r="R37" i="9"/>
  <c r="R38" i="9"/>
  <c r="BH38" i="4" s="1"/>
  <c r="R39" i="9"/>
  <c r="R40" i="9"/>
  <c r="R41" i="9"/>
  <c r="R42" i="9"/>
  <c r="BH42" i="4" s="1"/>
  <c r="Q8" i="9"/>
  <c r="Q9" i="9"/>
  <c r="Q10" i="9"/>
  <c r="Q11" i="9"/>
  <c r="BG11" i="4" s="1"/>
  <c r="Q11" i="4" s="1"/>
  <c r="Q12" i="9"/>
  <c r="Q13" i="9"/>
  <c r="Q14" i="9"/>
  <c r="BG14" i="4" s="1"/>
  <c r="Q14" i="4" s="1"/>
  <c r="Q15" i="9"/>
  <c r="BG15" i="4" s="1"/>
  <c r="Q16" i="9"/>
  <c r="Q17" i="9"/>
  <c r="Q18" i="9"/>
  <c r="Q19" i="9"/>
  <c r="BG19" i="4" s="1"/>
  <c r="Q20" i="9"/>
  <c r="Q21" i="9"/>
  <c r="Q22" i="9"/>
  <c r="Q23" i="9"/>
  <c r="BG23" i="4" s="1"/>
  <c r="Q23" i="4" s="1"/>
  <c r="Q24" i="9"/>
  <c r="Q25" i="9"/>
  <c r="Q26" i="9"/>
  <c r="Q27" i="9"/>
  <c r="BG27" i="4" s="1"/>
  <c r="Q27" i="4" s="1"/>
  <c r="Q28" i="9"/>
  <c r="Q29" i="9"/>
  <c r="Q30" i="9"/>
  <c r="BG30" i="4" s="1"/>
  <c r="Q30" i="4" s="1"/>
  <c r="Q31" i="9"/>
  <c r="BG31" i="4" s="1"/>
  <c r="Q32" i="9"/>
  <c r="Q33" i="9"/>
  <c r="Q34" i="9"/>
  <c r="Q35" i="9"/>
  <c r="BG35" i="4" s="1"/>
  <c r="Q36" i="9"/>
  <c r="Q37" i="9"/>
  <c r="Q38" i="9"/>
  <c r="Q39" i="9"/>
  <c r="BG39" i="4" s="1"/>
  <c r="Q40" i="9"/>
  <c r="Q41" i="9"/>
  <c r="Q42" i="9"/>
  <c r="P8" i="9"/>
  <c r="BF8" i="4" s="1"/>
  <c r="P8" i="4" s="1"/>
  <c r="P9" i="9"/>
  <c r="P10" i="9"/>
  <c r="P11" i="9"/>
  <c r="BF11" i="4" s="1"/>
  <c r="P11" i="4" s="1"/>
  <c r="P12" i="9"/>
  <c r="BF12" i="4" s="1"/>
  <c r="P13" i="9"/>
  <c r="P14" i="9"/>
  <c r="P15" i="9"/>
  <c r="P16" i="9"/>
  <c r="BF16" i="4" s="1"/>
  <c r="P16" i="4" s="1"/>
  <c r="P17" i="9"/>
  <c r="P18" i="9"/>
  <c r="P19" i="9"/>
  <c r="P20" i="9"/>
  <c r="BF20" i="4" s="1"/>
  <c r="P21" i="9"/>
  <c r="P22" i="9"/>
  <c r="P23" i="9"/>
  <c r="P24" i="9"/>
  <c r="BF24" i="4" s="1"/>
  <c r="P24" i="4" s="1"/>
  <c r="P25" i="9"/>
  <c r="P26" i="9"/>
  <c r="P27" i="9"/>
  <c r="BF27" i="4" s="1"/>
  <c r="P27" i="4" s="1"/>
  <c r="P28" i="9"/>
  <c r="BF28" i="4" s="1"/>
  <c r="P29" i="9"/>
  <c r="P30" i="9"/>
  <c r="P31" i="9"/>
  <c r="P32" i="9"/>
  <c r="BF32" i="4" s="1"/>
  <c r="P33" i="9"/>
  <c r="P34" i="9"/>
  <c r="P35" i="9"/>
  <c r="P36" i="9"/>
  <c r="BF36" i="4" s="1"/>
  <c r="P37" i="9"/>
  <c r="P38" i="9"/>
  <c r="P39" i="9"/>
  <c r="P40" i="9"/>
  <c r="BF40" i="4" s="1"/>
  <c r="P40" i="4" s="1"/>
  <c r="P41" i="9"/>
  <c r="P42" i="9"/>
  <c r="O8" i="9"/>
  <c r="BE8" i="4" s="1"/>
  <c r="O8" i="4" s="1"/>
  <c r="O9" i="9"/>
  <c r="BE9" i="4" s="1"/>
  <c r="O9" i="4" s="1"/>
  <c r="O10" i="9"/>
  <c r="O11" i="9"/>
  <c r="O12" i="9"/>
  <c r="O13" i="9"/>
  <c r="BE13" i="4" s="1"/>
  <c r="O14" i="9"/>
  <c r="O15" i="9"/>
  <c r="O16" i="9"/>
  <c r="O17" i="9"/>
  <c r="BE17" i="4" s="1"/>
  <c r="O18" i="9"/>
  <c r="O19" i="9"/>
  <c r="O20" i="9"/>
  <c r="O21" i="9"/>
  <c r="BE21" i="4" s="1"/>
  <c r="O21" i="4" s="1"/>
  <c r="O22" i="9"/>
  <c r="O23" i="9"/>
  <c r="O24" i="9"/>
  <c r="BE24" i="4" s="1"/>
  <c r="O24" i="4" s="1"/>
  <c r="O25" i="9"/>
  <c r="BE25" i="4" s="1"/>
  <c r="O26" i="9"/>
  <c r="O27" i="9"/>
  <c r="O28" i="9"/>
  <c r="O29" i="9"/>
  <c r="BE29" i="4" s="1"/>
  <c r="O30" i="9"/>
  <c r="O31" i="9"/>
  <c r="O32" i="9"/>
  <c r="O33" i="9"/>
  <c r="BE33" i="4" s="1"/>
  <c r="O34" i="9"/>
  <c r="O35" i="9"/>
  <c r="O36" i="9"/>
  <c r="O37" i="9"/>
  <c r="BE37" i="4" s="1"/>
  <c r="O37" i="4" s="1"/>
  <c r="O38" i="9"/>
  <c r="O39" i="9"/>
  <c r="O40" i="9"/>
  <c r="BE40" i="4" s="1"/>
  <c r="O40" i="4" s="1"/>
  <c r="O41" i="9"/>
  <c r="BE41" i="4" s="1"/>
  <c r="O41" i="4" s="1"/>
  <c r="O42" i="9"/>
  <c r="N8" i="9"/>
  <c r="N9" i="9"/>
  <c r="N10" i="9"/>
  <c r="BD10" i="4" s="1"/>
  <c r="N11" i="9"/>
  <c r="N12" i="9"/>
  <c r="N13" i="9"/>
  <c r="N14" i="9"/>
  <c r="BD14" i="4" s="1"/>
  <c r="N14" i="4" s="1"/>
  <c r="N15" i="9"/>
  <c r="N16" i="9"/>
  <c r="N17" i="9"/>
  <c r="N18" i="9"/>
  <c r="BD18" i="4" s="1"/>
  <c r="N18" i="4" s="1"/>
  <c r="N19" i="9"/>
  <c r="N20" i="9"/>
  <c r="N21" i="9"/>
  <c r="BD21" i="4" s="1"/>
  <c r="N21" i="4" s="1"/>
  <c r="N22" i="9"/>
  <c r="BD22" i="4" s="1"/>
  <c r="N23" i="9"/>
  <c r="N24" i="9"/>
  <c r="N25" i="9"/>
  <c r="N26" i="9"/>
  <c r="BD26" i="4" s="1"/>
  <c r="N27" i="9"/>
  <c r="N28" i="9"/>
  <c r="N29" i="9"/>
  <c r="N30" i="9"/>
  <c r="BD30" i="4" s="1"/>
  <c r="N31" i="9"/>
  <c r="N32" i="9"/>
  <c r="N33" i="9"/>
  <c r="N34" i="9"/>
  <c r="BD34" i="4" s="1"/>
  <c r="N34" i="4" s="1"/>
  <c r="N35" i="9"/>
  <c r="N36" i="9"/>
  <c r="N37" i="9"/>
  <c r="BD37" i="4" s="1"/>
  <c r="N37" i="4" s="1"/>
  <c r="N38" i="9"/>
  <c r="BD38" i="4" s="1"/>
  <c r="N39" i="9"/>
  <c r="N40" i="9"/>
  <c r="N41" i="9"/>
  <c r="N42" i="9"/>
  <c r="BD42" i="4" s="1"/>
  <c r="M8" i="9"/>
  <c r="M9" i="9"/>
  <c r="M10" i="9"/>
  <c r="M11" i="9"/>
  <c r="BC11" i="4" s="1"/>
  <c r="M11" i="4" s="1"/>
  <c r="M12" i="9"/>
  <c r="M13" i="9"/>
  <c r="M14" i="9"/>
  <c r="M15" i="9"/>
  <c r="BC15" i="4" s="1"/>
  <c r="M15" i="4" s="1"/>
  <c r="M16" i="9"/>
  <c r="M17" i="9"/>
  <c r="M18" i="9"/>
  <c r="BC18" i="4" s="1"/>
  <c r="M18" i="4" s="1"/>
  <c r="M19" i="9"/>
  <c r="BC19" i="4" s="1"/>
  <c r="M20" i="9"/>
  <c r="M21" i="9"/>
  <c r="M22" i="9"/>
  <c r="M23" i="9"/>
  <c r="BC23" i="4" s="1"/>
  <c r="M24" i="9"/>
  <c r="M25" i="9"/>
  <c r="M26" i="9"/>
  <c r="M27" i="9"/>
  <c r="BC27" i="4" s="1"/>
  <c r="M28" i="9"/>
  <c r="M29" i="9"/>
  <c r="M30" i="9"/>
  <c r="M31" i="9"/>
  <c r="BC31" i="4" s="1"/>
  <c r="M31" i="4" s="1"/>
  <c r="M32" i="9"/>
  <c r="M33" i="9"/>
  <c r="M34" i="9"/>
  <c r="BC34" i="4" s="1"/>
  <c r="M34" i="4" s="1"/>
  <c r="M35" i="9"/>
  <c r="BC35" i="4" s="1"/>
  <c r="M36" i="9"/>
  <c r="M37" i="9"/>
  <c r="M38" i="9"/>
  <c r="M39" i="9"/>
  <c r="BC39" i="4" s="1"/>
  <c r="M39" i="4" s="1"/>
  <c r="M40" i="9"/>
  <c r="M41" i="9"/>
  <c r="M42" i="9"/>
  <c r="L8" i="9"/>
  <c r="BB8" i="4" s="1"/>
  <c r="L9" i="9"/>
  <c r="L10" i="9"/>
  <c r="L11" i="9"/>
  <c r="L12" i="9"/>
  <c r="BB12" i="4" s="1"/>
  <c r="L12" i="4" s="1"/>
  <c r="L13" i="9"/>
  <c r="L14" i="9"/>
  <c r="L15" i="9"/>
  <c r="BB15" i="4" s="1"/>
  <c r="L15" i="4" s="1"/>
  <c r="L16" i="9"/>
  <c r="BB16" i="4" s="1"/>
  <c r="L17" i="9"/>
  <c r="L18" i="9"/>
  <c r="L19" i="9"/>
  <c r="L20" i="9"/>
  <c r="BB20" i="4" s="1"/>
  <c r="L21" i="9"/>
  <c r="L22" i="9"/>
  <c r="L23" i="9"/>
  <c r="L24" i="9"/>
  <c r="BB24" i="4" s="1"/>
  <c r="L25" i="9"/>
  <c r="L26" i="9"/>
  <c r="L27" i="9"/>
  <c r="L28" i="9"/>
  <c r="BB28" i="4" s="1"/>
  <c r="L28" i="4" s="1"/>
  <c r="L29" i="9"/>
  <c r="L30" i="9"/>
  <c r="L31" i="9"/>
  <c r="BB31" i="4" s="1"/>
  <c r="L31" i="4" s="1"/>
  <c r="L32" i="9"/>
  <c r="BB32" i="4" s="1"/>
  <c r="L32" i="4" s="1"/>
  <c r="L33" i="9"/>
  <c r="L34" i="9"/>
  <c r="L35" i="9"/>
  <c r="L36" i="9"/>
  <c r="BB36" i="4" s="1"/>
  <c r="L37" i="9"/>
  <c r="L38" i="9"/>
  <c r="L39" i="9"/>
  <c r="L40" i="9"/>
  <c r="BB40" i="4" s="1"/>
  <c r="L41" i="9"/>
  <c r="L42" i="9"/>
  <c r="K8" i="9"/>
  <c r="K9" i="9"/>
  <c r="BA9" i="4" s="1"/>
  <c r="K9" i="4" s="1"/>
  <c r="K10" i="9"/>
  <c r="K11" i="9"/>
  <c r="K12" i="9"/>
  <c r="BA12" i="4" s="1"/>
  <c r="K12" i="4" s="1"/>
  <c r="K13" i="9"/>
  <c r="BA13" i="4" s="1"/>
  <c r="K14" i="9"/>
  <c r="K15" i="9"/>
  <c r="K16" i="9"/>
  <c r="K17" i="9"/>
  <c r="BA17" i="4" s="1"/>
  <c r="K18" i="9"/>
  <c r="K19" i="9"/>
  <c r="K20" i="9"/>
  <c r="K21" i="9"/>
  <c r="BA21" i="4" s="1"/>
  <c r="K22" i="9"/>
  <c r="K23" i="9"/>
  <c r="K24" i="9"/>
  <c r="K25" i="9"/>
  <c r="BA25" i="4" s="1"/>
  <c r="K25" i="4" s="1"/>
  <c r="K26" i="9"/>
  <c r="K27" i="9"/>
  <c r="K28" i="9"/>
  <c r="BA28" i="4" s="1"/>
  <c r="K28" i="4" s="1"/>
  <c r="K29" i="9"/>
  <c r="BA29" i="4" s="1"/>
  <c r="K29" i="4" s="1"/>
  <c r="K30" i="9"/>
  <c r="K31" i="9"/>
  <c r="K32" i="9"/>
  <c r="K33" i="9"/>
  <c r="BA33" i="4" s="1"/>
  <c r="K34" i="9"/>
  <c r="K35" i="9"/>
  <c r="K36" i="9"/>
  <c r="K37" i="9"/>
  <c r="BA37" i="4" s="1"/>
  <c r="K37" i="4" s="1"/>
  <c r="K38" i="9"/>
  <c r="K39" i="9"/>
  <c r="K40" i="9"/>
  <c r="K41" i="9"/>
  <c r="BA41" i="4" s="1"/>
  <c r="K41" i="4" s="1"/>
  <c r="K42" i="9"/>
  <c r="J8" i="9"/>
  <c r="J9" i="9"/>
  <c r="AZ9" i="4" s="1"/>
  <c r="J9" i="4" s="1"/>
  <c r="J10" i="9"/>
  <c r="AZ10" i="4" s="1"/>
  <c r="J11" i="9"/>
  <c r="J12" i="9"/>
  <c r="J13" i="9"/>
  <c r="J14" i="9"/>
  <c r="AZ14" i="4" s="1"/>
  <c r="J15" i="9"/>
  <c r="J16" i="9"/>
  <c r="J17" i="9"/>
  <c r="J18" i="9"/>
  <c r="AZ18" i="4" s="1"/>
  <c r="J19" i="9"/>
  <c r="J20" i="9"/>
  <c r="J21" i="9"/>
  <c r="J22" i="9"/>
  <c r="AZ22" i="4" s="1"/>
  <c r="J22" i="4" s="1"/>
  <c r="J23" i="9"/>
  <c r="J24" i="9"/>
  <c r="J25" i="9"/>
  <c r="AZ25" i="4" s="1"/>
  <c r="J25" i="4" s="1"/>
  <c r="J26" i="9"/>
  <c r="AZ26" i="4" s="1"/>
  <c r="J27" i="9"/>
  <c r="J28" i="9"/>
  <c r="J29" i="9"/>
  <c r="J30" i="9"/>
  <c r="AZ30" i="4" s="1"/>
  <c r="J31" i="9"/>
  <c r="J32" i="9"/>
  <c r="J33" i="9"/>
  <c r="J34" i="9"/>
  <c r="AZ34" i="4" s="1"/>
  <c r="J34" i="4" s="1"/>
  <c r="J35" i="9"/>
  <c r="J36" i="9"/>
  <c r="J37" i="9"/>
  <c r="J38" i="9"/>
  <c r="AZ38" i="4" s="1"/>
  <c r="J38" i="4" s="1"/>
  <c r="J39" i="9"/>
  <c r="J40" i="9"/>
  <c r="J41" i="9"/>
  <c r="AZ41" i="4" s="1"/>
  <c r="J41" i="4" s="1"/>
  <c r="J42" i="9"/>
  <c r="AZ42" i="4" s="1"/>
  <c r="I8" i="9"/>
  <c r="I9" i="9"/>
  <c r="I10" i="9"/>
  <c r="I11" i="9"/>
  <c r="AY11" i="4" s="1"/>
  <c r="I12" i="9"/>
  <c r="I13" i="9"/>
  <c r="I14" i="9"/>
  <c r="I15" i="9"/>
  <c r="AY15" i="4" s="1"/>
  <c r="I16" i="9"/>
  <c r="I17" i="9"/>
  <c r="I18" i="9"/>
  <c r="I19" i="9"/>
  <c r="AY19" i="4" s="1"/>
  <c r="I19" i="4" s="1"/>
  <c r="I20" i="9"/>
  <c r="I21" i="9"/>
  <c r="I22" i="9"/>
  <c r="AY22" i="4" s="1"/>
  <c r="I22" i="4" s="1"/>
  <c r="I23" i="9"/>
  <c r="AY23" i="4" s="1"/>
  <c r="I24" i="9"/>
  <c r="I25" i="9"/>
  <c r="I26" i="9"/>
  <c r="I27" i="9"/>
  <c r="AY27" i="4" s="1"/>
  <c r="I27" i="4" s="1"/>
  <c r="I28" i="9"/>
  <c r="I29" i="9"/>
  <c r="I30" i="9"/>
  <c r="I31" i="9"/>
  <c r="AY31" i="4" s="1"/>
  <c r="I32" i="9"/>
  <c r="I33" i="9"/>
  <c r="I34" i="9"/>
  <c r="I35" i="9"/>
  <c r="AY35" i="4" s="1"/>
  <c r="I35" i="4" s="1"/>
  <c r="I36" i="9"/>
  <c r="I37" i="9"/>
  <c r="I38" i="9"/>
  <c r="AY38" i="4" s="1"/>
  <c r="I38" i="4" s="1"/>
  <c r="I39" i="9"/>
  <c r="AY39" i="4" s="1"/>
  <c r="I40" i="9"/>
  <c r="I41" i="9"/>
  <c r="I42" i="9"/>
  <c r="H8" i="9"/>
  <c r="AX8" i="4" s="1"/>
  <c r="H9" i="9"/>
  <c r="H10" i="9"/>
  <c r="H11" i="9"/>
  <c r="H12" i="9"/>
  <c r="AX12" i="4" s="1"/>
  <c r="H13" i="9"/>
  <c r="H14" i="9"/>
  <c r="H15" i="9"/>
  <c r="H16" i="9"/>
  <c r="AX16" i="4" s="1"/>
  <c r="H16" i="4" s="1"/>
  <c r="H17" i="9"/>
  <c r="H18" i="9"/>
  <c r="H19" i="9"/>
  <c r="AX19" i="4" s="1"/>
  <c r="H19" i="4" s="1"/>
  <c r="H20" i="9"/>
  <c r="AX20" i="4" s="1"/>
  <c r="H20" i="4" s="1"/>
  <c r="H21" i="9"/>
  <c r="H22" i="9"/>
  <c r="H23" i="9"/>
  <c r="H24" i="9"/>
  <c r="AX24" i="4" s="1"/>
  <c r="H25" i="9"/>
  <c r="H26" i="9"/>
  <c r="H27" i="9"/>
  <c r="H28" i="9"/>
  <c r="AX28" i="4" s="1"/>
  <c r="H29" i="9"/>
  <c r="H30" i="9"/>
  <c r="H31" i="9"/>
  <c r="H32" i="9"/>
  <c r="AX32" i="4" s="1"/>
  <c r="H32" i="4" s="1"/>
  <c r="H33" i="9"/>
  <c r="H34" i="9"/>
  <c r="H35" i="9"/>
  <c r="AX35" i="4" s="1"/>
  <c r="H35" i="4" s="1"/>
  <c r="H36" i="9"/>
  <c r="AX36" i="4" s="1"/>
  <c r="H37" i="9"/>
  <c r="H38" i="9"/>
  <c r="H39" i="9"/>
  <c r="H40" i="9"/>
  <c r="AX40" i="4" s="1"/>
  <c r="H41" i="9"/>
  <c r="H42" i="9"/>
  <c r="G8" i="9"/>
  <c r="G9" i="9"/>
  <c r="AW9" i="4" s="1"/>
  <c r="G10" i="9"/>
  <c r="G11" i="9"/>
  <c r="G12" i="9"/>
  <c r="G13" i="9"/>
  <c r="AW13" i="4" s="1"/>
  <c r="G13" i="4" s="1"/>
  <c r="G14" i="9"/>
  <c r="G15" i="9"/>
  <c r="G16" i="9"/>
  <c r="AW16" i="4" s="1"/>
  <c r="G16" i="4" s="1"/>
  <c r="G17" i="9"/>
  <c r="AW17" i="4" s="1"/>
  <c r="G17" i="4" s="1"/>
  <c r="G18" i="9"/>
  <c r="G19" i="9"/>
  <c r="G20" i="9"/>
  <c r="G21" i="9"/>
  <c r="AW21" i="4" s="1"/>
  <c r="G22" i="9"/>
  <c r="G23" i="9"/>
  <c r="G24" i="9"/>
  <c r="G25" i="9"/>
  <c r="AW25" i="4" s="1"/>
  <c r="G25" i="4" s="1"/>
  <c r="G26" i="9"/>
  <c r="G27" i="9"/>
  <c r="G28" i="9"/>
  <c r="G29" i="9"/>
  <c r="AW29" i="4" s="1"/>
  <c r="G29" i="4" s="1"/>
  <c r="G30" i="9"/>
  <c r="G31" i="9"/>
  <c r="G32" i="9"/>
  <c r="AW32" i="4" s="1"/>
  <c r="G32" i="4" s="1"/>
  <c r="G33" i="9"/>
  <c r="AW33" i="4" s="1"/>
  <c r="G34" i="9"/>
  <c r="G35" i="9"/>
  <c r="G36" i="9"/>
  <c r="G37" i="9"/>
  <c r="AW37" i="4" s="1"/>
  <c r="G38" i="9"/>
  <c r="G39" i="9"/>
  <c r="G40" i="9"/>
  <c r="G41" i="9"/>
  <c r="AW41" i="4" s="1"/>
  <c r="G42" i="9"/>
  <c r="F8" i="9"/>
  <c r="F9" i="9"/>
  <c r="F10" i="9"/>
  <c r="AV10" i="4" s="1"/>
  <c r="F10" i="4" s="1"/>
  <c r="F11" i="9"/>
  <c r="F12" i="9"/>
  <c r="F13" i="9"/>
  <c r="AV13" i="4" s="1"/>
  <c r="F13" i="4" s="1"/>
  <c r="F14" i="9"/>
  <c r="AV14" i="4" s="1"/>
  <c r="F15" i="9"/>
  <c r="F16" i="9"/>
  <c r="F17" i="9"/>
  <c r="F18" i="9"/>
  <c r="AV18" i="4" s="1"/>
  <c r="F19" i="9"/>
  <c r="F20" i="9"/>
  <c r="F21" i="9"/>
  <c r="F22" i="9"/>
  <c r="AV22" i="4" s="1"/>
  <c r="F22" i="4" s="1"/>
  <c r="F23" i="9"/>
  <c r="F24" i="9"/>
  <c r="F25" i="9"/>
  <c r="F26" i="9"/>
  <c r="AV26" i="4" s="1"/>
  <c r="F26" i="4" s="1"/>
  <c r="F27" i="9"/>
  <c r="F28" i="9"/>
  <c r="F29" i="9"/>
  <c r="AV29" i="4" s="1"/>
  <c r="F29" i="4" s="1"/>
  <c r="F30" i="9"/>
  <c r="AV30" i="4" s="1"/>
  <c r="F31" i="9"/>
  <c r="F32" i="9"/>
  <c r="F33" i="9"/>
  <c r="F34" i="9"/>
  <c r="AV34" i="4" s="1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8" i="9"/>
  <c r="D11" i="9"/>
  <c r="AT11" i="4" s="1"/>
  <c r="D12" i="9"/>
  <c r="AT12" i="4" s="1"/>
  <c r="D16" i="9"/>
  <c r="D17" i="9"/>
  <c r="AT17" i="4" s="1"/>
  <c r="D19" i="9"/>
  <c r="AT19" i="4" s="1"/>
  <c r="D24" i="9"/>
  <c r="D27" i="9"/>
  <c r="D29" i="9"/>
  <c r="AT29" i="4" s="1"/>
  <c r="D32" i="9"/>
  <c r="D33" i="9"/>
  <c r="AT33" i="4" s="1"/>
  <c r="D33" i="4" s="1"/>
  <c r="D37" i="9"/>
  <c r="AT37" i="4" s="1"/>
  <c r="D39" i="9"/>
  <c r="AT39" i="4" s="1"/>
  <c r="D40" i="9"/>
  <c r="BO8" i="4"/>
  <c r="J8" i="1" s="1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O27" i="4"/>
  <c r="BO28" i="4"/>
  <c r="BO29" i="4"/>
  <c r="BO30" i="4"/>
  <c r="J30" i="1" s="1"/>
  <c r="BO31" i="4"/>
  <c r="BO32" i="4"/>
  <c r="BO33" i="4"/>
  <c r="BO34" i="4"/>
  <c r="J34" i="1" s="1"/>
  <c r="BO35" i="4"/>
  <c r="BO36" i="4"/>
  <c r="BO37" i="4"/>
  <c r="BO38" i="4"/>
  <c r="J38" i="1" s="1"/>
  <c r="BO39" i="4"/>
  <c r="BO40" i="4"/>
  <c r="BO41" i="4"/>
  <c r="BO42" i="4"/>
  <c r="J42" i="1" s="1"/>
  <c r="BN9" i="4"/>
  <c r="BN10" i="4"/>
  <c r="BN11" i="4"/>
  <c r="X11" i="4" s="1"/>
  <c r="BN13" i="4"/>
  <c r="X13" i="4" s="1"/>
  <c r="BN14" i="4"/>
  <c r="BN15" i="4"/>
  <c r="X15" i="4" s="1"/>
  <c r="BN17" i="4"/>
  <c r="BN18" i="4"/>
  <c r="X18" i="4" s="1"/>
  <c r="BN21" i="4"/>
  <c r="X21" i="4" s="1"/>
  <c r="BN22" i="4"/>
  <c r="BN23" i="4"/>
  <c r="X23" i="4" s="1"/>
  <c r="BN25" i="4"/>
  <c r="BN26" i="4"/>
  <c r="X26" i="4" s="1"/>
  <c r="BN27" i="4"/>
  <c r="X27" i="4" s="1"/>
  <c r="BN29" i="4"/>
  <c r="BN30" i="4"/>
  <c r="BN31" i="4"/>
  <c r="X31" i="4" s="1"/>
  <c r="BN33" i="4"/>
  <c r="BN34" i="4"/>
  <c r="BN37" i="4"/>
  <c r="X37" i="4" s="1"/>
  <c r="BN38" i="4"/>
  <c r="BN39" i="4"/>
  <c r="X39" i="4" s="1"/>
  <c r="BN41" i="4"/>
  <c r="BN42" i="4"/>
  <c r="X42" i="4" s="1"/>
  <c r="BM8" i="4"/>
  <c r="W8" i="4" s="1"/>
  <c r="BM10" i="4"/>
  <c r="BM11" i="4"/>
  <c r="BM12" i="4"/>
  <c r="W12" i="4" s="1"/>
  <c r="BM14" i="4"/>
  <c r="BM15" i="4"/>
  <c r="BM18" i="4"/>
  <c r="W18" i="4" s="1"/>
  <c r="BM19" i="4"/>
  <c r="W19" i="4" s="1"/>
  <c r="BM20" i="4"/>
  <c r="W20" i="4" s="1"/>
  <c r="BM22" i="4"/>
  <c r="BM23" i="4"/>
  <c r="W23" i="4" s="1"/>
  <c r="BM24" i="4"/>
  <c r="W24" i="4" s="1"/>
  <c r="BM26" i="4"/>
  <c r="BM27" i="4"/>
  <c r="BM28" i="4"/>
  <c r="W28" i="4" s="1"/>
  <c r="BM30" i="4"/>
  <c r="W30" i="4" s="1"/>
  <c r="BM31" i="4"/>
  <c r="BM34" i="4"/>
  <c r="BM35" i="4"/>
  <c r="BM36" i="4"/>
  <c r="W36" i="4" s="1"/>
  <c r="BM38" i="4"/>
  <c r="BM39" i="4"/>
  <c r="BM40" i="4"/>
  <c r="W40" i="4" s="1"/>
  <c r="BM42" i="4"/>
  <c r="W42" i="4" s="1"/>
  <c r="BL8" i="4"/>
  <c r="BL9" i="4"/>
  <c r="V9" i="4" s="1"/>
  <c r="BL11" i="4"/>
  <c r="BL12" i="4"/>
  <c r="V12" i="4" s="1"/>
  <c r="BL15" i="4"/>
  <c r="V15" i="4" s="1"/>
  <c r="BL16" i="4"/>
  <c r="BL17" i="4"/>
  <c r="V17" i="4" s="1"/>
  <c r="BL19" i="4"/>
  <c r="BL20" i="4"/>
  <c r="V20" i="4" s="1"/>
  <c r="BL21" i="4"/>
  <c r="V21" i="4" s="1"/>
  <c r="BL23" i="4"/>
  <c r="V23" i="4" s="1"/>
  <c r="BL24" i="4"/>
  <c r="BL25" i="4"/>
  <c r="V25" i="4" s="1"/>
  <c r="BL27" i="4"/>
  <c r="BL28" i="4"/>
  <c r="BL31" i="4"/>
  <c r="V31" i="4" s="1"/>
  <c r="BL32" i="4"/>
  <c r="BL33" i="4"/>
  <c r="V33" i="4" s="1"/>
  <c r="BL35" i="4"/>
  <c r="BL36" i="4"/>
  <c r="V36" i="4" s="1"/>
  <c r="BL37" i="4"/>
  <c r="V37" i="4" s="1"/>
  <c r="BL39" i="4"/>
  <c r="BL40" i="4"/>
  <c r="BL41" i="4"/>
  <c r="V41" i="4" s="1"/>
  <c r="BK8" i="4"/>
  <c r="BK9" i="4"/>
  <c r="BK12" i="4"/>
  <c r="U12" i="4" s="1"/>
  <c r="BK13" i="4"/>
  <c r="U13" i="4" s="1"/>
  <c r="BK14" i="4"/>
  <c r="U14" i="4" s="1"/>
  <c r="BK16" i="4"/>
  <c r="BK17" i="4"/>
  <c r="U17" i="4" s="1"/>
  <c r="BK18" i="4"/>
  <c r="U18" i="4" s="1"/>
  <c r="BK20" i="4"/>
  <c r="BK21" i="4"/>
  <c r="BK22" i="4"/>
  <c r="U22" i="4" s="1"/>
  <c r="BK24" i="4"/>
  <c r="U24" i="4" s="1"/>
  <c r="BK25" i="4"/>
  <c r="BK28" i="4"/>
  <c r="BK29" i="4"/>
  <c r="U29" i="4" s="1"/>
  <c r="BK30" i="4"/>
  <c r="U30" i="4" s="1"/>
  <c r="BK32" i="4"/>
  <c r="BK33" i="4"/>
  <c r="BK34" i="4"/>
  <c r="U34" i="4" s="1"/>
  <c r="BK36" i="4"/>
  <c r="U36" i="4" s="1"/>
  <c r="BK37" i="4"/>
  <c r="BK38" i="4"/>
  <c r="U38" i="4" s="1"/>
  <c r="BK40" i="4"/>
  <c r="BK41" i="4"/>
  <c r="U41" i="4" s="1"/>
  <c r="BJ9" i="4"/>
  <c r="T9" i="4" s="1"/>
  <c r="BJ10" i="4"/>
  <c r="BJ11" i="4"/>
  <c r="T11" i="4" s="1"/>
  <c r="BJ13" i="4"/>
  <c r="BJ14" i="4"/>
  <c r="T14" i="4" s="1"/>
  <c r="BJ15" i="4"/>
  <c r="T15" i="4" s="1"/>
  <c r="BJ17" i="4"/>
  <c r="BJ18" i="4"/>
  <c r="BJ19" i="4"/>
  <c r="T19" i="4" s="1"/>
  <c r="BJ21" i="4"/>
  <c r="BJ22" i="4"/>
  <c r="BJ25" i="4"/>
  <c r="T25" i="4" s="1"/>
  <c r="BJ26" i="4"/>
  <c r="BJ27" i="4"/>
  <c r="T27" i="4" s="1"/>
  <c r="BJ29" i="4"/>
  <c r="BJ30" i="4"/>
  <c r="T30" i="4" s="1"/>
  <c r="BJ31" i="4"/>
  <c r="T31" i="4" s="1"/>
  <c r="BJ33" i="4"/>
  <c r="BJ34" i="4"/>
  <c r="BJ35" i="4"/>
  <c r="T35" i="4" s="1"/>
  <c r="BJ37" i="4"/>
  <c r="BJ38" i="4"/>
  <c r="BJ41" i="4"/>
  <c r="T41" i="4" s="1"/>
  <c r="BJ42" i="4"/>
  <c r="T42" i="4" s="1"/>
  <c r="BI8" i="4"/>
  <c r="S8" i="4" s="1"/>
  <c r="BI10" i="4"/>
  <c r="BI11" i="4"/>
  <c r="S11" i="4" s="1"/>
  <c r="BI12" i="4"/>
  <c r="S12" i="4" s="1"/>
  <c r="BI14" i="4"/>
  <c r="BI15" i="4"/>
  <c r="BI16" i="4"/>
  <c r="S16" i="4" s="1"/>
  <c r="BI18" i="4"/>
  <c r="S18" i="4" s="1"/>
  <c r="BI19" i="4"/>
  <c r="BI22" i="4"/>
  <c r="BI23" i="4"/>
  <c r="S23" i="4" s="1"/>
  <c r="BI24" i="4"/>
  <c r="S24" i="4" s="1"/>
  <c r="BI26" i="4"/>
  <c r="BI27" i="4"/>
  <c r="BI28" i="4"/>
  <c r="S28" i="4" s="1"/>
  <c r="BI30" i="4"/>
  <c r="S30" i="4" s="1"/>
  <c r="BI31" i="4"/>
  <c r="BI32" i="4"/>
  <c r="S32" i="4" s="1"/>
  <c r="BI34" i="4"/>
  <c r="BI35" i="4"/>
  <c r="S35" i="4" s="1"/>
  <c r="BI38" i="4"/>
  <c r="S38" i="4" s="1"/>
  <c r="BI39" i="4"/>
  <c r="BI40" i="4"/>
  <c r="S40" i="4" s="1"/>
  <c r="BI42" i="4"/>
  <c r="BH8" i="4"/>
  <c r="R8" i="4" s="1"/>
  <c r="BH9" i="4"/>
  <c r="R9" i="4" s="1"/>
  <c r="BH11" i="4"/>
  <c r="R11" i="4" s="1"/>
  <c r="BH12" i="4"/>
  <c r="BH13" i="4"/>
  <c r="R13" i="4" s="1"/>
  <c r="BH15" i="4"/>
  <c r="BH16" i="4"/>
  <c r="R16" i="4" s="1"/>
  <c r="BH19" i="4"/>
  <c r="R19" i="4" s="1"/>
  <c r="BH20" i="4"/>
  <c r="BH21" i="4"/>
  <c r="R21" i="4" s="1"/>
  <c r="BH23" i="4"/>
  <c r="BH24" i="4"/>
  <c r="R24" i="4" s="1"/>
  <c r="BH25" i="4"/>
  <c r="R25" i="4" s="1"/>
  <c r="BH27" i="4"/>
  <c r="BH28" i="4"/>
  <c r="BH29" i="4"/>
  <c r="R29" i="4" s="1"/>
  <c r="BH31" i="4"/>
  <c r="BH32" i="4"/>
  <c r="BH35" i="4"/>
  <c r="R35" i="4" s="1"/>
  <c r="BH36" i="4"/>
  <c r="R36" i="4" s="1"/>
  <c r="BH37" i="4"/>
  <c r="R37" i="4" s="1"/>
  <c r="BH39" i="4"/>
  <c r="BH40" i="4"/>
  <c r="R40" i="4" s="1"/>
  <c r="BH41" i="4"/>
  <c r="R41" i="4" s="1"/>
  <c r="BG8" i="4"/>
  <c r="BG9" i="4"/>
  <c r="BG10" i="4"/>
  <c r="Q10" i="4" s="1"/>
  <c r="BG12" i="4"/>
  <c r="Q12" i="4" s="1"/>
  <c r="BG13" i="4"/>
  <c r="BG16" i="4"/>
  <c r="BG17" i="4"/>
  <c r="Q17" i="4" s="1"/>
  <c r="BG18" i="4"/>
  <c r="Q18" i="4" s="1"/>
  <c r="BG20" i="4"/>
  <c r="BG21" i="4"/>
  <c r="BG22" i="4"/>
  <c r="Q22" i="4" s="1"/>
  <c r="BG24" i="4"/>
  <c r="Q24" i="4" s="1"/>
  <c r="BG25" i="4"/>
  <c r="BG26" i="4"/>
  <c r="Q26" i="4" s="1"/>
  <c r="BG28" i="4"/>
  <c r="BG29" i="4"/>
  <c r="Q29" i="4" s="1"/>
  <c r="BG32" i="4"/>
  <c r="Q32" i="4" s="1"/>
  <c r="BG33" i="4"/>
  <c r="BG34" i="4"/>
  <c r="Q34" i="4" s="1"/>
  <c r="BG36" i="4"/>
  <c r="BG37" i="4"/>
  <c r="Q37" i="4" s="1"/>
  <c r="BG38" i="4"/>
  <c r="Q38" i="4" s="1"/>
  <c r="BG40" i="4"/>
  <c r="BG41" i="4"/>
  <c r="BG42" i="4"/>
  <c r="Q42" i="4" s="1"/>
  <c r="BF9" i="4"/>
  <c r="BF10" i="4"/>
  <c r="P10" i="4" s="1"/>
  <c r="BF13" i="4"/>
  <c r="P13" i="4" s="1"/>
  <c r="BF14" i="4"/>
  <c r="BF15" i="4"/>
  <c r="P15" i="4" s="1"/>
  <c r="BF17" i="4"/>
  <c r="BF18" i="4"/>
  <c r="P18" i="4" s="1"/>
  <c r="BF19" i="4"/>
  <c r="P19" i="4" s="1"/>
  <c r="BF21" i="4"/>
  <c r="BF22" i="4"/>
  <c r="BF23" i="4"/>
  <c r="P23" i="4" s="1"/>
  <c r="BF25" i="4"/>
  <c r="BF26" i="4"/>
  <c r="BF29" i="4"/>
  <c r="P29" i="4" s="1"/>
  <c r="BF30" i="4"/>
  <c r="P30" i="4" s="1"/>
  <c r="BF31" i="4"/>
  <c r="P31" i="4" s="1"/>
  <c r="BF33" i="4"/>
  <c r="BF34" i="4"/>
  <c r="P34" i="4" s="1"/>
  <c r="BF35" i="4"/>
  <c r="P35" i="4" s="1"/>
  <c r="BF37" i="4"/>
  <c r="BF38" i="4"/>
  <c r="BF39" i="4"/>
  <c r="P39" i="4" s="1"/>
  <c r="BF41" i="4"/>
  <c r="BF42" i="4"/>
  <c r="BE10" i="4"/>
  <c r="BE11" i="4"/>
  <c r="BE12" i="4"/>
  <c r="O12" i="4" s="1"/>
  <c r="BE14" i="4"/>
  <c r="BE15" i="4"/>
  <c r="BE16" i="4"/>
  <c r="O16" i="4" s="1"/>
  <c r="BE18" i="4"/>
  <c r="BE19" i="4"/>
  <c r="BE20" i="4"/>
  <c r="O20" i="4" s="1"/>
  <c r="BE22" i="4"/>
  <c r="BE23" i="4"/>
  <c r="O23" i="4" s="1"/>
  <c r="BE26" i="4"/>
  <c r="O26" i="4" s="1"/>
  <c r="BE27" i="4"/>
  <c r="BE28" i="4"/>
  <c r="O28" i="4" s="1"/>
  <c r="BE30" i="4"/>
  <c r="BE31" i="4"/>
  <c r="O31" i="4" s="1"/>
  <c r="BE32" i="4"/>
  <c r="O32" i="4" s="1"/>
  <c r="BE34" i="4"/>
  <c r="O34" i="4" s="1"/>
  <c r="BE35" i="4"/>
  <c r="BE36" i="4"/>
  <c r="O36" i="4" s="1"/>
  <c r="BE38" i="4"/>
  <c r="BE39" i="4"/>
  <c r="BE42" i="4"/>
  <c r="O42" i="4" s="1"/>
  <c r="BD8" i="4"/>
  <c r="BD9" i="4"/>
  <c r="N9" i="4" s="1"/>
  <c r="BD11" i="4"/>
  <c r="BD12" i="4"/>
  <c r="N12" i="4" s="1"/>
  <c r="BD13" i="4"/>
  <c r="N13" i="4" s="1"/>
  <c r="BD15" i="4"/>
  <c r="BD16" i="4"/>
  <c r="BD17" i="4"/>
  <c r="N17" i="4" s="1"/>
  <c r="BD19" i="4"/>
  <c r="BD20" i="4"/>
  <c r="BD23" i="4"/>
  <c r="N23" i="4" s="1"/>
  <c r="BD24" i="4"/>
  <c r="BD25" i="4"/>
  <c r="N25" i="4" s="1"/>
  <c r="BD27" i="4"/>
  <c r="BD28" i="4"/>
  <c r="N28" i="4" s="1"/>
  <c r="BD29" i="4"/>
  <c r="N29" i="4" s="1"/>
  <c r="BD31" i="4"/>
  <c r="BD32" i="4"/>
  <c r="BD33" i="4"/>
  <c r="N33" i="4" s="1"/>
  <c r="BD35" i="4"/>
  <c r="N35" i="4" s="1"/>
  <c r="BD36" i="4"/>
  <c r="BD39" i="4"/>
  <c r="BD40" i="4"/>
  <c r="N40" i="4" s="1"/>
  <c r="BD41" i="4"/>
  <c r="N41" i="4" s="1"/>
  <c r="BC8" i="4"/>
  <c r="BC9" i="4"/>
  <c r="BC10" i="4"/>
  <c r="M10" i="4" s="1"/>
  <c r="BC12" i="4"/>
  <c r="BC13" i="4"/>
  <c r="BC14" i="4"/>
  <c r="M14" i="4" s="1"/>
  <c r="BC16" i="4"/>
  <c r="BC17" i="4"/>
  <c r="M17" i="4" s="1"/>
  <c r="BC20" i="4"/>
  <c r="M20" i="4" s="1"/>
  <c r="BC21" i="4"/>
  <c r="BC22" i="4"/>
  <c r="M22" i="4" s="1"/>
  <c r="BC24" i="4"/>
  <c r="BC25" i="4"/>
  <c r="M25" i="4" s="1"/>
  <c r="BC26" i="4"/>
  <c r="M26" i="4" s="1"/>
  <c r="BC28" i="4"/>
  <c r="BC29" i="4"/>
  <c r="BC30" i="4"/>
  <c r="M30" i="4" s="1"/>
  <c r="BC32" i="4"/>
  <c r="BC33" i="4"/>
  <c r="BC36" i="4"/>
  <c r="M36" i="4" s="1"/>
  <c r="BC37" i="4"/>
  <c r="BC38" i="4"/>
  <c r="M38" i="4" s="1"/>
  <c r="BC40" i="4"/>
  <c r="BC41" i="4"/>
  <c r="M41" i="4" s="1"/>
  <c r="BC42" i="4"/>
  <c r="M42" i="4" s="1"/>
  <c r="BB9" i="4"/>
  <c r="BB10" i="4"/>
  <c r="BB11" i="4"/>
  <c r="L11" i="4" s="1"/>
  <c r="BB13" i="4"/>
  <c r="BB14" i="4"/>
  <c r="BB17" i="4"/>
  <c r="L17" i="4" s="1"/>
  <c r="BB18" i="4"/>
  <c r="L18" i="4" s="1"/>
  <c r="BB19" i="4"/>
  <c r="L19" i="4" s="1"/>
  <c r="BB21" i="4"/>
  <c r="BB22" i="4"/>
  <c r="L22" i="4" s="1"/>
  <c r="BB23" i="4"/>
  <c r="L23" i="4" s="1"/>
  <c r="BB25" i="4"/>
  <c r="BB26" i="4"/>
  <c r="BB27" i="4"/>
  <c r="L27" i="4" s="1"/>
  <c r="BB29" i="4"/>
  <c r="L29" i="4" s="1"/>
  <c r="BB30" i="4"/>
  <c r="BB33" i="4"/>
  <c r="BB34" i="4"/>
  <c r="L34" i="4" s="1"/>
  <c r="BB35" i="4"/>
  <c r="L35" i="4" s="1"/>
  <c r="BB37" i="4"/>
  <c r="BB38" i="4"/>
  <c r="BB39" i="4"/>
  <c r="L39" i="4" s="1"/>
  <c r="BB41" i="4"/>
  <c r="L41" i="4" s="1"/>
  <c r="BB42" i="4"/>
  <c r="BA8" i="4"/>
  <c r="K8" i="4" s="1"/>
  <c r="BA10" i="4"/>
  <c r="BA11" i="4"/>
  <c r="K11" i="4" s="1"/>
  <c r="BA14" i="4"/>
  <c r="K14" i="4" s="1"/>
  <c r="BA15" i="4"/>
  <c r="BA16" i="4"/>
  <c r="K16" i="4" s="1"/>
  <c r="BA18" i="4"/>
  <c r="BA19" i="4"/>
  <c r="K19" i="4" s="1"/>
  <c r="BA20" i="4"/>
  <c r="K20" i="4" s="1"/>
  <c r="BA22" i="4"/>
  <c r="K22" i="4" s="1"/>
  <c r="BA23" i="4"/>
  <c r="BA24" i="4"/>
  <c r="K24" i="4" s="1"/>
  <c r="BA26" i="4"/>
  <c r="BA27" i="4"/>
  <c r="K27" i="4" s="1"/>
  <c r="BA30" i="4"/>
  <c r="K30" i="4" s="1"/>
  <c r="BA31" i="4"/>
  <c r="BA32" i="4"/>
  <c r="K32" i="4" s="1"/>
  <c r="BA34" i="4"/>
  <c r="BA35" i="4"/>
  <c r="K35" i="4" s="1"/>
  <c r="BA36" i="4"/>
  <c r="K36" i="4" s="1"/>
  <c r="BA38" i="4"/>
  <c r="BA39" i="4"/>
  <c r="BA40" i="4"/>
  <c r="K40" i="4" s="1"/>
  <c r="BA42" i="4"/>
  <c r="AZ8" i="4"/>
  <c r="AZ11" i="4"/>
  <c r="J11" i="4" s="1"/>
  <c r="AZ12" i="4"/>
  <c r="J12" i="4" s="1"/>
  <c r="AZ13" i="4"/>
  <c r="J13" i="4" s="1"/>
  <c r="AZ15" i="4"/>
  <c r="AZ16" i="4"/>
  <c r="J16" i="4" s="1"/>
  <c r="AZ17" i="4"/>
  <c r="J17" i="4" s="1"/>
  <c r="AZ19" i="4"/>
  <c r="AZ20" i="4"/>
  <c r="AZ21" i="4"/>
  <c r="J21" i="4" s="1"/>
  <c r="AZ23" i="4"/>
  <c r="J23" i="4" s="1"/>
  <c r="AZ24" i="4"/>
  <c r="AZ27" i="4"/>
  <c r="AZ28" i="4"/>
  <c r="J28" i="4" s="1"/>
  <c r="AZ29" i="4"/>
  <c r="J29" i="4" s="1"/>
  <c r="AZ31" i="4"/>
  <c r="AZ32" i="4"/>
  <c r="AZ33" i="4"/>
  <c r="J33" i="4" s="1"/>
  <c r="AZ35" i="4"/>
  <c r="J35" i="4" s="1"/>
  <c r="AZ36" i="4"/>
  <c r="AZ37" i="4"/>
  <c r="J37" i="4" s="1"/>
  <c r="AZ39" i="4"/>
  <c r="AZ40" i="4"/>
  <c r="J40" i="4" s="1"/>
  <c r="AY8" i="4"/>
  <c r="I8" i="4" s="1"/>
  <c r="AY9" i="4"/>
  <c r="AY10" i="4"/>
  <c r="I10" i="4" s="1"/>
  <c r="AY12" i="4"/>
  <c r="AY13" i="4"/>
  <c r="I13" i="4" s="1"/>
  <c r="AY14" i="4"/>
  <c r="I14" i="4" s="1"/>
  <c r="AY16" i="4"/>
  <c r="AY17" i="4"/>
  <c r="AY18" i="4"/>
  <c r="I18" i="4" s="1"/>
  <c r="AY20" i="4"/>
  <c r="AY21" i="4"/>
  <c r="I21" i="4" s="1"/>
  <c r="AY24" i="4"/>
  <c r="I24" i="4" s="1"/>
  <c r="AY25" i="4"/>
  <c r="AY26" i="4"/>
  <c r="I26" i="4" s="1"/>
  <c r="AY28" i="4"/>
  <c r="AY29" i="4"/>
  <c r="I29" i="4" s="1"/>
  <c r="AY30" i="4"/>
  <c r="I30" i="4" s="1"/>
  <c r="AY32" i="4"/>
  <c r="AY33" i="4"/>
  <c r="AY34" i="4"/>
  <c r="I34" i="4" s="1"/>
  <c r="AY36" i="4"/>
  <c r="AY37" i="4"/>
  <c r="AY40" i="4"/>
  <c r="I40" i="4" s="1"/>
  <c r="AY41" i="4"/>
  <c r="I41" i="4" s="1"/>
  <c r="AY42" i="4"/>
  <c r="I42" i="4" s="1"/>
  <c r="AX9" i="4"/>
  <c r="AX10" i="4"/>
  <c r="H10" i="4" s="1"/>
  <c r="AX11" i="4"/>
  <c r="H11" i="4" s="1"/>
  <c r="AX13" i="4"/>
  <c r="AX14" i="4"/>
  <c r="AX15" i="4"/>
  <c r="H15" i="4" s="1"/>
  <c r="AX17" i="4"/>
  <c r="AX18" i="4"/>
  <c r="AX21" i="4"/>
  <c r="AX22" i="4"/>
  <c r="AX23" i="4"/>
  <c r="H23" i="4" s="1"/>
  <c r="AX25" i="4"/>
  <c r="AX26" i="4"/>
  <c r="AX27" i="4"/>
  <c r="H27" i="4" s="1"/>
  <c r="AX29" i="4"/>
  <c r="AX30" i="4"/>
  <c r="AX31" i="4"/>
  <c r="H31" i="4" s="1"/>
  <c r="AX33" i="4"/>
  <c r="AX34" i="4"/>
  <c r="H34" i="4" s="1"/>
  <c r="AX37" i="4"/>
  <c r="H37" i="4" s="1"/>
  <c r="AX38" i="4"/>
  <c r="AX39" i="4"/>
  <c r="H39" i="4" s="1"/>
  <c r="AX41" i="4"/>
  <c r="AX42" i="4"/>
  <c r="H42" i="4" s="1"/>
  <c r="AW8" i="4"/>
  <c r="G8" i="4" s="1"/>
  <c r="AW10" i="4"/>
  <c r="G10" i="4" s="1"/>
  <c r="AW11" i="4"/>
  <c r="AW12" i="4"/>
  <c r="G12" i="4" s="1"/>
  <c r="AW14" i="4"/>
  <c r="AW15" i="4"/>
  <c r="AW18" i="4"/>
  <c r="G18" i="4" s="1"/>
  <c r="AW19" i="4"/>
  <c r="AW20" i="4"/>
  <c r="G20" i="4" s="1"/>
  <c r="AW22" i="4"/>
  <c r="AW23" i="4"/>
  <c r="G23" i="4" s="1"/>
  <c r="AW24" i="4"/>
  <c r="G24" i="4" s="1"/>
  <c r="AW26" i="4"/>
  <c r="AW27" i="4"/>
  <c r="AW28" i="4"/>
  <c r="G28" i="4" s="1"/>
  <c r="AW30" i="4"/>
  <c r="AW31" i="4"/>
  <c r="AW34" i="4"/>
  <c r="G34" i="4" s="1"/>
  <c r="AW35" i="4"/>
  <c r="AW36" i="4"/>
  <c r="G36" i="4" s="1"/>
  <c r="AW38" i="4"/>
  <c r="AW39" i="4"/>
  <c r="G39" i="4" s="1"/>
  <c r="AW40" i="4"/>
  <c r="G40" i="4" s="1"/>
  <c r="AW42" i="4"/>
  <c r="AV8" i="4"/>
  <c r="AV9" i="4"/>
  <c r="F9" i="4" s="1"/>
  <c r="AV11" i="4"/>
  <c r="F11" i="4" s="1"/>
  <c r="AV12" i="4"/>
  <c r="AV15" i="4"/>
  <c r="AV16" i="4"/>
  <c r="F16" i="4" s="1"/>
  <c r="AV17" i="4"/>
  <c r="F17" i="4" s="1"/>
  <c r="AV19" i="4"/>
  <c r="AV20" i="4"/>
  <c r="AV21" i="4"/>
  <c r="F21" i="4" s="1"/>
  <c r="AV23" i="4"/>
  <c r="AV24" i="4"/>
  <c r="AV25" i="4"/>
  <c r="F25" i="4" s="1"/>
  <c r="AV27" i="4"/>
  <c r="AV28" i="4"/>
  <c r="F28" i="4" s="1"/>
  <c r="AV31" i="4"/>
  <c r="F31" i="4" s="1"/>
  <c r="AV32" i="4"/>
  <c r="AV33" i="4"/>
  <c r="F33" i="4" s="1"/>
  <c r="AV35" i="4"/>
  <c r="AV36" i="4"/>
  <c r="F36" i="4" s="1"/>
  <c r="AV37" i="4"/>
  <c r="F37" i="4" s="1"/>
  <c r="AV38" i="4"/>
  <c r="AV39" i="4"/>
  <c r="AV40" i="4"/>
  <c r="AV41" i="4"/>
  <c r="F41" i="4" s="1"/>
  <c r="AV42" i="4"/>
  <c r="F42" i="4" s="1"/>
  <c r="AU8" i="4"/>
  <c r="AU9" i="4"/>
  <c r="AU10" i="4"/>
  <c r="E10" i="4" s="1"/>
  <c r="AU11" i="4"/>
  <c r="AU12" i="4"/>
  <c r="AU13" i="4"/>
  <c r="AU14" i="4"/>
  <c r="E14" i="4" s="1"/>
  <c r="AU15" i="4"/>
  <c r="AU16" i="4"/>
  <c r="AU17" i="4"/>
  <c r="E17" i="4" s="1"/>
  <c r="AU18" i="4"/>
  <c r="E18" i="4" s="1"/>
  <c r="AU19" i="4"/>
  <c r="E19" i="4" s="1"/>
  <c r="AU20" i="4"/>
  <c r="AU21" i="4"/>
  <c r="AU22" i="4"/>
  <c r="E22" i="4" s="1"/>
  <c r="AU23" i="4"/>
  <c r="E23" i="4" s="1"/>
  <c r="AU24" i="4"/>
  <c r="AU25" i="4"/>
  <c r="AU26" i="4"/>
  <c r="E26" i="4" s="1"/>
  <c r="AU27" i="4"/>
  <c r="E27" i="4" s="1"/>
  <c r="AU28" i="4"/>
  <c r="AU29" i="4"/>
  <c r="AU30" i="4"/>
  <c r="E30" i="4" s="1"/>
  <c r="AU31" i="4"/>
  <c r="AU32" i="4"/>
  <c r="AU33" i="4"/>
  <c r="E33" i="4" s="1"/>
  <c r="AU34" i="4"/>
  <c r="E34" i="4" s="1"/>
  <c r="AU35" i="4"/>
  <c r="AU36" i="4"/>
  <c r="AU37" i="4"/>
  <c r="AU38" i="4"/>
  <c r="E38" i="4" s="1"/>
  <c r="AU39" i="4"/>
  <c r="E39" i="4" s="1"/>
  <c r="AU40" i="4"/>
  <c r="AU41" i="4"/>
  <c r="AU42" i="4"/>
  <c r="E42" i="4" s="1"/>
  <c r="AT8" i="4"/>
  <c r="AT15" i="4"/>
  <c r="AT16" i="4"/>
  <c r="AT24" i="4"/>
  <c r="AT27" i="4"/>
  <c r="AT31" i="4"/>
  <c r="AT32" i="4"/>
  <c r="AT35" i="4"/>
  <c r="AT40" i="4"/>
  <c r="Y8" i="4"/>
  <c r="O8" i="3" s="1"/>
  <c r="Y9" i="4"/>
  <c r="O9" i="3" s="1"/>
  <c r="Y10" i="4"/>
  <c r="Y11" i="4"/>
  <c r="D11" i="4" s="1"/>
  <c r="Y12" i="4"/>
  <c r="D12" i="4" s="1"/>
  <c r="Y13" i="4"/>
  <c r="O13" i="3" s="1"/>
  <c r="Y14" i="4"/>
  <c r="Y15" i="4"/>
  <c r="O15" i="3" s="1"/>
  <c r="Y16" i="4"/>
  <c r="Z16" i="1" s="1"/>
  <c r="Y17" i="4"/>
  <c r="O17" i="3" s="1"/>
  <c r="Y18" i="4"/>
  <c r="Y19" i="4"/>
  <c r="Y20" i="4"/>
  <c r="Z20" i="1" s="1"/>
  <c r="Y21" i="4"/>
  <c r="O21" i="3" s="1"/>
  <c r="Y22" i="4"/>
  <c r="Y23" i="4"/>
  <c r="Y24" i="4"/>
  <c r="O24" i="3" s="1"/>
  <c r="Y25" i="4"/>
  <c r="O25" i="3" s="1"/>
  <c r="Y26" i="4"/>
  <c r="Y27" i="4"/>
  <c r="D27" i="4" s="1"/>
  <c r="Y28" i="4"/>
  <c r="D28" i="4" s="1"/>
  <c r="Y29" i="4"/>
  <c r="O29" i="3" s="1"/>
  <c r="Y30" i="4"/>
  <c r="Y31" i="4"/>
  <c r="D31" i="4" s="1"/>
  <c r="Y32" i="4"/>
  <c r="D32" i="4" s="1"/>
  <c r="Y33" i="4"/>
  <c r="O33" i="3" s="1"/>
  <c r="Y34" i="4"/>
  <c r="Y35" i="4"/>
  <c r="Y36" i="4"/>
  <c r="Y37" i="4"/>
  <c r="O37" i="3" s="1"/>
  <c r="Y38" i="4"/>
  <c r="Y39" i="4"/>
  <c r="Y40" i="4"/>
  <c r="Z40" i="1" s="1"/>
  <c r="Y41" i="4"/>
  <c r="O41" i="3" s="1"/>
  <c r="Y42" i="4"/>
  <c r="X8" i="4"/>
  <c r="X9" i="4"/>
  <c r="X10" i="4"/>
  <c r="X12" i="4"/>
  <c r="X14" i="4"/>
  <c r="X17" i="4"/>
  <c r="X20" i="4"/>
  <c r="X22" i="4"/>
  <c r="X24" i="4"/>
  <c r="X25" i="4"/>
  <c r="X28" i="4"/>
  <c r="X29" i="4"/>
  <c r="X30" i="4"/>
  <c r="X33" i="4"/>
  <c r="X34" i="4"/>
  <c r="X36" i="4"/>
  <c r="X38" i="4"/>
  <c r="X40" i="4"/>
  <c r="X41" i="4"/>
  <c r="W9" i="4"/>
  <c r="W10" i="4"/>
  <c r="W11" i="4"/>
  <c r="W14" i="4"/>
  <c r="W15" i="4"/>
  <c r="W17" i="4"/>
  <c r="W21" i="4"/>
  <c r="W22" i="4"/>
  <c r="W25" i="4"/>
  <c r="W26" i="4"/>
  <c r="W27" i="4"/>
  <c r="W31" i="4"/>
  <c r="W33" i="4"/>
  <c r="W34" i="4"/>
  <c r="W35" i="4"/>
  <c r="W37" i="4"/>
  <c r="W38" i="4"/>
  <c r="W39" i="4"/>
  <c r="W41" i="4"/>
  <c r="V8" i="4"/>
  <c r="V11" i="4"/>
  <c r="V14" i="4"/>
  <c r="V16" i="4"/>
  <c r="V18" i="4"/>
  <c r="V19" i="4"/>
  <c r="V22" i="4"/>
  <c r="V24" i="4"/>
  <c r="V27" i="4"/>
  <c r="V28" i="4"/>
  <c r="V30" i="4"/>
  <c r="V32" i="4"/>
  <c r="V34" i="4"/>
  <c r="V35" i="4"/>
  <c r="V38" i="4"/>
  <c r="V39" i="4"/>
  <c r="V40" i="4"/>
  <c r="U8" i="4"/>
  <c r="U9" i="4"/>
  <c r="U11" i="4"/>
  <c r="U15" i="4"/>
  <c r="U16" i="4"/>
  <c r="U19" i="4"/>
  <c r="U20" i="4"/>
  <c r="U21" i="4"/>
  <c r="U25" i="4"/>
  <c r="U27" i="4"/>
  <c r="U28" i="4"/>
  <c r="U31" i="4"/>
  <c r="U32" i="4"/>
  <c r="U33" i="4"/>
  <c r="U35" i="4"/>
  <c r="U37" i="4"/>
  <c r="U40" i="4"/>
  <c r="T8" i="4"/>
  <c r="T10" i="4"/>
  <c r="T12" i="4"/>
  <c r="T13" i="4"/>
  <c r="T16" i="4"/>
  <c r="T17" i="4"/>
  <c r="T18" i="4"/>
  <c r="T21" i="4"/>
  <c r="T22" i="4"/>
  <c r="T24" i="4"/>
  <c r="T26" i="4"/>
  <c r="T28" i="4"/>
  <c r="T29" i="4"/>
  <c r="T32" i="4"/>
  <c r="T33" i="4"/>
  <c r="T34" i="4"/>
  <c r="T37" i="4"/>
  <c r="T38" i="4"/>
  <c r="T40" i="4"/>
  <c r="S9" i="4"/>
  <c r="S10" i="4"/>
  <c r="S13" i="4"/>
  <c r="S14" i="4"/>
  <c r="S15" i="4"/>
  <c r="S19" i="4"/>
  <c r="S21" i="4"/>
  <c r="S22" i="4"/>
  <c r="S25" i="4"/>
  <c r="S26" i="4"/>
  <c r="S27" i="4"/>
  <c r="S29" i="4"/>
  <c r="S31" i="4"/>
  <c r="S34" i="4"/>
  <c r="S37" i="4"/>
  <c r="S39" i="4"/>
  <c r="S41" i="4"/>
  <c r="S42" i="4"/>
  <c r="R10" i="4"/>
  <c r="R12" i="4"/>
  <c r="R15" i="4"/>
  <c r="R20" i="4"/>
  <c r="R22" i="4"/>
  <c r="R23" i="4"/>
  <c r="R27" i="4"/>
  <c r="R28" i="4"/>
  <c r="R31" i="4"/>
  <c r="R32" i="4"/>
  <c r="R34" i="4"/>
  <c r="R38" i="4"/>
  <c r="R39" i="4"/>
  <c r="R42" i="4"/>
  <c r="Q8" i="4"/>
  <c r="Q9" i="4"/>
  <c r="Q13" i="4"/>
  <c r="Q15" i="4"/>
  <c r="Q16" i="4"/>
  <c r="Q19" i="4"/>
  <c r="Q20" i="4"/>
  <c r="Q21" i="4"/>
  <c r="Q25" i="4"/>
  <c r="Q28" i="4"/>
  <c r="Q31" i="4"/>
  <c r="Q33" i="4"/>
  <c r="Q35" i="4"/>
  <c r="Q36" i="4"/>
  <c r="Q39" i="4"/>
  <c r="Q40" i="4"/>
  <c r="Q41" i="4"/>
  <c r="P9" i="4"/>
  <c r="P12" i="4"/>
  <c r="P14" i="4"/>
  <c r="P17" i="4"/>
  <c r="P20" i="4"/>
  <c r="P21" i="4"/>
  <c r="P22" i="4"/>
  <c r="P25" i="4"/>
  <c r="P26" i="4"/>
  <c r="P28" i="4"/>
  <c r="P32" i="4"/>
  <c r="P33" i="4"/>
  <c r="P36" i="4"/>
  <c r="P37" i="4"/>
  <c r="P38" i="4"/>
  <c r="P41" i="4"/>
  <c r="P42" i="4"/>
  <c r="O10" i="4"/>
  <c r="O11" i="4"/>
  <c r="O13" i="4"/>
  <c r="O14" i="4"/>
  <c r="O15" i="4"/>
  <c r="O17" i="4"/>
  <c r="O18" i="4"/>
  <c r="O19" i="4"/>
  <c r="O22" i="4"/>
  <c r="O25" i="4"/>
  <c r="O27" i="4"/>
  <c r="O29" i="4"/>
  <c r="O30" i="4"/>
  <c r="O33" i="4"/>
  <c r="O35" i="4"/>
  <c r="O38" i="4"/>
  <c r="O39" i="4"/>
  <c r="N8" i="4"/>
  <c r="N10" i="4"/>
  <c r="N11" i="4"/>
  <c r="N15" i="4"/>
  <c r="N16" i="4"/>
  <c r="N19" i="4"/>
  <c r="N20" i="4"/>
  <c r="N22" i="4"/>
  <c r="N24" i="4"/>
  <c r="N26" i="4"/>
  <c r="N27" i="4"/>
  <c r="N30" i="4"/>
  <c r="N31" i="4"/>
  <c r="N32" i="4"/>
  <c r="N36" i="4"/>
  <c r="N38" i="4"/>
  <c r="N39" i="4"/>
  <c r="N42" i="4"/>
  <c r="M8" i="4"/>
  <c r="M9" i="4"/>
  <c r="M12" i="4"/>
  <c r="M13" i="4"/>
  <c r="M16" i="4"/>
  <c r="M19" i="4"/>
  <c r="M21" i="4"/>
  <c r="M23" i="4"/>
  <c r="M24" i="4"/>
  <c r="M27" i="4"/>
  <c r="M28" i="4"/>
  <c r="M29" i="4"/>
  <c r="M32" i="4"/>
  <c r="M33" i="4"/>
  <c r="M35" i="4"/>
  <c r="M37" i="4"/>
  <c r="M40" i="4"/>
  <c r="L8" i="4"/>
  <c r="L9" i="4"/>
  <c r="L10" i="4"/>
  <c r="L13" i="4"/>
  <c r="L14" i="4"/>
  <c r="L16" i="4"/>
  <c r="L20" i="4"/>
  <c r="L21" i="4"/>
  <c r="L24" i="4"/>
  <c r="L25" i="4"/>
  <c r="L26" i="4"/>
  <c r="L30" i="4"/>
  <c r="L33" i="4"/>
  <c r="L36" i="4"/>
  <c r="L37" i="4"/>
  <c r="L38" i="4"/>
  <c r="L40" i="4"/>
  <c r="L42" i="4"/>
  <c r="K10" i="4"/>
  <c r="K13" i="4"/>
  <c r="K15" i="4"/>
  <c r="K17" i="4"/>
  <c r="K18" i="4"/>
  <c r="K21" i="4"/>
  <c r="K23" i="4"/>
  <c r="K26" i="4"/>
  <c r="K31" i="4"/>
  <c r="K33" i="4"/>
  <c r="K34" i="4"/>
  <c r="K38" i="4"/>
  <c r="K39" i="4"/>
  <c r="K42" i="4"/>
  <c r="J8" i="4"/>
  <c r="J10" i="4"/>
  <c r="J14" i="4"/>
  <c r="J15" i="4"/>
  <c r="J18" i="4"/>
  <c r="J19" i="4"/>
  <c r="J20" i="4"/>
  <c r="J24" i="4"/>
  <c r="J26" i="4"/>
  <c r="J27" i="4"/>
  <c r="J30" i="4"/>
  <c r="J31" i="4"/>
  <c r="J32" i="4"/>
  <c r="J36" i="4"/>
  <c r="J39" i="4"/>
  <c r="J42" i="4"/>
  <c r="I9" i="4"/>
  <c r="I11" i="4"/>
  <c r="I12" i="4"/>
  <c r="I15" i="4"/>
  <c r="I16" i="4"/>
  <c r="I17" i="4"/>
  <c r="I20" i="4"/>
  <c r="I23" i="4"/>
  <c r="I25" i="4"/>
  <c r="I28" i="4"/>
  <c r="I31" i="4"/>
  <c r="I32" i="4"/>
  <c r="I33" i="4"/>
  <c r="I36" i="4"/>
  <c r="I37" i="4"/>
  <c r="I39" i="4"/>
  <c r="H8" i="4"/>
  <c r="H9" i="4"/>
  <c r="H12" i="4"/>
  <c r="H13" i="4"/>
  <c r="H14" i="4"/>
  <c r="H17" i="4"/>
  <c r="H18" i="4"/>
  <c r="H21" i="4"/>
  <c r="H22" i="4"/>
  <c r="H24" i="4"/>
  <c r="H25" i="4"/>
  <c r="H26" i="4"/>
  <c r="H28" i="4"/>
  <c r="H29" i="4"/>
  <c r="H30" i="4"/>
  <c r="H33" i="4"/>
  <c r="H36" i="4"/>
  <c r="H38" i="4"/>
  <c r="H40" i="4"/>
  <c r="H41" i="4"/>
  <c r="G9" i="4"/>
  <c r="G11" i="4"/>
  <c r="G14" i="4"/>
  <c r="G15" i="4"/>
  <c r="G19" i="4"/>
  <c r="G21" i="4"/>
  <c r="G22" i="4"/>
  <c r="G26" i="4"/>
  <c r="G27" i="4"/>
  <c r="G30" i="4"/>
  <c r="G31" i="4"/>
  <c r="G33" i="4"/>
  <c r="G35" i="4"/>
  <c r="G37" i="4"/>
  <c r="G38" i="4"/>
  <c r="G41" i="4"/>
  <c r="G42" i="4"/>
  <c r="F8" i="4"/>
  <c r="F12" i="4"/>
  <c r="F14" i="4"/>
  <c r="F15" i="4"/>
  <c r="F18" i="4"/>
  <c r="F19" i="4"/>
  <c r="F20" i="4"/>
  <c r="F23" i="4"/>
  <c r="F24" i="4"/>
  <c r="F27" i="4"/>
  <c r="F30" i="4"/>
  <c r="F32" i="4"/>
  <c r="F34" i="4"/>
  <c r="F35" i="4"/>
  <c r="F38" i="4"/>
  <c r="F39" i="4"/>
  <c r="F40" i="4"/>
  <c r="E8" i="4"/>
  <c r="E9" i="4"/>
  <c r="E11" i="4"/>
  <c r="E12" i="4"/>
  <c r="E13" i="4"/>
  <c r="E15" i="4"/>
  <c r="E16" i="4"/>
  <c r="E20" i="4"/>
  <c r="E21" i="4"/>
  <c r="E24" i="4"/>
  <c r="E25" i="4"/>
  <c r="E28" i="4"/>
  <c r="E29" i="4"/>
  <c r="E31" i="4"/>
  <c r="E32" i="4"/>
  <c r="E35" i="4"/>
  <c r="E36" i="4"/>
  <c r="E37" i="4"/>
  <c r="E40" i="4"/>
  <c r="E41" i="4"/>
  <c r="D13" i="4"/>
  <c r="D17" i="4"/>
  <c r="D21" i="4"/>
  <c r="D29" i="4"/>
  <c r="D3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AC10" i="3"/>
  <c r="Z10" i="3" s="1"/>
  <c r="AC11" i="3"/>
  <c r="AC12" i="3"/>
  <c r="AC13" i="3"/>
  <c r="AC14" i="3"/>
  <c r="Z14" i="3" s="1"/>
  <c r="AC15" i="3"/>
  <c r="AC16" i="3"/>
  <c r="AC17" i="3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AC26" i="3"/>
  <c r="Z26" i="3" s="1"/>
  <c r="AC27" i="3"/>
  <c r="AC28" i="3"/>
  <c r="AC29" i="3"/>
  <c r="AC30" i="3"/>
  <c r="Z30" i="3" s="1"/>
  <c r="AC31" i="3"/>
  <c r="AC32" i="3"/>
  <c r="Z32" i="3" s="1"/>
  <c r="AC33" i="3"/>
  <c r="AC34" i="3"/>
  <c r="Z34" i="3" s="1"/>
  <c r="AC35" i="3"/>
  <c r="AC36" i="3"/>
  <c r="AC37" i="3"/>
  <c r="AC38" i="3"/>
  <c r="Z38" i="3" s="1"/>
  <c r="AC39" i="3"/>
  <c r="AC40" i="3"/>
  <c r="Z40" i="3" s="1"/>
  <c r="AC41" i="3"/>
  <c r="AC42" i="3"/>
  <c r="Z42" i="3" s="1"/>
  <c r="Z9" i="3"/>
  <c r="Z11" i="3"/>
  <c r="Z12" i="3"/>
  <c r="Z13" i="3"/>
  <c r="Z15" i="3"/>
  <c r="Z16" i="3"/>
  <c r="Z17" i="3"/>
  <c r="Z19" i="3"/>
  <c r="Z21" i="3"/>
  <c r="Z23" i="3"/>
  <c r="Z25" i="3"/>
  <c r="Z27" i="3"/>
  <c r="Z28" i="3"/>
  <c r="Z29" i="3"/>
  <c r="Z31" i="3"/>
  <c r="Z33" i="3"/>
  <c r="Z35" i="3"/>
  <c r="Z36" i="3"/>
  <c r="Z37" i="3"/>
  <c r="Z39" i="3"/>
  <c r="Z41" i="3"/>
  <c r="R8" i="3"/>
  <c r="P8" i="3" s="1"/>
  <c r="R9" i="3"/>
  <c r="R10" i="3"/>
  <c r="R11" i="3"/>
  <c r="R12" i="3"/>
  <c r="P12" i="3" s="1"/>
  <c r="R13" i="3"/>
  <c r="R14" i="3"/>
  <c r="R15" i="3"/>
  <c r="R16" i="3"/>
  <c r="P16" i="3" s="1"/>
  <c r="R17" i="3"/>
  <c r="R18" i="3"/>
  <c r="R19" i="3"/>
  <c r="R20" i="3"/>
  <c r="P20" i="3" s="1"/>
  <c r="R21" i="3"/>
  <c r="R22" i="3"/>
  <c r="R23" i="3"/>
  <c r="R24" i="3"/>
  <c r="P24" i="3" s="1"/>
  <c r="R25" i="3"/>
  <c r="R26" i="3"/>
  <c r="R27" i="3"/>
  <c r="R28" i="3"/>
  <c r="P28" i="3" s="1"/>
  <c r="R29" i="3"/>
  <c r="R30" i="3"/>
  <c r="R31" i="3"/>
  <c r="R32" i="3"/>
  <c r="P32" i="3" s="1"/>
  <c r="R33" i="3"/>
  <c r="R34" i="3"/>
  <c r="R35" i="3"/>
  <c r="R36" i="3"/>
  <c r="P36" i="3" s="1"/>
  <c r="R37" i="3"/>
  <c r="R38" i="3"/>
  <c r="P38" i="3" s="1"/>
  <c r="R39" i="3"/>
  <c r="R40" i="3"/>
  <c r="P40" i="3" s="1"/>
  <c r="R41" i="3"/>
  <c r="R42" i="3"/>
  <c r="P9" i="3"/>
  <c r="P10" i="3"/>
  <c r="P11" i="3"/>
  <c r="P13" i="3"/>
  <c r="P14" i="3"/>
  <c r="P15" i="3"/>
  <c r="P17" i="3"/>
  <c r="P18" i="3"/>
  <c r="P19" i="3"/>
  <c r="P21" i="3"/>
  <c r="P22" i="3"/>
  <c r="P23" i="3"/>
  <c r="P25" i="3"/>
  <c r="P26" i="3"/>
  <c r="P27" i="3"/>
  <c r="P29" i="3"/>
  <c r="P30" i="3"/>
  <c r="P31" i="3"/>
  <c r="P33" i="3"/>
  <c r="P34" i="3"/>
  <c r="P35" i="3"/>
  <c r="P37" i="3"/>
  <c r="P39" i="3"/>
  <c r="P41" i="3"/>
  <c r="P42" i="3"/>
  <c r="O10" i="3"/>
  <c r="O11" i="3"/>
  <c r="O14" i="3"/>
  <c r="O18" i="3"/>
  <c r="O20" i="3"/>
  <c r="O22" i="3"/>
  <c r="O23" i="3"/>
  <c r="D23" i="3" s="1"/>
  <c r="O26" i="3"/>
  <c r="O27" i="3"/>
  <c r="O30" i="3"/>
  <c r="O31" i="3"/>
  <c r="O32" i="3"/>
  <c r="O34" i="3"/>
  <c r="O38" i="3"/>
  <c r="O39" i="3"/>
  <c r="O42" i="3"/>
  <c r="N8" i="3"/>
  <c r="D8" i="3" s="1"/>
  <c r="N9" i="3"/>
  <c r="Q9" i="1" s="1"/>
  <c r="N10" i="3"/>
  <c r="N11" i="3"/>
  <c r="N12" i="3"/>
  <c r="N13" i="3"/>
  <c r="Q13" i="1" s="1"/>
  <c r="N14" i="3"/>
  <c r="N15" i="3"/>
  <c r="N16" i="3"/>
  <c r="N17" i="3"/>
  <c r="Q17" i="1" s="1"/>
  <c r="N18" i="3"/>
  <c r="N19" i="3"/>
  <c r="N20" i="3"/>
  <c r="N21" i="3"/>
  <c r="Q21" i="1" s="1"/>
  <c r="N22" i="3"/>
  <c r="N23" i="3"/>
  <c r="N24" i="3"/>
  <c r="N25" i="3"/>
  <c r="Q25" i="1" s="1"/>
  <c r="N26" i="3"/>
  <c r="N27" i="3"/>
  <c r="N28" i="3"/>
  <c r="N29" i="3"/>
  <c r="Q29" i="1" s="1"/>
  <c r="N30" i="3"/>
  <c r="N31" i="3"/>
  <c r="N32" i="3"/>
  <c r="N33" i="3"/>
  <c r="Q33" i="1" s="1"/>
  <c r="N34" i="3"/>
  <c r="N35" i="3"/>
  <c r="N36" i="3"/>
  <c r="N37" i="3"/>
  <c r="Q37" i="1" s="1"/>
  <c r="N38" i="3"/>
  <c r="N39" i="3"/>
  <c r="N40" i="3"/>
  <c r="N41" i="3"/>
  <c r="Q41" i="1" s="1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D10" i="3" s="1"/>
  <c r="E11" i="3"/>
  <c r="E12" i="3"/>
  <c r="E13" i="3"/>
  <c r="E14" i="3"/>
  <c r="P14" i="1" s="1"/>
  <c r="E15" i="3"/>
  <c r="E16" i="3"/>
  <c r="E17" i="3"/>
  <c r="E18" i="3"/>
  <c r="P18" i="1" s="1"/>
  <c r="E19" i="3"/>
  <c r="E20" i="3"/>
  <c r="E21" i="3"/>
  <c r="E22" i="3"/>
  <c r="P22" i="1" s="1"/>
  <c r="E23" i="3"/>
  <c r="E24" i="3"/>
  <c r="E25" i="3"/>
  <c r="E26" i="3"/>
  <c r="D26" i="3" s="1"/>
  <c r="E27" i="3"/>
  <c r="D27" i="3" s="1"/>
  <c r="E28" i="3"/>
  <c r="E29" i="3"/>
  <c r="E30" i="3"/>
  <c r="D30" i="3" s="1"/>
  <c r="E31" i="3"/>
  <c r="D31" i="3" s="1"/>
  <c r="E32" i="3"/>
  <c r="E33" i="3"/>
  <c r="E34" i="3"/>
  <c r="D34" i="3" s="1"/>
  <c r="E35" i="3"/>
  <c r="E36" i="3"/>
  <c r="E37" i="3"/>
  <c r="E38" i="3"/>
  <c r="D38" i="3" s="1"/>
  <c r="E39" i="3"/>
  <c r="E40" i="3"/>
  <c r="E41" i="3"/>
  <c r="E42" i="3"/>
  <c r="D42" i="3" s="1"/>
  <c r="D11" i="3"/>
  <c r="D14" i="3"/>
  <c r="D18" i="3"/>
  <c r="D22" i="3"/>
  <c r="D24" i="3"/>
  <c r="D32" i="3"/>
  <c r="D39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A8" i="8"/>
  <c r="EA9" i="8"/>
  <c r="EA10" i="8"/>
  <c r="DZ10" i="8" s="1"/>
  <c r="EA11" i="8"/>
  <c r="EA12" i="8"/>
  <c r="EA13" i="8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EA24" i="8"/>
  <c r="EA25" i="8"/>
  <c r="EA26" i="8"/>
  <c r="DZ26" i="8" s="1"/>
  <c r="EA27" i="8"/>
  <c r="EA28" i="8"/>
  <c r="EA29" i="8"/>
  <c r="EA30" i="8"/>
  <c r="DZ30" i="8" s="1"/>
  <c r="EA31" i="8"/>
  <c r="EA32" i="8"/>
  <c r="EA33" i="8"/>
  <c r="DZ33" i="8" s="1"/>
  <c r="EA34" i="8"/>
  <c r="EA35" i="8"/>
  <c r="EA36" i="8"/>
  <c r="EA37" i="8"/>
  <c r="DZ37" i="8" s="1"/>
  <c r="EA38" i="8"/>
  <c r="EA39" i="8"/>
  <c r="EA40" i="8"/>
  <c r="EA41" i="8"/>
  <c r="EA42" i="8"/>
  <c r="DZ42" i="8" s="1"/>
  <c r="DZ9" i="8"/>
  <c r="DZ11" i="8"/>
  <c r="DZ13" i="8"/>
  <c r="DZ14" i="8"/>
  <c r="DZ15" i="8"/>
  <c r="DZ18" i="8"/>
  <c r="DZ19" i="8"/>
  <c r="DZ22" i="8"/>
  <c r="DZ23" i="8"/>
  <c r="DZ25" i="8"/>
  <c r="DZ27" i="8"/>
  <c r="DZ29" i="8"/>
  <c r="DZ31" i="8"/>
  <c r="DZ34" i="8"/>
  <c r="DZ35" i="8"/>
  <c r="DZ38" i="8"/>
  <c r="DZ39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F35" i="8" s="1"/>
  <c r="DN36" i="8"/>
  <c r="DN37" i="8"/>
  <c r="DN38" i="8"/>
  <c r="DN39" i="8"/>
  <c r="DN40" i="8"/>
  <c r="DN41" i="8"/>
  <c r="DN42" i="8"/>
  <c r="DG8" i="8"/>
  <c r="DF8" i="8" s="1"/>
  <c r="DG9" i="8"/>
  <c r="DG10" i="8"/>
  <c r="DG11" i="8"/>
  <c r="DG12" i="8"/>
  <c r="DF12" i="8" s="1"/>
  <c r="DG13" i="8"/>
  <c r="DG14" i="8"/>
  <c r="DG15" i="8"/>
  <c r="DG16" i="8"/>
  <c r="DF16" i="8" s="1"/>
  <c r="DG17" i="8"/>
  <c r="DG18" i="8"/>
  <c r="DG19" i="8"/>
  <c r="DG20" i="8"/>
  <c r="DF20" i="8" s="1"/>
  <c r="DG21" i="8"/>
  <c r="DG22" i="8"/>
  <c r="DF22" i="8" s="1"/>
  <c r="DG23" i="8"/>
  <c r="DG24" i="8"/>
  <c r="DF24" i="8" s="1"/>
  <c r="DG25" i="8"/>
  <c r="DG26" i="8"/>
  <c r="DG27" i="8"/>
  <c r="DG28" i="8"/>
  <c r="DF28" i="8" s="1"/>
  <c r="DG29" i="8"/>
  <c r="DG30" i="8"/>
  <c r="DG31" i="8"/>
  <c r="DG32" i="8"/>
  <c r="DF32" i="8" s="1"/>
  <c r="DG33" i="8"/>
  <c r="DG34" i="8"/>
  <c r="DG35" i="8"/>
  <c r="DG36" i="8"/>
  <c r="DF36" i="8" s="1"/>
  <c r="DG37" i="8"/>
  <c r="DG38" i="8"/>
  <c r="DF38" i="8" s="1"/>
  <c r="DG39" i="8"/>
  <c r="DG40" i="8"/>
  <c r="DF40" i="8" s="1"/>
  <c r="DG41" i="8"/>
  <c r="DG42" i="8"/>
  <c r="DF9" i="8"/>
  <c r="DF10" i="8"/>
  <c r="DF13" i="8"/>
  <c r="DF14" i="8"/>
  <c r="DF15" i="8"/>
  <c r="DF18" i="8"/>
  <c r="DF19" i="8"/>
  <c r="DF21" i="8"/>
  <c r="DF23" i="8"/>
  <c r="DF25" i="8"/>
  <c r="DF26" i="8"/>
  <c r="DF29" i="8"/>
  <c r="DF30" i="8"/>
  <c r="DF31" i="8"/>
  <c r="DF34" i="8"/>
  <c r="DF37" i="8"/>
  <c r="DF39" i="8"/>
  <c r="DF41" i="8"/>
  <c r="DF42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Q22" i="8" s="1"/>
  <c r="CY23" i="8"/>
  <c r="CY24" i="8"/>
  <c r="CY25" i="8"/>
  <c r="CY26" i="8"/>
  <c r="CQ26" i="8" s="1"/>
  <c r="CY27" i="8"/>
  <c r="CY28" i="8"/>
  <c r="CY29" i="8"/>
  <c r="CY30" i="8"/>
  <c r="CQ30" i="8" s="1"/>
  <c r="CY31" i="8"/>
  <c r="CY32" i="8"/>
  <c r="CY33" i="8"/>
  <c r="CY34" i="8"/>
  <c r="CY35" i="8"/>
  <c r="CY36" i="8"/>
  <c r="CY37" i="8"/>
  <c r="CY38" i="8"/>
  <c r="CQ38" i="8" s="1"/>
  <c r="CY39" i="8"/>
  <c r="CY40" i="8"/>
  <c r="CY41" i="8"/>
  <c r="CY42" i="8"/>
  <c r="CQ42" i="8" s="1"/>
  <c r="CR8" i="8"/>
  <c r="CR9" i="8"/>
  <c r="CR10" i="8"/>
  <c r="CR11" i="8"/>
  <c r="CQ11" i="8" s="1"/>
  <c r="CR12" i="8"/>
  <c r="CR13" i="8"/>
  <c r="CR14" i="8"/>
  <c r="CR15" i="8"/>
  <c r="CQ15" i="8" s="1"/>
  <c r="CR16" i="8"/>
  <c r="CQ16" i="8" s="1"/>
  <c r="CR17" i="8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Q27" i="8" s="1"/>
  <c r="CR28" i="8"/>
  <c r="CR29" i="8"/>
  <c r="CR30" i="8"/>
  <c r="CR31" i="8"/>
  <c r="CQ31" i="8" s="1"/>
  <c r="CR32" i="8"/>
  <c r="CQ32" i="8" s="1"/>
  <c r="CR33" i="8"/>
  <c r="CR34" i="8"/>
  <c r="CR35" i="8"/>
  <c r="CQ35" i="8" s="1"/>
  <c r="CR36" i="8"/>
  <c r="CR37" i="8"/>
  <c r="CR38" i="8"/>
  <c r="CR39" i="8"/>
  <c r="CQ39" i="8" s="1"/>
  <c r="CR40" i="8"/>
  <c r="CR41" i="8"/>
  <c r="CR42" i="8"/>
  <c r="CQ8" i="8"/>
  <c r="CQ9" i="8"/>
  <c r="CQ12" i="8"/>
  <c r="CQ13" i="8"/>
  <c r="CQ14" i="8"/>
  <c r="CQ17" i="8"/>
  <c r="CQ20" i="8"/>
  <c r="CQ21" i="8"/>
  <c r="CQ24" i="8"/>
  <c r="CQ25" i="8"/>
  <c r="CQ28" i="8"/>
  <c r="CQ29" i="8"/>
  <c r="CQ33" i="8"/>
  <c r="CQ34" i="8"/>
  <c r="CQ36" i="8"/>
  <c r="CQ37" i="8"/>
  <c r="CQ40" i="8"/>
  <c r="CQ41" i="8"/>
  <c r="CJ8" i="8"/>
  <c r="CJ9" i="8"/>
  <c r="CB9" i="8" s="1"/>
  <c r="CJ10" i="8"/>
  <c r="CJ11" i="8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J24" i="8"/>
  <c r="CJ25" i="8"/>
  <c r="CB25" i="8" s="1"/>
  <c r="CJ26" i="8"/>
  <c r="CJ27" i="8"/>
  <c r="CJ28" i="8"/>
  <c r="CJ29" i="8"/>
  <c r="CB29" i="8" s="1"/>
  <c r="CJ30" i="8"/>
  <c r="CJ31" i="8"/>
  <c r="CJ32" i="8"/>
  <c r="CJ33" i="8"/>
  <c r="CJ34" i="8"/>
  <c r="CJ35" i="8"/>
  <c r="CJ36" i="8"/>
  <c r="CJ37" i="8"/>
  <c r="CJ38" i="8"/>
  <c r="CJ39" i="8"/>
  <c r="CJ40" i="8"/>
  <c r="CJ41" i="8"/>
  <c r="CB41" i="8" s="1"/>
  <c r="CJ42" i="8"/>
  <c r="CC8" i="8"/>
  <c r="CC9" i="8"/>
  <c r="CC10" i="8"/>
  <c r="CC11" i="8"/>
  <c r="CB11" i="8" s="1"/>
  <c r="CC12" i="8"/>
  <c r="CC13" i="8"/>
  <c r="CC14" i="8"/>
  <c r="CC15" i="8"/>
  <c r="CB15" i="8" s="1"/>
  <c r="CC16" i="8"/>
  <c r="CC17" i="8"/>
  <c r="CC18" i="8"/>
  <c r="CC19" i="8"/>
  <c r="CB19" i="8" s="1"/>
  <c r="CC20" i="8"/>
  <c r="CC21" i="8"/>
  <c r="CC22" i="8"/>
  <c r="CC23" i="8"/>
  <c r="CB23" i="8" s="1"/>
  <c r="CC24" i="8"/>
  <c r="CC25" i="8"/>
  <c r="CC26" i="8"/>
  <c r="CC27" i="8"/>
  <c r="CB27" i="8" s="1"/>
  <c r="CC28" i="8"/>
  <c r="CC29" i="8"/>
  <c r="CC30" i="8"/>
  <c r="CC31" i="8"/>
  <c r="CB31" i="8" s="1"/>
  <c r="CC32" i="8"/>
  <c r="CC33" i="8"/>
  <c r="CC34" i="8"/>
  <c r="CC35" i="8"/>
  <c r="CC36" i="8"/>
  <c r="CC37" i="8"/>
  <c r="CC38" i="8"/>
  <c r="CC39" i="8"/>
  <c r="CB39" i="8" s="1"/>
  <c r="D39" i="8" s="1"/>
  <c r="CC40" i="8"/>
  <c r="CC41" i="8"/>
  <c r="CC42" i="8"/>
  <c r="CB8" i="8"/>
  <c r="CB12" i="8"/>
  <c r="CB13" i="8"/>
  <c r="CB16" i="8"/>
  <c r="CB20" i="8"/>
  <c r="CB21" i="8"/>
  <c r="CB24" i="8"/>
  <c r="CB28" i="8"/>
  <c r="CB32" i="8"/>
  <c r="CB33" i="8"/>
  <c r="CB35" i="8"/>
  <c r="CB36" i="8"/>
  <c r="CB37" i="8"/>
  <c r="CB4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U42" i="8"/>
  <c r="BN8" i="8"/>
  <c r="BN9" i="8"/>
  <c r="BN10" i="8"/>
  <c r="BM10" i="8" s="1"/>
  <c r="BN11" i="8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N24" i="8"/>
  <c r="BN25" i="8"/>
  <c r="BN26" i="8"/>
  <c r="BM26" i="8" s="1"/>
  <c r="BN27" i="8"/>
  <c r="BM27" i="8" s="1"/>
  <c r="BN28" i="8"/>
  <c r="BN29" i="8"/>
  <c r="BN30" i="8"/>
  <c r="BM30" i="8" s="1"/>
  <c r="BN31" i="8"/>
  <c r="BM31" i="8" s="1"/>
  <c r="BN32" i="8"/>
  <c r="BN33" i="8"/>
  <c r="BN34" i="8"/>
  <c r="BM34" i="8" s="1"/>
  <c r="BN35" i="8"/>
  <c r="BN36" i="8"/>
  <c r="BN37" i="8"/>
  <c r="BN38" i="8"/>
  <c r="BM38" i="8" s="1"/>
  <c r="BN39" i="8"/>
  <c r="BN40" i="8"/>
  <c r="BN41" i="8"/>
  <c r="BN42" i="8"/>
  <c r="BM42" i="8" s="1"/>
  <c r="BM8" i="8"/>
  <c r="BM11" i="8"/>
  <c r="BM12" i="8"/>
  <c r="BM14" i="8"/>
  <c r="BM16" i="8"/>
  <c r="BM18" i="8"/>
  <c r="BM22" i="8"/>
  <c r="BM23" i="8"/>
  <c r="BM24" i="8"/>
  <c r="BM28" i="8"/>
  <c r="BM32" i="8"/>
  <c r="BM35" i="8"/>
  <c r="BM39" i="8"/>
  <c r="BM4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Y10" i="8"/>
  <c r="AX10" i="8" s="1"/>
  <c r="AY11" i="8"/>
  <c r="AY12" i="8"/>
  <c r="AY13" i="8"/>
  <c r="AY14" i="8"/>
  <c r="AY15" i="8"/>
  <c r="AY16" i="8"/>
  <c r="AY17" i="8"/>
  <c r="AX17" i="8" s="1"/>
  <c r="AY18" i="8"/>
  <c r="AX18" i="8" s="1"/>
  <c r="AY19" i="8"/>
  <c r="AY20" i="8"/>
  <c r="AY21" i="8"/>
  <c r="AX21" i="8" s="1"/>
  <c r="AY22" i="8"/>
  <c r="AY23" i="8"/>
  <c r="AY24" i="8"/>
  <c r="AY25" i="8"/>
  <c r="AY26" i="8"/>
  <c r="AX26" i="8" s="1"/>
  <c r="AY27" i="8"/>
  <c r="AY28" i="8"/>
  <c r="AY29" i="8"/>
  <c r="AY30" i="8"/>
  <c r="AX30" i="8" s="1"/>
  <c r="AY31" i="8"/>
  <c r="AY32" i="8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X42" i="8" s="1"/>
  <c r="AX9" i="8"/>
  <c r="AX11" i="8"/>
  <c r="AX13" i="8"/>
  <c r="AX14" i="8"/>
  <c r="AX15" i="8"/>
  <c r="AX19" i="8"/>
  <c r="AX22" i="8"/>
  <c r="AX23" i="8"/>
  <c r="AX25" i="8"/>
  <c r="AX27" i="8"/>
  <c r="AX29" i="8"/>
  <c r="AX31" i="8"/>
  <c r="AX33" i="8"/>
  <c r="AX34" i="8"/>
  <c r="AX35" i="8"/>
  <c r="AX39" i="8"/>
  <c r="AX41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I18" i="8" s="1"/>
  <c r="AQ19" i="8"/>
  <c r="AQ20" i="8"/>
  <c r="AI20" i="8" s="1"/>
  <c r="AQ21" i="8"/>
  <c r="AQ22" i="8"/>
  <c r="AQ23" i="8"/>
  <c r="AQ24" i="8"/>
  <c r="AQ25" i="8"/>
  <c r="AQ26" i="8"/>
  <c r="AI26" i="8" s="1"/>
  <c r="AQ27" i="8"/>
  <c r="AQ28" i="8"/>
  <c r="AQ29" i="8"/>
  <c r="AQ30" i="8"/>
  <c r="AI30" i="8" s="1"/>
  <c r="AQ31" i="8"/>
  <c r="AQ32" i="8"/>
  <c r="AQ33" i="8"/>
  <c r="AQ34" i="8"/>
  <c r="AI34" i="8" s="1"/>
  <c r="AQ35" i="8"/>
  <c r="AQ36" i="8"/>
  <c r="AI36" i="8" s="1"/>
  <c r="AQ37" i="8"/>
  <c r="AQ38" i="8"/>
  <c r="AQ39" i="8"/>
  <c r="AQ40" i="8"/>
  <c r="AQ41" i="8"/>
  <c r="AQ42" i="8"/>
  <c r="AI42" i="8" s="1"/>
  <c r="AJ8" i="8"/>
  <c r="AJ9" i="8"/>
  <c r="AI9" i="8" s="1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I25" i="8" s="1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I41" i="8" s="1"/>
  <c r="AJ42" i="8"/>
  <c r="AI8" i="8"/>
  <c r="AI10" i="8"/>
  <c r="AI12" i="8"/>
  <c r="AI13" i="8"/>
  <c r="AI16" i="8"/>
  <c r="AI17" i="8"/>
  <c r="AI21" i="8"/>
  <c r="AI22" i="8"/>
  <c r="AI24" i="8"/>
  <c r="AI28" i="8"/>
  <c r="AI29" i="8"/>
  <c r="AI32" i="8"/>
  <c r="AI33" i="8"/>
  <c r="AI37" i="8"/>
  <c r="AI38" i="8"/>
  <c r="AI40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T17" i="8" s="1"/>
  <c r="AB18" i="8"/>
  <c r="AB19" i="8"/>
  <c r="T19" i="8" s="1"/>
  <c r="AB20" i="8"/>
  <c r="AB21" i="8"/>
  <c r="AB22" i="8"/>
  <c r="AB23" i="8"/>
  <c r="T23" i="8" s="1"/>
  <c r="AB24" i="8"/>
  <c r="AB25" i="8"/>
  <c r="T25" i="8" s="1"/>
  <c r="AB26" i="8"/>
  <c r="AB27" i="8"/>
  <c r="AB28" i="8"/>
  <c r="AB29" i="8"/>
  <c r="T29" i="8" s="1"/>
  <c r="AB30" i="8"/>
  <c r="AB31" i="8"/>
  <c r="T31" i="8" s="1"/>
  <c r="D31" i="8" s="1"/>
  <c r="AB32" i="8"/>
  <c r="AB33" i="8"/>
  <c r="T33" i="8" s="1"/>
  <c r="AB34" i="8"/>
  <c r="AB35" i="8"/>
  <c r="T35" i="8" s="1"/>
  <c r="AB36" i="8"/>
  <c r="AB37" i="8"/>
  <c r="T37" i="8" s="1"/>
  <c r="AB38" i="8"/>
  <c r="AB39" i="8"/>
  <c r="AB40" i="8"/>
  <c r="AB41" i="8"/>
  <c r="T41" i="8" s="1"/>
  <c r="AB42" i="8"/>
  <c r="U8" i="8"/>
  <c r="T8" i="8" s="1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U18" i="8"/>
  <c r="T18" i="8" s="1"/>
  <c r="U19" i="8"/>
  <c r="U20" i="8"/>
  <c r="U21" i="8"/>
  <c r="U22" i="8"/>
  <c r="T22" i="8" s="1"/>
  <c r="U23" i="8"/>
  <c r="U24" i="8"/>
  <c r="T24" i="8" s="1"/>
  <c r="U25" i="8"/>
  <c r="U26" i="8"/>
  <c r="T26" i="8" s="1"/>
  <c r="U27" i="8"/>
  <c r="U28" i="8"/>
  <c r="U29" i="8"/>
  <c r="U30" i="8"/>
  <c r="T30" i="8" s="1"/>
  <c r="U31" i="8"/>
  <c r="U32" i="8"/>
  <c r="U33" i="8"/>
  <c r="U34" i="8"/>
  <c r="T34" i="8" s="1"/>
  <c r="U35" i="8"/>
  <c r="U36" i="8"/>
  <c r="U37" i="8"/>
  <c r="U38" i="8"/>
  <c r="T38" i="8" s="1"/>
  <c r="U39" i="8"/>
  <c r="U40" i="8"/>
  <c r="T40" i="8" s="1"/>
  <c r="U41" i="8"/>
  <c r="U42" i="8"/>
  <c r="T42" i="8" s="1"/>
  <c r="T11" i="8"/>
  <c r="T12" i="8"/>
  <c r="T15" i="8"/>
  <c r="D15" i="8" s="1"/>
  <c r="T20" i="8"/>
  <c r="T21" i="8"/>
  <c r="T27" i="8"/>
  <c r="T28" i="8"/>
  <c r="T32" i="8"/>
  <c r="T36" i="8"/>
  <c r="T39" i="8"/>
  <c r="M8" i="8"/>
  <c r="E8" i="8" s="1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E20" i="8" s="1"/>
  <c r="M21" i="8"/>
  <c r="M22" i="8"/>
  <c r="M23" i="8"/>
  <c r="M24" i="8"/>
  <c r="E24" i="8" s="1"/>
  <c r="M25" i="8"/>
  <c r="M26" i="8"/>
  <c r="M27" i="8"/>
  <c r="M28" i="8"/>
  <c r="E28" i="8" s="1"/>
  <c r="M29" i="8"/>
  <c r="M30" i="8"/>
  <c r="M31" i="8"/>
  <c r="M32" i="8"/>
  <c r="M33" i="8"/>
  <c r="M34" i="8"/>
  <c r="M35" i="8"/>
  <c r="M36" i="8"/>
  <c r="E36" i="8" s="1"/>
  <c r="M37" i="8"/>
  <c r="M38" i="8"/>
  <c r="M39" i="8"/>
  <c r="M40" i="8"/>
  <c r="E40" i="8" s="1"/>
  <c r="M41" i="8"/>
  <c r="M42" i="8"/>
  <c r="F8" i="8"/>
  <c r="F9" i="8"/>
  <c r="E9" i="8" s="1"/>
  <c r="F10" i="8"/>
  <c r="F11" i="8"/>
  <c r="F12" i="8"/>
  <c r="F13" i="8"/>
  <c r="E13" i="8" s="1"/>
  <c r="F14" i="8"/>
  <c r="E14" i="8" s="1"/>
  <c r="F15" i="8"/>
  <c r="F16" i="8"/>
  <c r="F17" i="8"/>
  <c r="E17" i="8" s="1"/>
  <c r="F18" i="8"/>
  <c r="F19" i="8"/>
  <c r="F20" i="8"/>
  <c r="F21" i="8"/>
  <c r="E21" i="8" s="1"/>
  <c r="F22" i="8"/>
  <c r="F23" i="8"/>
  <c r="F24" i="8"/>
  <c r="F25" i="8"/>
  <c r="E25" i="8" s="1"/>
  <c r="F26" i="8"/>
  <c r="F27" i="8"/>
  <c r="F28" i="8"/>
  <c r="F29" i="8"/>
  <c r="E29" i="8" s="1"/>
  <c r="F30" i="8"/>
  <c r="E30" i="8" s="1"/>
  <c r="F31" i="8"/>
  <c r="F32" i="8"/>
  <c r="F33" i="8"/>
  <c r="E33" i="8" s="1"/>
  <c r="F34" i="8"/>
  <c r="F35" i="8"/>
  <c r="F36" i="8"/>
  <c r="F37" i="8"/>
  <c r="E37" i="8" s="1"/>
  <c r="F38" i="8"/>
  <c r="F39" i="8"/>
  <c r="F40" i="8"/>
  <c r="F41" i="8"/>
  <c r="E41" i="8" s="1"/>
  <c r="F42" i="8"/>
  <c r="E10" i="8"/>
  <c r="E11" i="8"/>
  <c r="E12" i="8"/>
  <c r="E15" i="8"/>
  <c r="E18" i="8"/>
  <c r="E19" i="8"/>
  <c r="E22" i="8"/>
  <c r="E23" i="8"/>
  <c r="E26" i="8"/>
  <c r="E27" i="8"/>
  <c r="E31" i="8"/>
  <c r="E32" i="8"/>
  <c r="E34" i="8"/>
  <c r="E35" i="8"/>
  <c r="E38" i="8"/>
  <c r="E39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CS13" i="10" s="1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CS29" i="10" s="1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CR10" i="10" s="1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CR26" i="10" s="1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CR42" i="10" s="1"/>
  <c r="DE8" i="10"/>
  <c r="DE9" i="10"/>
  <c r="DE10" i="10"/>
  <c r="DE11" i="10"/>
  <c r="DE12" i="10"/>
  <c r="DA12" i="10" s="1"/>
  <c r="DE13" i="10"/>
  <c r="DE14" i="10"/>
  <c r="DE15" i="10"/>
  <c r="DE16" i="10"/>
  <c r="DE17" i="10"/>
  <c r="DE18" i="10"/>
  <c r="DE19" i="10"/>
  <c r="DE20" i="10"/>
  <c r="DE21" i="10"/>
  <c r="DE22" i="10"/>
  <c r="DE23" i="10"/>
  <c r="CQ23" i="10" s="1"/>
  <c r="DE24" i="10"/>
  <c r="DE25" i="10"/>
  <c r="DE26" i="10"/>
  <c r="DE27" i="10"/>
  <c r="DE28" i="10"/>
  <c r="DA28" i="10" s="1"/>
  <c r="DE29" i="10"/>
  <c r="DE30" i="10"/>
  <c r="DE31" i="10"/>
  <c r="DE32" i="10"/>
  <c r="DE33" i="10"/>
  <c r="DE34" i="10"/>
  <c r="DE35" i="10"/>
  <c r="DE36" i="10"/>
  <c r="DE37" i="10"/>
  <c r="DE38" i="10"/>
  <c r="DE39" i="10"/>
  <c r="CQ39" i="10" s="1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A16" i="10" s="1"/>
  <c r="DD17" i="10"/>
  <c r="DA17" i="10" s="1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A32" i="10" s="1"/>
  <c r="DD33" i="10"/>
  <c r="DA33" i="10" s="1"/>
  <c r="DD34" i="10"/>
  <c r="DD35" i="10"/>
  <c r="DD36" i="10"/>
  <c r="DA36" i="10" s="1"/>
  <c r="DD37" i="10"/>
  <c r="DD38" i="10"/>
  <c r="DD39" i="10"/>
  <c r="DD40" i="10"/>
  <c r="DD41" i="10"/>
  <c r="DD42" i="10"/>
  <c r="DC8" i="10"/>
  <c r="DC9" i="10"/>
  <c r="DA9" i="10" s="1"/>
  <c r="DC10" i="10"/>
  <c r="DC11" i="10"/>
  <c r="DC12" i="10"/>
  <c r="DC13" i="10"/>
  <c r="DC14" i="10"/>
  <c r="DC15" i="10"/>
  <c r="DC16" i="10"/>
  <c r="DC17" i="10"/>
  <c r="CO17" i="10" s="1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CO33" i="10" s="1"/>
  <c r="DC34" i="10"/>
  <c r="DC35" i="10"/>
  <c r="DC36" i="10"/>
  <c r="DC37" i="10"/>
  <c r="DA37" i="10" s="1"/>
  <c r="DC38" i="10"/>
  <c r="DC39" i="10"/>
  <c r="DC40" i="10"/>
  <c r="DC41" i="10"/>
  <c r="DA41" i="10" s="1"/>
  <c r="DC42" i="10"/>
  <c r="DB8" i="10"/>
  <c r="DB9" i="10"/>
  <c r="DB10" i="10"/>
  <c r="DB11" i="10"/>
  <c r="DA11" i="10" s="1"/>
  <c r="DB12" i="10"/>
  <c r="DB13" i="10"/>
  <c r="DB14" i="10"/>
  <c r="CN14" i="10" s="1"/>
  <c r="DB15" i="10"/>
  <c r="DA15" i="10" s="1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B27" i="10"/>
  <c r="DA27" i="10" s="1"/>
  <c r="DB28" i="10"/>
  <c r="DB29" i="10"/>
  <c r="DB30" i="10"/>
  <c r="CN30" i="10" s="1"/>
  <c r="DB31" i="10"/>
  <c r="DA31" i="10" s="1"/>
  <c r="DB32" i="10"/>
  <c r="DB33" i="10"/>
  <c r="DB34" i="10"/>
  <c r="DB35" i="10"/>
  <c r="DB36" i="10"/>
  <c r="DB37" i="10"/>
  <c r="DB38" i="10"/>
  <c r="DB39" i="10"/>
  <c r="DA39" i="10" s="1"/>
  <c r="DB40" i="10"/>
  <c r="DB41" i="10"/>
  <c r="DB42" i="10"/>
  <c r="DA8" i="10"/>
  <c r="DA13" i="10"/>
  <c r="DA19" i="10"/>
  <c r="DA24" i="10"/>
  <c r="DA29" i="10"/>
  <c r="DA35" i="10"/>
  <c r="DA40" i="10"/>
  <c r="CZ9" i="10"/>
  <c r="CZ10" i="10"/>
  <c r="CS10" i="10" s="1"/>
  <c r="CZ13" i="10"/>
  <c r="CZ14" i="10"/>
  <c r="CZ21" i="10"/>
  <c r="CZ25" i="10"/>
  <c r="CZ26" i="10"/>
  <c r="CS26" i="10" s="1"/>
  <c r="CZ29" i="10"/>
  <c r="CZ30" i="10"/>
  <c r="CZ37" i="10"/>
  <c r="CZ41" i="10"/>
  <c r="CZ42" i="10"/>
  <c r="CS42" i="10" s="1"/>
  <c r="CY10" i="10"/>
  <c r="CY11" i="10"/>
  <c r="CY18" i="10"/>
  <c r="CY22" i="10"/>
  <c r="CY23" i="10"/>
  <c r="CR23" i="10" s="1"/>
  <c r="CY26" i="10"/>
  <c r="CY27" i="10"/>
  <c r="CY34" i="10"/>
  <c r="CY38" i="10"/>
  <c r="CY39" i="10"/>
  <c r="CR39" i="10" s="1"/>
  <c r="CY42" i="10"/>
  <c r="CX8" i="10"/>
  <c r="CX15" i="10"/>
  <c r="CX19" i="10"/>
  <c r="CX20" i="10"/>
  <c r="CQ20" i="10" s="1"/>
  <c r="CX23" i="10"/>
  <c r="CX24" i="10"/>
  <c r="CX31" i="10"/>
  <c r="CX35" i="10"/>
  <c r="CX36" i="10"/>
  <c r="CQ36" i="10" s="1"/>
  <c r="CX39" i="10"/>
  <c r="CX40" i="10"/>
  <c r="CW12" i="10"/>
  <c r="CW16" i="10"/>
  <c r="CW17" i="10"/>
  <c r="CP17" i="10" s="1"/>
  <c r="CW20" i="10"/>
  <c r="CW21" i="10"/>
  <c r="CW28" i="10"/>
  <c r="CW32" i="10"/>
  <c r="CW33" i="10"/>
  <c r="CP33" i="10" s="1"/>
  <c r="CW36" i="10"/>
  <c r="CW37" i="10"/>
  <c r="CV9" i="10"/>
  <c r="CV13" i="10"/>
  <c r="CV14" i="10"/>
  <c r="CO14" i="10" s="1"/>
  <c r="CV17" i="10"/>
  <c r="CV18" i="10"/>
  <c r="CV25" i="10"/>
  <c r="CV29" i="10"/>
  <c r="CV30" i="10"/>
  <c r="CO30" i="10" s="1"/>
  <c r="CV33" i="10"/>
  <c r="CV34" i="10"/>
  <c r="CV41" i="10"/>
  <c r="CU10" i="10"/>
  <c r="CU11" i="10"/>
  <c r="CN11" i="10" s="1"/>
  <c r="CU14" i="10"/>
  <c r="CU15" i="10"/>
  <c r="CT15" i="10" s="1"/>
  <c r="CM15" i="10" s="1"/>
  <c r="N15" i="1" s="1"/>
  <c r="CU22" i="10"/>
  <c r="CU26" i="10"/>
  <c r="CU27" i="10"/>
  <c r="CN27" i="10" s="1"/>
  <c r="CU30" i="10"/>
  <c r="CU31" i="10"/>
  <c r="CU38" i="10"/>
  <c r="CU42" i="10"/>
  <c r="CS9" i="10"/>
  <c r="CS11" i="10"/>
  <c r="CS21" i="10"/>
  <c r="CS25" i="10"/>
  <c r="CS27" i="10"/>
  <c r="CS37" i="10"/>
  <c r="CS41" i="10"/>
  <c r="CR8" i="10"/>
  <c r="CR18" i="10"/>
  <c r="CR22" i="10"/>
  <c r="CR24" i="10"/>
  <c r="CR34" i="10"/>
  <c r="CR38" i="10"/>
  <c r="CR40" i="10"/>
  <c r="CQ15" i="10"/>
  <c r="CQ19" i="10"/>
  <c r="CQ21" i="10"/>
  <c r="CQ31" i="10"/>
  <c r="CQ35" i="10"/>
  <c r="CQ37" i="10"/>
  <c r="CP12" i="10"/>
  <c r="CP16" i="10"/>
  <c r="CP18" i="10"/>
  <c r="CP28" i="10"/>
  <c r="CP32" i="10"/>
  <c r="CP34" i="10"/>
  <c r="CO9" i="10"/>
  <c r="CO13" i="10"/>
  <c r="CO15" i="10"/>
  <c r="CO25" i="10"/>
  <c r="CO29" i="10"/>
  <c r="CO31" i="10"/>
  <c r="CO41" i="10"/>
  <c r="CN10" i="10"/>
  <c r="CN12" i="10"/>
  <c r="CN22" i="10"/>
  <c r="CN26" i="10"/>
  <c r="CN28" i="10"/>
  <c r="CN38" i="10"/>
  <c r="CN4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F12" i="10" s="1"/>
  <c r="CJ13" i="10"/>
  <c r="CJ14" i="10"/>
  <c r="CJ15" i="10"/>
  <c r="CJ16" i="10"/>
  <c r="CF16" i="10" s="1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F28" i="10" s="1"/>
  <c r="CJ29" i="10"/>
  <c r="CJ30" i="10"/>
  <c r="CJ31" i="10"/>
  <c r="CJ32" i="10"/>
  <c r="CF32" i="10" s="1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F17" i="10" s="1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F33" i="10" s="1"/>
  <c r="CI34" i="10"/>
  <c r="CI35" i="10"/>
  <c r="CI36" i="10"/>
  <c r="CI37" i="10"/>
  <c r="CF37" i="10" s="1"/>
  <c r="CI38" i="10"/>
  <c r="CI39" i="10"/>
  <c r="CI40" i="10"/>
  <c r="CI41" i="10"/>
  <c r="CI42" i="10"/>
  <c r="CH8" i="10"/>
  <c r="CH9" i="10"/>
  <c r="CH10" i="10"/>
  <c r="CF10" i="10" s="1"/>
  <c r="CH11" i="10"/>
  <c r="CH12" i="10"/>
  <c r="CH13" i="10"/>
  <c r="CH14" i="10"/>
  <c r="CF14" i="10" s="1"/>
  <c r="CH15" i="10"/>
  <c r="CH16" i="10"/>
  <c r="CH17" i="10"/>
  <c r="CH18" i="10"/>
  <c r="CH19" i="10"/>
  <c r="CH20" i="10"/>
  <c r="CF20" i="10" s="1"/>
  <c r="CH21" i="10"/>
  <c r="CH22" i="10"/>
  <c r="CF22" i="10" s="1"/>
  <c r="CH23" i="10"/>
  <c r="CH24" i="10"/>
  <c r="CH25" i="10"/>
  <c r="CH26" i="10"/>
  <c r="CF26" i="10" s="1"/>
  <c r="CH27" i="10"/>
  <c r="CH28" i="10"/>
  <c r="CH29" i="10"/>
  <c r="CH30" i="10"/>
  <c r="CF30" i="10" s="1"/>
  <c r="CH31" i="10"/>
  <c r="CH32" i="10"/>
  <c r="CH33" i="10"/>
  <c r="CH34" i="10"/>
  <c r="CH35" i="10"/>
  <c r="CH36" i="10"/>
  <c r="CF36" i="10" s="1"/>
  <c r="CH37" i="10"/>
  <c r="CH38" i="10"/>
  <c r="CF38" i="10" s="1"/>
  <c r="CH39" i="10"/>
  <c r="CH40" i="10"/>
  <c r="CH41" i="10"/>
  <c r="CH42" i="10"/>
  <c r="CF42" i="10" s="1"/>
  <c r="CG8" i="10"/>
  <c r="CG9" i="10"/>
  <c r="CF9" i="10" s="1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G30" i="10"/>
  <c r="CG31" i="10"/>
  <c r="CF31" i="10" s="1"/>
  <c r="CG32" i="10"/>
  <c r="CG33" i="10"/>
  <c r="CG34" i="10"/>
  <c r="CG35" i="10"/>
  <c r="CF35" i="10" s="1"/>
  <c r="CG36" i="10"/>
  <c r="CG37" i="10"/>
  <c r="CG38" i="10"/>
  <c r="CG39" i="10"/>
  <c r="CF39" i="10" s="1"/>
  <c r="CG40" i="10"/>
  <c r="CG41" i="10"/>
  <c r="CF41" i="10" s="1"/>
  <c r="CG42" i="10"/>
  <c r="CF8" i="10"/>
  <c r="CF13" i="10"/>
  <c r="CF18" i="10"/>
  <c r="CF24" i="10"/>
  <c r="CF29" i="10"/>
  <c r="CF34" i="10"/>
  <c r="CF40" i="10"/>
  <c r="CE9" i="10"/>
  <c r="CE10" i="10"/>
  <c r="CE21" i="10"/>
  <c r="BX21" i="10" s="1"/>
  <c r="CE25" i="10"/>
  <c r="CE26" i="10"/>
  <c r="CE37" i="10"/>
  <c r="BX37" i="10" s="1"/>
  <c r="CE41" i="10"/>
  <c r="CE42" i="10"/>
  <c r="CD18" i="10"/>
  <c r="BW18" i="10" s="1"/>
  <c r="CD22" i="10"/>
  <c r="CD23" i="10"/>
  <c r="CD34" i="10"/>
  <c r="BW34" i="10" s="1"/>
  <c r="CD38" i="10"/>
  <c r="CD39" i="10"/>
  <c r="CC15" i="10"/>
  <c r="BV15" i="10" s="1"/>
  <c r="CC19" i="10"/>
  <c r="CC20" i="10"/>
  <c r="CC31" i="10"/>
  <c r="BV31" i="10" s="1"/>
  <c r="CC35" i="10"/>
  <c r="CC36" i="10"/>
  <c r="CB12" i="10"/>
  <c r="BU12" i="10" s="1"/>
  <c r="CB16" i="10"/>
  <c r="CB17" i="10"/>
  <c r="CB28" i="10"/>
  <c r="BU28" i="10" s="1"/>
  <c r="CB32" i="10"/>
  <c r="CB33" i="10"/>
  <c r="CA9" i="10"/>
  <c r="BT9" i="10" s="1"/>
  <c r="CA13" i="10"/>
  <c r="CA14" i="10"/>
  <c r="CA25" i="10"/>
  <c r="BT25" i="10" s="1"/>
  <c r="CA29" i="10"/>
  <c r="CA30" i="10"/>
  <c r="CA41" i="10"/>
  <c r="BT41" i="10" s="1"/>
  <c r="BZ10" i="10"/>
  <c r="BZ11" i="10"/>
  <c r="BZ22" i="10"/>
  <c r="BS22" i="10" s="1"/>
  <c r="BZ26" i="10"/>
  <c r="BZ27" i="10"/>
  <c r="BX8" i="10"/>
  <c r="BX9" i="10"/>
  <c r="BX10" i="10"/>
  <c r="BX12" i="10"/>
  <c r="BX16" i="10"/>
  <c r="BX20" i="10"/>
  <c r="BX24" i="10"/>
  <c r="BX25" i="10"/>
  <c r="BX26" i="10"/>
  <c r="BX28" i="10"/>
  <c r="BX32" i="10"/>
  <c r="BX36" i="10"/>
  <c r="BX40" i="10"/>
  <c r="BX41" i="10"/>
  <c r="BX42" i="10"/>
  <c r="BW9" i="10"/>
  <c r="BW13" i="10"/>
  <c r="BW17" i="10"/>
  <c r="BW21" i="10"/>
  <c r="BW22" i="10"/>
  <c r="BW23" i="10"/>
  <c r="BW25" i="10"/>
  <c r="BW29" i="10"/>
  <c r="BW33" i="10"/>
  <c r="BW37" i="10"/>
  <c r="BW38" i="10"/>
  <c r="BW39" i="10"/>
  <c r="BW41" i="10"/>
  <c r="BV10" i="10"/>
  <c r="BV14" i="10"/>
  <c r="BV18" i="10"/>
  <c r="BV19" i="10"/>
  <c r="BV20" i="10"/>
  <c r="BV22" i="10"/>
  <c r="BV26" i="10"/>
  <c r="BV30" i="10"/>
  <c r="BV34" i="10"/>
  <c r="BV35" i="10"/>
  <c r="BV36" i="10"/>
  <c r="BV38" i="10"/>
  <c r="BV42" i="10"/>
  <c r="BU11" i="10"/>
  <c r="BU15" i="10"/>
  <c r="BU16" i="10"/>
  <c r="BU17" i="10"/>
  <c r="BU19" i="10"/>
  <c r="BU23" i="10"/>
  <c r="BU27" i="10"/>
  <c r="BU31" i="10"/>
  <c r="BU32" i="10"/>
  <c r="BU33" i="10"/>
  <c r="BU35" i="10"/>
  <c r="BU39" i="10"/>
  <c r="BT8" i="10"/>
  <c r="BT12" i="10"/>
  <c r="BT13" i="10"/>
  <c r="BT14" i="10"/>
  <c r="BT16" i="10"/>
  <c r="BT20" i="10"/>
  <c r="BT24" i="10"/>
  <c r="BT28" i="10"/>
  <c r="BT29" i="10"/>
  <c r="BT30" i="10"/>
  <c r="BT32" i="10"/>
  <c r="BT36" i="10"/>
  <c r="BT40" i="10"/>
  <c r="BS9" i="10"/>
  <c r="BS10" i="10"/>
  <c r="BS11" i="10"/>
  <c r="BS13" i="10"/>
  <c r="BS17" i="10"/>
  <c r="BS21" i="10"/>
  <c r="BS25" i="10"/>
  <c r="BS26" i="10"/>
  <c r="BS27" i="10"/>
  <c r="BS2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C8" i="10" s="1"/>
  <c r="BD9" i="10"/>
  <c r="BC9" i="10" s="1"/>
  <c r="I9" i="1" s="1"/>
  <c r="BD10" i="10"/>
  <c r="BC10" i="10" s="1"/>
  <c r="I10" i="1" s="1"/>
  <c r="BD11" i="10"/>
  <c r="BD12" i="10"/>
  <c r="BC12" i="10" s="1"/>
  <c r="BD13" i="10"/>
  <c r="BC13" i="10" s="1"/>
  <c r="I13" i="1" s="1"/>
  <c r="BD14" i="10"/>
  <c r="BC14" i="10" s="1"/>
  <c r="I14" i="1" s="1"/>
  <c r="BD15" i="10"/>
  <c r="BD16" i="10"/>
  <c r="BC16" i="10" s="1"/>
  <c r="BD17" i="10"/>
  <c r="BC17" i="10" s="1"/>
  <c r="I17" i="1" s="1"/>
  <c r="BD18" i="10"/>
  <c r="BC18" i="10" s="1"/>
  <c r="I18" i="1" s="1"/>
  <c r="BD19" i="10"/>
  <c r="BD20" i="10"/>
  <c r="BC20" i="10" s="1"/>
  <c r="BD21" i="10"/>
  <c r="BC21" i="10" s="1"/>
  <c r="I21" i="1" s="1"/>
  <c r="BD22" i="10"/>
  <c r="BC22" i="10" s="1"/>
  <c r="I22" i="1" s="1"/>
  <c r="BD23" i="10"/>
  <c r="BD24" i="10"/>
  <c r="BC24" i="10" s="1"/>
  <c r="BD25" i="10"/>
  <c r="BC25" i="10" s="1"/>
  <c r="I25" i="1" s="1"/>
  <c r="BD26" i="10"/>
  <c r="BC26" i="10" s="1"/>
  <c r="I26" i="1" s="1"/>
  <c r="BD27" i="10"/>
  <c r="BD28" i="10"/>
  <c r="BC28" i="10" s="1"/>
  <c r="BD29" i="10"/>
  <c r="BC29" i="10" s="1"/>
  <c r="I29" i="1" s="1"/>
  <c r="BD30" i="10"/>
  <c r="BC30" i="10" s="1"/>
  <c r="I30" i="1" s="1"/>
  <c r="BD31" i="10"/>
  <c r="BD32" i="10"/>
  <c r="BC32" i="10" s="1"/>
  <c r="BD33" i="10"/>
  <c r="BC33" i="10" s="1"/>
  <c r="I33" i="1" s="1"/>
  <c r="BD34" i="10"/>
  <c r="BC34" i="10" s="1"/>
  <c r="I34" i="1" s="1"/>
  <c r="BD35" i="10"/>
  <c r="BD36" i="10"/>
  <c r="BC36" i="10" s="1"/>
  <c r="BD37" i="10"/>
  <c r="BC37" i="10" s="1"/>
  <c r="I37" i="1" s="1"/>
  <c r="BD38" i="10"/>
  <c r="BC38" i="10" s="1"/>
  <c r="I38" i="1" s="1"/>
  <c r="BD39" i="10"/>
  <c r="BD40" i="10"/>
  <c r="BC40" i="10" s="1"/>
  <c r="BD41" i="10"/>
  <c r="BC41" i="10" s="1"/>
  <c r="I41" i="1" s="1"/>
  <c r="BD42" i="10"/>
  <c r="BC42" i="10" s="1"/>
  <c r="I42" i="1" s="1"/>
  <c r="BC11" i="10"/>
  <c r="I11" i="1" s="1"/>
  <c r="BC15" i="10"/>
  <c r="I15" i="1" s="1"/>
  <c r="BC19" i="10"/>
  <c r="I19" i="1" s="1"/>
  <c r="BC23" i="10"/>
  <c r="I23" i="1" s="1"/>
  <c r="BC27" i="10"/>
  <c r="I27" i="1" s="1"/>
  <c r="BC31" i="10"/>
  <c r="I31" i="1" s="1"/>
  <c r="BC35" i="10"/>
  <c r="I35" i="1" s="1"/>
  <c r="BC39" i="10"/>
  <c r="I39" i="1" s="1"/>
  <c r="AY8" i="10"/>
  <c r="CZ8" i="10" s="1"/>
  <c r="CS8" i="10" s="1"/>
  <c r="AY9" i="10"/>
  <c r="AY10" i="10"/>
  <c r="AY11" i="10"/>
  <c r="CZ11" i="10" s="1"/>
  <c r="AY12" i="10"/>
  <c r="CZ12" i="10" s="1"/>
  <c r="CS12" i="10" s="1"/>
  <c r="AY13" i="10"/>
  <c r="AY14" i="10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AY27" i="10"/>
  <c r="CZ27" i="10" s="1"/>
  <c r="AY28" i="10"/>
  <c r="CZ28" i="10" s="1"/>
  <c r="CS28" i="10" s="1"/>
  <c r="AY29" i="10"/>
  <c r="AY30" i="10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AY38" i="10"/>
  <c r="CZ38" i="10" s="1"/>
  <c r="CS38" i="10" s="1"/>
  <c r="AY39" i="10"/>
  <c r="CZ39" i="10" s="1"/>
  <c r="CS39" i="10" s="1"/>
  <c r="AY40" i="10"/>
  <c r="CZ40" i="10" s="1"/>
  <c r="CS40" i="10" s="1"/>
  <c r="AY41" i="10"/>
  <c r="AY42" i="10"/>
  <c r="AU8" i="10"/>
  <c r="CY8" i="10" s="1"/>
  <c r="AU9" i="10"/>
  <c r="CY9" i="10" s="1"/>
  <c r="CR9" i="10" s="1"/>
  <c r="AU10" i="10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AU24" i="10"/>
  <c r="CY24" i="10" s="1"/>
  <c r="AU25" i="10"/>
  <c r="CY25" i="10" s="1"/>
  <c r="CR25" i="10" s="1"/>
  <c r="AU26" i="10"/>
  <c r="AU27" i="10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AU35" i="10"/>
  <c r="CY35" i="10" s="1"/>
  <c r="CR35" i="10" s="1"/>
  <c r="AU36" i="10"/>
  <c r="CY36" i="10" s="1"/>
  <c r="CR36" i="10" s="1"/>
  <c r="AU37" i="10"/>
  <c r="CY37" i="10" s="1"/>
  <c r="CR37" i="10" s="1"/>
  <c r="AU38" i="10"/>
  <c r="AU39" i="10"/>
  <c r="AU40" i="10"/>
  <c r="CY40" i="10" s="1"/>
  <c r="AU41" i="10"/>
  <c r="CY41" i="10" s="1"/>
  <c r="CR41" i="10" s="1"/>
  <c r="AU42" i="10"/>
  <c r="AQ8" i="10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AQ21" i="10"/>
  <c r="CX21" i="10" s="1"/>
  <c r="AQ22" i="10"/>
  <c r="CX22" i="10" s="1"/>
  <c r="CQ22" i="10" s="1"/>
  <c r="AQ23" i="10"/>
  <c r="AQ24" i="10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AQ32" i="10"/>
  <c r="CX32" i="10" s="1"/>
  <c r="CQ32" i="10" s="1"/>
  <c r="AQ33" i="10"/>
  <c r="CX33" i="10" s="1"/>
  <c r="CQ33" i="10" s="1"/>
  <c r="AQ34" i="10"/>
  <c r="CX34" i="10" s="1"/>
  <c r="CQ34" i="10" s="1"/>
  <c r="AQ35" i="10"/>
  <c r="AQ36" i="10"/>
  <c r="AQ37" i="10"/>
  <c r="CX37" i="10" s="1"/>
  <c r="AQ38" i="10"/>
  <c r="CX38" i="10" s="1"/>
  <c r="CQ38" i="10" s="1"/>
  <c r="AQ39" i="10"/>
  <c r="AQ40" i="10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AM18" i="10"/>
  <c r="CW18" i="10" s="1"/>
  <c r="AM19" i="10"/>
  <c r="CW19" i="10" s="1"/>
  <c r="CP19" i="10" s="1"/>
  <c r="AM20" i="10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AM34" i="10"/>
  <c r="CW34" i="10" s="1"/>
  <c r="AM35" i="10"/>
  <c r="CW35" i="10" s="1"/>
  <c r="CP35" i="10" s="1"/>
  <c r="AM36" i="10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AI15" i="10"/>
  <c r="CV15" i="10" s="1"/>
  <c r="AI16" i="10"/>
  <c r="CV16" i="10" s="1"/>
  <c r="CO16" i="10" s="1"/>
  <c r="AI17" i="10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AI31" i="10"/>
  <c r="CV31" i="10" s="1"/>
  <c r="AI32" i="10"/>
  <c r="CV32" i="10" s="1"/>
  <c r="CO32" i="10" s="1"/>
  <c r="AI33" i="10"/>
  <c r="AI34" i="10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AI42" i="10"/>
  <c r="CV42" i="10" s="1"/>
  <c r="CO42" i="10" s="1"/>
  <c r="AE8" i="10"/>
  <c r="CU8" i="10" s="1"/>
  <c r="CN8" i="10" s="1"/>
  <c r="AE9" i="10"/>
  <c r="CU9" i="10" s="1"/>
  <c r="AE10" i="10"/>
  <c r="AE11" i="10"/>
  <c r="AD11" i="10" s="1"/>
  <c r="H11" i="1" s="1"/>
  <c r="AE12" i="10"/>
  <c r="CU12" i="10" s="1"/>
  <c r="CT12" i="10" s="1"/>
  <c r="CM12" i="10" s="1"/>
  <c r="AE13" i="10"/>
  <c r="AD13" i="10" s="1"/>
  <c r="AE14" i="10"/>
  <c r="AE15" i="10"/>
  <c r="AD15" i="10" s="1"/>
  <c r="AE16" i="10"/>
  <c r="CU16" i="10" s="1"/>
  <c r="CN16" i="10" s="1"/>
  <c r="AE17" i="10"/>
  <c r="CU17" i="10" s="1"/>
  <c r="AE18" i="10"/>
  <c r="CU18" i="10" s="1"/>
  <c r="AE19" i="10"/>
  <c r="AD19" i="10" s="1"/>
  <c r="AE20" i="10"/>
  <c r="CU20" i="10" s="1"/>
  <c r="CT20" i="10" s="1"/>
  <c r="CM20" i="10" s="1"/>
  <c r="AE21" i="10"/>
  <c r="CU21" i="10" s="1"/>
  <c r="AE22" i="10"/>
  <c r="AE23" i="10"/>
  <c r="CU23" i="10" s="1"/>
  <c r="AE24" i="10"/>
  <c r="CU24" i="10" s="1"/>
  <c r="CN24" i="10" s="1"/>
  <c r="AE25" i="10"/>
  <c r="CU25" i="10" s="1"/>
  <c r="AE26" i="10"/>
  <c r="AE27" i="10"/>
  <c r="AD27" i="10" s="1"/>
  <c r="H27" i="1" s="1"/>
  <c r="AE28" i="10"/>
  <c r="CU28" i="10" s="1"/>
  <c r="CT28" i="10" s="1"/>
  <c r="CM28" i="10" s="1"/>
  <c r="AE29" i="10"/>
  <c r="AD29" i="10" s="1"/>
  <c r="AE30" i="10"/>
  <c r="AE31" i="10"/>
  <c r="AD31" i="10" s="1"/>
  <c r="AE32" i="10"/>
  <c r="CU32" i="10" s="1"/>
  <c r="CN32" i="10" s="1"/>
  <c r="AE33" i="10"/>
  <c r="AD33" i="10" s="1"/>
  <c r="AE34" i="10"/>
  <c r="CU34" i="10" s="1"/>
  <c r="AE35" i="10"/>
  <c r="AD35" i="10" s="1"/>
  <c r="AE36" i="10"/>
  <c r="CU36" i="10" s="1"/>
  <c r="CT36" i="10" s="1"/>
  <c r="CM36" i="10" s="1"/>
  <c r="AE37" i="10"/>
  <c r="CU37" i="10" s="1"/>
  <c r="AE38" i="10"/>
  <c r="AE39" i="10"/>
  <c r="CU39" i="10" s="1"/>
  <c r="AE40" i="10"/>
  <c r="CU40" i="10" s="1"/>
  <c r="CN40" i="10" s="1"/>
  <c r="AE41" i="10"/>
  <c r="CU41" i="10" s="1"/>
  <c r="AE42" i="10"/>
  <c r="AD10" i="10"/>
  <c r="H10" i="1" s="1"/>
  <c r="AD14" i="10"/>
  <c r="H14" i="1" s="1"/>
  <c r="K14" i="1" s="1"/>
  <c r="AD18" i="10"/>
  <c r="AD22" i="10"/>
  <c r="AD26" i="10"/>
  <c r="H26" i="1" s="1"/>
  <c r="AD30" i="10"/>
  <c r="H30" i="1" s="1"/>
  <c r="K30" i="1" s="1"/>
  <c r="AD34" i="10"/>
  <c r="AD38" i="10"/>
  <c r="AD42" i="10"/>
  <c r="H42" i="1" s="1"/>
  <c r="Z8" i="10"/>
  <c r="CE8" i="10" s="1"/>
  <c r="Z9" i="10"/>
  <c r="Z10" i="10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Z22" i="10"/>
  <c r="CE22" i="10" s="1"/>
  <c r="BX22" i="10" s="1"/>
  <c r="Z23" i="10"/>
  <c r="CE23" i="10" s="1"/>
  <c r="BX23" i="10" s="1"/>
  <c r="Z24" i="10"/>
  <c r="CE24" i="10" s="1"/>
  <c r="Z25" i="10"/>
  <c r="Z26" i="10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Z38" i="10"/>
  <c r="CE38" i="10" s="1"/>
  <c r="BX38" i="10" s="1"/>
  <c r="Z39" i="10"/>
  <c r="CE39" i="10" s="1"/>
  <c r="BX39" i="10" s="1"/>
  <c r="Z40" i="10"/>
  <c r="CE40" i="10" s="1"/>
  <c r="Z41" i="10"/>
  <c r="Z42" i="10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V19" i="10"/>
  <c r="CD19" i="10" s="1"/>
  <c r="BW19" i="10" s="1"/>
  <c r="V20" i="10"/>
  <c r="CD20" i="10" s="1"/>
  <c r="BW20" i="10" s="1"/>
  <c r="V21" i="10"/>
  <c r="CD21" i="10" s="1"/>
  <c r="V22" i="10"/>
  <c r="V23" i="10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V35" i="10"/>
  <c r="CD35" i="10" s="1"/>
  <c r="BW35" i="10" s="1"/>
  <c r="V36" i="10"/>
  <c r="CD36" i="10" s="1"/>
  <c r="BW36" i="10" s="1"/>
  <c r="V37" i="10"/>
  <c r="CD37" i="10" s="1"/>
  <c r="V38" i="10"/>
  <c r="V39" i="10"/>
  <c r="V40" i="10"/>
  <c r="CD40" i="10" s="1"/>
  <c r="BW40" i="10" s="1"/>
  <c r="V41" i="10"/>
  <c r="CD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R16" i="10"/>
  <c r="CC16" i="10" s="1"/>
  <c r="BV16" i="10" s="1"/>
  <c r="R17" i="10"/>
  <c r="CC17" i="10" s="1"/>
  <c r="BV17" i="10" s="1"/>
  <c r="R18" i="10"/>
  <c r="CC18" i="10" s="1"/>
  <c r="R19" i="10"/>
  <c r="R20" i="10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R32" i="10"/>
  <c r="CC32" i="10" s="1"/>
  <c r="BV32" i="10" s="1"/>
  <c r="R33" i="10"/>
  <c r="CC33" i="10" s="1"/>
  <c r="BV33" i="10" s="1"/>
  <c r="R34" i="10"/>
  <c r="CC34" i="10" s="1"/>
  <c r="R35" i="10"/>
  <c r="R36" i="10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N13" i="10"/>
  <c r="CB13" i="10" s="1"/>
  <c r="N14" i="10"/>
  <c r="CB14" i="10" s="1"/>
  <c r="BU14" i="10" s="1"/>
  <c r="N15" i="10"/>
  <c r="CB15" i="10" s="1"/>
  <c r="N16" i="10"/>
  <c r="N17" i="10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N29" i="10"/>
  <c r="CB29" i="10" s="1"/>
  <c r="N30" i="10"/>
  <c r="CB30" i="10" s="1"/>
  <c r="BU30" i="10" s="1"/>
  <c r="N31" i="10"/>
  <c r="CB31" i="10" s="1"/>
  <c r="N32" i="10"/>
  <c r="N33" i="10"/>
  <c r="N34" i="10"/>
  <c r="CB34" i="10" s="1"/>
  <c r="BU34" i="10" s="1"/>
  <c r="N35" i="10"/>
  <c r="CB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J9" i="10"/>
  <c r="J10" i="10"/>
  <c r="CA10" i="10" s="1"/>
  <c r="BT10" i="10" s="1"/>
  <c r="J11" i="10"/>
  <c r="CA11" i="10" s="1"/>
  <c r="BT11" i="10" s="1"/>
  <c r="J12" i="10"/>
  <c r="CA12" i="10" s="1"/>
  <c r="J13" i="10"/>
  <c r="J14" i="10"/>
  <c r="J15" i="10"/>
  <c r="CA15" i="10" s="1"/>
  <c r="BT15" i="10" s="1"/>
  <c r="J16" i="10"/>
  <c r="CA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J25" i="10"/>
  <c r="J26" i="10"/>
  <c r="CA26" i="10" s="1"/>
  <c r="BT26" i="10" s="1"/>
  <c r="J27" i="10"/>
  <c r="CA27" i="10" s="1"/>
  <c r="BT27" i="10" s="1"/>
  <c r="J28" i="10"/>
  <c r="CA28" i="10" s="1"/>
  <c r="J29" i="10"/>
  <c r="J30" i="10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J42" i="10"/>
  <c r="CA42" i="10" s="1"/>
  <c r="BT42" i="10" s="1"/>
  <c r="F8" i="10"/>
  <c r="E8" i="10" s="1"/>
  <c r="F9" i="10"/>
  <c r="BZ9" i="10" s="1"/>
  <c r="F10" i="10"/>
  <c r="E10" i="10" s="1"/>
  <c r="F11" i="10"/>
  <c r="E11" i="10" s="1"/>
  <c r="F12" i="10"/>
  <c r="BZ12" i="10" s="1"/>
  <c r="F13" i="10"/>
  <c r="BZ13" i="10" s="1"/>
  <c r="F14" i="10"/>
  <c r="E14" i="10" s="1"/>
  <c r="F15" i="10"/>
  <c r="BZ15" i="10" s="1"/>
  <c r="F16" i="10"/>
  <c r="E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E22" i="10" s="1"/>
  <c r="F23" i="10"/>
  <c r="BZ23" i="10" s="1"/>
  <c r="F24" i="10"/>
  <c r="BZ24" i="10" s="1"/>
  <c r="F25" i="10"/>
  <c r="BZ25" i="10" s="1"/>
  <c r="F26" i="10"/>
  <c r="E26" i="10" s="1"/>
  <c r="F27" i="10"/>
  <c r="E27" i="10" s="1"/>
  <c r="F28" i="10"/>
  <c r="E28" i="10" s="1"/>
  <c r="F29" i="10"/>
  <c r="BZ29" i="10" s="1"/>
  <c r="F30" i="10"/>
  <c r="E30" i="10" s="1"/>
  <c r="F31" i="10"/>
  <c r="BZ31" i="10" s="1"/>
  <c r="F32" i="10"/>
  <c r="E32" i="10" s="1"/>
  <c r="F33" i="10"/>
  <c r="BZ33" i="10" s="1"/>
  <c r="F34" i="10"/>
  <c r="E34" i="10" s="1"/>
  <c r="F35" i="10"/>
  <c r="BZ35" i="10" s="1"/>
  <c r="F36" i="10"/>
  <c r="BZ36" i="10" s="1"/>
  <c r="F37" i="10"/>
  <c r="BZ37" i="10" s="1"/>
  <c r="F38" i="10"/>
  <c r="E38" i="10" s="1"/>
  <c r="F39" i="10"/>
  <c r="BZ39" i="10" s="1"/>
  <c r="F40" i="10"/>
  <c r="E40" i="10" s="1"/>
  <c r="F41" i="10"/>
  <c r="BZ41" i="10" s="1"/>
  <c r="F42" i="10"/>
  <c r="E42" i="10" s="1"/>
  <c r="E9" i="10"/>
  <c r="E13" i="10"/>
  <c r="D13" i="10" s="1"/>
  <c r="E17" i="10"/>
  <c r="E21" i="10"/>
  <c r="E25" i="10"/>
  <c r="E29" i="10"/>
  <c r="D29" i="10" s="1"/>
  <c r="E33" i="10"/>
  <c r="D33" i="10" s="1"/>
  <c r="E37" i="10"/>
  <c r="E41" i="10"/>
  <c r="AP11" i="1"/>
  <c r="AP15" i="1"/>
  <c r="AP19" i="1"/>
  <c r="AP23" i="1"/>
  <c r="AP27" i="1"/>
  <c r="AP31" i="1"/>
  <c r="AP35" i="1"/>
  <c r="AP39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M8" i="1"/>
  <c r="AM9" i="1"/>
  <c r="AM10" i="1"/>
  <c r="AP10" i="1" s="1"/>
  <c r="AM11" i="1"/>
  <c r="AM12" i="1"/>
  <c r="AM13" i="1"/>
  <c r="AM14" i="1"/>
  <c r="AP14" i="1" s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M25" i="1"/>
  <c r="AM26" i="1"/>
  <c r="AP26" i="1" s="1"/>
  <c r="AM27" i="1"/>
  <c r="AM28" i="1"/>
  <c r="AM29" i="1"/>
  <c r="AM30" i="1"/>
  <c r="AP30" i="1" s="1"/>
  <c r="AM31" i="1"/>
  <c r="AM32" i="1"/>
  <c r="AM33" i="1"/>
  <c r="AM34" i="1"/>
  <c r="AP34" i="1" s="1"/>
  <c r="AM35" i="1"/>
  <c r="AM36" i="1"/>
  <c r="AM37" i="1"/>
  <c r="AM38" i="1"/>
  <c r="AP38" i="1" s="1"/>
  <c r="AM39" i="1"/>
  <c r="AM40" i="1"/>
  <c r="AM41" i="1"/>
  <c r="AM42" i="1"/>
  <c r="AP42" i="1" s="1"/>
  <c r="AL11" i="1"/>
  <c r="AJ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J9" i="1" s="1"/>
  <c r="AF10" i="1"/>
  <c r="AF11" i="1"/>
  <c r="AF12" i="1"/>
  <c r="AF13" i="1"/>
  <c r="AJ13" i="1" s="1"/>
  <c r="AF14" i="1"/>
  <c r="AF15" i="1"/>
  <c r="AF16" i="1"/>
  <c r="AF17" i="1"/>
  <c r="AJ17" i="1" s="1"/>
  <c r="AF18" i="1"/>
  <c r="AF19" i="1"/>
  <c r="AF20" i="1"/>
  <c r="AF21" i="1"/>
  <c r="AJ21" i="1" s="1"/>
  <c r="AF22" i="1"/>
  <c r="AF23" i="1"/>
  <c r="AF24" i="1"/>
  <c r="AF25" i="1"/>
  <c r="AJ25" i="1" s="1"/>
  <c r="AF26" i="1"/>
  <c r="AF27" i="1"/>
  <c r="AF28" i="1"/>
  <c r="AF29" i="1"/>
  <c r="AJ29" i="1" s="1"/>
  <c r="AF30" i="1"/>
  <c r="AF31" i="1"/>
  <c r="AF32" i="1"/>
  <c r="AF33" i="1"/>
  <c r="AJ33" i="1" s="1"/>
  <c r="AF34" i="1"/>
  <c r="AF35" i="1"/>
  <c r="AF36" i="1"/>
  <c r="AF37" i="1"/>
  <c r="AF38" i="1"/>
  <c r="AF39" i="1"/>
  <c r="AF40" i="1"/>
  <c r="AF41" i="1"/>
  <c r="AJ41" i="1" s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J8" i="1" s="1"/>
  <c r="AC9" i="1"/>
  <c r="AC10" i="1"/>
  <c r="AC11" i="1"/>
  <c r="AC12" i="1"/>
  <c r="AJ12" i="1" s="1"/>
  <c r="AC13" i="1"/>
  <c r="AC14" i="1"/>
  <c r="AC15" i="1"/>
  <c r="AC16" i="1"/>
  <c r="AJ16" i="1" s="1"/>
  <c r="AC17" i="1"/>
  <c r="AC18" i="1"/>
  <c r="AC19" i="1"/>
  <c r="AC20" i="1"/>
  <c r="AJ20" i="1" s="1"/>
  <c r="AC21" i="1"/>
  <c r="AC22" i="1"/>
  <c r="AC23" i="1"/>
  <c r="AC24" i="1"/>
  <c r="AJ24" i="1" s="1"/>
  <c r="AC25" i="1"/>
  <c r="AC26" i="1"/>
  <c r="AC27" i="1"/>
  <c r="AC28" i="1"/>
  <c r="AJ28" i="1" s="1"/>
  <c r="AC29" i="1"/>
  <c r="AC30" i="1"/>
  <c r="AC31" i="1"/>
  <c r="AC32" i="1"/>
  <c r="AJ32" i="1" s="1"/>
  <c r="AC33" i="1"/>
  <c r="AC34" i="1"/>
  <c r="AC35" i="1"/>
  <c r="AC36" i="1"/>
  <c r="AJ36" i="1" s="1"/>
  <c r="AC37" i="1"/>
  <c r="AC38" i="1"/>
  <c r="AC39" i="1"/>
  <c r="AC40" i="1"/>
  <c r="AJ40" i="1" s="1"/>
  <c r="AC41" i="1"/>
  <c r="AC42" i="1"/>
  <c r="AA22" i="1"/>
  <c r="Z9" i="1"/>
  <c r="Z10" i="1"/>
  <c r="Z11" i="1"/>
  <c r="Z13" i="1"/>
  <c r="Z14" i="1"/>
  <c r="Z15" i="1"/>
  <c r="Z17" i="1"/>
  <c r="Z18" i="1"/>
  <c r="Z19" i="1"/>
  <c r="Z21" i="1"/>
  <c r="Z22" i="1"/>
  <c r="Z23" i="1"/>
  <c r="Z25" i="1"/>
  <c r="Z26" i="1"/>
  <c r="Z27" i="1"/>
  <c r="Z29" i="1"/>
  <c r="Z30" i="1"/>
  <c r="Z31" i="1"/>
  <c r="Z33" i="1"/>
  <c r="Z34" i="1"/>
  <c r="Z35" i="1"/>
  <c r="Z37" i="1"/>
  <c r="Z38" i="1"/>
  <c r="Z39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R15" i="1" s="1"/>
  <c r="V16" i="1"/>
  <c r="V17" i="1"/>
  <c r="V18" i="1"/>
  <c r="V19" i="1"/>
  <c r="R19" i="1" s="1"/>
  <c r="V20" i="1"/>
  <c r="V21" i="1"/>
  <c r="V22" i="1"/>
  <c r="V23" i="1"/>
  <c r="V24" i="1"/>
  <c r="V25" i="1"/>
  <c r="V26" i="1"/>
  <c r="V27" i="1"/>
  <c r="R27" i="1" s="1"/>
  <c r="V28" i="1"/>
  <c r="V29" i="1"/>
  <c r="V30" i="1"/>
  <c r="V31" i="1"/>
  <c r="R31" i="1" s="1"/>
  <c r="V32" i="1"/>
  <c r="V33" i="1"/>
  <c r="V34" i="1"/>
  <c r="V35" i="1"/>
  <c r="R35" i="1" s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S10" i="1"/>
  <c r="R10" i="1" s="1"/>
  <c r="S11" i="1"/>
  <c r="S12" i="1"/>
  <c r="S13" i="1"/>
  <c r="S14" i="1"/>
  <c r="R14" i="1" s="1"/>
  <c r="AA14" i="1" s="1"/>
  <c r="S15" i="1"/>
  <c r="S16" i="1"/>
  <c r="S17" i="1"/>
  <c r="S18" i="1"/>
  <c r="R18" i="1" s="1"/>
  <c r="AA18" i="1" s="1"/>
  <c r="S19" i="1"/>
  <c r="S20" i="1"/>
  <c r="S21" i="1"/>
  <c r="S22" i="1"/>
  <c r="R22" i="1" s="1"/>
  <c r="S23" i="1"/>
  <c r="S24" i="1"/>
  <c r="S25" i="1"/>
  <c r="S26" i="1"/>
  <c r="R26" i="1" s="1"/>
  <c r="S27" i="1"/>
  <c r="S28" i="1"/>
  <c r="S29" i="1"/>
  <c r="S30" i="1"/>
  <c r="R30" i="1" s="1"/>
  <c r="S31" i="1"/>
  <c r="S32" i="1"/>
  <c r="S33" i="1"/>
  <c r="S34" i="1"/>
  <c r="R34" i="1" s="1"/>
  <c r="S35" i="1"/>
  <c r="S36" i="1"/>
  <c r="S37" i="1"/>
  <c r="S38" i="1"/>
  <c r="R38" i="1" s="1"/>
  <c r="S39" i="1"/>
  <c r="S40" i="1"/>
  <c r="S41" i="1"/>
  <c r="S42" i="1"/>
  <c r="R42" i="1" s="1"/>
  <c r="R11" i="1"/>
  <c r="R23" i="1"/>
  <c r="R39" i="1"/>
  <c r="Q8" i="1"/>
  <c r="Q10" i="1"/>
  <c r="Q11" i="1"/>
  <c r="Q12" i="1"/>
  <c r="Q14" i="1"/>
  <c r="Q15" i="1"/>
  <c r="Q16" i="1"/>
  <c r="Q18" i="1"/>
  <c r="Q19" i="1"/>
  <c r="Q20" i="1"/>
  <c r="Q22" i="1"/>
  <c r="Q23" i="1"/>
  <c r="Q24" i="1"/>
  <c r="Q26" i="1"/>
  <c r="Q27" i="1"/>
  <c r="Q28" i="1"/>
  <c r="Q30" i="1"/>
  <c r="Q31" i="1"/>
  <c r="Q32" i="1"/>
  <c r="Q34" i="1"/>
  <c r="Q35" i="1"/>
  <c r="Q36" i="1"/>
  <c r="Q38" i="1"/>
  <c r="Q39" i="1"/>
  <c r="Q40" i="1"/>
  <c r="Q42" i="1"/>
  <c r="P8" i="1"/>
  <c r="P9" i="1"/>
  <c r="P11" i="1"/>
  <c r="AA11" i="1" s="1"/>
  <c r="P12" i="1"/>
  <c r="P13" i="1"/>
  <c r="P15" i="1"/>
  <c r="AA15" i="1" s="1"/>
  <c r="P16" i="1"/>
  <c r="P17" i="1"/>
  <c r="P19" i="1"/>
  <c r="P20" i="1"/>
  <c r="P21" i="1"/>
  <c r="P23" i="1"/>
  <c r="P24" i="1"/>
  <c r="P25" i="1"/>
  <c r="P27" i="1"/>
  <c r="P28" i="1"/>
  <c r="P29" i="1"/>
  <c r="P31" i="1"/>
  <c r="AA31" i="1" s="1"/>
  <c r="P32" i="1"/>
  <c r="P33" i="1"/>
  <c r="P35" i="1"/>
  <c r="P36" i="1"/>
  <c r="P37" i="1"/>
  <c r="P39" i="1"/>
  <c r="P40" i="1"/>
  <c r="P4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J27" i="1"/>
  <c r="J28" i="1"/>
  <c r="J29" i="1"/>
  <c r="J31" i="1"/>
  <c r="J32" i="1"/>
  <c r="J33" i="1"/>
  <c r="J35" i="1"/>
  <c r="J36" i="1"/>
  <c r="J37" i="1"/>
  <c r="J39" i="1"/>
  <c r="J40" i="1"/>
  <c r="J41" i="1"/>
  <c r="I8" i="1"/>
  <c r="I12" i="1"/>
  <c r="I16" i="1"/>
  <c r="I20" i="1"/>
  <c r="I24" i="1"/>
  <c r="I28" i="1"/>
  <c r="I32" i="1"/>
  <c r="I36" i="1"/>
  <c r="I40" i="1"/>
  <c r="H13" i="1"/>
  <c r="H29" i="1"/>
  <c r="H33" i="1"/>
  <c r="K33" i="1" s="1"/>
  <c r="L33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BY41" i="10" l="1"/>
  <c r="BR41" i="10" s="1"/>
  <c r="BS41" i="10"/>
  <c r="BY33" i="10"/>
  <c r="BR33" i="10" s="1"/>
  <c r="BS33" i="10"/>
  <c r="AA27" i="1"/>
  <c r="BY36" i="10"/>
  <c r="BR36" i="10" s="1"/>
  <c r="M36" i="1" s="1"/>
  <c r="BS36" i="10"/>
  <c r="D28" i="10"/>
  <c r="K10" i="1"/>
  <c r="M41" i="1"/>
  <c r="M21" i="1"/>
  <c r="AA36" i="1"/>
  <c r="AA9" i="1"/>
  <c r="AB18" i="1"/>
  <c r="AJ19" i="1"/>
  <c r="AB22" i="1"/>
  <c r="AK22" i="1"/>
  <c r="D17" i="10"/>
  <c r="BS37" i="10"/>
  <c r="BY37" i="10"/>
  <c r="BR37" i="10" s="1"/>
  <c r="F22" i="5"/>
  <c r="D22" i="5" s="1"/>
  <c r="L38" i="1"/>
  <c r="L30" i="1"/>
  <c r="L26" i="1"/>
  <c r="L14" i="1"/>
  <c r="L10" i="1"/>
  <c r="AB11" i="1"/>
  <c r="BY24" i="10"/>
  <c r="BR24" i="10" s="1"/>
  <c r="M24" i="1" s="1"/>
  <c r="BS24" i="10"/>
  <c r="K42" i="1"/>
  <c r="L42" i="1" s="1"/>
  <c r="K26" i="1"/>
  <c r="M37" i="1"/>
  <c r="M33" i="1"/>
  <c r="M25" i="1"/>
  <c r="M9" i="1"/>
  <c r="AB31" i="1"/>
  <c r="AL31" i="1"/>
  <c r="AB15" i="1"/>
  <c r="AK15" i="1"/>
  <c r="AB14" i="1"/>
  <c r="AK14" i="1"/>
  <c r="AJ39" i="1"/>
  <c r="AJ35" i="1"/>
  <c r="AJ31" i="1"/>
  <c r="AK31" i="1" s="1"/>
  <c r="AJ27" i="1"/>
  <c r="AJ23" i="1"/>
  <c r="AJ15" i="1"/>
  <c r="AJ11" i="1"/>
  <c r="AK11" i="1" s="1"/>
  <c r="BY20" i="10"/>
  <c r="BR20" i="10" s="1"/>
  <c r="M20" i="1" s="1"/>
  <c r="BS20" i="10"/>
  <c r="CN39" i="10"/>
  <c r="CT39" i="10"/>
  <c r="CM39" i="10" s="1"/>
  <c r="N39" i="1" s="1"/>
  <c r="H15" i="1"/>
  <c r="K15" i="1" s="1"/>
  <c r="L15" i="1" s="1"/>
  <c r="BY11" i="10"/>
  <c r="BR11" i="10" s="1"/>
  <c r="M11" i="1" s="1"/>
  <c r="N40" i="1"/>
  <c r="N24" i="1"/>
  <c r="N8" i="1"/>
  <c r="K13" i="1"/>
  <c r="L13" i="1" s="1"/>
  <c r="AA35" i="1"/>
  <c r="AA19" i="1"/>
  <c r="R41" i="1"/>
  <c r="AA41" i="1" s="1"/>
  <c r="R37" i="1"/>
  <c r="AA37" i="1" s="1"/>
  <c r="R33" i="1"/>
  <c r="R29" i="1"/>
  <c r="R25" i="1"/>
  <c r="AA25" i="1" s="1"/>
  <c r="R21" i="1"/>
  <c r="AA21" i="1" s="1"/>
  <c r="R17" i="1"/>
  <c r="R13" i="1"/>
  <c r="AA13" i="1" s="1"/>
  <c r="R9" i="1"/>
  <c r="AJ42" i="1"/>
  <c r="AJ38" i="1"/>
  <c r="AJ34" i="1"/>
  <c r="AJ30" i="1"/>
  <c r="AJ26" i="1"/>
  <c r="AJ22" i="1"/>
  <c r="AJ18" i="1"/>
  <c r="AK18" i="1" s="1"/>
  <c r="AJ14" i="1"/>
  <c r="AJ10" i="1"/>
  <c r="AP41" i="1"/>
  <c r="AP37" i="1"/>
  <c r="AP33" i="1"/>
  <c r="AP29" i="1"/>
  <c r="AP25" i="1"/>
  <c r="AP21" i="1"/>
  <c r="AP17" i="1"/>
  <c r="AP13" i="1"/>
  <c r="AP9" i="1"/>
  <c r="D41" i="10"/>
  <c r="BY39" i="10"/>
  <c r="BR39" i="10" s="1"/>
  <c r="M39" i="1" s="1"/>
  <c r="BS39" i="10"/>
  <c r="BS35" i="10"/>
  <c r="BY35" i="10"/>
  <c r="BR35" i="10" s="1"/>
  <c r="M35" i="1" s="1"/>
  <c r="BY31" i="10"/>
  <c r="BR31" i="10" s="1"/>
  <c r="M31" i="1" s="1"/>
  <c r="BS31" i="10"/>
  <c r="D27" i="10"/>
  <c r="BS23" i="10"/>
  <c r="BY23" i="10"/>
  <c r="BR23" i="10" s="1"/>
  <c r="M23" i="1" s="1"/>
  <c r="BY19" i="10"/>
  <c r="BR19" i="10" s="1"/>
  <c r="M19" i="1" s="1"/>
  <c r="BS19" i="10"/>
  <c r="BS15" i="10"/>
  <c r="BY15" i="10"/>
  <c r="BR15" i="10" s="1"/>
  <c r="M15" i="1" s="1"/>
  <c r="D11" i="10"/>
  <c r="BY29" i="10"/>
  <c r="BR29" i="10" s="1"/>
  <c r="M29" i="1" s="1"/>
  <c r="BU29" i="10"/>
  <c r="BY25" i="10"/>
  <c r="BR25" i="10" s="1"/>
  <c r="BU25" i="10"/>
  <c r="BY13" i="10"/>
  <c r="BR13" i="10" s="1"/>
  <c r="M13" i="1" s="1"/>
  <c r="BU13" i="10"/>
  <c r="BY9" i="10"/>
  <c r="BR9" i="10" s="1"/>
  <c r="BU9" i="10"/>
  <c r="H38" i="1"/>
  <c r="K38" i="1" s="1"/>
  <c r="H22" i="1"/>
  <c r="K22" i="1" s="1"/>
  <c r="L22" i="1" s="1"/>
  <c r="CT34" i="10"/>
  <c r="CN34" i="10"/>
  <c r="CT18" i="10"/>
  <c r="CN18" i="10"/>
  <c r="BY27" i="10"/>
  <c r="BR27" i="10" s="1"/>
  <c r="M27" i="1" s="1"/>
  <c r="BY10" i="10"/>
  <c r="BR10" i="10" s="1"/>
  <c r="M10" i="1" s="1"/>
  <c r="CT38" i="10"/>
  <c r="CT26" i="10"/>
  <c r="CM26" i="10" s="1"/>
  <c r="N26" i="1" s="1"/>
  <c r="D23" i="8"/>
  <c r="D19" i="8"/>
  <c r="D16" i="3"/>
  <c r="BY12" i="10"/>
  <c r="BR12" i="10" s="1"/>
  <c r="M12" i="1" s="1"/>
  <c r="BS12" i="10"/>
  <c r="K27" i="1"/>
  <c r="L27" i="1" s="1"/>
  <c r="CN23" i="10"/>
  <c r="CT23" i="10"/>
  <c r="CM23" i="10" s="1"/>
  <c r="N23" i="1" s="1"/>
  <c r="K11" i="1"/>
  <c r="L11" i="1" s="1"/>
  <c r="CT42" i="10"/>
  <c r="CM42" i="10" s="1"/>
  <c r="N42" i="1" s="1"/>
  <c r="D29" i="8"/>
  <c r="D35" i="8"/>
  <c r="D19" i="3"/>
  <c r="N36" i="1"/>
  <c r="N28" i="1"/>
  <c r="N20" i="1"/>
  <c r="N12" i="1"/>
  <c r="K29" i="1"/>
  <c r="L29" i="1" s="1"/>
  <c r="AA29" i="1"/>
  <c r="AA39" i="1"/>
  <c r="AA33" i="1"/>
  <c r="AA28" i="1"/>
  <c r="AA23" i="1"/>
  <c r="AA17" i="1"/>
  <c r="R40" i="1"/>
  <c r="AA40" i="1" s="1"/>
  <c r="R36" i="1"/>
  <c r="R32" i="1"/>
  <c r="AA32" i="1" s="1"/>
  <c r="R28" i="1"/>
  <c r="R24" i="1"/>
  <c r="AA24" i="1" s="1"/>
  <c r="R20" i="1"/>
  <c r="AA20" i="1" s="1"/>
  <c r="R16" i="1"/>
  <c r="AA16" i="1" s="1"/>
  <c r="R12" i="1"/>
  <c r="AA12" i="1" s="1"/>
  <c r="R8" i="1"/>
  <c r="AA8" i="1" s="1"/>
  <c r="AP40" i="1"/>
  <c r="AP36" i="1"/>
  <c r="AP32" i="1"/>
  <c r="AP28" i="1"/>
  <c r="AP24" i="1"/>
  <c r="AP20" i="1"/>
  <c r="AP16" i="1"/>
  <c r="AP12" i="1"/>
  <c r="AP8" i="1"/>
  <c r="D42" i="10"/>
  <c r="D38" i="10"/>
  <c r="D34" i="10"/>
  <c r="D30" i="10"/>
  <c r="D26" i="10"/>
  <c r="D22" i="10"/>
  <c r="BY18" i="10"/>
  <c r="BR18" i="10" s="1"/>
  <c r="M18" i="1" s="1"/>
  <c r="BS18" i="10"/>
  <c r="D14" i="10"/>
  <c r="D10" i="10"/>
  <c r="BT21" i="10"/>
  <c r="BY21" i="10"/>
  <c r="BR21" i="10" s="1"/>
  <c r="BT17" i="10"/>
  <c r="BY17" i="10"/>
  <c r="BR17" i="10" s="1"/>
  <c r="M17" i="1" s="1"/>
  <c r="H34" i="1"/>
  <c r="K34" i="1" s="1"/>
  <c r="L34" i="1" s="1"/>
  <c r="CT41" i="10"/>
  <c r="CM41" i="10" s="1"/>
  <c r="N41" i="1" s="1"/>
  <c r="CN41" i="10"/>
  <c r="CT37" i="10"/>
  <c r="CM37" i="10" s="1"/>
  <c r="CN37" i="10"/>
  <c r="CT25" i="10"/>
  <c r="CM25" i="10" s="1"/>
  <c r="N25" i="1" s="1"/>
  <c r="CN25" i="10"/>
  <c r="CT21" i="10"/>
  <c r="CM21" i="10" s="1"/>
  <c r="CN21" i="10"/>
  <c r="CT17" i="10"/>
  <c r="CM17" i="10" s="1"/>
  <c r="N17" i="1" s="1"/>
  <c r="CN17" i="10"/>
  <c r="CT9" i="10"/>
  <c r="CM9" i="10" s="1"/>
  <c r="N9" i="1" s="1"/>
  <c r="CN9" i="10"/>
  <c r="CO40" i="10"/>
  <c r="CT40" i="10"/>
  <c r="CM40" i="10" s="1"/>
  <c r="CO24" i="10"/>
  <c r="CT24" i="10"/>
  <c r="CM24" i="10" s="1"/>
  <c r="CO8" i="10"/>
  <c r="CT8" i="10"/>
  <c r="CM8" i="10" s="1"/>
  <c r="CQ30" i="10"/>
  <c r="CT30" i="10"/>
  <c r="CQ14" i="10"/>
  <c r="CT14" i="10"/>
  <c r="BY26" i="10"/>
  <c r="BR26" i="10" s="1"/>
  <c r="M26" i="1" s="1"/>
  <c r="CT31" i="10"/>
  <c r="CM31" i="10" s="1"/>
  <c r="N31" i="1" s="1"/>
  <c r="CT22" i="10"/>
  <c r="CT10" i="10"/>
  <c r="BZ40" i="10"/>
  <c r="BZ16" i="10"/>
  <c r="CU33" i="10"/>
  <c r="D21" i="8"/>
  <c r="E36" i="10"/>
  <c r="E24" i="10"/>
  <c r="E20" i="10"/>
  <c r="D20" i="10" s="1"/>
  <c r="E12" i="10"/>
  <c r="D12" i="10" s="1"/>
  <c r="AD41" i="10"/>
  <c r="H41" i="1" s="1"/>
  <c r="K41" i="1" s="1"/>
  <c r="L41" i="1" s="1"/>
  <c r="AD25" i="10"/>
  <c r="H25" i="1" s="1"/>
  <c r="K25" i="1" s="1"/>
  <c r="L25" i="1" s="1"/>
  <c r="AD17" i="10"/>
  <c r="H17" i="1" s="1"/>
  <c r="K17" i="1" s="1"/>
  <c r="L17" i="1" s="1"/>
  <c r="AD9" i="10"/>
  <c r="H9" i="1" s="1"/>
  <c r="K9" i="1" s="1"/>
  <c r="L9" i="1" s="1"/>
  <c r="N37" i="1"/>
  <c r="N21" i="1"/>
  <c r="E39" i="10"/>
  <c r="E35" i="10"/>
  <c r="D35" i="10" s="1"/>
  <c r="E31" i="10"/>
  <c r="D31" i="10" s="1"/>
  <c r="E23" i="10"/>
  <c r="E19" i="10"/>
  <c r="D19" i="10" s="1"/>
  <c r="E15" i="10"/>
  <c r="D15" i="10" s="1"/>
  <c r="AD40" i="10"/>
  <c r="H40" i="1" s="1"/>
  <c r="K40" i="1" s="1"/>
  <c r="L40" i="1" s="1"/>
  <c r="AD36" i="10"/>
  <c r="H36" i="1" s="1"/>
  <c r="K36" i="1" s="1"/>
  <c r="L36" i="1" s="1"/>
  <c r="AD32" i="10"/>
  <c r="H32" i="1" s="1"/>
  <c r="K32" i="1" s="1"/>
  <c r="L32" i="1" s="1"/>
  <c r="AD28" i="10"/>
  <c r="H28" i="1" s="1"/>
  <c r="K28" i="1" s="1"/>
  <c r="L28" i="1" s="1"/>
  <c r="AD24" i="10"/>
  <c r="H24" i="1" s="1"/>
  <c r="K24" i="1" s="1"/>
  <c r="L24" i="1" s="1"/>
  <c r="AD20" i="10"/>
  <c r="AD16" i="10"/>
  <c r="H16" i="1" s="1"/>
  <c r="K16" i="1" s="1"/>
  <c r="L16" i="1" s="1"/>
  <c r="AD12" i="10"/>
  <c r="AD8" i="10"/>
  <c r="H8" i="1" s="1"/>
  <c r="K8" i="1" s="1"/>
  <c r="L8" i="1" s="1"/>
  <c r="BZ42" i="10"/>
  <c r="BZ38" i="10"/>
  <c r="BZ34" i="10"/>
  <c r="BZ30" i="10"/>
  <c r="BZ14" i="10"/>
  <c r="BZ8" i="10"/>
  <c r="CN36" i="10"/>
  <c r="CN20" i="10"/>
  <c r="CP36" i="10"/>
  <c r="CP20" i="10"/>
  <c r="CT32" i="10"/>
  <c r="CM32" i="10" s="1"/>
  <c r="N32" i="1" s="1"/>
  <c r="CT27" i="10"/>
  <c r="CM27" i="10" s="1"/>
  <c r="N27" i="1" s="1"/>
  <c r="CT16" i="10"/>
  <c r="CM16" i="10" s="1"/>
  <c r="N16" i="1" s="1"/>
  <c r="CT11" i="10"/>
  <c r="CM11" i="10" s="1"/>
  <c r="N11" i="1" s="1"/>
  <c r="CU35" i="10"/>
  <c r="CU19" i="10"/>
  <c r="D22" i="8"/>
  <c r="O36" i="3"/>
  <c r="O16" i="3"/>
  <c r="D24" i="4"/>
  <c r="D16" i="4"/>
  <c r="D15" i="5"/>
  <c r="CR41" i="5"/>
  <c r="O41" i="5" s="1"/>
  <c r="CR37" i="5"/>
  <c r="O37" i="5" s="1"/>
  <c r="CR33" i="5"/>
  <c r="O33" i="5" s="1"/>
  <c r="CR29" i="5"/>
  <c r="O29" i="5" s="1"/>
  <c r="CR25" i="5"/>
  <c r="O25" i="5" s="1"/>
  <c r="CR21" i="5"/>
  <c r="O21" i="5" s="1"/>
  <c r="CR17" i="5"/>
  <c r="O17" i="5" s="1"/>
  <c r="CR13" i="5"/>
  <c r="O13" i="5" s="1"/>
  <c r="CR9" i="5"/>
  <c r="O9" i="5" s="1"/>
  <c r="CR40" i="5"/>
  <c r="O40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P42" i="1"/>
  <c r="AA42" i="1" s="1"/>
  <c r="P38" i="1"/>
  <c r="AA38" i="1" s="1"/>
  <c r="P34" i="1"/>
  <c r="AA34" i="1" s="1"/>
  <c r="P30" i="1"/>
  <c r="AA30" i="1" s="1"/>
  <c r="P26" i="1"/>
  <c r="AA26" i="1" s="1"/>
  <c r="P10" i="1"/>
  <c r="AA10" i="1" s="1"/>
  <c r="Z36" i="1"/>
  <c r="Z32" i="1"/>
  <c r="Z28" i="1"/>
  <c r="Z24" i="1"/>
  <c r="Z12" i="1"/>
  <c r="Z8" i="1"/>
  <c r="E18" i="10"/>
  <c r="D18" i="10" s="1"/>
  <c r="AD39" i="10"/>
  <c r="H39" i="1" s="1"/>
  <c r="K39" i="1" s="1"/>
  <c r="L39" i="1" s="1"/>
  <c r="AD23" i="10"/>
  <c r="H23" i="1" s="1"/>
  <c r="K23" i="1" s="1"/>
  <c r="L23" i="1" s="1"/>
  <c r="BY22" i="10"/>
  <c r="BR22" i="10" s="1"/>
  <c r="M22" i="1" s="1"/>
  <c r="BZ28" i="10"/>
  <c r="CU29" i="10"/>
  <c r="CU13" i="10"/>
  <c r="D27" i="8"/>
  <c r="D30" i="8"/>
  <c r="BM41" i="8"/>
  <c r="D41" i="8" s="1"/>
  <c r="BM37" i="8"/>
  <c r="D37" i="8" s="1"/>
  <c r="BM33" i="8"/>
  <c r="D33" i="8" s="1"/>
  <c r="BM29" i="8"/>
  <c r="BM25" i="8"/>
  <c r="D25" i="8" s="1"/>
  <c r="BM21" i="8"/>
  <c r="BM17" i="8"/>
  <c r="D17" i="8" s="1"/>
  <c r="BM13" i="8"/>
  <c r="D13" i="8" s="1"/>
  <c r="BM9" i="8"/>
  <c r="D9" i="8" s="1"/>
  <c r="D41" i="3"/>
  <c r="D37" i="3"/>
  <c r="D33" i="3"/>
  <c r="D29" i="3"/>
  <c r="D25" i="3"/>
  <c r="D21" i="3"/>
  <c r="D17" i="3"/>
  <c r="D13" i="3"/>
  <c r="D9" i="3"/>
  <c r="D36" i="3"/>
  <c r="D20" i="3"/>
  <c r="O28" i="3"/>
  <c r="D28" i="3" s="1"/>
  <c r="F30" i="5"/>
  <c r="D30" i="5" s="1"/>
  <c r="BZ32" i="10"/>
  <c r="D40" i="4"/>
  <c r="O40" i="3"/>
  <c r="D40" i="3" s="1"/>
  <c r="AD37" i="10"/>
  <c r="H37" i="1" s="1"/>
  <c r="K37" i="1" s="1"/>
  <c r="L37" i="1" s="1"/>
  <c r="AD21" i="10"/>
  <c r="H21" i="1" s="1"/>
  <c r="K21" i="1" s="1"/>
  <c r="L21" i="1" s="1"/>
  <c r="CN31" i="10"/>
  <c r="CN15" i="10"/>
  <c r="CO34" i="10"/>
  <c r="CO18" i="10"/>
  <c r="CP37" i="10"/>
  <c r="CP21" i="10"/>
  <c r="CQ40" i="10"/>
  <c r="CQ24" i="10"/>
  <c r="CQ8" i="10"/>
  <c r="CR27" i="10"/>
  <c r="CR11" i="10"/>
  <c r="CS30" i="10"/>
  <c r="CS14" i="10"/>
  <c r="DA42" i="10"/>
  <c r="DA38" i="10"/>
  <c r="DA34" i="10"/>
  <c r="DA30" i="10"/>
  <c r="DA26" i="10"/>
  <c r="DA22" i="10"/>
  <c r="DA18" i="10"/>
  <c r="DA14" i="10"/>
  <c r="DA10" i="10"/>
  <c r="D11" i="8"/>
  <c r="CB42" i="8"/>
  <c r="D42" i="8" s="1"/>
  <c r="CB38" i="8"/>
  <c r="D38" i="8" s="1"/>
  <c r="CB34" i="8"/>
  <c r="D34" i="8" s="1"/>
  <c r="CB30" i="8"/>
  <c r="CB26" i="8"/>
  <c r="D26" i="8" s="1"/>
  <c r="CB22" i="8"/>
  <c r="CB18" i="8"/>
  <c r="D18" i="8" s="1"/>
  <c r="CB14" i="8"/>
  <c r="D14" i="8" s="1"/>
  <c r="CB10" i="8"/>
  <c r="D10" i="8" s="1"/>
  <c r="D15" i="3"/>
  <c r="O12" i="3"/>
  <c r="D12" i="3" s="1"/>
  <c r="D8" i="4"/>
  <c r="D39" i="4"/>
  <c r="D35" i="4"/>
  <c r="O35" i="3"/>
  <c r="D35" i="3" s="1"/>
  <c r="D23" i="4"/>
  <c r="D19" i="4"/>
  <c r="O19" i="3"/>
  <c r="D15" i="4"/>
  <c r="AL15" i="1" s="1"/>
  <c r="F27" i="5"/>
  <c r="AX40" i="8"/>
  <c r="D40" i="8" s="1"/>
  <c r="AX36" i="8"/>
  <c r="AX32" i="8"/>
  <c r="D32" i="8" s="1"/>
  <c r="AX28" i="8"/>
  <c r="AX24" i="8"/>
  <c r="D24" i="8" s="1"/>
  <c r="AX20" i="8"/>
  <c r="D20" i="8" s="1"/>
  <c r="AX16" i="8"/>
  <c r="D16" i="8" s="1"/>
  <c r="AX12" i="8"/>
  <c r="D12" i="8" s="1"/>
  <c r="AX8" i="8"/>
  <c r="D8" i="8" s="1"/>
  <c r="DZ40" i="8"/>
  <c r="DZ36" i="8"/>
  <c r="D36" i="8" s="1"/>
  <c r="DZ32" i="8"/>
  <c r="DZ28" i="8"/>
  <c r="D28" i="8" s="1"/>
  <c r="DZ24" i="8"/>
  <c r="DZ20" i="8"/>
  <c r="DZ16" i="8"/>
  <c r="DZ12" i="8"/>
  <c r="DZ8" i="8"/>
  <c r="F19" i="5"/>
  <c r="D19" i="5" s="1"/>
  <c r="CR38" i="5"/>
  <c r="O38" i="5" s="1"/>
  <c r="CR14" i="5"/>
  <c r="O14" i="5" s="1"/>
  <c r="D42" i="9"/>
  <c r="AT42" i="4" s="1"/>
  <c r="D42" i="4" s="1"/>
  <c r="D38" i="9"/>
  <c r="AT38" i="4" s="1"/>
  <c r="D38" i="4" s="1"/>
  <c r="D34" i="9"/>
  <c r="AT34" i="4" s="1"/>
  <c r="D34" i="4" s="1"/>
  <c r="D30" i="9"/>
  <c r="AT30" i="4" s="1"/>
  <c r="D30" i="4" s="1"/>
  <c r="D26" i="9"/>
  <c r="AT26" i="4" s="1"/>
  <c r="D26" i="4" s="1"/>
  <c r="D22" i="9"/>
  <c r="AT22" i="4" s="1"/>
  <c r="D22" i="4" s="1"/>
  <c r="AL22" i="1" s="1"/>
  <c r="D18" i="9"/>
  <c r="AT18" i="4" s="1"/>
  <c r="D18" i="4" s="1"/>
  <c r="AL18" i="1" s="1"/>
  <c r="D14" i="9"/>
  <c r="AT14" i="4" s="1"/>
  <c r="D14" i="4" s="1"/>
  <c r="AL14" i="1" s="1"/>
  <c r="D10" i="9"/>
  <c r="AT10" i="4" s="1"/>
  <c r="D10" i="4" s="1"/>
  <c r="D41" i="9"/>
  <c r="AT41" i="4" s="1"/>
  <c r="D41" i="4" s="1"/>
  <c r="D25" i="9"/>
  <c r="AT25" i="4" s="1"/>
  <c r="D25" i="4" s="1"/>
  <c r="D9" i="9"/>
  <c r="AT9" i="4" s="1"/>
  <c r="D9" i="4" s="1"/>
  <c r="D36" i="9"/>
  <c r="AT36" i="4" s="1"/>
  <c r="D36" i="4" s="1"/>
  <c r="D20" i="9"/>
  <c r="AT20" i="4" s="1"/>
  <c r="D20" i="4" s="1"/>
  <c r="AF41" i="5"/>
  <c r="G41" i="5" s="1"/>
  <c r="AF37" i="5"/>
  <c r="G37" i="5" s="1"/>
  <c r="AF33" i="5"/>
  <c r="G33" i="5" s="1"/>
  <c r="AF29" i="5"/>
  <c r="G29" i="5" s="1"/>
  <c r="AF25" i="5"/>
  <c r="G25" i="5" s="1"/>
  <c r="AF21" i="5"/>
  <c r="G21" i="5" s="1"/>
  <c r="AF17" i="5"/>
  <c r="G17" i="5" s="1"/>
  <c r="AF13" i="5"/>
  <c r="G13" i="5" s="1"/>
  <c r="AF9" i="5"/>
  <c r="G9" i="5" s="1"/>
  <c r="AF36" i="5"/>
  <c r="G36" i="5" s="1"/>
  <c r="AF32" i="5"/>
  <c r="G32" i="5" s="1"/>
  <c r="AF24" i="5"/>
  <c r="G24" i="5" s="1"/>
  <c r="F24" i="5" s="1"/>
  <c r="D24" i="5" s="1"/>
  <c r="AF20" i="5"/>
  <c r="G20" i="5" s="1"/>
  <c r="AF16" i="5"/>
  <c r="G16" i="5" s="1"/>
  <c r="F16" i="5" s="1"/>
  <c r="D16" i="5" s="1"/>
  <c r="P42" i="5"/>
  <c r="P38" i="5"/>
  <c r="P34" i="5"/>
  <c r="P30" i="5"/>
  <c r="P26" i="5"/>
  <c r="P22" i="5"/>
  <c r="P18" i="5"/>
  <c r="P14" i="5"/>
  <c r="P10" i="5"/>
  <c r="P41" i="5"/>
  <c r="P33" i="5"/>
  <c r="P25" i="5"/>
  <c r="P9" i="5"/>
  <c r="P40" i="5"/>
  <c r="P36" i="5"/>
  <c r="P20" i="5"/>
  <c r="P12" i="5"/>
  <c r="CJ39" i="5"/>
  <c r="N39" i="5" s="1"/>
  <c r="CJ31" i="5"/>
  <c r="N31" i="5" s="1"/>
  <c r="D31" i="5" s="1"/>
  <c r="CJ27" i="5"/>
  <c r="N27" i="5" s="1"/>
  <c r="CJ23" i="5"/>
  <c r="N23" i="5" s="1"/>
  <c r="CJ11" i="5"/>
  <c r="N11" i="5" s="1"/>
  <c r="CR42" i="5"/>
  <c r="O42" i="5" s="1"/>
  <c r="CR30" i="5"/>
  <c r="O30" i="5" s="1"/>
  <c r="CR26" i="5"/>
  <c r="O26" i="5" s="1"/>
  <c r="CR22" i="5"/>
  <c r="O22" i="5" s="1"/>
  <c r="CR18" i="5"/>
  <c r="O18" i="5" s="1"/>
  <c r="CR10" i="5"/>
  <c r="O10" i="5" s="1"/>
  <c r="X35" i="5"/>
  <c r="E35" i="5" s="1"/>
  <c r="X11" i="5"/>
  <c r="E11" i="5" s="1"/>
  <c r="AF42" i="5"/>
  <c r="G42" i="5" s="1"/>
  <c r="AF26" i="5"/>
  <c r="G26" i="5" s="1"/>
  <c r="AF18" i="5"/>
  <c r="G18" i="5" s="1"/>
  <c r="AF10" i="5"/>
  <c r="G10" i="5" s="1"/>
  <c r="AN41" i="5"/>
  <c r="H41" i="5" s="1"/>
  <c r="AN37" i="5"/>
  <c r="H37" i="5" s="1"/>
  <c r="AN33" i="5"/>
  <c r="H33" i="5" s="1"/>
  <c r="AN29" i="5"/>
  <c r="H29" i="5" s="1"/>
  <c r="AN25" i="5"/>
  <c r="H25" i="5" s="1"/>
  <c r="AN21" i="5"/>
  <c r="H21" i="5" s="1"/>
  <c r="AN17" i="5"/>
  <c r="H17" i="5" s="1"/>
  <c r="AN13" i="5"/>
  <c r="H13" i="5" s="1"/>
  <c r="AN9" i="5"/>
  <c r="H9" i="5" s="1"/>
  <c r="AN40" i="5"/>
  <c r="H40" i="5" s="1"/>
  <c r="F40" i="5" s="1"/>
  <c r="D40" i="5" s="1"/>
  <c r="AN32" i="5"/>
  <c r="H32" i="5" s="1"/>
  <c r="AN24" i="5"/>
  <c r="H24" i="5" s="1"/>
  <c r="AN8" i="5"/>
  <c r="H8" i="5" s="1"/>
  <c r="F8" i="5" s="1"/>
  <c r="D8" i="5" s="1"/>
  <c r="AN39" i="5"/>
  <c r="H39" i="5" s="1"/>
  <c r="AN35" i="5"/>
  <c r="H35" i="5" s="1"/>
  <c r="F35" i="5" s="1"/>
  <c r="AN19" i="5"/>
  <c r="H19" i="5" s="1"/>
  <c r="AN11" i="5"/>
  <c r="H11" i="5" s="1"/>
  <c r="F11" i="5" s="1"/>
  <c r="BL41" i="5"/>
  <c r="K41" i="5" s="1"/>
  <c r="BL37" i="5"/>
  <c r="K37" i="5" s="1"/>
  <c r="BL33" i="5"/>
  <c r="K33" i="5" s="1"/>
  <c r="BL29" i="5"/>
  <c r="K29" i="5" s="1"/>
  <c r="BL25" i="5"/>
  <c r="K25" i="5" s="1"/>
  <c r="BL21" i="5"/>
  <c r="K21" i="5" s="1"/>
  <c r="BL17" i="5"/>
  <c r="K17" i="5" s="1"/>
  <c r="BL13" i="5"/>
  <c r="K13" i="5" s="1"/>
  <c r="BL9" i="5"/>
  <c r="K9" i="5" s="1"/>
  <c r="BL36" i="5"/>
  <c r="K36" i="5" s="1"/>
  <c r="BL28" i="5"/>
  <c r="K28" i="5" s="1"/>
  <c r="BL20" i="5"/>
  <c r="K20" i="5" s="1"/>
  <c r="AV41" i="5"/>
  <c r="I41" i="5" s="1"/>
  <c r="AV37" i="5"/>
  <c r="I37" i="5" s="1"/>
  <c r="AV33" i="5"/>
  <c r="I33" i="5" s="1"/>
  <c r="AV29" i="5"/>
  <c r="I29" i="5" s="1"/>
  <c r="AV25" i="5"/>
  <c r="I25" i="5" s="1"/>
  <c r="AV21" i="5"/>
  <c r="I21" i="5" s="1"/>
  <c r="AV17" i="5"/>
  <c r="I17" i="5" s="1"/>
  <c r="AV13" i="5"/>
  <c r="I13" i="5" s="1"/>
  <c r="AV9" i="5"/>
  <c r="I9" i="5" s="1"/>
  <c r="AV28" i="5"/>
  <c r="I28" i="5" s="1"/>
  <c r="F28" i="5" s="1"/>
  <c r="D28" i="5" s="1"/>
  <c r="AV12" i="5"/>
  <c r="I12" i="5" s="1"/>
  <c r="F12" i="5" s="1"/>
  <c r="D12" i="5" s="1"/>
  <c r="BD38" i="5"/>
  <c r="J38" i="5" s="1"/>
  <c r="F38" i="5" s="1"/>
  <c r="D38" i="5" s="1"/>
  <c r="BD22" i="5"/>
  <c r="J22" i="5" s="1"/>
  <c r="BD32" i="5"/>
  <c r="J32" i="5" s="1"/>
  <c r="BD16" i="5"/>
  <c r="J16" i="5" s="1"/>
  <c r="BL42" i="5"/>
  <c r="K42" i="5" s="1"/>
  <c r="BL26" i="5"/>
  <c r="K26" i="5" s="1"/>
  <c r="BL10" i="5"/>
  <c r="K10" i="5" s="1"/>
  <c r="BT30" i="5"/>
  <c r="L30" i="5" s="1"/>
  <c r="BT14" i="5"/>
  <c r="L14" i="5" s="1"/>
  <c r="F14" i="5" s="1"/>
  <c r="D14" i="5" s="1"/>
  <c r="CB39" i="5"/>
  <c r="M39" i="5" s="1"/>
  <c r="CB23" i="5"/>
  <c r="M23" i="5" s="1"/>
  <c r="F23" i="5" s="1"/>
  <c r="D23" i="5" s="1"/>
  <c r="CB34" i="5"/>
  <c r="M34" i="5" s="1"/>
  <c r="F34" i="5" s="1"/>
  <c r="D34" i="5" s="1"/>
  <c r="CB18" i="5"/>
  <c r="M18" i="5" s="1"/>
  <c r="X21" i="5"/>
  <c r="E21" i="5" s="1"/>
  <c r="X17" i="5"/>
  <c r="E17" i="5" s="1"/>
  <c r="X13" i="5"/>
  <c r="E13" i="5" s="1"/>
  <c r="X9" i="5"/>
  <c r="E9" i="5" s="1"/>
  <c r="BD41" i="5"/>
  <c r="J41" i="5" s="1"/>
  <c r="BD37" i="5"/>
  <c r="J37" i="5" s="1"/>
  <c r="BD33" i="5"/>
  <c r="J33" i="5" s="1"/>
  <c r="BD29" i="5"/>
  <c r="J29" i="5" s="1"/>
  <c r="BD25" i="5"/>
  <c r="J25" i="5" s="1"/>
  <c r="BD21" i="5"/>
  <c r="J21" i="5" s="1"/>
  <c r="BD17" i="5"/>
  <c r="J17" i="5" s="1"/>
  <c r="BD13" i="5"/>
  <c r="J13" i="5" s="1"/>
  <c r="BD9" i="5"/>
  <c r="J9" i="5" s="1"/>
  <c r="CJ41" i="5"/>
  <c r="N41" i="5" s="1"/>
  <c r="CJ37" i="5"/>
  <c r="N37" i="5" s="1"/>
  <c r="CJ33" i="5"/>
  <c r="N33" i="5" s="1"/>
  <c r="CJ29" i="5"/>
  <c r="N29" i="5" s="1"/>
  <c r="CJ25" i="5"/>
  <c r="N25" i="5" s="1"/>
  <c r="CJ21" i="5"/>
  <c r="N21" i="5" s="1"/>
  <c r="CJ17" i="5"/>
  <c r="N17" i="5" s="1"/>
  <c r="CJ13" i="5"/>
  <c r="N13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DF7" i="10"/>
  <c r="DE7" i="10"/>
  <c r="DB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6" i="1" l="1"/>
  <c r="AB16" i="1"/>
  <c r="AK16" i="1"/>
  <c r="AB32" i="1"/>
  <c r="AL32" i="1"/>
  <c r="AK32" i="1"/>
  <c r="AL20" i="1"/>
  <c r="AB20" i="1"/>
  <c r="AK20" i="1"/>
  <c r="AK21" i="1"/>
  <c r="AL21" i="1"/>
  <c r="AB21" i="1"/>
  <c r="AK37" i="1"/>
  <c r="AL37" i="1"/>
  <c r="AB37" i="1"/>
  <c r="AB12" i="1"/>
  <c r="AL12" i="1"/>
  <c r="AK12" i="1"/>
  <c r="AK13" i="1"/>
  <c r="AL13" i="1"/>
  <c r="AB13" i="1"/>
  <c r="AL8" i="1"/>
  <c r="AB8" i="1"/>
  <c r="AK8" i="1"/>
  <c r="AB24" i="1"/>
  <c r="AL24" i="1"/>
  <c r="AK24" i="1"/>
  <c r="AL40" i="1"/>
  <c r="AB40" i="1"/>
  <c r="AK40" i="1"/>
  <c r="AK25" i="1"/>
  <c r="AL25" i="1"/>
  <c r="AB25" i="1"/>
  <c r="AK41" i="1"/>
  <c r="AL41" i="1"/>
  <c r="AB41" i="1"/>
  <c r="F18" i="5"/>
  <c r="D18" i="5" s="1"/>
  <c r="D35" i="5"/>
  <c r="F13" i="5"/>
  <c r="F29" i="5"/>
  <c r="D29" i="5" s="1"/>
  <c r="BS32" i="10"/>
  <c r="BY32" i="10"/>
  <c r="BR32" i="10" s="1"/>
  <c r="M32" i="1" s="1"/>
  <c r="AB30" i="1"/>
  <c r="AK30" i="1"/>
  <c r="AL30" i="1"/>
  <c r="BY8" i="10"/>
  <c r="BR8" i="10" s="1"/>
  <c r="M8" i="1" s="1"/>
  <c r="BS8" i="10"/>
  <c r="BS38" i="10"/>
  <c r="BY38" i="10"/>
  <c r="BR38" i="10" s="1"/>
  <c r="M38" i="1" s="1"/>
  <c r="D39" i="10"/>
  <c r="D24" i="10"/>
  <c r="CT33" i="10"/>
  <c r="CM33" i="10" s="1"/>
  <c r="N33" i="1" s="1"/>
  <c r="CN33" i="10"/>
  <c r="CM22" i="10"/>
  <c r="N22" i="1" s="1"/>
  <c r="AL28" i="1"/>
  <c r="AB28" i="1"/>
  <c r="AK28" i="1"/>
  <c r="AK29" i="1"/>
  <c r="AL29" i="1"/>
  <c r="AB29" i="1"/>
  <c r="D9" i="10"/>
  <c r="D40" i="10"/>
  <c r="AK9" i="1"/>
  <c r="AL9" i="1"/>
  <c r="AB9" i="1"/>
  <c r="AK27" i="1"/>
  <c r="AB27" i="1"/>
  <c r="AL27" i="1"/>
  <c r="D21" i="5"/>
  <c r="F39" i="5"/>
  <c r="D39" i="5" s="1"/>
  <c r="F26" i="5"/>
  <c r="D26" i="5" s="1"/>
  <c r="F32" i="5"/>
  <c r="D32" i="5" s="1"/>
  <c r="F17" i="5"/>
  <c r="D17" i="5" s="1"/>
  <c r="F33" i="5"/>
  <c r="D33" i="5" s="1"/>
  <c r="D27" i="5"/>
  <c r="CT13" i="10"/>
  <c r="CM13" i="10" s="1"/>
  <c r="N13" i="1" s="1"/>
  <c r="CN13" i="10"/>
  <c r="AB34" i="1"/>
  <c r="AK34" i="1"/>
  <c r="AL34" i="1"/>
  <c r="BY14" i="10"/>
  <c r="BR14" i="10" s="1"/>
  <c r="M14" i="1" s="1"/>
  <c r="BS14" i="10"/>
  <c r="BY42" i="10"/>
  <c r="BR42" i="10" s="1"/>
  <c r="M42" i="1" s="1"/>
  <c r="BS42" i="10"/>
  <c r="H20" i="1"/>
  <c r="K20" i="1" s="1"/>
  <c r="L20" i="1" s="1"/>
  <c r="D23" i="10"/>
  <c r="D36" i="10"/>
  <c r="BY16" i="10"/>
  <c r="BR16" i="10" s="1"/>
  <c r="M16" i="1" s="1"/>
  <c r="BS16" i="10"/>
  <c r="CM30" i="10"/>
  <c r="N30" i="1" s="1"/>
  <c r="H18" i="1"/>
  <c r="K18" i="1" s="1"/>
  <c r="L18" i="1" s="1"/>
  <c r="D21" i="10"/>
  <c r="AK33" i="1"/>
  <c r="AL33" i="1"/>
  <c r="AB33" i="1"/>
  <c r="CM38" i="10"/>
  <c r="N38" i="1" s="1"/>
  <c r="CM18" i="10"/>
  <c r="N18" i="1" s="1"/>
  <c r="D25" i="10"/>
  <c r="AB35" i="1"/>
  <c r="AK35" i="1"/>
  <c r="AL35" i="1"/>
  <c r="H19" i="1"/>
  <c r="K19" i="1" s="1"/>
  <c r="L19" i="1" s="1"/>
  <c r="D8" i="10"/>
  <c r="F42" i="5"/>
  <c r="D42" i="5" s="1"/>
  <c r="F36" i="5"/>
  <c r="D36" i="5" s="1"/>
  <c r="F21" i="5"/>
  <c r="F37" i="5"/>
  <c r="D37" i="5" s="1"/>
  <c r="CT29" i="10"/>
  <c r="CM29" i="10" s="1"/>
  <c r="N29" i="1" s="1"/>
  <c r="CN29" i="10"/>
  <c r="AB10" i="1"/>
  <c r="AK10" i="1"/>
  <c r="AL10" i="1"/>
  <c r="AL38" i="1"/>
  <c r="AB38" i="1"/>
  <c r="AK38" i="1"/>
  <c r="CN19" i="10"/>
  <c r="CT19" i="10"/>
  <c r="CM19" i="10" s="1"/>
  <c r="N19" i="1" s="1"/>
  <c r="BS30" i="10"/>
  <c r="BY30" i="10"/>
  <c r="BR30" i="10" s="1"/>
  <c r="M30" i="1" s="1"/>
  <c r="BY40" i="10"/>
  <c r="BR40" i="10" s="1"/>
  <c r="M40" i="1" s="1"/>
  <c r="BS40" i="10"/>
  <c r="D37" i="10"/>
  <c r="AK17" i="1"/>
  <c r="AL17" i="1"/>
  <c r="AB17" i="1"/>
  <c r="AK39" i="1"/>
  <c r="AB39" i="1"/>
  <c r="AL39" i="1"/>
  <c r="D16" i="10"/>
  <c r="H31" i="1"/>
  <c r="K31" i="1" s="1"/>
  <c r="L31" i="1" s="1"/>
  <c r="AL36" i="1"/>
  <c r="AB36" i="1"/>
  <c r="AK36" i="1"/>
  <c r="D13" i="5"/>
  <c r="F10" i="5"/>
  <c r="D10" i="5" s="1"/>
  <c r="D11" i="5"/>
  <c r="F20" i="5"/>
  <c r="D20" i="5" s="1"/>
  <c r="F9" i="5"/>
  <c r="D9" i="5" s="1"/>
  <c r="F25" i="5"/>
  <c r="D25" i="5" s="1"/>
  <c r="F41" i="5"/>
  <c r="D41" i="5" s="1"/>
  <c r="BY28" i="10"/>
  <c r="BR28" i="10" s="1"/>
  <c r="M28" i="1" s="1"/>
  <c r="BS28" i="10"/>
  <c r="AL26" i="1"/>
  <c r="AB26" i="1"/>
  <c r="AK26" i="1"/>
  <c r="AB42" i="1"/>
  <c r="AK42" i="1"/>
  <c r="AL42" i="1"/>
  <c r="CN35" i="10"/>
  <c r="CT35" i="10"/>
  <c r="CM35" i="10" s="1"/>
  <c r="N35" i="1" s="1"/>
  <c r="BY34" i="10"/>
  <c r="BR34" i="10" s="1"/>
  <c r="M34" i="1" s="1"/>
  <c r="BS34" i="10"/>
  <c r="H12" i="1"/>
  <c r="K12" i="1" s="1"/>
  <c r="L12" i="1" s="1"/>
  <c r="CM10" i="10"/>
  <c r="N10" i="1" s="1"/>
  <c r="CM14" i="10"/>
  <c r="N14" i="1" s="1"/>
  <c r="AB23" i="1"/>
  <c r="AK23" i="1"/>
  <c r="AL23" i="1"/>
  <c r="H35" i="1"/>
  <c r="K35" i="1" s="1"/>
  <c r="L35" i="1" s="1"/>
  <c r="CM34" i="10"/>
  <c r="N34" i="1" s="1"/>
  <c r="AK19" i="1"/>
  <c r="AB19" i="1"/>
  <c r="AL19" i="1"/>
  <c r="D32" i="10"/>
  <c r="F7" i="9"/>
  <c r="AV7" i="4" s="1"/>
  <c r="F7" i="4" s="1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W7" i="9"/>
  <c r="BM7" i="4" s="1"/>
  <c r="W7" i="4" s="1"/>
  <c r="R7" i="10"/>
  <c r="CC7" i="10" s="1"/>
  <c r="BV7" i="10" s="1"/>
  <c r="AI7" i="10"/>
  <c r="CV7" i="10" s="1"/>
  <c r="CO7" i="10" s="1"/>
  <c r="AY7" i="10"/>
  <c r="CZ7" i="10" s="1"/>
  <c r="CS7" i="10" s="1"/>
  <c r="N7" i="9"/>
  <c r="BD7" i="4" s="1"/>
  <c r="N7" i="4" s="1"/>
  <c r="L7" i="9"/>
  <c r="BB7" i="4" s="1"/>
  <c r="L7" i="4" s="1"/>
  <c r="P7" i="9"/>
  <c r="BF7" i="4" s="1"/>
  <c r="P7" i="4" s="1"/>
  <c r="V7" i="9"/>
  <c r="BL7" i="4" s="1"/>
  <c r="V7" i="4" s="1"/>
  <c r="AC7" i="3"/>
  <c r="AO7" i="1" s="1"/>
  <c r="F7" i="8"/>
  <c r="M7" i="8"/>
  <c r="G7" i="9"/>
  <c r="AW7" i="4" s="1"/>
  <c r="G7" i="4" s="1"/>
  <c r="CC7" i="8"/>
  <c r="S7" i="9"/>
  <c r="BI7" i="4" s="1"/>
  <c r="S7" i="4" s="1"/>
  <c r="H7" i="9"/>
  <c r="AX7" i="4" s="1"/>
  <c r="H7" i="4" s="1"/>
  <c r="BU7" i="8"/>
  <c r="EA7" i="8"/>
  <c r="BD7" i="10"/>
  <c r="BO7" i="9"/>
  <c r="AE7" i="1" s="1"/>
  <c r="CF7" i="10"/>
  <c r="BK7" i="10"/>
  <c r="EU7" i="9"/>
  <c r="AI7" i="1" s="1"/>
  <c r="DI7" i="10"/>
  <c r="D7" i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DZ7" i="8" l="1"/>
  <c r="AP7" i="1"/>
  <c r="E7" i="8"/>
  <c r="Z7" i="1"/>
  <c r="CB7" i="8"/>
  <c r="E7" i="10"/>
  <c r="Z7" i="3"/>
  <c r="BM7" i="8"/>
  <c r="AI7" i="8"/>
  <c r="CQ7" i="8"/>
  <c r="AD7" i="10"/>
  <c r="T7" i="8"/>
  <c r="AX7" i="8"/>
  <c r="BC7" i="10"/>
  <c r="I7" i="1" s="1"/>
  <c r="DF7" i="8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" i="13"/>
  <c r="AA116" i="13"/>
  <c r="AA19" i="13"/>
  <c r="AA56" i="13"/>
  <c r="AA7" i="13"/>
  <c r="AA111" i="13"/>
  <c r="AA169" i="13"/>
  <c r="AA29" i="13"/>
  <c r="AA86" i="13"/>
  <c r="AA131" i="13"/>
  <c r="M37" i="14"/>
  <c r="AA6" i="13"/>
  <c r="AA113" i="13"/>
  <c r="AA101" i="13"/>
  <c r="AA174" i="13"/>
  <c r="AA130" i="13"/>
  <c r="AA65" i="13"/>
  <c r="AA22" i="13"/>
  <c r="AA188" i="13"/>
  <c r="AA102" i="13"/>
  <c r="AA139" i="13"/>
  <c r="AA42" i="13"/>
  <c r="AA213" i="13"/>
  <c r="AA30" i="13"/>
  <c r="I33" i="14"/>
  <c r="M33" i="14"/>
  <c r="AA133" i="13"/>
  <c r="AA34" i="13"/>
  <c r="AA249" i="13"/>
  <c r="AA97" i="13"/>
  <c r="AA85" i="13"/>
  <c r="M24" i="14"/>
  <c r="AA64" i="13"/>
  <c r="AA230" i="13"/>
  <c r="AA35" i="13"/>
  <c r="AA16" i="13"/>
  <c r="AA160" i="13"/>
  <c r="AA246" i="13"/>
  <c r="AA55" i="13"/>
  <c r="AA185" i="13"/>
  <c r="AA168" i="13"/>
  <c r="AA51" i="13"/>
  <c r="AA192" i="13"/>
  <c r="M36" i="14"/>
  <c r="M16" i="14"/>
  <c r="AA157" i="13"/>
  <c r="AA57" i="13"/>
  <c r="AA134" i="13"/>
  <c r="I37" i="14"/>
  <c r="AA175" i="13"/>
  <c r="AA222" i="13"/>
  <c r="AA154" i="13"/>
  <c r="AA70" i="13"/>
  <c r="AA109" i="13"/>
  <c r="AA110" i="13"/>
  <c r="AA245" i="13"/>
  <c r="AA33" i="13"/>
  <c r="AA78" i="13"/>
  <c r="AA200" i="13"/>
  <c r="I17" i="14"/>
  <c r="M21" i="14"/>
  <c r="AA100" i="13"/>
  <c r="AA219" i="13"/>
  <c r="AA123" i="13"/>
  <c r="AA79" i="13"/>
  <c r="M28" i="14"/>
  <c r="AA225" i="13"/>
  <c r="AA27" i="13"/>
  <c r="AA148" i="13"/>
  <c r="AA126" i="13"/>
  <c r="AA54" i="13"/>
  <c r="AA221" i="13"/>
  <c r="AA241" i="13"/>
  <c r="AA107" i="13"/>
  <c r="AA49" i="13"/>
  <c r="AA128" i="13"/>
  <c r="C39" i="14"/>
  <c r="C10" i="14"/>
  <c r="AA127" i="13"/>
  <c r="AA242" i="13"/>
  <c r="AA247" i="13"/>
  <c r="AA44" i="13"/>
  <c r="AA77" i="13"/>
  <c r="AA132" i="13"/>
  <c r="AA209" i="13"/>
  <c r="AA93" i="13"/>
  <c r="AA227" i="13"/>
  <c r="AA80" i="13"/>
  <c r="AA13" i="13"/>
  <c r="AA237" i="13"/>
  <c r="AA172" i="13"/>
  <c r="AA21" i="13"/>
  <c r="M27" i="14"/>
  <c r="M22" i="14"/>
  <c r="AA69" i="13"/>
  <c r="AA119" i="13"/>
  <c r="AA214" i="13"/>
  <c r="M38" i="14"/>
  <c r="AA83" i="13"/>
  <c r="AA155" i="13"/>
  <c r="AA88" i="13"/>
  <c r="AA136" i="13"/>
  <c r="AA215" i="13"/>
  <c r="AA106" i="13"/>
  <c r="AA184" i="13"/>
  <c r="AA48" i="13"/>
  <c r="AA223" i="13"/>
  <c r="AA58" i="13"/>
  <c r="M31" i="14"/>
  <c r="M12" i="14"/>
  <c r="AA87" i="13"/>
  <c r="AA95" i="13"/>
  <c r="AA167" i="13"/>
  <c r="AA46" i="13"/>
  <c r="AA171" i="13"/>
  <c r="AA143" i="13"/>
  <c r="AA14" i="13"/>
  <c r="AA138" i="13"/>
  <c r="AA140" i="13"/>
  <c r="AA198" i="13"/>
  <c r="AA189" i="13"/>
  <c r="AA81" i="13"/>
  <c r="AA53" i="13"/>
  <c r="AA197" i="13"/>
  <c r="AA144" i="13"/>
  <c r="AA156" i="13"/>
  <c r="AA158" i="13"/>
  <c r="AA38" i="13"/>
  <c r="AA179" i="13"/>
  <c r="AA161" i="13"/>
  <c r="AA115" i="13"/>
  <c r="AA206" i="13"/>
  <c r="AA151" i="13"/>
  <c r="AA15" i="13"/>
  <c r="AA165" i="13"/>
  <c r="AA73" i="13"/>
  <c r="M7" i="14"/>
  <c r="M35" i="14"/>
  <c r="AA178" i="13"/>
  <c r="AA120" i="13"/>
  <c r="AA228" i="13"/>
  <c r="M18" i="14"/>
  <c r="AA32" i="13"/>
  <c r="AA66" i="13"/>
  <c r="AA23" i="13"/>
  <c r="AA218" i="13"/>
  <c r="AA233" i="13"/>
  <c r="AA150" i="13"/>
  <c r="AA203" i="13"/>
  <c r="AA210" i="13"/>
  <c r="AA187" i="13"/>
  <c r="AA181" i="13"/>
  <c r="M34" i="14"/>
  <c r="C14" i="14"/>
  <c r="AA82" i="13"/>
  <c r="AA62" i="13"/>
  <c r="AA149" i="13"/>
  <c r="M23" i="14"/>
  <c r="AA180" i="13"/>
  <c r="AA238" i="13"/>
  <c r="AA183" i="13"/>
  <c r="AA12" i="13"/>
  <c r="AA231" i="13"/>
  <c r="AA52" i="13"/>
  <c r="AA45" i="13"/>
  <c r="AA201" i="13"/>
  <c r="AA96" i="13"/>
  <c r="AA196" i="13"/>
  <c r="AA145" i="13"/>
  <c r="M26" i="14"/>
  <c r="M8" i="14"/>
  <c r="AA41" i="13"/>
  <c r="AA159" i="13"/>
  <c r="AA217" i="13"/>
  <c r="M19" i="14"/>
  <c r="AA121" i="13"/>
  <c r="AA141" i="13"/>
  <c r="AA186" i="13"/>
  <c r="AA232" i="13"/>
  <c r="C38" i="14"/>
  <c r="AA68" i="13"/>
  <c r="AA220" i="13"/>
  <c r="AA146" i="13"/>
  <c r="AA10" i="13"/>
  <c r="AA173" i="13"/>
  <c r="M17" i="14"/>
  <c r="M25" i="14"/>
  <c r="AA224" i="13"/>
  <c r="M29" i="14"/>
  <c r="AA94" i="13"/>
  <c r="AA153" i="13"/>
  <c r="AA226" i="13"/>
  <c r="C12" i="14"/>
  <c r="AA76" i="13"/>
  <c r="C20" i="14"/>
  <c r="AA239" i="13"/>
  <c r="AA170" i="13"/>
  <c r="AA118" i="13"/>
  <c r="M30" i="14"/>
  <c r="AA194" i="13"/>
  <c r="AA37" i="13"/>
  <c r="AA250" i="13"/>
  <c r="AA176" i="13"/>
  <c r="C18" i="14"/>
  <c r="AA191" i="13"/>
  <c r="AA8" i="13"/>
  <c r="AA195" i="13"/>
  <c r="AA98" i="13"/>
  <c r="F40" i="14"/>
  <c r="AA202" i="13"/>
  <c r="I21" i="14"/>
  <c r="AA142" i="13"/>
  <c r="AA248" i="13"/>
  <c r="AA112" i="13"/>
  <c r="AA90" i="13"/>
  <c r="AA147" i="13"/>
  <c r="AA108" i="13"/>
  <c r="AA28" i="13"/>
  <c r="AA91" i="13"/>
  <c r="AA129" i="13"/>
  <c r="AA67" i="13"/>
  <c r="AA204" i="13"/>
  <c r="AA211" i="13"/>
  <c r="M9" i="14"/>
  <c r="F5" i="14"/>
  <c r="AA84" i="13"/>
  <c r="AA40" i="13"/>
  <c r="AA193" i="13"/>
  <c r="AA182" i="13"/>
  <c r="AA43" i="13"/>
  <c r="AA105" i="13"/>
  <c r="AA39" i="13"/>
  <c r="AA244" i="13"/>
  <c r="AA135" i="13"/>
  <c r="AA114" i="13"/>
  <c r="AA240" i="13"/>
  <c r="AA137" i="13"/>
  <c r="AA26" i="13"/>
  <c r="AA89" i="13"/>
  <c r="I13" i="14"/>
  <c r="M13" i="14"/>
  <c r="AA243" i="13"/>
  <c r="AA36" i="13"/>
  <c r="AA50" i="13"/>
  <c r="M15" i="14"/>
  <c r="AA72" i="13"/>
  <c r="AA152" i="13"/>
  <c r="AA117" i="13"/>
  <c r="AA234" i="13"/>
  <c r="AA18" i="13"/>
  <c r="AA125" i="13"/>
  <c r="AA17" i="13"/>
  <c r="AA104" i="13"/>
  <c r="AA103" i="13"/>
  <c r="AA207" i="13"/>
  <c r="C24" i="14"/>
  <c r="F8" i="14"/>
  <c r="AA11" i="13"/>
  <c r="AA31" i="13"/>
  <c r="AA63" i="13"/>
  <c r="AA212" i="13"/>
  <c r="I25" i="14"/>
  <c r="AA5" i="13"/>
  <c r="AA216" i="13"/>
  <c r="AA61" i="13"/>
  <c r="AA25" i="13"/>
  <c r="I29" i="14"/>
  <c r="AA20" i="13"/>
  <c r="AA163" i="13"/>
  <c r="AA235" i="13"/>
  <c r="AA162" i="13"/>
  <c r="AA177" i="13"/>
  <c r="M14" i="14"/>
  <c r="AA47" i="13"/>
  <c r="AA75" i="13"/>
  <c r="AA99" i="13"/>
  <c r="AA208" i="13"/>
  <c r="AA59" i="13"/>
  <c r="AA190" i="13"/>
  <c r="AA74" i="13"/>
  <c r="AA205" i="13"/>
  <c r="AA164" i="13"/>
  <c r="AA60" i="13"/>
  <c r="M20" i="14"/>
  <c r="AA199" i="13"/>
  <c r="AA71" i="13"/>
  <c r="AA24" i="13"/>
  <c r="AA229" i="13"/>
  <c r="C16" i="14"/>
  <c r="AA166" i="13"/>
  <c r="M32" i="14"/>
  <c r="AA124" i="13"/>
  <c r="AA9" i="13"/>
  <c r="AA92" i="13"/>
  <c r="AA236" i="13"/>
  <c r="AA122" i="13"/>
  <c r="H7" i="1" l="1"/>
  <c r="K7" i="1" s="1"/>
  <c r="L7" i="1" s="1"/>
  <c r="D7" i="10"/>
  <c r="D7" i="8"/>
  <c r="AJ7" i="1"/>
  <c r="AK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L7" i="1"/>
  <c r="AB7" i="1"/>
  <c r="I8" i="14"/>
  <c r="C22" i="14"/>
  <c r="C40" i="14"/>
  <c r="F21" i="14"/>
  <c r="P11" i="14"/>
  <c r="O37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<sst xmlns="http://schemas.openxmlformats.org/spreadsheetml/2006/main" count="5300" uniqueCount="833">
  <si>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</si>
  <si>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</si>
  <si>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</si>
  <si>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</si>
  <si>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</si>
  <si>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</si>
  <si>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</si>
  <si>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</si>
  <si>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</si>
  <si>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</si>
  <si>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</si>
  <si>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</si>
  <si>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</si>
  <si>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</si>
  <si>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</si>
  <si>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</si>
  <si>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</si>
  <si>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</si>
  <si>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</si>
  <si>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</si>
  <si>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</si>
  <si>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</si>
  <si>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</si>
  <si>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</si>
  <si>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</si>
  <si>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</si>
  <si>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</si>
  <si>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</si>
  <si>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</si>
  <si>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</si>
  <si>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</si>
  <si>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</si>
  <si>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</si>
  <si>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</si>
  <si>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</si>
  <si>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</si>
  <si>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</si>
  <si>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</si>
  <si>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</si>
  <si>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</si>
  <si>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</si>
  <si>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</si>
  <si>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</si>
  <si>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</si>
  <si>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</si>
  <si>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</si>
  <si>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</si>
  <si>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</si>
  <si>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</si>
  <si>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</si>
  <si>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</si>
  <si>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</si>
  <si>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</si>
  <si>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</si>
  <si>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</si>
  <si>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</si>
  <si>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</si>
  <si>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</si>
  <si>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</si>
  <si>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</si>
  <si>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</si>
  <si>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</si>
  <si>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</si>
  <si>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</si>
  <si>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</si>
  <si>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</si>
  <si>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</si>
  <si>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</si>
  <si>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</si>
  <si>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</si>
  <si>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</si>
  <si>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</si>
  <si>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</si>
  <si>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</si>
  <si>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</si>
  <si>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</si>
  <si>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</si>
  <si>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</si>
  <si>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</si>
  <si>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</si>
  <si>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</si>
  <si>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</si>
  <si>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</si>
  <si>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</si>
  <si>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</si>
  <si>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</si>
  <si>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</si>
  <si>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</si>
  <si>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</si>
  <si>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</si>
  <si>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</si>
  <si>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</si>
  <si>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</si>
  <si>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</si>
  <si>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</si>
  <si>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</si>
  <si>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</si>
  <si>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</si>
  <si>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</si>
  <si>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</si>
  <si>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</si>
  <si>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</si>
  <si>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</si>
  <si>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</si>
  <si>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</si>
  <si>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</si>
  <si>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</si>
  <si>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</si>
  <si>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</si>
  <si>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</si>
  <si>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</si>
  <si>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</si>
  <si>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</si>
  <si>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</si>
  <si>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</si>
  <si>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</si>
  <si>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</si>
  <si>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</si>
  <si>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</si>
  <si>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</si>
  <si>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</si>
  <si>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</si>
  <si>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</si>
  <si>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</si>
  <si>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</si>
  <si>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</si>
  <si>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</si>
  <si>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</si>
  <si>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</si>
  <si>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</si>
  <si>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</si>
  <si>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</si>
  <si>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</si>
  <si>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</si>
  <si>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</si>
  <si>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</si>
  <si>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</si>
  <si>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</si>
  <si>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</si>
  <si>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</si>
  <si>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</si>
  <si>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</si>
  <si>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</si>
  <si>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</si>
  <si>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</si>
  <si>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</si>
  <si>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</si>
  <si>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</si>
  <si>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</si>
  <si>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</si>
  <si>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</si>
  <si>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</si>
  <si>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</si>
  <si>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</si>
  <si>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</si>
  <si>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</si>
  <si>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</si>
  <si>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</si>
  <si>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</si>
  <si>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</si>
  <si>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</si>
  <si>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</si>
  <si>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</si>
  <si>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</si>
  <si>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</si>
  <si>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</si>
  <si>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</si>
  <si>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</si>
  <si>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</si>
  <si>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</si>
  <si>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</si>
  <si>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</si>
  <si>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</si>
  <si>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</si>
  <si>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</si>
  <si>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</si>
  <si>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</si>
  <si>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</si>
  <si>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</si>
  <si>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</si>
  <si>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</si>
  <si>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</si>
  <si>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</si>
  <si>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</si>
  <si>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</si>
  <si>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</si>
  <si>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</si>
  <si>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</si>
  <si>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</si>
  <si>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</si>
  <si>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</si>
  <si>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</si>
  <si>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</si>
  <si>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</si>
  <si>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</si>
  <si>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</si>
  <si>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</si>
  <si>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</si>
  <si>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</si>
  <si>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</si>
  <si>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</si>
  <si>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</si>
  <si>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</si>
  <si>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</si>
  <si>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</si>
  <si>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</si>
  <si>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</si>
  <si>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</si>
  <si>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</si>
  <si>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</si>
  <si>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</si>
  <si>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</si>
  <si>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</si>
  <si>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</si>
  <si>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</si>
  <si>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</si>
  <si>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</si>
  <si>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</si>
  <si>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</si>
  <si>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</si>
  <si>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</si>
  <si>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</si>
  <si>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</si>
  <si>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</si>
  <si>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</si>
  <si>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</si>
  <si>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</si>
  <si>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</si>
  <si>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</si>
  <si>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</si>
  <si>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</si>
  <si>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</si>
  <si>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</si>
  <si>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</si>
  <si>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</si>
  <si>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</si>
  <si>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</si>
  <si>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</si>
  <si>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</si>
  <si>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</si>
  <si>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</si>
  <si>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</si>
  <si>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</si>
  <si>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</si>
  <si>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</si>
  <si>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</si>
  <si>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</si>
  <si>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</si>
  <si>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</si>
  <si>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</si>
  <si>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</si>
  <si>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</si>
  <si>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</si>
  <si>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</si>
  <si>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</si>
  <si>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</si>
  <si>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</si>
  <si>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</si>
  <si>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</si>
  <si>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</si>
  <si>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</si>
  <si>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</si>
  <si>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</si>
  <si>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</si>
  <si>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</si>
  <si>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</si>
  <si>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</si>
  <si>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</si>
  <si>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</si>
  <si>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</si>
  <si>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</si>
  <si>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</si>
  <si>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</si>
  <si>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</si>
  <si>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</si>
  <si>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</si>
  <si>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</si>
  <si>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</si>
  <si>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</si>
  <si>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</si>
  <si>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</si>
  <si>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</si>
  <si>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</si>
  <si>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</si>
  <si>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</si>
  <si>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</si>
  <si>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</si>
  <si>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</si>
  <si>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</si>
  <si>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</si>
  <si>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</si>
  <si>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</si>
  <si>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</si>
  <si>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</si>
  <si>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</si>
  <si>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</si>
  <si>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</si>
  <si>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</si>
  <si>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</si>
  <si>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</si>
  <si>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</si>
  <si>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</si>
  <si>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</si>
  <si>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</si>
  <si>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</si>
  <si>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</si>
  <si>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</si>
  <si>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</si>
  <si>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</si>
  <si>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</si>
  <si>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</si>
  <si>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</si>
  <si>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</si>
  <si>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</si>
  <si>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</si>
  <si>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</si>
  <si>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</si>
  <si>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</si>
  <si>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</si>
  <si>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</si>
  <si>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</si>
  <si>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</si>
  <si>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</si>
  <si>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</si>
  <si>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</si>
  <si>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</si>
  <si>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</si>
  <si>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</si>
  <si>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</si>
  <si>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</si>
  <si>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</si>
  <si>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</si>
  <si>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</si>
  <si>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</si>
  <si>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</si>
  <si>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</si>
  <si>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</si>
  <si>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</si>
  <si>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</si>
  <si>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</si>
  <si>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</si>
  <si>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</si>
  <si>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</si>
  <si>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</si>
  <si>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</si>
  <si>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</si>
  <si>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</si>
  <si>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</si>
  <si>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</si>
  <si>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</si>
  <si>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</si>
  <si>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</si>
  <si>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</si>
  <si>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</si>
  <si>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</si>
  <si>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</si>
  <si>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</si>
  <si>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</si>
  <si>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</si>
  <si>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</si>
  <si>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</si>
  <si>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</si>
  <si>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</si>
  <si>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</si>
  <si>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</si>
  <si>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</si>
  <si>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</si>
  <si>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</si>
  <si>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</si>
  <si>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</si>
  <si>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</si>
  <si>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</si>
  <si>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</si>
  <si>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</si>
  <si>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</si>
  <si>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</si>
  <si>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</si>
  <si>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</si>
  <si>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</si>
  <si>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</si>
  <si>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</si>
  <si>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</si>
  <si>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</si>
  <si>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</si>
  <si>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</si>
  <si>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</si>
  <si>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</si>
  <si>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</si>
  <si>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</si>
  <si>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</si>
  <si>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</si>
  <si>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</si>
  <si>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</si>
  <si>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</si>
  <si>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</si>
  <si>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</si>
  <si>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</si>
  <si>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</si>
  <si>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</si>
  <si>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</si>
  <si>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</si>
  <si>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</si>
  <si>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</si>
  <si>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</si>
  <si>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</si>
  <si>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</si>
  <si>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</si>
  <si>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</si>
  <si>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</si>
  <si>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</si>
  <si>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</si>
  <si>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</si>
  <si>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</si>
  <si>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</si>
  <si>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</si>
  <si>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</si>
  <si>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</si>
  <si>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</si>
  <si>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</si>
  <si>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</si>
  <si>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</si>
  <si>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</si>
  <si>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</si>
  <si>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</si>
  <si>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</si>
  <si>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</si>
  <si>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</si>
  <si>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</si>
  <si>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</si>
  <si>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</si>
  <si>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</si>
  <si>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</si>
  <si>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</si>
  <si>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</si>
  <si>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</si>
  <si>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</si>
  <si>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</si>
  <si>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</si>
  <si>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</si>
  <si>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</si>
  <si>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</si>
  <si>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</si>
  <si>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</si>
  <si>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</si>
  <si>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</si>
  <si>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</si>
  <si>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</si>
  <si>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</si>
  <si>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</si>
  <si>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</si>
  <si>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</si>
  <si>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</si>
  <si>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</si>
  <si>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</si>
  <si>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</si>
  <si>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</si>
  <si>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</si>
  <si>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</si>
  <si>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</si>
  <si>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</si>
  <si>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</si>
  <si>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</si>
  <si>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</si>
  <si>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</si>
  <si>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</si>
  <si>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</si>
  <si>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</si>
  <si>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</si>
  <si>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</si>
  <si>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</si>
  <si>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</si>
  <si>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</si>
  <si>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</si>
  <si>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</si>
  <si>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</si>
  <si>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</si>
  <si>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</si>
  <si>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</si>
  <si>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</si>
  <si>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</si>
  <si>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</si>
  <si>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</si>
  <si>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</si>
  <si>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</si>
  <si>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</si>
  <si>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</si>
  <si>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</si>
  <si>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</si>
  <si>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</si>
  <si>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</si>
  <si>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</si>
  <si>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</si>
  <si>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</si>
  <si>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</si>
  <si>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</si>
  <si>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</si>
  <si>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</si>
  <si>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</si>
  <si>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</si>
  <si>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</si>
  <si>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</si>
  <si>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</si>
  <si>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</si>
  <si>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</si>
  <si>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</si>
  <si>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</si>
  <si>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</si>
  <si>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</si>
  <si>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</si>
  <si>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</si>
  <si>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</si>
  <si>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</si>
  <si>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</si>
  <si>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</si>
  <si>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</si>
  <si>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</si>
  <si>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</si>
  <si>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</si>
  <si>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</si>
  <si>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</si>
  <si>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</si>
  <si>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</si>
  <si>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</si>
  <si>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</si>
  <si>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</si>
  <si>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</si>
  <si>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</si>
  <si>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</si>
  <si>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</si>
  <si>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</si>
  <si>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</si>
  <si>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</si>
  <si>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</si>
  <si>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</si>
  <si>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</si>
  <si>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</si>
  <si>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</si>
  <si>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</si>
  <si>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</si>
  <si>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</si>
  <si>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</si>
  <si>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</si>
  <si>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</si>
  <si>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</si>
  <si>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</si>
  <si>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</si>
  <si>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</si>
  <si>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</si>
  <si>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</si>
  <si>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</si>
  <si>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</si>
  <si>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</si>
  <si>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</si>
  <si>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</si>
  <si>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</si>
  <si>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</si>
  <si>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</si>
  <si>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</si>
  <si>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</si>
  <si>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</si>
  <si>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</si>
  <si>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</si>
  <si>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</si>
  <si>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</si>
  <si>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</si>
  <si>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</si>
  <si>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</si>
  <si>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</si>
  <si>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</si>
  <si>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</si>
  <si>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</si>
  <si>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</si>
  <si>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</si>
  <si>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</si>
  <si>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</si>
  <si>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</si>
  <si>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</si>
  <si>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</si>
  <si>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</si>
  <si>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</si>
  <si>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</si>
  <si>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</si>
  <si>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</si>
  <si>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</si>
  <si>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</si>
  <si>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</si>
  <si>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</si>
  <si>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</si>
  <si>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</si>
  <si>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</si>
  <si>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</si>
  <si>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</si>
  <si>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</si>
  <si>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</si>
  <si>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</si>
  <si>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</si>
  <si>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</si>
  <si>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</si>
  <si>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</si>
  <si>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</si>
  <si>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</si>
  <si>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</si>
  <si>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</si>
  <si>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</si>
  <si>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</si>
  <si>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</si>
  <si>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</si>
  <si>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</si>
  <si>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</si>
  <si>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</si>
  <si>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</si>
  <si>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</si>
  <si>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</si>
  <si>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</si>
  <si>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</si>
  <si>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</si>
  <si>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</si>
  <si>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</si>
  <si>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</si>
  <si>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</si>
  <si>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</si>
  <si>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</si>
  <si>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</si>
  <si>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</si>
  <si>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</si>
  <si>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</si>
  <si>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</si>
  <si>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</si>
  <si>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</si>
  <si>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</si>
  <si>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</si>
  <si>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</si>
  <si>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</si>
  <si>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</si>
  <si>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</si>
  <si>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</si>
  <si>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</si>
  <si>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</si>
  <si>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</si>
  <si>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</si>
  <si>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</si>
  <si>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</si>
  <si>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</si>
  <si>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</si>
  <si>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</si>
  <si>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</si>
  <si>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</si>
  <si>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</si>
  <si>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</si>
  <si>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</si>
  <si>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</si>
  <si>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</si>
  <si>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</si>
  <si>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</si>
  <si>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</si>
  <si>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</si>
  <si>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</si>
  <si>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</si>
  <si>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</si>
  <si>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</si>
  <si>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</si>
  <si>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</si>
  <si>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</si>
  <si>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</si>
  <si>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</si>
  <si>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</si>
  <si>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</si>
  <si>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</si>
  <si>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</si>
  <si>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</si>
  <si>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</si>
  <si>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</si>
  <si>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</si>
  <si>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</si>
  <si>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</si>
  <si>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</si>
  <si>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</si>
  <si>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</si>
  <si>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</si>
  <si>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</si>
  <si>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</si>
  <si>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</si>
  <si>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</si>
  <si>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</si>
  <si>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</si>
  <si>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</si>
  <si>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</si>
  <si>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</si>
  <si>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</si>
  <si>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</si>
  <si>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</si>
  <si>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</si>
  <si>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</si>
  <si>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</si>
  <si>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</si>
  <si>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</si>
  <si>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</si>
  <si>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</si>
  <si>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</si>
  <si>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</si>
  <si>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</si>
  <si>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</si>
  <si>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</si>
  <si>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</si>
  <si>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</si>
  <si>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</si>
  <si>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</si>
  <si>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</si>
  <si>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</si>
  <si>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</si>
  <si>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</si>
  <si>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</si>
  <si>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</si>
  <si>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</si>
  <si>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</si>
  <si>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</si>
  <si>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</si>
  <si>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</si>
  <si>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</si>
  <si>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</si>
  <si>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</si>
  <si>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</si>
  <si>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</si>
  <si>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</si>
  <si>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</si>
  <si>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</si>
  <si>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</si>
  <si>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</si>
  <si>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</si>
  <si>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</si>
  <si>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</si>
  <si>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</si>
  <si>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</si>
  <si>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</si>
  <si>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</si>
  <si>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</si>
  <si>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</si>
  <si>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</si>
  <si>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</si>
  <si>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</si>
  <si>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</si>
  <si>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</si>
  <si>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</si>
  <si>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</si>
  <si>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</si>
  <si>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宮城県</t>
  </si>
  <si>
    <t>04000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</si>
  <si>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</si>
  <si>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</si>
  <si>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</si>
  <si>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</si>
  <si>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</si>
  <si>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</si>
  <si>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</si>
  <si>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</si>
  <si>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</si>
  <si>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</si>
  <si>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</si>
  <si>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</si>
  <si>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</si>
  <si>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</si>
  <si>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</si>
  <si>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</si>
  <si>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</si>
  <si>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</si>
  <si>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</si>
  <si>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</si>
  <si>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</si>
  <si>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</si>
  <si>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</si>
  <si>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</si>
  <si>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</si>
  <si>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</si>
  <si>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</si>
  <si>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</si>
  <si>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</si>
  <si>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</si>
  <si>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</si>
  <si>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</si>
  <si>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</si>
  <si>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</si>
  <si>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</si>
  <si>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</si>
  <si>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</si>
  <si>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</si>
  <si>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</si>
  <si>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</si>
  <si>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</si>
  <si>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</si>
  <si>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</si>
  <si>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</si>
  <si>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</si>
  <si>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</si>
  <si>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</si>
  <si>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</si>
  <si>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</si>
  <si>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</si>
  <si>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</si>
  <si>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</si>
  <si>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</si>
  <si>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</si>
  <si>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</si>
  <si>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</si>
  <si>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無い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</si>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</sst>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42" si="0">+E7+F7</f>
        <v>2302880</v>
      </c>
      <c r="E7" s="306">
        <f>SUM(E$8:E$207)</f>
        <v>2302880</v>
      </c>
      <c r="F7" s="306">
        <f>SUM(F$8:F$207)</f>
        <v>0</v>
      </c>
      <c r="G7" s="306">
        <f>SUM(G$8:G$207)</f>
        <v>20629</v>
      </c>
      <c r="H7" s="306">
        <f>SUM(ごみ搬入量内訳!E7,+ごみ搬入量内訳!AD7)</f>
        <v>731360</v>
      </c>
      <c r="I7" s="306">
        <f>ごみ搬入量内訳!BC7</f>
        <v>62381</v>
      </c>
      <c r="J7" s="306">
        <f>資源化量内訳!BO7</f>
        <v>32065</v>
      </c>
      <c r="K7" s="306">
        <f t="shared" ref="K7:K42" si="1">SUM(H7:J7)</f>
        <v>825806</v>
      </c>
      <c r="L7" s="306">
        <f t="shared" ref="L7:L42" si="2">IF(D7&lt;&gt;0,K7/D7/365*1000000,"-")</f>
        <v>982.45770156535377</v>
      </c>
      <c r="M7" s="306">
        <f>IF(D7&lt;&gt;0,(ごみ搬入量内訳!BR7+ごみ処理概要!J7)/ごみ処理概要!D7/365*1000000,"-")</f>
        <v>678.0288934213645</v>
      </c>
      <c r="N7" s="306">
        <f>IF(D7&lt;&gt;0,ごみ搬入量内訳!CM7/ごみ処理概要!D7/365*1000000,"-")</f>
        <v>304.42880814398933</v>
      </c>
      <c r="O7" s="306">
        <f>ごみ搬入量内訳!DH7</f>
        <v>6</v>
      </c>
      <c r="P7" s="306">
        <f>ごみ処理量内訳!E7</f>
        <v>642595</v>
      </c>
      <c r="Q7" s="306">
        <f>ごみ処理量内訳!N7</f>
        <v>5316</v>
      </c>
      <c r="R7" s="306">
        <f t="shared" ref="R7:R42" si="3">SUM(S7:Y7)</f>
        <v>139618</v>
      </c>
      <c r="S7" s="306">
        <f>ごみ処理量内訳!G7</f>
        <v>55279</v>
      </c>
      <c r="T7" s="306">
        <f>ごみ処理量内訳!L7</f>
        <v>83006</v>
      </c>
      <c r="U7" s="306">
        <f>ごみ処理量内訳!H7</f>
        <v>1189</v>
      </c>
      <c r="V7" s="306">
        <f>ごみ処理量内訳!I7</f>
        <v>0</v>
      </c>
      <c r="W7" s="306">
        <f>ごみ処理量内訳!J7</f>
        <v>0</v>
      </c>
      <c r="X7" s="306">
        <f>ごみ処理量内訳!K7</f>
        <v>144</v>
      </c>
      <c r="Y7" s="306">
        <f>ごみ処理量内訳!M7</f>
        <v>0</v>
      </c>
      <c r="Z7" s="306">
        <f>資源化量内訳!Y7</f>
        <v>5639</v>
      </c>
      <c r="AA7" s="306">
        <f t="shared" ref="AA7:AA42" si="4">SUM(P7,Q7,R7,Z7)</f>
        <v>793168</v>
      </c>
      <c r="AB7" s="309">
        <f t="shared" ref="AB7:AB42" si="5">IF(AA7&lt;&gt;0,(Z7+P7+R7)/AA7*100,"-")</f>
        <v>99.329776289512438</v>
      </c>
      <c r="AC7" s="306">
        <f>施設資源化量内訳!Y7</f>
        <v>10337</v>
      </c>
      <c r="AD7" s="306">
        <f>施設資源化量内訳!AT7</f>
        <v>12535</v>
      </c>
      <c r="AE7" s="306">
        <f>施設資源化量内訳!BO7</f>
        <v>1189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144</v>
      </c>
      <c r="AI7" s="306">
        <f>施設資源化量内訳!EU7</f>
        <v>70664</v>
      </c>
      <c r="AJ7" s="306">
        <f t="shared" ref="AJ7:AJ42" si="6">SUM(AC7:AI7)</f>
        <v>94869</v>
      </c>
      <c r="AK7" s="309">
        <f t="shared" ref="AK7:AK42" si="7">IF((AA7+J7)&lt;&gt;0,(Z7+AJ7+J7)/(AA7+J7)*100,"-")</f>
        <v>16.064917423321656</v>
      </c>
      <c r="AL7" s="309">
        <f>IF((AA7+J7)&lt;&gt;0,(資源化量内訳!D7-資源化量内訳!R7-資源化量内訳!T7-資源化量内訳!V7-資源化量内訳!U7)/(AA7+J7)*100,"-")</f>
        <v>15.72162043931835</v>
      </c>
      <c r="AM7" s="306">
        <f>ごみ処理量内訳!AA7</f>
        <v>5316</v>
      </c>
      <c r="AN7" s="306">
        <f>ごみ処理量内訳!AB7</f>
        <v>81974</v>
      </c>
      <c r="AO7" s="306">
        <f>ごみ処理量内訳!AC7</f>
        <v>8052</v>
      </c>
      <c r="AP7" s="306">
        <f t="shared" ref="AP7:AP42" si="8">SUM(AM7:AO7)</f>
        <v>95342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1062123</v>
      </c>
      <c r="E8" s="292">
        <v>1062123</v>
      </c>
      <c r="F8" s="292">
        <v>0</v>
      </c>
      <c r="G8" s="292">
        <v>12512</v>
      </c>
      <c r="H8" s="292">
        <f>SUM(ごみ搬入量内訳!E8,+ごみ搬入量内訳!AD8)</f>
        <v>339326</v>
      </c>
      <c r="I8" s="292">
        <f>ごみ搬入量内訳!BC8</f>
        <v>31240</v>
      </c>
      <c r="J8" s="292">
        <f>資源化量内訳!BO8</f>
        <v>27019</v>
      </c>
      <c r="K8" s="292">
        <f t="shared" si="1"/>
        <v>397585</v>
      </c>
      <c r="L8" s="295">
        <f t="shared" si="2"/>
        <v>1025.5629268952275</v>
      </c>
      <c r="M8" s="292">
        <f>IF(D8&lt;&gt;0,(ごみ搬入量内訳!BR8+ごみ処理概要!J8)/ごみ処理概要!D8/365*1000000,"-")</f>
        <v>671.76648103561104</v>
      </c>
      <c r="N8" s="292">
        <f>IF(D8&lt;&gt;0,ごみ搬入量内訳!CM8/ごみ処理概要!D8/365*1000000,"-")</f>
        <v>353.79644585961648</v>
      </c>
      <c r="O8" s="292">
        <f>ごみ搬入量内訳!DH8</f>
        <v>6</v>
      </c>
      <c r="P8" s="292">
        <f>ごみ処理量内訳!E8</f>
        <v>289502</v>
      </c>
      <c r="Q8" s="292">
        <f>ごみ処理量内訳!N8</f>
        <v>1779</v>
      </c>
      <c r="R8" s="292">
        <f t="shared" si="3"/>
        <v>79285</v>
      </c>
      <c r="S8" s="292">
        <f>ごみ処理量内訳!G8</f>
        <v>29884</v>
      </c>
      <c r="T8" s="292">
        <f>ごみ処理量内訳!L8</f>
        <v>48526</v>
      </c>
      <c r="U8" s="292">
        <f>ごみ処理量内訳!H8</f>
        <v>875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20</v>
      </c>
      <c r="AA8" s="292">
        <f t="shared" si="4"/>
        <v>370586</v>
      </c>
      <c r="AB8" s="297">
        <f t="shared" si="5"/>
        <v>99.519949485409597</v>
      </c>
      <c r="AC8" s="292">
        <f>施設資源化量内訳!Y8</f>
        <v>0</v>
      </c>
      <c r="AD8" s="292">
        <f>施設資源化量内訳!AT8</f>
        <v>2328</v>
      </c>
      <c r="AE8" s="292">
        <f>施設資源化量内訳!BO8</f>
        <v>875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41081</v>
      </c>
      <c r="AJ8" s="292">
        <f t="shared" si="6"/>
        <v>44284</v>
      </c>
      <c r="AK8" s="297">
        <f t="shared" si="7"/>
        <v>17.938154701273877</v>
      </c>
      <c r="AL8" s="297">
        <f>IF((AA8+J8)&lt;&gt;0,(資源化量内訳!D8-資源化量内訳!R8-資源化量内訳!T8-資源化量内訳!V8-資源化量内訳!U8)/(AA8+J8)*100,"-")</f>
        <v>17.938154701273877</v>
      </c>
      <c r="AM8" s="292">
        <f>ごみ処理量内訳!AA8</f>
        <v>1779</v>
      </c>
      <c r="AN8" s="292">
        <f>ごみ処理量内訳!AB8</f>
        <v>45837</v>
      </c>
      <c r="AO8" s="292">
        <f>ごみ処理量内訳!AC8</f>
        <v>1930</v>
      </c>
      <c r="AP8" s="292">
        <f t="shared" si="8"/>
        <v>49546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144823</v>
      </c>
      <c r="E9" s="292">
        <v>144823</v>
      </c>
      <c r="F9" s="292">
        <v>0</v>
      </c>
      <c r="G9" s="292">
        <v>1148</v>
      </c>
      <c r="H9" s="292">
        <f>SUM(ごみ搬入量内訳!E9,+ごみ搬入量内訳!AD9)</f>
        <v>53884</v>
      </c>
      <c r="I9" s="292">
        <f>ごみ搬入量内訳!BC9</f>
        <v>914</v>
      </c>
      <c r="J9" s="292">
        <f>資源化量内訳!BO9</f>
        <v>604</v>
      </c>
      <c r="K9" s="292">
        <f t="shared" si="1"/>
        <v>55402</v>
      </c>
      <c r="L9" s="295">
        <f t="shared" si="2"/>
        <v>1048.0814606095923</v>
      </c>
      <c r="M9" s="292">
        <f>IF(D9&lt;&gt;0,(ごみ搬入量内訳!BR9+ごみ処理概要!J9)/ごみ処理概要!D9/365*1000000,"-")</f>
        <v>750.90244785344487</v>
      </c>
      <c r="N9" s="292">
        <f>IF(D9&lt;&gt;0,ごみ搬入量内訳!CM9/ごみ処理概要!D9/365*1000000,"-")</f>
        <v>297.17901275614759</v>
      </c>
      <c r="O9" s="292">
        <f>ごみ搬入量内訳!DH9</f>
        <v>0</v>
      </c>
      <c r="P9" s="292">
        <f>ごみ処理量内訳!E9</f>
        <v>45585</v>
      </c>
      <c r="Q9" s="292">
        <f>ごみ処理量内訳!N9</f>
        <v>3002</v>
      </c>
      <c r="R9" s="292">
        <f t="shared" si="3"/>
        <v>6192</v>
      </c>
      <c r="S9" s="292">
        <f>ごみ処理量内訳!G9</f>
        <v>0</v>
      </c>
      <c r="T9" s="292">
        <f>ごみ処理量内訳!L9</f>
        <v>6192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19</v>
      </c>
      <c r="AA9" s="292">
        <f t="shared" si="4"/>
        <v>54798</v>
      </c>
      <c r="AB9" s="297">
        <f t="shared" si="5"/>
        <v>94.521697872185115</v>
      </c>
      <c r="AC9" s="292">
        <f>施設資源化量内訳!Y9</f>
        <v>1494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5203</v>
      </c>
      <c r="AJ9" s="292">
        <f t="shared" si="6"/>
        <v>6697</v>
      </c>
      <c r="AK9" s="297">
        <f t="shared" si="7"/>
        <v>13.212519403631637</v>
      </c>
      <c r="AL9" s="297">
        <f>IF((AA9+J9)&lt;&gt;0,(資源化量内訳!D9-資源化量内訳!R9-資源化量内訳!T9-資源化量内訳!V9-資源化量内訳!U9)/(AA9+J9)*100,"-")</f>
        <v>13.212519403631637</v>
      </c>
      <c r="AM9" s="292">
        <f>ごみ処理量内訳!AA9</f>
        <v>3002</v>
      </c>
      <c r="AN9" s="292">
        <f>ごみ処理量内訳!AB9</f>
        <v>3340</v>
      </c>
      <c r="AO9" s="292">
        <f>ごみ処理量内訳!AC9</f>
        <v>268</v>
      </c>
      <c r="AP9" s="292">
        <f t="shared" si="8"/>
        <v>6610</v>
      </c>
      <c r="AQ9" s="321" t="s">
        <v>761</v>
      </c>
      <c r="AR9" s="322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54192</v>
      </c>
      <c r="E10" s="292">
        <v>54192</v>
      </c>
      <c r="F10" s="292">
        <v>0</v>
      </c>
      <c r="G10" s="292">
        <v>526</v>
      </c>
      <c r="H10" s="292">
        <f>SUM(ごみ搬入量内訳!E10,+ごみ搬入量内訳!AD10)</f>
        <v>19162</v>
      </c>
      <c r="I10" s="292">
        <f>ごみ搬入量内訳!BC10</f>
        <v>1269</v>
      </c>
      <c r="J10" s="292">
        <f>資源化量内訳!BO10</f>
        <v>0</v>
      </c>
      <c r="K10" s="292">
        <f t="shared" si="1"/>
        <v>20431</v>
      </c>
      <c r="L10" s="295">
        <f t="shared" si="2"/>
        <v>1032.9078547710626</v>
      </c>
      <c r="M10" s="292">
        <f>IF(D10&lt;&gt;0,(ごみ搬入量内訳!BR10+ごみ処理概要!J10)/ごみ処理概要!D10/365*1000000,"-")</f>
        <v>674.56754472176044</v>
      </c>
      <c r="N10" s="292">
        <f>IF(D10&lt;&gt;0,ごみ搬入量内訳!CM10/ごみ処理概要!D10/365*1000000,"-")</f>
        <v>358.3403100493021</v>
      </c>
      <c r="O10" s="292">
        <f>ごみ搬入量内訳!DH10</f>
        <v>0</v>
      </c>
      <c r="P10" s="292">
        <f>ごみ処理量内訳!E10</f>
        <v>16418</v>
      </c>
      <c r="Q10" s="292">
        <f>ごみ処理量内訳!N10</f>
        <v>0</v>
      </c>
      <c r="R10" s="292">
        <f t="shared" si="3"/>
        <v>4120</v>
      </c>
      <c r="S10" s="292">
        <f>ごみ処理量内訳!G10</f>
        <v>1119</v>
      </c>
      <c r="T10" s="292">
        <f>ごみ処理量内訳!L10</f>
        <v>3001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 t="shared" si="4"/>
        <v>20538</v>
      </c>
      <c r="AB10" s="297">
        <f t="shared" si="5"/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2461</v>
      </c>
      <c r="AJ10" s="292">
        <f t="shared" si="6"/>
        <v>2461</v>
      </c>
      <c r="AK10" s="297">
        <f t="shared" si="7"/>
        <v>11.982666277144805</v>
      </c>
      <c r="AL10" s="297">
        <f>IF((AA10+J10)&lt;&gt;0,(資源化量内訳!D10-資源化量内訳!R10-資源化量内訳!T10-資源化量内訳!V10-資源化量内訳!U10)/(AA10+J10)*100,"-")</f>
        <v>11.982666277144805</v>
      </c>
      <c r="AM10" s="292">
        <f>ごみ処理量内訳!AA10</f>
        <v>0</v>
      </c>
      <c r="AN10" s="292">
        <f>ごみ処理量内訳!AB10</f>
        <v>2261</v>
      </c>
      <c r="AO10" s="292">
        <f>ごみ処理量内訳!AC10</f>
        <v>284</v>
      </c>
      <c r="AP10" s="292">
        <f t="shared" si="8"/>
        <v>2545</v>
      </c>
      <c r="AQ10" s="321" t="s">
        <v>761</v>
      </c>
      <c r="AR10" s="322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64065</v>
      </c>
      <c r="E11" s="292">
        <v>64065</v>
      </c>
      <c r="F11" s="292">
        <v>0</v>
      </c>
      <c r="G11" s="292">
        <v>515</v>
      </c>
      <c r="H11" s="292">
        <f>SUM(ごみ搬入量内訳!E11,+ごみ搬入量内訳!AD11)</f>
        <v>20631</v>
      </c>
      <c r="I11" s="292">
        <f>ごみ搬入量内訳!BC11</f>
        <v>1475</v>
      </c>
      <c r="J11" s="292">
        <f>資源化量内訳!BO11</f>
        <v>346</v>
      </c>
      <c r="K11" s="292">
        <f t="shared" si="1"/>
        <v>22452</v>
      </c>
      <c r="L11" s="295">
        <f t="shared" si="2"/>
        <v>960.15497958516016</v>
      </c>
      <c r="M11" s="292">
        <f>IF(D11&lt;&gt;0,(ごみ搬入量内訳!BR11+ごみ処理概要!J11)/ごみ処理概要!D11/365*1000000,"-")</f>
        <v>708.48421284461733</v>
      </c>
      <c r="N11" s="292">
        <f>IF(D11&lt;&gt;0,ごみ搬入量内訳!CM11/ごみ処理概要!D11/365*1000000,"-")</f>
        <v>251.6707667405428</v>
      </c>
      <c r="O11" s="292">
        <f>ごみ搬入量内訳!DH11</f>
        <v>0</v>
      </c>
      <c r="P11" s="292">
        <f>ごみ処理量内訳!E11</f>
        <v>18053</v>
      </c>
      <c r="Q11" s="292">
        <f>ごみ処理量内訳!N11</f>
        <v>26</v>
      </c>
      <c r="R11" s="292">
        <f t="shared" si="3"/>
        <v>2719</v>
      </c>
      <c r="S11" s="292">
        <f>ごみ処理量内訳!G11</f>
        <v>2458</v>
      </c>
      <c r="T11" s="292">
        <f>ごみ処理量内訳!L11</f>
        <v>261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1356</v>
      </c>
      <c r="AA11" s="292">
        <f t="shared" si="4"/>
        <v>22154</v>
      </c>
      <c r="AB11" s="297">
        <f t="shared" si="5"/>
        <v>99.882639703890945</v>
      </c>
      <c r="AC11" s="292">
        <f>施設資源化量内訳!Y11</f>
        <v>75</v>
      </c>
      <c r="AD11" s="292">
        <f>施設資源化量内訳!AT11</f>
        <v>966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261</v>
      </c>
      <c r="AJ11" s="292">
        <f t="shared" si="6"/>
        <v>1302</v>
      </c>
      <c r="AK11" s="297">
        <f t="shared" si="7"/>
        <v>13.351111111111111</v>
      </c>
      <c r="AL11" s="297">
        <f>IF((AA11+J11)&lt;&gt;0,(資源化量内訳!D11-資源化量内訳!R11-資源化量内訳!T11-資源化量内訳!V11-資源化量内訳!U11)/(AA11+J11)*100,"-")</f>
        <v>13.351111111111111</v>
      </c>
      <c r="AM11" s="292">
        <f>ごみ処理量内訳!AA11</f>
        <v>26</v>
      </c>
      <c r="AN11" s="292">
        <f>ごみ処理量内訳!AB11</f>
        <v>2025</v>
      </c>
      <c r="AO11" s="292">
        <f>ごみ処理量内訳!AC11</f>
        <v>657</v>
      </c>
      <c r="AP11" s="292">
        <f t="shared" si="8"/>
        <v>2708</v>
      </c>
      <c r="AQ11" s="321" t="s">
        <v>761</v>
      </c>
      <c r="AR11" s="322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34333</v>
      </c>
      <c r="E12" s="292">
        <v>34333</v>
      </c>
      <c r="F12" s="292">
        <v>0</v>
      </c>
      <c r="G12" s="292">
        <v>229</v>
      </c>
      <c r="H12" s="292">
        <f>SUM(ごみ搬入量内訳!E12,+ごみ搬入量内訳!AD12)</f>
        <v>10626</v>
      </c>
      <c r="I12" s="292">
        <f>ごみ搬入量内訳!BC12</f>
        <v>398</v>
      </c>
      <c r="J12" s="292">
        <f>資源化量内訳!BO12</f>
        <v>385</v>
      </c>
      <c r="K12" s="292">
        <f t="shared" si="1"/>
        <v>11409</v>
      </c>
      <c r="L12" s="295">
        <f t="shared" si="2"/>
        <v>910.42245788528078</v>
      </c>
      <c r="M12" s="292">
        <f>IF(D12&lt;&gt;0,(ごみ搬入量内訳!BR12+ごみ処理概要!J12)/ごみ処理概要!D12/365*1000000,"-")</f>
        <v>661.45076285485936</v>
      </c>
      <c r="N12" s="292">
        <f>IF(D12&lt;&gt;0,ごみ搬入量内訳!CM12/ごみ処理概要!D12/365*1000000,"-")</f>
        <v>248.97169503042124</v>
      </c>
      <c r="O12" s="292">
        <f>ごみ搬入量内訳!DH12</f>
        <v>0</v>
      </c>
      <c r="P12" s="292">
        <f>ごみ処理量内訳!E12</f>
        <v>9179</v>
      </c>
      <c r="Q12" s="292">
        <f>ごみ処理量内訳!N12</f>
        <v>0</v>
      </c>
      <c r="R12" s="292">
        <f t="shared" si="3"/>
        <v>1791</v>
      </c>
      <c r="S12" s="292">
        <f>ごみ処理量内訳!G12</f>
        <v>1065</v>
      </c>
      <c r="T12" s="292">
        <f>ごみ処理量内訳!L12</f>
        <v>726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11</v>
      </c>
      <c r="AA12" s="292">
        <f t="shared" si="4"/>
        <v>10981</v>
      </c>
      <c r="AB12" s="297">
        <f t="shared" si="5"/>
        <v>100</v>
      </c>
      <c r="AC12" s="292">
        <f>施設資源化量内訳!Y12</f>
        <v>1467</v>
      </c>
      <c r="AD12" s="292">
        <f>施設資源化量内訳!AT12</f>
        <v>761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726</v>
      </c>
      <c r="AJ12" s="292">
        <f t="shared" si="6"/>
        <v>2954</v>
      </c>
      <c r="AK12" s="297">
        <f t="shared" si="7"/>
        <v>29.473869435157486</v>
      </c>
      <c r="AL12" s="297">
        <f>IF((AA12+J12)&lt;&gt;0,(資源化量内訳!D12-資源化量内訳!R12-資源化量内訳!T12-資源化量内訳!V12-資源化量内訳!U12)/(AA12+J12)*100,"-")</f>
        <v>24.705261305648424</v>
      </c>
      <c r="AM12" s="292">
        <f>ごみ処理量内訳!AA12</f>
        <v>0</v>
      </c>
      <c r="AN12" s="292">
        <f>ごみ処理量内訳!AB12</f>
        <v>472</v>
      </c>
      <c r="AO12" s="292">
        <f>ごみ処理量内訳!AC12</f>
        <v>0</v>
      </c>
      <c r="AP12" s="292">
        <f t="shared" si="8"/>
        <v>472</v>
      </c>
      <c r="AQ12" s="321" t="s">
        <v>761</v>
      </c>
      <c r="AR12" s="322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78408</v>
      </c>
      <c r="E13" s="292">
        <v>78408</v>
      </c>
      <c r="F13" s="292">
        <v>0</v>
      </c>
      <c r="G13" s="292">
        <v>409</v>
      </c>
      <c r="H13" s="292">
        <f>SUM(ごみ搬入量内訳!E13,+ごみ搬入量内訳!AD13)</f>
        <v>24407</v>
      </c>
      <c r="I13" s="292">
        <f>ごみ搬入量内訳!BC13</f>
        <v>1557</v>
      </c>
      <c r="J13" s="292">
        <f>資源化量内訳!BO13</f>
        <v>625</v>
      </c>
      <c r="K13" s="292">
        <f t="shared" si="1"/>
        <v>26589</v>
      </c>
      <c r="L13" s="295">
        <f t="shared" si="2"/>
        <v>929.07069868464646</v>
      </c>
      <c r="M13" s="292">
        <f>IF(D13&lt;&gt;0,(ごみ搬入量内訳!BR13+ごみ処理概要!J13)/ごみ処理概要!D13/365*1000000,"-")</f>
        <v>692.47896147024403</v>
      </c>
      <c r="N13" s="292">
        <f>IF(D13&lt;&gt;0,ごみ搬入量内訳!CM13/ごみ処理概要!D13/365*1000000,"-")</f>
        <v>236.59173721440223</v>
      </c>
      <c r="O13" s="292">
        <f>ごみ搬入量内訳!DH13</f>
        <v>0</v>
      </c>
      <c r="P13" s="292">
        <f>ごみ処理量内訳!E13</f>
        <v>20629</v>
      </c>
      <c r="Q13" s="292">
        <f>ごみ処理量内訳!N13</f>
        <v>60</v>
      </c>
      <c r="R13" s="292">
        <f t="shared" si="3"/>
        <v>5274</v>
      </c>
      <c r="S13" s="292">
        <f>ごみ処理量内訳!G13</f>
        <v>1043</v>
      </c>
      <c r="T13" s="292">
        <f>ごみ処理量内訳!L13</f>
        <v>4231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25963</v>
      </c>
      <c r="AB13" s="297">
        <f t="shared" si="5"/>
        <v>99.768901898856072</v>
      </c>
      <c r="AC13" s="292">
        <f>施設資源化量内訳!Y13</f>
        <v>0</v>
      </c>
      <c r="AD13" s="292">
        <f>施設資源化量内訳!AT13</f>
        <v>302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3533</v>
      </c>
      <c r="AJ13" s="292">
        <f t="shared" si="6"/>
        <v>3835</v>
      </c>
      <c r="AK13" s="297">
        <f t="shared" si="7"/>
        <v>16.774484729953361</v>
      </c>
      <c r="AL13" s="297">
        <f>IF((AA13+J13)&lt;&gt;0,(資源化量内訳!D13-資源化量内訳!R13-資源化量内訳!T13-資源化量内訳!V13-資源化量内訳!U13)/(AA13+J13)*100,"-")</f>
        <v>16.774484729953361</v>
      </c>
      <c r="AM13" s="292">
        <f>ごみ処理量内訳!AA13</f>
        <v>60</v>
      </c>
      <c r="AN13" s="292">
        <f>ごみ処理量内訳!AB13</f>
        <v>1838</v>
      </c>
      <c r="AO13" s="292">
        <f>ごみ処理量内訳!AC13</f>
        <v>5</v>
      </c>
      <c r="AP13" s="292">
        <f t="shared" si="8"/>
        <v>1903</v>
      </c>
      <c r="AQ13" s="321" t="s">
        <v>761</v>
      </c>
      <c r="AR13" s="322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29153</v>
      </c>
      <c r="E14" s="292">
        <v>29153</v>
      </c>
      <c r="F14" s="292">
        <v>0</v>
      </c>
      <c r="G14" s="292">
        <v>213</v>
      </c>
      <c r="H14" s="292">
        <f>SUM(ごみ搬入量内訳!E14,+ごみ搬入量内訳!AD14)</f>
        <v>9049</v>
      </c>
      <c r="I14" s="292">
        <f>ごみ搬入量内訳!BC14</f>
        <v>822</v>
      </c>
      <c r="J14" s="292">
        <f>資源化量内訳!BO14</f>
        <v>0</v>
      </c>
      <c r="K14" s="292">
        <f t="shared" si="1"/>
        <v>9871</v>
      </c>
      <c r="L14" s="295">
        <f t="shared" si="2"/>
        <v>927.65189230742487</v>
      </c>
      <c r="M14" s="292">
        <f>IF(D14&lt;&gt;0,(ごみ搬入量内訳!BR14+ごみ処理概要!J14)/ごみ処理概要!D14/365*1000000,"-")</f>
        <v>624.4804806385207</v>
      </c>
      <c r="N14" s="292">
        <f>IF(D14&lt;&gt;0,ごみ搬入量内訳!CM14/ごみ処理概要!D14/365*1000000,"-")</f>
        <v>303.17141166890411</v>
      </c>
      <c r="O14" s="292">
        <f>ごみ搬入量内訳!DH14</f>
        <v>0</v>
      </c>
      <c r="P14" s="292">
        <f>ごみ処理量内訳!E14</f>
        <v>8185</v>
      </c>
      <c r="Q14" s="292">
        <f>ごみ処理量内訳!N14</f>
        <v>0</v>
      </c>
      <c r="R14" s="292">
        <f t="shared" si="3"/>
        <v>1664</v>
      </c>
      <c r="S14" s="292">
        <f>ごみ処理量内訳!G14</f>
        <v>917</v>
      </c>
      <c r="T14" s="292">
        <f>ごみ処理量内訳!L14</f>
        <v>747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</v>
      </c>
      <c r="AA14" s="292">
        <f t="shared" si="4"/>
        <v>9858</v>
      </c>
      <c r="AB14" s="297">
        <f t="shared" si="5"/>
        <v>100</v>
      </c>
      <c r="AC14" s="292">
        <f>施設資源化量内訳!Y14</f>
        <v>1346</v>
      </c>
      <c r="AD14" s="292">
        <f>施設資源化量内訳!AT14</f>
        <v>668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747</v>
      </c>
      <c r="AJ14" s="292">
        <f t="shared" si="6"/>
        <v>2761</v>
      </c>
      <c r="AK14" s="297">
        <f t="shared" si="7"/>
        <v>28.099005883546358</v>
      </c>
      <c r="AL14" s="297">
        <f>IF((AA14+J14)&lt;&gt;0,(資源化量内訳!D14-資源化量内訳!R14-資源化量内訳!T14-資源化量内訳!V14-資源化量内訳!U14)/(AA14+J14)*100,"-")</f>
        <v>23.19943193345506</v>
      </c>
      <c r="AM14" s="292">
        <f>ごみ処理量内訳!AA14</f>
        <v>0</v>
      </c>
      <c r="AN14" s="292">
        <f>ごみ処理量内訳!AB14</f>
        <v>420</v>
      </c>
      <c r="AO14" s="292">
        <f>ごみ処理量内訳!AC14</f>
        <v>0</v>
      </c>
      <c r="AP14" s="292">
        <f t="shared" si="8"/>
        <v>420</v>
      </c>
      <c r="AQ14" s="321" t="s">
        <v>761</v>
      </c>
      <c r="AR14" s="322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62429</v>
      </c>
      <c r="E15" s="292">
        <v>62429</v>
      </c>
      <c r="F15" s="292">
        <v>0</v>
      </c>
      <c r="G15" s="292">
        <v>463</v>
      </c>
      <c r="H15" s="292">
        <f>SUM(ごみ搬入量内訳!E15,+ごみ搬入量内訳!AD15)</f>
        <v>19515</v>
      </c>
      <c r="I15" s="292">
        <f>ごみ搬入量内訳!BC15</f>
        <v>1412</v>
      </c>
      <c r="J15" s="292">
        <f>資源化量内訳!BO15</f>
        <v>332</v>
      </c>
      <c r="K15" s="292">
        <f t="shared" si="1"/>
        <v>21259</v>
      </c>
      <c r="L15" s="295">
        <f t="shared" si="2"/>
        <v>932.96121380189265</v>
      </c>
      <c r="M15" s="292">
        <f>IF(D15&lt;&gt;0,(ごみ搬入量内訳!BR15+ごみ処理概要!J15)/ごみ処理概要!D15/365*1000000,"-")</f>
        <v>656.83383446883317</v>
      </c>
      <c r="N15" s="292">
        <f>IF(D15&lt;&gt;0,ごみ搬入量内訳!CM15/ごみ処理概要!D15/365*1000000,"-")</f>
        <v>276.12737933305937</v>
      </c>
      <c r="O15" s="292">
        <f>ごみ搬入量内訳!DH15</f>
        <v>0</v>
      </c>
      <c r="P15" s="292">
        <f>ごみ処理量内訳!E15</f>
        <v>17757</v>
      </c>
      <c r="Q15" s="292">
        <f>ごみ処理量内訳!N15</f>
        <v>57</v>
      </c>
      <c r="R15" s="292">
        <f t="shared" si="3"/>
        <v>3113</v>
      </c>
      <c r="S15" s="292">
        <f>ごみ処理量内訳!G15</f>
        <v>962</v>
      </c>
      <c r="T15" s="292">
        <f>ごみ処理量内訳!L15</f>
        <v>2151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20927</v>
      </c>
      <c r="AB15" s="297">
        <f t="shared" si="5"/>
        <v>99.727624599799299</v>
      </c>
      <c r="AC15" s="292">
        <f>施設資源化量内訳!Y15</f>
        <v>0</v>
      </c>
      <c r="AD15" s="292">
        <f>施設資源化量内訳!AT15</f>
        <v>116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1687</v>
      </c>
      <c r="AJ15" s="292">
        <f t="shared" si="6"/>
        <v>1803</v>
      </c>
      <c r="AK15" s="297">
        <f t="shared" si="7"/>
        <v>10.042805400065854</v>
      </c>
      <c r="AL15" s="297">
        <f>IF((AA15+J15)&lt;&gt;0,(資源化量内訳!D15-資源化量内訳!R15-資源化量内訳!T15-資源化量内訳!V15-資源化量内訳!U15)/(AA15+J15)*100,"-")</f>
        <v>10.042805400065854</v>
      </c>
      <c r="AM15" s="292">
        <f>ごみ処理量内訳!AA15</f>
        <v>57</v>
      </c>
      <c r="AN15" s="292">
        <f>ごみ処理量内訳!AB15</f>
        <v>2473</v>
      </c>
      <c r="AO15" s="292">
        <f>ごみ処理量内訳!AC15</f>
        <v>543</v>
      </c>
      <c r="AP15" s="292">
        <f t="shared" si="8"/>
        <v>3073</v>
      </c>
      <c r="AQ15" s="321" t="s">
        <v>761</v>
      </c>
      <c r="AR15" s="322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44013</v>
      </c>
      <c r="E16" s="292">
        <v>44013</v>
      </c>
      <c r="F16" s="292">
        <v>0</v>
      </c>
      <c r="G16" s="292">
        <v>302</v>
      </c>
      <c r="H16" s="292">
        <f>SUM(ごみ搬入量内訳!E16,+ごみ搬入量内訳!AD16)</f>
        <v>14093</v>
      </c>
      <c r="I16" s="292">
        <f>ごみ搬入量内訳!BC16</f>
        <v>1011</v>
      </c>
      <c r="J16" s="292">
        <f>資源化量内訳!BO16</f>
        <v>355</v>
      </c>
      <c r="K16" s="292">
        <f t="shared" si="1"/>
        <v>15459</v>
      </c>
      <c r="L16" s="295">
        <f t="shared" si="2"/>
        <v>962.29351913148946</v>
      </c>
      <c r="M16" s="292">
        <f>IF(D16&lt;&gt;0,(ごみ搬入量内訳!BR16+ごみ処理概要!J16)/ごみ処理概要!D16/365*1000000,"-")</f>
        <v>713.79906746107713</v>
      </c>
      <c r="N16" s="292">
        <f>IF(D16&lt;&gt;0,ごみ搬入量内訳!CM16/ごみ処理概要!D16/365*1000000,"-")</f>
        <v>248.49445167041242</v>
      </c>
      <c r="O16" s="292">
        <f>ごみ搬入量内訳!DH16</f>
        <v>0</v>
      </c>
      <c r="P16" s="292">
        <f>ごみ処理量内訳!E16</f>
        <v>12262</v>
      </c>
      <c r="Q16" s="292">
        <f>ごみ処理量内訳!N16</f>
        <v>27</v>
      </c>
      <c r="R16" s="292">
        <f t="shared" si="3"/>
        <v>2841</v>
      </c>
      <c r="S16" s="292">
        <f>ごみ処理量内訳!G16</f>
        <v>758</v>
      </c>
      <c r="T16" s="292">
        <f>ごみ処理量内訳!L16</f>
        <v>2083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15130</v>
      </c>
      <c r="AB16" s="297">
        <f t="shared" si="5"/>
        <v>99.821546596166556</v>
      </c>
      <c r="AC16" s="292">
        <f>施設資源化量内訳!Y16</f>
        <v>457</v>
      </c>
      <c r="AD16" s="292">
        <f>施設資源化量内訳!AT16</f>
        <v>216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1779</v>
      </c>
      <c r="AJ16" s="292">
        <f t="shared" si="6"/>
        <v>2452</v>
      </c>
      <c r="AK16" s="297">
        <f t="shared" si="7"/>
        <v>18.127219890216338</v>
      </c>
      <c r="AL16" s="297">
        <f>IF((AA16+J16)&lt;&gt;0,(資源化量内訳!D16-資源化量内訳!R16-資源化量内訳!T16-資源化量内訳!V16-資源化量内訳!U16)/(AA16+J16)*100,"-")</f>
        <v>18.127219890216338</v>
      </c>
      <c r="AM16" s="292">
        <f>ごみ処理量内訳!AA16</f>
        <v>27</v>
      </c>
      <c r="AN16" s="292">
        <f>ごみ処理量内訳!AB16</f>
        <v>1090</v>
      </c>
      <c r="AO16" s="292">
        <f>ごみ処理量内訳!AC16</f>
        <v>3</v>
      </c>
      <c r="AP16" s="292">
        <f t="shared" si="8"/>
        <v>1120</v>
      </c>
      <c r="AQ16" s="321" t="s">
        <v>761</v>
      </c>
      <c r="AR16" s="322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80031</v>
      </c>
      <c r="E17" s="292">
        <v>80031</v>
      </c>
      <c r="F17" s="292">
        <v>0</v>
      </c>
      <c r="G17" s="292">
        <v>350</v>
      </c>
      <c r="H17" s="292">
        <f>SUM(ごみ搬入量内訳!E17,+ごみ搬入量内訳!AD17)</f>
        <v>20852</v>
      </c>
      <c r="I17" s="292">
        <f>ごみ搬入量内訳!BC17</f>
        <v>3530</v>
      </c>
      <c r="J17" s="292">
        <f>資源化量内訳!BO17</f>
        <v>71</v>
      </c>
      <c r="K17" s="292">
        <f t="shared" si="1"/>
        <v>24453</v>
      </c>
      <c r="L17" s="295">
        <f t="shared" si="2"/>
        <v>837.10712783727809</v>
      </c>
      <c r="M17" s="292">
        <f>IF(D17&lt;&gt;0,(ごみ搬入量内訳!BR17+ごみ処理概要!J17)/ごみ処理概要!D17/365*1000000,"-")</f>
        <v>560.77585004303978</v>
      </c>
      <c r="N17" s="292">
        <f>IF(D17&lt;&gt;0,ごみ搬入量内訳!CM17/ごみ処理概要!D17/365*1000000,"-")</f>
        <v>276.3312777942383</v>
      </c>
      <c r="O17" s="292">
        <f>ごみ搬入量内訳!DH17</f>
        <v>0</v>
      </c>
      <c r="P17" s="292">
        <f>ごみ処理量内訳!E17</f>
        <v>19074</v>
      </c>
      <c r="Q17" s="292">
        <f>ごみ処理量内訳!N17</f>
        <v>304</v>
      </c>
      <c r="R17" s="292">
        <f t="shared" si="3"/>
        <v>4969</v>
      </c>
      <c r="S17" s="292">
        <f>ごみ処理量内訳!G17</f>
        <v>3264</v>
      </c>
      <c r="T17" s="292">
        <f>ごみ処理量内訳!L17</f>
        <v>1705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35</v>
      </c>
      <c r="AA17" s="292">
        <f t="shared" si="4"/>
        <v>24382</v>
      </c>
      <c r="AB17" s="297">
        <f t="shared" si="5"/>
        <v>98.753178574358131</v>
      </c>
      <c r="AC17" s="292">
        <f>施設資源化量内訳!Y17</f>
        <v>86</v>
      </c>
      <c r="AD17" s="292">
        <f>施設資源化量内訳!AT17</f>
        <v>512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1665</v>
      </c>
      <c r="AJ17" s="292">
        <f t="shared" si="6"/>
        <v>2263</v>
      </c>
      <c r="AK17" s="297">
        <f t="shared" si="7"/>
        <v>9.6879728458675824</v>
      </c>
      <c r="AL17" s="297">
        <f>IF((AA17+J17)&lt;&gt;0,(資源化量内訳!D17-資源化量内訳!R17-資源化量内訳!T17-資源化量内訳!V17-資源化量内訳!U17)/(AA17+J17)*100,"-")</f>
        <v>9.6879728458675824</v>
      </c>
      <c r="AM17" s="292">
        <f>ごみ処理量内訳!AA17</f>
        <v>304</v>
      </c>
      <c r="AN17" s="292">
        <f>ごみ処理量内訳!AB17</f>
        <v>1347</v>
      </c>
      <c r="AO17" s="292">
        <f>ごみ処理量内訳!AC17</f>
        <v>685</v>
      </c>
      <c r="AP17" s="292">
        <f t="shared" si="8"/>
        <v>2336</v>
      </c>
      <c r="AQ17" s="321" t="s">
        <v>761</v>
      </c>
      <c r="AR17" s="322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68550</v>
      </c>
      <c r="E18" s="292">
        <v>68550</v>
      </c>
      <c r="F18" s="292">
        <v>0</v>
      </c>
      <c r="G18" s="292">
        <v>395</v>
      </c>
      <c r="H18" s="292">
        <f>SUM(ごみ搬入量内訳!E18,+ごみ搬入量内訳!AD18)</f>
        <v>17894</v>
      </c>
      <c r="I18" s="292">
        <f>ごみ搬入量内訳!BC18</f>
        <v>1342</v>
      </c>
      <c r="J18" s="292">
        <f>資源化量内訳!BO18</f>
        <v>0</v>
      </c>
      <c r="K18" s="292">
        <f t="shared" si="1"/>
        <v>19236</v>
      </c>
      <c r="L18" s="295">
        <f t="shared" si="2"/>
        <v>768.80189442762503</v>
      </c>
      <c r="M18" s="292">
        <f>IF(D18&lt;&gt;0,(ごみ搬入量内訳!BR18+ごみ処理概要!J18)/ごみ処理概要!D18/365*1000000,"-")</f>
        <v>582.99611322602243</v>
      </c>
      <c r="N18" s="292">
        <f>IF(D18&lt;&gt;0,ごみ搬入量内訳!CM18/ごみ処理概要!D18/365*1000000,"-")</f>
        <v>185.80578120160268</v>
      </c>
      <c r="O18" s="292">
        <f>ごみ搬入量内訳!DH18</f>
        <v>0</v>
      </c>
      <c r="P18" s="292">
        <f>ごみ処理量内訳!E18</f>
        <v>16025</v>
      </c>
      <c r="Q18" s="292">
        <f>ごみ処理量内訳!N18</f>
        <v>0</v>
      </c>
      <c r="R18" s="292">
        <f t="shared" si="3"/>
        <v>1671</v>
      </c>
      <c r="S18" s="292">
        <f>ごみ処理量内訳!G18</f>
        <v>1671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1540</v>
      </c>
      <c r="AA18" s="292">
        <f t="shared" si="4"/>
        <v>19236</v>
      </c>
      <c r="AB18" s="297">
        <f t="shared" si="5"/>
        <v>100</v>
      </c>
      <c r="AC18" s="292">
        <f>施設資源化量内訳!Y18</f>
        <v>3</v>
      </c>
      <c r="AD18" s="292">
        <f>施設資源化量内訳!AT18</f>
        <v>289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292</v>
      </c>
      <c r="AK18" s="297">
        <f t="shared" si="7"/>
        <v>9.5238095238095237</v>
      </c>
      <c r="AL18" s="297">
        <f>IF((AA18+J18)&lt;&gt;0,(資源化量内訳!D18-資源化量内訳!R18-資源化量内訳!T18-資源化量内訳!V18-資源化量内訳!U18)/(AA18+J18)*100,"-")</f>
        <v>9.5238095238095237</v>
      </c>
      <c r="AM18" s="292">
        <f>ごみ処理量内訳!AA18</f>
        <v>0</v>
      </c>
      <c r="AN18" s="292">
        <f>ごみ処理量内訳!AB18</f>
        <v>1606</v>
      </c>
      <c r="AO18" s="292">
        <f>ごみ処理量内訳!AC18</f>
        <v>503</v>
      </c>
      <c r="AP18" s="292">
        <f t="shared" si="8"/>
        <v>2109</v>
      </c>
      <c r="AQ18" s="321" t="s">
        <v>761</v>
      </c>
      <c r="AR18" s="322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40161</v>
      </c>
      <c r="E19" s="292">
        <v>40161</v>
      </c>
      <c r="F19" s="292">
        <v>0</v>
      </c>
      <c r="G19" s="292">
        <v>109</v>
      </c>
      <c r="H19" s="292">
        <f>SUM(ごみ搬入量内訳!E19,+ごみ搬入量内訳!AD19)</f>
        <v>12575</v>
      </c>
      <c r="I19" s="292">
        <f>ごみ搬入量内訳!BC19</f>
        <v>1244</v>
      </c>
      <c r="J19" s="292">
        <f>資源化量内訳!BO19</f>
        <v>319</v>
      </c>
      <c r="K19" s="292">
        <f t="shared" si="1"/>
        <v>14138</v>
      </c>
      <c r="L19" s="295">
        <f t="shared" si="2"/>
        <v>964.47415590603975</v>
      </c>
      <c r="M19" s="292">
        <f>IF(D19&lt;&gt;0,(ごみ搬入量内訳!BR19+ごみ処理概要!J19)/ごみ処理概要!D19/365*1000000,"-")</f>
        <v>731.9170475821121</v>
      </c>
      <c r="N19" s="292">
        <f>IF(D19&lt;&gt;0,ごみ搬入量内訳!CM19/ごみ処理概要!D19/365*1000000,"-")</f>
        <v>232.55710832392771</v>
      </c>
      <c r="O19" s="292">
        <f>ごみ搬入量内訳!DH19</f>
        <v>0</v>
      </c>
      <c r="P19" s="292">
        <f>ごみ処理量内訳!E19</f>
        <v>11108</v>
      </c>
      <c r="Q19" s="292">
        <f>ごみ処理量内訳!N19</f>
        <v>0</v>
      </c>
      <c r="R19" s="292">
        <f t="shared" si="3"/>
        <v>2409</v>
      </c>
      <c r="S19" s="292">
        <f>ごみ処理量内訳!G19</f>
        <v>0</v>
      </c>
      <c r="T19" s="292">
        <f>ごみ処理量内訳!L19</f>
        <v>2265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144</v>
      </c>
      <c r="Y19" s="292">
        <f>ごみ処理量内訳!M19</f>
        <v>0</v>
      </c>
      <c r="Z19" s="292">
        <f>資源化量内訳!Y19</f>
        <v>0</v>
      </c>
      <c r="AA19" s="292">
        <f t="shared" si="4"/>
        <v>13517</v>
      </c>
      <c r="AB19" s="297">
        <f t="shared" si="5"/>
        <v>100</v>
      </c>
      <c r="AC19" s="292">
        <f>施設資源化量内訳!Y19</f>
        <v>370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144</v>
      </c>
      <c r="AI19" s="292">
        <f>施設資源化量内訳!EU19</f>
        <v>1947</v>
      </c>
      <c r="AJ19" s="292">
        <f t="shared" si="6"/>
        <v>2461</v>
      </c>
      <c r="AK19" s="297">
        <f t="shared" si="7"/>
        <v>20.092512286788089</v>
      </c>
      <c r="AL19" s="297">
        <f>IF((AA19+J19)&lt;&gt;0,(資源化量内訳!D19-資源化量内訳!R19-資源化量内訳!T19-資源化量内訳!V19-資源化量内訳!U19)/(AA19+J19)*100,"-")</f>
        <v>19.05174906042209</v>
      </c>
      <c r="AM19" s="292">
        <f>ごみ処理量内訳!AA19</f>
        <v>0</v>
      </c>
      <c r="AN19" s="292">
        <f>ごみ処理量内訳!AB19</f>
        <v>548</v>
      </c>
      <c r="AO19" s="292">
        <f>ごみ処理量内訳!AC19</f>
        <v>36</v>
      </c>
      <c r="AP19" s="292">
        <f t="shared" si="8"/>
        <v>584</v>
      </c>
      <c r="AQ19" s="321" t="s">
        <v>761</v>
      </c>
      <c r="AR19" s="322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131185</v>
      </c>
      <c r="E20" s="292">
        <v>131185</v>
      </c>
      <c r="F20" s="292">
        <v>0</v>
      </c>
      <c r="G20" s="292">
        <v>839</v>
      </c>
      <c r="H20" s="292">
        <f>SUM(ごみ搬入量内訳!E20,+ごみ搬入量内訳!AD20)</f>
        <v>40344</v>
      </c>
      <c r="I20" s="292">
        <f>ごみ搬入量内訳!BC20</f>
        <v>5509</v>
      </c>
      <c r="J20" s="292">
        <f>資源化量内訳!BO20</f>
        <v>0</v>
      </c>
      <c r="K20" s="292">
        <f t="shared" si="1"/>
        <v>45853</v>
      </c>
      <c r="L20" s="295">
        <f t="shared" si="2"/>
        <v>957.61449505847906</v>
      </c>
      <c r="M20" s="292">
        <f>IF(D20&lt;&gt;0,(ごみ搬入量内訳!BR20+ごみ処理概要!J20)/ごみ処理概要!D20/365*1000000,"-")</f>
        <v>694.19897969039857</v>
      </c>
      <c r="N20" s="292">
        <f>IF(D20&lt;&gt;0,ごみ搬入量内訳!CM20/ごみ処理概要!D20/365*1000000,"-")</f>
        <v>263.41551536808055</v>
      </c>
      <c r="O20" s="292">
        <f>ごみ搬入量内訳!DH20</f>
        <v>0</v>
      </c>
      <c r="P20" s="292">
        <f>ごみ処理量内訳!E20</f>
        <v>41118</v>
      </c>
      <c r="Q20" s="292">
        <f>ごみ処理量内訳!N20</f>
        <v>0</v>
      </c>
      <c r="R20" s="292">
        <f t="shared" si="3"/>
        <v>4735</v>
      </c>
      <c r="S20" s="292">
        <f>ごみ処理量内訳!G20</f>
        <v>3120</v>
      </c>
      <c r="T20" s="292">
        <f>ごみ処理量内訳!L20</f>
        <v>1615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45853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1556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1613</v>
      </c>
      <c r="AJ20" s="292">
        <f t="shared" si="6"/>
        <v>3169</v>
      </c>
      <c r="AK20" s="297">
        <f t="shared" si="7"/>
        <v>6.9112162781061217</v>
      </c>
      <c r="AL20" s="297">
        <f>IF((AA20+J20)&lt;&gt;0,(資源化量内訳!D20-資源化量内訳!R20-資源化量内訳!T20-資源化量内訳!V20-資源化量内訳!U20)/(AA20+J20)*100,"-")</f>
        <v>6.9112162781061217</v>
      </c>
      <c r="AM20" s="292">
        <f>ごみ処理量内訳!AA20</f>
        <v>0</v>
      </c>
      <c r="AN20" s="292">
        <f>ごみ処理量内訳!AB20</f>
        <v>5056</v>
      </c>
      <c r="AO20" s="292">
        <f>ごみ処理量内訳!AC20</f>
        <v>1314</v>
      </c>
      <c r="AP20" s="292">
        <f t="shared" si="8"/>
        <v>6370</v>
      </c>
      <c r="AQ20" s="321" t="s">
        <v>761</v>
      </c>
      <c r="AR20" s="322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52559</v>
      </c>
      <c r="E21" s="292">
        <v>52559</v>
      </c>
      <c r="F21" s="292">
        <v>0</v>
      </c>
      <c r="G21" s="292">
        <v>191</v>
      </c>
      <c r="H21" s="292">
        <f>SUM(ごみ搬入量内訳!E21,+ごみ搬入量内訳!AD21)</f>
        <v>16914</v>
      </c>
      <c r="I21" s="292">
        <f>ごみ搬入量内訳!BC21</f>
        <v>724</v>
      </c>
      <c r="J21" s="292">
        <f>資源化量内訳!BO21</f>
        <v>418</v>
      </c>
      <c r="K21" s="292">
        <f t="shared" si="1"/>
        <v>18056</v>
      </c>
      <c r="L21" s="295">
        <f t="shared" si="2"/>
        <v>941.19928367520185</v>
      </c>
      <c r="M21" s="292">
        <f>IF(D21&lt;&gt;0,(ごみ搬入量内訳!BR21+ごみ処理概要!J21)/ごみ処理概要!D21/365*1000000,"-")</f>
        <v>704.33566244014878</v>
      </c>
      <c r="N21" s="292">
        <f>IF(D21&lt;&gt;0,ごみ搬入量内訳!CM21/ごみ処理概要!D21/365*1000000,"-")</f>
        <v>236.86362123505299</v>
      </c>
      <c r="O21" s="292">
        <f>ごみ搬入量内訳!DH21</f>
        <v>0</v>
      </c>
      <c r="P21" s="292">
        <f>ごみ処理量内訳!E21</f>
        <v>14731</v>
      </c>
      <c r="Q21" s="292">
        <f>ごみ処理量内訳!N21</f>
        <v>15</v>
      </c>
      <c r="R21" s="292">
        <f t="shared" si="3"/>
        <v>1916</v>
      </c>
      <c r="S21" s="292">
        <f>ごみ処理量内訳!G21</f>
        <v>1169</v>
      </c>
      <c r="T21" s="292">
        <f>ごみ処理量内訳!L21</f>
        <v>747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969</v>
      </c>
      <c r="AA21" s="292">
        <f t="shared" si="4"/>
        <v>17631</v>
      </c>
      <c r="AB21" s="297">
        <f t="shared" si="5"/>
        <v>99.91492257954738</v>
      </c>
      <c r="AC21" s="292">
        <f>施設資源化量内訳!Y21</f>
        <v>0</v>
      </c>
      <c r="AD21" s="292">
        <f>施設資源化量内訳!AT21</f>
        <v>423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725</v>
      </c>
      <c r="AJ21" s="292">
        <f t="shared" si="6"/>
        <v>1148</v>
      </c>
      <c r="AK21" s="297">
        <f t="shared" si="7"/>
        <v>14.045099451493156</v>
      </c>
      <c r="AL21" s="297">
        <f>IF((AA21+J21)&lt;&gt;0,(資源化量内訳!D21-資源化量内訳!R21-資源化量内訳!T21-資源化量内訳!V21-資源化量内訳!U21)/(AA21+J21)*100,"-")</f>
        <v>14.045099451493156</v>
      </c>
      <c r="AM21" s="292">
        <f>ごみ処理量内訳!AA21</f>
        <v>15</v>
      </c>
      <c r="AN21" s="292">
        <f>ごみ処理量内訳!AB21</f>
        <v>2398</v>
      </c>
      <c r="AO21" s="292">
        <f>ごみ処理量内訳!AC21</f>
        <v>226</v>
      </c>
      <c r="AP21" s="292">
        <f t="shared" si="8"/>
        <v>2639</v>
      </c>
      <c r="AQ21" s="321" t="s">
        <v>761</v>
      </c>
      <c r="AR21" s="322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11978</v>
      </c>
      <c r="E22" s="292">
        <v>11978</v>
      </c>
      <c r="F22" s="292">
        <v>0</v>
      </c>
      <c r="G22" s="292">
        <v>75</v>
      </c>
      <c r="H22" s="292">
        <f>SUM(ごみ搬入量内訳!E22,+ごみ搬入量内訳!AD22)</f>
        <v>3691</v>
      </c>
      <c r="I22" s="292">
        <f>ごみ搬入量内訳!BC22</f>
        <v>222</v>
      </c>
      <c r="J22" s="292">
        <f>資源化量内訳!BO22</f>
        <v>178</v>
      </c>
      <c r="K22" s="292">
        <f t="shared" si="1"/>
        <v>4091</v>
      </c>
      <c r="L22" s="295">
        <f t="shared" si="2"/>
        <v>935.73377676425036</v>
      </c>
      <c r="M22" s="292">
        <f>IF(D22&lt;&gt;0,(ごみ搬入量内訳!BR22+ごみ処理概要!J22)/ごみ処理概要!D22/365*1000000,"-")</f>
        <v>746.80292865687545</v>
      </c>
      <c r="N22" s="292">
        <f>IF(D22&lt;&gt;0,ごみ搬入量内訳!CM22/ごみ処理概要!D22/365*1000000,"-")</f>
        <v>188.93084810737494</v>
      </c>
      <c r="O22" s="292">
        <f>ごみ搬入量内訳!DH22</f>
        <v>0</v>
      </c>
      <c r="P22" s="292">
        <f>ごみ処理量内訳!E22</f>
        <v>3106</v>
      </c>
      <c r="Q22" s="292">
        <f>ごみ処理量内訳!N22</f>
        <v>0</v>
      </c>
      <c r="R22" s="292">
        <f t="shared" si="3"/>
        <v>420</v>
      </c>
      <c r="S22" s="292">
        <f>ごみ処理量内訳!G22</f>
        <v>420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189</v>
      </c>
      <c r="AA22" s="292">
        <f t="shared" si="4"/>
        <v>3715</v>
      </c>
      <c r="AB22" s="297">
        <f t="shared" si="5"/>
        <v>100</v>
      </c>
      <c r="AC22" s="292">
        <f>施設資源化量内訳!Y22</f>
        <v>501</v>
      </c>
      <c r="AD22" s="292">
        <f>施設資源化量内訳!AT22</f>
        <v>324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825</v>
      </c>
      <c r="AK22" s="297">
        <f t="shared" si="7"/>
        <v>30.61905985101464</v>
      </c>
      <c r="AL22" s="297">
        <f>IF((AA22+J22)&lt;&gt;0,(資源化量内訳!D22-資源化量内訳!R22-資源化量内訳!T22-資源化量内訳!V22-資源化量内訳!U22)/(AA22+J22)*100,"-")</f>
        <v>25.918314924222962</v>
      </c>
      <c r="AM22" s="292">
        <f>ごみ処理量内訳!AA22</f>
        <v>0</v>
      </c>
      <c r="AN22" s="292">
        <f>ごみ処理量内訳!AB22</f>
        <v>159</v>
      </c>
      <c r="AO22" s="292">
        <f>ごみ処理量内訳!AC22</f>
        <v>0</v>
      </c>
      <c r="AP22" s="292">
        <f t="shared" si="8"/>
        <v>159</v>
      </c>
      <c r="AQ22" s="321" t="s">
        <v>761</v>
      </c>
      <c r="AR22" s="322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1406</v>
      </c>
      <c r="E23" s="292">
        <v>1406</v>
      </c>
      <c r="F23" s="292">
        <v>0</v>
      </c>
      <c r="G23" s="292">
        <v>33</v>
      </c>
      <c r="H23" s="292">
        <f>SUM(ごみ搬入量内訳!E23,+ごみ搬入量内訳!AD23)</f>
        <v>293</v>
      </c>
      <c r="I23" s="292">
        <f>ごみ搬入量内訳!BC23</f>
        <v>25</v>
      </c>
      <c r="J23" s="292">
        <f>資源化量内訳!BO23</f>
        <v>0</v>
      </c>
      <c r="K23" s="292">
        <f t="shared" si="1"/>
        <v>318</v>
      </c>
      <c r="L23" s="295">
        <f t="shared" si="2"/>
        <v>619.65353962470033</v>
      </c>
      <c r="M23" s="292">
        <f>IF(D23&lt;&gt;0,(ごみ搬入量内訳!BR23+ごみ処理概要!J23)/ごみ処理概要!D23/365*1000000,"-")</f>
        <v>567.0414466376975</v>
      </c>
      <c r="N23" s="292">
        <f>IF(D23&lt;&gt;0,ごみ搬入量内訳!CM23/ごみ処理概要!D23/365*1000000,"-")</f>
        <v>52.612092987002868</v>
      </c>
      <c r="O23" s="292">
        <f>ごみ搬入量内訳!DH23</f>
        <v>0</v>
      </c>
      <c r="P23" s="292">
        <f>ごみ処理量内訳!E23</f>
        <v>240</v>
      </c>
      <c r="Q23" s="292">
        <f>ごみ処理量内訳!N23</f>
        <v>0</v>
      </c>
      <c r="R23" s="292">
        <f t="shared" si="3"/>
        <v>40</v>
      </c>
      <c r="S23" s="292">
        <f>ごみ処理量内訳!G23</f>
        <v>40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38</v>
      </c>
      <c r="AA23" s="292">
        <f t="shared" si="4"/>
        <v>318</v>
      </c>
      <c r="AB23" s="297">
        <f t="shared" si="5"/>
        <v>100</v>
      </c>
      <c r="AC23" s="292">
        <f>施設資源化量内訳!Y23</f>
        <v>39</v>
      </c>
      <c r="AD23" s="292">
        <f>施設資源化量内訳!AT23</f>
        <v>31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 t="shared" si="6"/>
        <v>70</v>
      </c>
      <c r="AK23" s="297">
        <f t="shared" si="7"/>
        <v>33.962264150943398</v>
      </c>
      <c r="AL23" s="297">
        <f>IF((AA23+J23)&lt;&gt;0,(資源化量内訳!D23-資源化量内訳!R23-資源化量内訳!T23-資源化量内訳!V23-資源化量内訳!U23)/(AA23+J23)*100,"-")</f>
        <v>29.559748427672954</v>
      </c>
      <c r="AM23" s="292">
        <f>ごみ処理量内訳!AA23</f>
        <v>0</v>
      </c>
      <c r="AN23" s="292">
        <f>ごみ処理量内訳!AB23</f>
        <v>12</v>
      </c>
      <c r="AO23" s="292">
        <f>ごみ処理量内訳!AC23</f>
        <v>0</v>
      </c>
      <c r="AP23" s="292">
        <f t="shared" si="8"/>
        <v>12</v>
      </c>
      <c r="AQ23" s="321" t="s">
        <v>761</v>
      </c>
      <c r="AR23" s="322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23654</v>
      </c>
      <c r="E24" s="292">
        <v>23654</v>
      </c>
      <c r="F24" s="292">
        <v>0</v>
      </c>
      <c r="G24" s="292">
        <v>100</v>
      </c>
      <c r="H24" s="292">
        <f>SUM(ごみ搬入量内訳!E24,+ごみ搬入量内訳!AD24)</f>
        <v>7599</v>
      </c>
      <c r="I24" s="292">
        <f>ごみ搬入量内訳!BC24</f>
        <v>329</v>
      </c>
      <c r="J24" s="292">
        <f>資源化量内訳!BO24</f>
        <v>214</v>
      </c>
      <c r="K24" s="292">
        <f t="shared" si="1"/>
        <v>8142</v>
      </c>
      <c r="L24" s="295">
        <f t="shared" si="2"/>
        <v>943.04765853844981</v>
      </c>
      <c r="M24" s="292">
        <f>IF(D24&lt;&gt;0,(ごみ搬入量内訳!BR24+ごみ処理概要!J24)/ごみ処理概要!D24/365*1000000,"-")</f>
        <v>650.3577257054036</v>
      </c>
      <c r="N24" s="292">
        <f>IF(D24&lt;&gt;0,ごみ搬入量内訳!CM24/ごみ処理概要!D24/365*1000000,"-")</f>
        <v>292.68993283304627</v>
      </c>
      <c r="O24" s="292">
        <f>ごみ搬入量内訳!DH24</f>
        <v>0</v>
      </c>
      <c r="P24" s="292">
        <f>ごみ処理量内訳!E24</f>
        <v>6764</v>
      </c>
      <c r="Q24" s="292">
        <f>ごみ処理量内訳!N24</f>
        <v>0</v>
      </c>
      <c r="R24" s="292">
        <f t="shared" si="3"/>
        <v>1113</v>
      </c>
      <c r="S24" s="292">
        <f>ごみ処理量内訳!G24</f>
        <v>689</v>
      </c>
      <c r="T24" s="292">
        <f>ごみ処理量内訳!L24</f>
        <v>424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</v>
      </c>
      <c r="AA24" s="292">
        <f t="shared" si="4"/>
        <v>7878</v>
      </c>
      <c r="AB24" s="297">
        <f t="shared" si="5"/>
        <v>100</v>
      </c>
      <c r="AC24" s="292">
        <f>施設資源化量内訳!Y24</f>
        <v>1076</v>
      </c>
      <c r="AD24" s="292">
        <f>施設資源化量内訳!AT24</f>
        <v>507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424</v>
      </c>
      <c r="AJ24" s="292">
        <f t="shared" si="6"/>
        <v>2007</v>
      </c>
      <c r="AK24" s="297">
        <f t="shared" si="7"/>
        <v>27.459218981710332</v>
      </c>
      <c r="AL24" s="297">
        <f>IF((AA24+J24)&lt;&gt;0,(資源化量内訳!D24-資源化量内訳!R24-資源化量内訳!T24-資源化量内訳!V24-資源化量内訳!U24)/(AA24+J24)*100,"-")</f>
        <v>22.528423133959468</v>
      </c>
      <c r="AM24" s="292">
        <f>ごみ処理量内訳!AA24</f>
        <v>0</v>
      </c>
      <c r="AN24" s="292">
        <f>ごみ処理量内訳!AB24</f>
        <v>348</v>
      </c>
      <c r="AO24" s="292">
        <f>ごみ処理量内訳!AC24</f>
        <v>0</v>
      </c>
      <c r="AP24" s="292">
        <f t="shared" si="8"/>
        <v>348</v>
      </c>
      <c r="AQ24" s="321" t="s">
        <v>761</v>
      </c>
      <c r="AR24" s="322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11027</v>
      </c>
      <c r="E25" s="292">
        <v>11027</v>
      </c>
      <c r="F25" s="292">
        <v>0</v>
      </c>
      <c r="G25" s="292">
        <v>51</v>
      </c>
      <c r="H25" s="292">
        <f>SUM(ごみ搬入量内訳!E25,+ごみ搬入量内訳!AD25)</f>
        <v>3403</v>
      </c>
      <c r="I25" s="292">
        <f>ごみ搬入量内訳!BC25</f>
        <v>147</v>
      </c>
      <c r="J25" s="292">
        <f>資源化量内訳!BO25</f>
        <v>0</v>
      </c>
      <c r="K25" s="292">
        <f t="shared" si="1"/>
        <v>3550</v>
      </c>
      <c r="L25" s="295">
        <f t="shared" si="2"/>
        <v>882.0193522499568</v>
      </c>
      <c r="M25" s="292">
        <f>IF(D25&lt;&gt;0,(ごみ搬入量内訳!BR25+ごみ処理概要!J25)/ごみ処理概要!D25/365*1000000,"-")</f>
        <v>585.36270250729524</v>
      </c>
      <c r="N25" s="292">
        <f>IF(D25&lt;&gt;0,ごみ搬入量内訳!CM25/ごみ処理概要!D25/365*1000000,"-")</f>
        <v>296.65664974266156</v>
      </c>
      <c r="O25" s="292">
        <f>ごみ搬入量内訳!DH25</f>
        <v>0</v>
      </c>
      <c r="P25" s="292">
        <f>ごみ処理量内訳!E25</f>
        <v>2953</v>
      </c>
      <c r="Q25" s="292">
        <f>ごみ処理量内訳!N25</f>
        <v>0</v>
      </c>
      <c r="R25" s="292">
        <f t="shared" si="3"/>
        <v>352</v>
      </c>
      <c r="S25" s="292">
        <f>ごみ処理量内訳!G25</f>
        <v>352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220</v>
      </c>
      <c r="AA25" s="292">
        <f t="shared" si="4"/>
        <v>3525</v>
      </c>
      <c r="AB25" s="297">
        <f t="shared" si="5"/>
        <v>100</v>
      </c>
      <c r="AC25" s="292">
        <f>施設資源化量内訳!Y25</f>
        <v>507</v>
      </c>
      <c r="AD25" s="292">
        <f>施設資源化量内訳!AT25</f>
        <v>265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 t="shared" si="6"/>
        <v>772</v>
      </c>
      <c r="AK25" s="297">
        <f t="shared" si="7"/>
        <v>28.141843971631204</v>
      </c>
      <c r="AL25" s="297">
        <f>IF((AA25+J25)&lt;&gt;0,(資源化量内訳!D25-資源化量内訳!R25-資源化量内訳!T25-資源化量内訳!V25-資源化量内訳!U25)/(AA25+J25)*100,"-")</f>
        <v>23.205673758865249</v>
      </c>
      <c r="AM25" s="292">
        <f>ごみ処理量内訳!AA25</f>
        <v>0</v>
      </c>
      <c r="AN25" s="292">
        <f>ごみ処理量内訳!AB25</f>
        <v>150</v>
      </c>
      <c r="AO25" s="292">
        <f>ごみ処理量内訳!AC25</f>
        <v>0</v>
      </c>
      <c r="AP25" s="292">
        <f t="shared" si="8"/>
        <v>150</v>
      </c>
      <c r="AQ25" s="321" t="s">
        <v>761</v>
      </c>
      <c r="AR25" s="322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37980</v>
      </c>
      <c r="E26" s="292">
        <v>37980</v>
      </c>
      <c r="F26" s="292">
        <v>0</v>
      </c>
      <c r="G26" s="292">
        <v>187</v>
      </c>
      <c r="H26" s="292">
        <f>SUM(ごみ搬入量内訳!E26,+ごみ搬入量内訳!AD26)</f>
        <v>11618</v>
      </c>
      <c r="I26" s="292">
        <f>ごみ搬入量内訳!BC26</f>
        <v>377</v>
      </c>
      <c r="J26" s="292">
        <f>資源化量内訳!BO26</f>
        <v>378</v>
      </c>
      <c r="K26" s="292">
        <f t="shared" si="1"/>
        <v>12373</v>
      </c>
      <c r="L26" s="295">
        <f t="shared" si="2"/>
        <v>892.53897148463136</v>
      </c>
      <c r="M26" s="292">
        <f>IF(D26&lt;&gt;0,(ごみ搬入量内訳!BR26+ごみ処理概要!J26)/ごみ処理概要!D26/365*1000000,"-")</f>
        <v>654.56224256457972</v>
      </c>
      <c r="N26" s="292">
        <f>IF(D26&lt;&gt;0,ごみ搬入量内訳!CM26/ごみ処理概要!D26/365*1000000,"-")</f>
        <v>237.97672892005167</v>
      </c>
      <c r="O26" s="292">
        <f>ごみ搬入量内訳!DH26</f>
        <v>0</v>
      </c>
      <c r="P26" s="292">
        <f>ごみ処理量内訳!E26</f>
        <v>10039</v>
      </c>
      <c r="Q26" s="292">
        <f>ごみ処理量内訳!N26</f>
        <v>0</v>
      </c>
      <c r="R26" s="292">
        <f t="shared" si="3"/>
        <v>1921</v>
      </c>
      <c r="S26" s="292">
        <f>ごみ処理量内訳!G26</f>
        <v>1185</v>
      </c>
      <c r="T26" s="292">
        <f>ごみ処理量内訳!L26</f>
        <v>736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</v>
      </c>
      <c r="AA26" s="292">
        <f t="shared" si="4"/>
        <v>11970</v>
      </c>
      <c r="AB26" s="297">
        <f t="shared" si="5"/>
        <v>100</v>
      </c>
      <c r="AC26" s="292">
        <f>施設資源化量内訳!Y26</f>
        <v>1609</v>
      </c>
      <c r="AD26" s="292">
        <f>施設資源化量内訳!AT26</f>
        <v>874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736</v>
      </c>
      <c r="AJ26" s="292">
        <f t="shared" si="6"/>
        <v>3219</v>
      </c>
      <c r="AK26" s="297">
        <f t="shared" si="7"/>
        <v>29.211208292840947</v>
      </c>
      <c r="AL26" s="297">
        <f>IF((AA26+J26)&lt;&gt;0,(資源化量内訳!D26-資源化量内訳!R26-資源化量内訳!T26-資源化量内訳!V26-資源化量内訳!U26)/(AA26+J26)*100,"-")</f>
        <v>24.416909620991252</v>
      </c>
      <c r="AM26" s="292">
        <f>ごみ処理量内訳!AA26</f>
        <v>0</v>
      </c>
      <c r="AN26" s="292">
        <f>ごみ処理量内訳!AB26</f>
        <v>516</v>
      </c>
      <c r="AO26" s="292">
        <f>ごみ処理量内訳!AC26</f>
        <v>0</v>
      </c>
      <c r="AP26" s="292">
        <f t="shared" si="8"/>
        <v>516</v>
      </c>
      <c r="AQ26" s="321" t="s">
        <v>761</v>
      </c>
      <c r="AR26" s="322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8711</v>
      </c>
      <c r="E27" s="292">
        <v>8711</v>
      </c>
      <c r="F27" s="292">
        <v>0</v>
      </c>
      <c r="G27" s="292">
        <v>100</v>
      </c>
      <c r="H27" s="292">
        <f>SUM(ごみ搬入量内訳!E27,+ごみ搬入量内訳!AD27)</f>
        <v>2557</v>
      </c>
      <c r="I27" s="292">
        <f>ごみ搬入量内訳!BC27</f>
        <v>129</v>
      </c>
      <c r="J27" s="292">
        <f>資源化量内訳!BO27</f>
        <v>0</v>
      </c>
      <c r="K27" s="292">
        <f t="shared" si="1"/>
        <v>2686</v>
      </c>
      <c r="L27" s="295">
        <f t="shared" si="2"/>
        <v>844.78293073000123</v>
      </c>
      <c r="M27" s="292">
        <f>IF(D27&lt;&gt;0,(ごみ搬入量内訳!BR27+ごみ処理概要!J27)/ごみ処理概要!D27/365*1000000,"-")</f>
        <v>556.05965060708934</v>
      </c>
      <c r="N27" s="292">
        <f>IF(D27&lt;&gt;0,ごみ搬入量内訳!CM27/ごみ処理概要!D27/365*1000000,"-")</f>
        <v>288.72328012291183</v>
      </c>
      <c r="O27" s="292">
        <f>ごみ搬入量内訳!DH27</f>
        <v>0</v>
      </c>
      <c r="P27" s="292">
        <f>ごみ処理量内訳!E27</f>
        <v>2212</v>
      </c>
      <c r="Q27" s="292">
        <f>ごみ処理量内訳!N27</f>
        <v>0</v>
      </c>
      <c r="R27" s="292">
        <f t="shared" si="3"/>
        <v>443</v>
      </c>
      <c r="S27" s="292">
        <f>ごみ処理量内訳!G27</f>
        <v>278</v>
      </c>
      <c r="T27" s="292">
        <f>ごみ処理量内訳!L27</f>
        <v>165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</v>
      </c>
      <c r="AA27" s="292">
        <f t="shared" si="4"/>
        <v>2657</v>
      </c>
      <c r="AB27" s="297">
        <f t="shared" si="5"/>
        <v>100</v>
      </c>
      <c r="AC27" s="292">
        <f>施設資源化量内訳!Y27</f>
        <v>351</v>
      </c>
      <c r="AD27" s="292">
        <f>施設資源化量内訳!AT27</f>
        <v>217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165</v>
      </c>
      <c r="AJ27" s="292">
        <f t="shared" si="6"/>
        <v>733</v>
      </c>
      <c r="AK27" s="297">
        <f t="shared" si="7"/>
        <v>27.662777568686487</v>
      </c>
      <c r="AL27" s="297">
        <f>IF((AA27+J27)&lt;&gt;0,(資源化量内訳!D27-資源化量内訳!R27-資源化量内訳!T27-資源化量内訳!V27-資源化量内訳!U27)/(AA27+J27)*100,"-")</f>
        <v>22.732404968009032</v>
      </c>
      <c r="AM27" s="292">
        <f>ごみ処理量内訳!AA27</f>
        <v>0</v>
      </c>
      <c r="AN27" s="292">
        <f>ごみ処理量内訳!AB27</f>
        <v>114</v>
      </c>
      <c r="AO27" s="292">
        <f>ごみ処理量内訳!AC27</f>
        <v>0</v>
      </c>
      <c r="AP27" s="292">
        <f t="shared" si="8"/>
        <v>114</v>
      </c>
      <c r="AQ27" s="321" t="s">
        <v>761</v>
      </c>
      <c r="AR27" s="322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13704</v>
      </c>
      <c r="E28" s="292">
        <v>13704</v>
      </c>
      <c r="F28" s="292">
        <v>0</v>
      </c>
      <c r="G28" s="292">
        <v>188</v>
      </c>
      <c r="H28" s="292">
        <f>SUM(ごみ搬入量内訳!E28,+ごみ搬入量内訳!AD28)</f>
        <v>3526</v>
      </c>
      <c r="I28" s="292">
        <f>ごみ搬入量内訳!BC28</f>
        <v>194</v>
      </c>
      <c r="J28" s="292">
        <f>資源化量内訳!BO28</f>
        <v>0</v>
      </c>
      <c r="K28" s="292">
        <f t="shared" si="1"/>
        <v>3720</v>
      </c>
      <c r="L28" s="295">
        <f t="shared" si="2"/>
        <v>743.70846628121774</v>
      </c>
      <c r="M28" s="292">
        <f>IF(D28&lt;&gt;0,(ごみ搬入量内訳!BR28+ごみ処理概要!J28)/ごみ処理概要!D28/365*1000000,"-")</f>
        <v>592.16787019488356</v>
      </c>
      <c r="N28" s="292">
        <f>IF(D28&lt;&gt;0,ごみ搬入量内訳!CM28/ごみ処理概要!D28/365*1000000,"-")</f>
        <v>151.54059608633415</v>
      </c>
      <c r="O28" s="292">
        <f>ごみ搬入量内訳!DH28</f>
        <v>0</v>
      </c>
      <c r="P28" s="292">
        <f>ごみ処理量内訳!E28</f>
        <v>2893</v>
      </c>
      <c r="Q28" s="292">
        <f>ごみ処理量内訳!N28</f>
        <v>0</v>
      </c>
      <c r="R28" s="292">
        <f t="shared" si="3"/>
        <v>403</v>
      </c>
      <c r="S28" s="292">
        <f>ごみ処理量内訳!G28</f>
        <v>403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388</v>
      </c>
      <c r="AA28" s="292">
        <f t="shared" si="4"/>
        <v>3684</v>
      </c>
      <c r="AB28" s="297">
        <f t="shared" si="5"/>
        <v>100</v>
      </c>
      <c r="AC28" s="292">
        <f>施設資源化量内訳!Y28</f>
        <v>473</v>
      </c>
      <c r="AD28" s="292">
        <f>施設資源化量内訳!AT28</f>
        <v>292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 t="shared" si="6"/>
        <v>765</v>
      </c>
      <c r="AK28" s="297">
        <f t="shared" si="7"/>
        <v>31.297502714440821</v>
      </c>
      <c r="AL28" s="297">
        <f>IF((AA28+J28)&lt;&gt;0,(資源化量内訳!D28-資源化量内訳!R28-資源化量内訳!T28-資源化量内訳!V28-資源化量内訳!U28)/(AA28+J28)*100,"-")</f>
        <v>26.655808903365909</v>
      </c>
      <c r="AM28" s="292">
        <f>ごみ処理量内訳!AA28</f>
        <v>0</v>
      </c>
      <c r="AN28" s="292">
        <f>ごみ処理量内訳!AB28</f>
        <v>148</v>
      </c>
      <c r="AO28" s="292">
        <f>ごみ処理量内訳!AC28</f>
        <v>0</v>
      </c>
      <c r="AP28" s="292">
        <f t="shared" si="8"/>
        <v>148</v>
      </c>
      <c r="AQ28" s="321" t="s">
        <v>761</v>
      </c>
      <c r="AR28" s="322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33662</v>
      </c>
      <c r="E29" s="292">
        <v>33662</v>
      </c>
      <c r="F29" s="292">
        <v>0</v>
      </c>
      <c r="G29" s="292">
        <v>106</v>
      </c>
      <c r="H29" s="292">
        <f>SUM(ごみ搬入量内訳!E29,+ごみ搬入量内訳!AD29)</f>
        <v>9211</v>
      </c>
      <c r="I29" s="292">
        <f>ごみ搬入量内訳!BC29</f>
        <v>753</v>
      </c>
      <c r="J29" s="292">
        <f>資源化量内訳!BO29</f>
        <v>379</v>
      </c>
      <c r="K29" s="292">
        <f t="shared" si="1"/>
        <v>10343</v>
      </c>
      <c r="L29" s="295">
        <f t="shared" si="2"/>
        <v>841.80934886132331</v>
      </c>
      <c r="M29" s="292">
        <f>IF(D29&lt;&gt;0,(ごみ搬入量内訳!BR29+ごみ処理概要!J29)/ごみ処理概要!D29/365*1000000,"-")</f>
        <v>704.26146144223446</v>
      </c>
      <c r="N29" s="292">
        <f>IF(D29&lt;&gt;0,ごみ搬入量内訳!CM29/ごみ処理概要!D29/365*1000000,"-")</f>
        <v>137.54788741908888</v>
      </c>
      <c r="O29" s="292">
        <f>ごみ搬入量内訳!DH29</f>
        <v>0</v>
      </c>
      <c r="P29" s="292">
        <f>ごみ処理量内訳!E29</f>
        <v>7833</v>
      </c>
      <c r="Q29" s="292">
        <f>ごみ処理量内訳!N29</f>
        <v>0</v>
      </c>
      <c r="R29" s="292">
        <f t="shared" si="3"/>
        <v>2131</v>
      </c>
      <c r="S29" s="292">
        <f>ごみ処理量内訳!G29</f>
        <v>551</v>
      </c>
      <c r="T29" s="292">
        <f>ごみ処理量内訳!L29</f>
        <v>1580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 t="shared" si="4"/>
        <v>9964</v>
      </c>
      <c r="AB29" s="297">
        <f t="shared" si="5"/>
        <v>100</v>
      </c>
      <c r="AC29" s="292">
        <f>施設資源化量内訳!Y29</f>
        <v>292</v>
      </c>
      <c r="AD29" s="292">
        <f>施設資源化量内訳!AT29</f>
        <v>280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1263</v>
      </c>
      <c r="AJ29" s="292">
        <f t="shared" si="6"/>
        <v>1835</v>
      </c>
      <c r="AK29" s="297">
        <f t="shared" si="7"/>
        <v>21.40578168809823</v>
      </c>
      <c r="AL29" s="297">
        <f>IF((AA29+J29)&lt;&gt;0,(資源化量内訳!D29-資源化量内訳!R29-資源化量内訳!T29-資源化量内訳!V29-資源化量内訳!U29)/(AA29+J29)*100,"-")</f>
        <v>21.40578168809823</v>
      </c>
      <c r="AM29" s="292">
        <f>ごみ処理量内訳!AA29</f>
        <v>0</v>
      </c>
      <c r="AN29" s="292">
        <f>ごみ処理量内訳!AB29</f>
        <v>712</v>
      </c>
      <c r="AO29" s="292">
        <f>ごみ処理量内訳!AC29</f>
        <v>3</v>
      </c>
      <c r="AP29" s="292">
        <f t="shared" si="8"/>
        <v>715</v>
      </c>
      <c r="AQ29" s="321" t="s">
        <v>761</v>
      </c>
      <c r="AR29" s="322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12254</v>
      </c>
      <c r="E30" s="292">
        <v>12254</v>
      </c>
      <c r="F30" s="292">
        <v>0</v>
      </c>
      <c r="G30" s="292">
        <v>60</v>
      </c>
      <c r="H30" s="292">
        <f>SUM(ごみ搬入量内訳!E30,+ごみ搬入量内訳!AD30)</f>
        <v>3958</v>
      </c>
      <c r="I30" s="292">
        <f>ごみ搬入量内訳!BC30</f>
        <v>257</v>
      </c>
      <c r="J30" s="292">
        <f>資源化量内訳!BO30</f>
        <v>0</v>
      </c>
      <c r="K30" s="292">
        <f t="shared" si="1"/>
        <v>4215</v>
      </c>
      <c r="L30" s="295">
        <f t="shared" si="2"/>
        <v>942.38168805936448</v>
      </c>
      <c r="M30" s="292">
        <f>IF(D30&lt;&gt;0,(ごみ搬入量内訳!BR30+ごみ処理概要!J30)/ごみ処理概要!D30/365*1000000,"-")</f>
        <v>744.96222648014282</v>
      </c>
      <c r="N30" s="292">
        <f>IF(D30&lt;&gt;0,ごみ搬入量内訳!CM30/ごみ処理概要!D30/365*1000000,"-")</f>
        <v>197.41946157922155</v>
      </c>
      <c r="O30" s="292">
        <f>ごみ搬入量内訳!DH30</f>
        <v>0</v>
      </c>
      <c r="P30" s="292">
        <f>ごみ処理量内訳!E30</f>
        <v>3252</v>
      </c>
      <c r="Q30" s="292">
        <f>ごみ処理量内訳!N30</f>
        <v>0</v>
      </c>
      <c r="R30" s="292">
        <f t="shared" si="3"/>
        <v>963</v>
      </c>
      <c r="S30" s="292">
        <f>ごみ処理量内訳!G30</f>
        <v>202</v>
      </c>
      <c r="T30" s="292">
        <f>ごみ処理量内訳!L30</f>
        <v>761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4215</v>
      </c>
      <c r="AB30" s="297">
        <f t="shared" si="5"/>
        <v>100</v>
      </c>
      <c r="AC30" s="292">
        <f>施設資源化量内訳!Y30</f>
        <v>121</v>
      </c>
      <c r="AD30" s="292">
        <f>施設資源化量内訳!AT30</f>
        <v>124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618</v>
      </c>
      <c r="AJ30" s="292">
        <f t="shared" si="6"/>
        <v>863</v>
      </c>
      <c r="AK30" s="297">
        <f t="shared" si="7"/>
        <v>20.474495848161329</v>
      </c>
      <c r="AL30" s="297">
        <f>IF((AA30+J30)&lt;&gt;0,(資源化量内訳!D30-資源化量内訳!R30-資源化量内訳!T30-資源化量内訳!V30-資源化量内訳!U30)/(AA30+J30)*100,"-")</f>
        <v>20.474495848161329</v>
      </c>
      <c r="AM30" s="292">
        <f>ごみ処理量内訳!AA30</f>
        <v>0</v>
      </c>
      <c r="AN30" s="292">
        <f>ごみ処理量内訳!AB30</f>
        <v>296</v>
      </c>
      <c r="AO30" s="292">
        <f>ごみ処理量内訳!AC30</f>
        <v>1</v>
      </c>
      <c r="AP30" s="292">
        <f t="shared" si="8"/>
        <v>297</v>
      </c>
      <c r="AQ30" s="321" t="s">
        <v>761</v>
      </c>
      <c r="AR30" s="322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14459</v>
      </c>
      <c r="E31" s="292">
        <v>14459</v>
      </c>
      <c r="F31" s="292">
        <v>0</v>
      </c>
      <c r="G31" s="292">
        <v>49</v>
      </c>
      <c r="H31" s="292">
        <f>SUM(ごみ搬入量内訳!E31,+ごみ搬入量内訳!AD31)</f>
        <v>5522</v>
      </c>
      <c r="I31" s="292">
        <f>ごみ搬入量内訳!BC31</f>
        <v>678</v>
      </c>
      <c r="J31" s="292">
        <f>資源化量内訳!BO31</f>
        <v>0</v>
      </c>
      <c r="K31" s="292">
        <f t="shared" si="1"/>
        <v>6200</v>
      </c>
      <c r="L31" s="295">
        <f t="shared" si="2"/>
        <v>1174.7908824858573</v>
      </c>
      <c r="M31" s="292">
        <f>IF(D31&lt;&gt;0,(ごみ搬入量内訳!BR31+ごみ処理概要!J31)/ごみ処理概要!D31/365*1000000,"-")</f>
        <v>706.39038869472199</v>
      </c>
      <c r="N31" s="292">
        <f>IF(D31&lt;&gt;0,ごみ搬入量内訳!CM31/ごみ処理概要!D31/365*1000000,"-")</f>
        <v>468.40049379113549</v>
      </c>
      <c r="O31" s="292">
        <f>ごみ搬入量内訳!DH31</f>
        <v>0</v>
      </c>
      <c r="P31" s="292">
        <f>ごみ処理量内訳!E31</f>
        <v>5355</v>
      </c>
      <c r="Q31" s="292">
        <f>ごみ処理量内訳!N31</f>
        <v>3</v>
      </c>
      <c r="R31" s="292">
        <f t="shared" si="3"/>
        <v>842</v>
      </c>
      <c r="S31" s="292">
        <f>ごみ処理量内訳!G31</f>
        <v>182</v>
      </c>
      <c r="T31" s="292">
        <f>ごみ処理量内訳!L31</f>
        <v>660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6200</v>
      </c>
      <c r="AB31" s="297">
        <f t="shared" si="5"/>
        <v>99.951612903225808</v>
      </c>
      <c r="AC31" s="292">
        <f>施設資源化量内訳!Y31</f>
        <v>0</v>
      </c>
      <c r="AD31" s="292">
        <f>施設資源化量内訳!AT31</f>
        <v>22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539</v>
      </c>
      <c r="AJ31" s="292">
        <f t="shared" si="6"/>
        <v>561</v>
      </c>
      <c r="AK31" s="297">
        <f t="shared" si="7"/>
        <v>9.0483870967741939</v>
      </c>
      <c r="AL31" s="297">
        <f>IF((AA31+J31)&lt;&gt;0,(資源化量内訳!D31-資源化量内訳!R31-資源化量内訳!T31-資源化量内訳!V31-資源化量内訳!U31)/(AA31+J31)*100,"-")</f>
        <v>9.0483870967741939</v>
      </c>
      <c r="AM31" s="292">
        <f>ごみ処理量内訳!AA31</f>
        <v>3</v>
      </c>
      <c r="AN31" s="292">
        <f>ごみ処理量内訳!AB31</f>
        <v>744</v>
      </c>
      <c r="AO31" s="292">
        <f>ごみ処理量内訳!AC31</f>
        <v>102</v>
      </c>
      <c r="AP31" s="292">
        <f t="shared" si="8"/>
        <v>849</v>
      </c>
      <c r="AQ31" s="321" t="s">
        <v>761</v>
      </c>
      <c r="AR31" s="322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18842</v>
      </c>
      <c r="E32" s="292">
        <v>18842</v>
      </c>
      <c r="F32" s="292">
        <v>0</v>
      </c>
      <c r="G32" s="292">
        <v>70</v>
      </c>
      <c r="H32" s="292">
        <f>SUM(ごみ搬入量内訳!E32,+ごみ搬入量内訳!AD32)</f>
        <v>5672</v>
      </c>
      <c r="I32" s="292">
        <f>ごみ搬入量内訳!BC32</f>
        <v>597</v>
      </c>
      <c r="J32" s="292">
        <f>資源化量内訳!BO32</f>
        <v>99</v>
      </c>
      <c r="K32" s="292">
        <f t="shared" si="1"/>
        <v>6368</v>
      </c>
      <c r="L32" s="295">
        <f t="shared" si="2"/>
        <v>925.94073572156628</v>
      </c>
      <c r="M32" s="292">
        <f>IF(D32&lt;&gt;0,(ごみ搬入量内訳!BR32+ごみ処理概要!J32)/ごみ処理概要!D32/365*1000000,"-")</f>
        <v>736.4776737483877</v>
      </c>
      <c r="N32" s="292">
        <f>IF(D32&lt;&gt;0,ごみ搬入量内訳!CM32/ごみ処理概要!D32/365*1000000,"-")</f>
        <v>189.46306197317855</v>
      </c>
      <c r="O32" s="292">
        <f>ごみ搬入量内訳!DH32</f>
        <v>0</v>
      </c>
      <c r="P32" s="292">
        <f>ごみ処理量内訳!E32</f>
        <v>5256</v>
      </c>
      <c r="Q32" s="292">
        <f>ごみ処理量内訳!N32</f>
        <v>6</v>
      </c>
      <c r="R32" s="292">
        <f t="shared" si="3"/>
        <v>1007</v>
      </c>
      <c r="S32" s="292">
        <f>ごみ処理量内訳!G32</f>
        <v>241</v>
      </c>
      <c r="T32" s="292">
        <f>ごみ処理量内訳!L32</f>
        <v>766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6269</v>
      </c>
      <c r="AB32" s="297">
        <f t="shared" si="5"/>
        <v>99.904290955495284</v>
      </c>
      <c r="AC32" s="292">
        <f>施設資源化量内訳!Y32</f>
        <v>0</v>
      </c>
      <c r="AD32" s="292">
        <f>施設資源化量内訳!AT32</f>
        <v>29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609</v>
      </c>
      <c r="AJ32" s="292">
        <f t="shared" si="6"/>
        <v>638</v>
      </c>
      <c r="AK32" s="297">
        <f t="shared" si="7"/>
        <v>11.573492462311558</v>
      </c>
      <c r="AL32" s="297">
        <f>IF((AA32+J32)&lt;&gt;0,(資源化量内訳!D32-資源化量内訳!R32-資源化量内訳!T32-資源化量内訳!V32-資源化量内訳!U32)/(AA32+J32)*100,"-")</f>
        <v>11.573492462311558</v>
      </c>
      <c r="AM32" s="292">
        <f>ごみ処理量内訳!AA32</f>
        <v>6</v>
      </c>
      <c r="AN32" s="292">
        <f>ごみ処理量内訳!AB32</f>
        <v>732</v>
      </c>
      <c r="AO32" s="292">
        <f>ごみ処理量内訳!AC32</f>
        <v>136</v>
      </c>
      <c r="AP32" s="292">
        <f t="shared" si="8"/>
        <v>874</v>
      </c>
      <c r="AQ32" s="321" t="s">
        <v>761</v>
      </c>
      <c r="AR32" s="322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36157</v>
      </c>
      <c r="E33" s="292">
        <v>36157</v>
      </c>
      <c r="F33" s="292">
        <v>0</v>
      </c>
      <c r="G33" s="292">
        <v>150</v>
      </c>
      <c r="H33" s="292">
        <f>SUM(ごみ搬入量内訳!E33,+ごみ搬入量内訳!AD33)</f>
        <v>13039</v>
      </c>
      <c r="I33" s="292">
        <f>ごみ搬入量内訳!BC33</f>
        <v>1339</v>
      </c>
      <c r="J33" s="292">
        <f>資源化量内訳!BO33</f>
        <v>0</v>
      </c>
      <c r="K33" s="292">
        <f t="shared" si="1"/>
        <v>14378</v>
      </c>
      <c r="L33" s="295">
        <f t="shared" si="2"/>
        <v>1089.4648566506571</v>
      </c>
      <c r="M33" s="292">
        <f>IF(D33&lt;&gt;0,(ごみ搬入量内訳!BR33+ごみ処理概要!J33)/ごみ処理概要!D33/365*1000000,"-")</f>
        <v>701.80995286537666</v>
      </c>
      <c r="N33" s="292">
        <f>IF(D33&lt;&gt;0,ごみ搬入量内訳!CM33/ごみ処理概要!D33/365*1000000,"-")</f>
        <v>387.65490378528034</v>
      </c>
      <c r="O33" s="292">
        <f>ごみ搬入量内訳!DH33</f>
        <v>0</v>
      </c>
      <c r="P33" s="292">
        <f>ごみ処理量内訳!E33</f>
        <v>12107</v>
      </c>
      <c r="Q33" s="292">
        <f>ごみ処理量内訳!N33</f>
        <v>37</v>
      </c>
      <c r="R33" s="292">
        <f t="shared" si="3"/>
        <v>2234</v>
      </c>
      <c r="S33" s="292">
        <f>ごみ処理量内訳!G33</f>
        <v>604</v>
      </c>
      <c r="T33" s="292">
        <f>ごみ処理量内訳!L33</f>
        <v>1630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14378</v>
      </c>
      <c r="AB33" s="297">
        <f t="shared" si="5"/>
        <v>99.742662400890254</v>
      </c>
      <c r="AC33" s="292">
        <f>施設資源化量内訳!Y33</f>
        <v>0</v>
      </c>
      <c r="AD33" s="292">
        <f>施設資源化量内訳!AT33</f>
        <v>73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1333</v>
      </c>
      <c r="AJ33" s="292">
        <f t="shared" si="6"/>
        <v>1406</v>
      </c>
      <c r="AK33" s="297">
        <f t="shared" si="7"/>
        <v>9.7788287661705393</v>
      </c>
      <c r="AL33" s="297">
        <f>IF((AA33+J33)&lt;&gt;0,(資源化量内訳!D33-資源化量内訳!R33-資源化量内訳!T33-資源化量内訳!V33-資源化量内訳!U33)/(AA33+J33)*100,"-")</f>
        <v>9.7788287661705393</v>
      </c>
      <c r="AM33" s="292">
        <f>ごみ処理量内訳!AA33</f>
        <v>37</v>
      </c>
      <c r="AN33" s="292">
        <f>ごみ処理量内訳!AB33</f>
        <v>1685</v>
      </c>
      <c r="AO33" s="292">
        <f>ごみ処理量内訳!AC33</f>
        <v>341</v>
      </c>
      <c r="AP33" s="292">
        <f t="shared" si="8"/>
        <v>2063</v>
      </c>
      <c r="AQ33" s="321" t="s">
        <v>761</v>
      </c>
      <c r="AR33" s="322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28498</v>
      </c>
      <c r="E34" s="292">
        <v>28498</v>
      </c>
      <c r="F34" s="292">
        <v>0</v>
      </c>
      <c r="G34" s="292">
        <v>416</v>
      </c>
      <c r="H34" s="292">
        <f>SUM(ごみ搬入量内訳!E34,+ごみ搬入量内訳!AD34)</f>
        <v>9823</v>
      </c>
      <c r="I34" s="292">
        <f>ごみ搬入量内訳!BC34</f>
        <v>673</v>
      </c>
      <c r="J34" s="292">
        <f>資源化量内訳!BO34</f>
        <v>238</v>
      </c>
      <c r="K34" s="292">
        <f t="shared" si="1"/>
        <v>10734</v>
      </c>
      <c r="L34" s="295">
        <f t="shared" si="2"/>
        <v>1031.9397564068422</v>
      </c>
      <c r="M34" s="292">
        <f>IF(D34&lt;&gt;0,(ごみ搬入量内訳!BR34+ごみ処理概要!J34)/ごみ処理概要!D34/365*1000000,"-")</f>
        <v>693.34353672499969</v>
      </c>
      <c r="N34" s="292">
        <f>IF(D34&lt;&gt;0,ごみ搬入量内訳!CM34/ごみ処理概要!D34/365*1000000,"-")</f>
        <v>338.59621968184263</v>
      </c>
      <c r="O34" s="292">
        <f>ごみ搬入量内訳!DH34</f>
        <v>0</v>
      </c>
      <c r="P34" s="292">
        <f>ごみ処理量内訳!E34</f>
        <v>9175</v>
      </c>
      <c r="Q34" s="292">
        <f>ごみ処理量内訳!N34</f>
        <v>0</v>
      </c>
      <c r="R34" s="292">
        <f t="shared" si="3"/>
        <v>1021</v>
      </c>
      <c r="S34" s="292">
        <f>ごみ処理量内訳!G34</f>
        <v>726</v>
      </c>
      <c r="T34" s="292">
        <f>ごみ処理量内訳!L34</f>
        <v>295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301</v>
      </c>
      <c r="AA34" s="292">
        <f t="shared" si="4"/>
        <v>10497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345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237</v>
      </c>
      <c r="AJ34" s="292">
        <f t="shared" si="6"/>
        <v>582</v>
      </c>
      <c r="AK34" s="297">
        <f t="shared" si="7"/>
        <v>10.442477876106194</v>
      </c>
      <c r="AL34" s="297">
        <f>IF((AA34+J34)&lt;&gt;0,(資源化量内訳!D34-資源化量内訳!R34-資源化量内訳!T34-資源化量内訳!V34-資源化量内訳!U34)/(AA34+J34)*100,"-")</f>
        <v>10.442477876106194</v>
      </c>
      <c r="AM34" s="292">
        <f>ごみ処理量内訳!AA34</f>
        <v>0</v>
      </c>
      <c r="AN34" s="292">
        <f>ごみ処理量内訳!AB34</f>
        <v>1680</v>
      </c>
      <c r="AO34" s="292">
        <f>ごみ処理量内訳!AC34</f>
        <v>163</v>
      </c>
      <c r="AP34" s="292">
        <f t="shared" si="8"/>
        <v>1843</v>
      </c>
      <c r="AQ34" s="321" t="s">
        <v>761</v>
      </c>
      <c r="AR34" s="322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0"/>
        <v>8089</v>
      </c>
      <c r="E35" s="292">
        <v>8089</v>
      </c>
      <c r="F35" s="292">
        <v>0</v>
      </c>
      <c r="G35" s="292">
        <v>74</v>
      </c>
      <c r="H35" s="292">
        <f>SUM(ごみ搬入量内訳!E35,+ごみ搬入量内訳!AD35)</f>
        <v>2265</v>
      </c>
      <c r="I35" s="292">
        <f>ごみ搬入量内訳!BC35</f>
        <v>131</v>
      </c>
      <c r="J35" s="292">
        <f>資源化量内訳!BO35</f>
        <v>0</v>
      </c>
      <c r="K35" s="292">
        <f t="shared" si="1"/>
        <v>2396</v>
      </c>
      <c r="L35" s="295">
        <f t="shared" si="2"/>
        <v>811.51978756877679</v>
      </c>
      <c r="M35" s="292">
        <f>IF(D35&lt;&gt;0,(ごみ搬入量内訳!BR35+ごみ処理概要!J35)/ごみ処理概要!D35/365*1000000,"-")</f>
        <v>559.52866822354724</v>
      </c>
      <c r="N35" s="292">
        <f>IF(D35&lt;&gt;0,ごみ搬入量内訳!CM35/ごみ処理概要!D35/365*1000000,"-")</f>
        <v>251.99111934522952</v>
      </c>
      <c r="O35" s="292">
        <f>ごみ搬入量内訳!DH35</f>
        <v>0</v>
      </c>
      <c r="P35" s="292">
        <f>ごみ処理量内訳!E35</f>
        <v>2161</v>
      </c>
      <c r="Q35" s="292">
        <f>ごみ処理量内訳!N35</f>
        <v>0</v>
      </c>
      <c r="R35" s="292">
        <f t="shared" si="3"/>
        <v>166</v>
      </c>
      <c r="S35" s="292">
        <f>ごみ処理量内訳!G35</f>
        <v>134</v>
      </c>
      <c r="T35" s="292">
        <f>ごみ処理量内訳!L35</f>
        <v>32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39</v>
      </c>
      <c r="AA35" s="292">
        <f t="shared" si="4"/>
        <v>2366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76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26</v>
      </c>
      <c r="AJ35" s="292">
        <f t="shared" si="6"/>
        <v>102</v>
      </c>
      <c r="AK35" s="297">
        <f t="shared" si="7"/>
        <v>5.9594251901944206</v>
      </c>
      <c r="AL35" s="297">
        <f>IF((AA35+J35)&lt;&gt;0,(資源化量内訳!D35-資源化量内訳!R35-資源化量内訳!T35-資源化量内訳!V35-資源化量内訳!U35)/(AA35+J35)*100,"-")</f>
        <v>5.9594251901944206</v>
      </c>
      <c r="AM35" s="292">
        <f>ごみ処理量内訳!AA35</f>
        <v>0</v>
      </c>
      <c r="AN35" s="292">
        <f>ごみ処理量内訳!AB35</f>
        <v>391</v>
      </c>
      <c r="AO35" s="292">
        <f>ごみ処理量内訳!AC35</f>
        <v>0</v>
      </c>
      <c r="AP35" s="292">
        <f t="shared" si="8"/>
        <v>391</v>
      </c>
      <c r="AQ35" s="321" t="s">
        <v>761</v>
      </c>
      <c r="AR35" s="322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5995</v>
      </c>
      <c r="E36" s="292">
        <v>5995</v>
      </c>
      <c r="F36" s="292">
        <v>0</v>
      </c>
      <c r="G36" s="292">
        <v>73</v>
      </c>
      <c r="H36" s="292">
        <f>SUM(ごみ搬入量内訳!E36,+ごみ搬入量内訳!AD36)</f>
        <v>2198</v>
      </c>
      <c r="I36" s="292">
        <f>ごみ搬入量内訳!BC36</f>
        <v>169</v>
      </c>
      <c r="J36" s="292">
        <f>資源化量内訳!BO36</f>
        <v>105</v>
      </c>
      <c r="K36" s="292">
        <f t="shared" si="1"/>
        <v>2472</v>
      </c>
      <c r="L36" s="295">
        <f t="shared" si="2"/>
        <v>1129.7085470769018</v>
      </c>
      <c r="M36" s="292">
        <f>IF(D36&lt;&gt;0,(ごみ搬入量内訳!BR36+ごみ処理概要!J36)/ごみ処理概要!D36/365*1000000,"-")</f>
        <v>617.40948507317751</v>
      </c>
      <c r="N36" s="292">
        <f>IF(D36&lt;&gt;0,ごみ搬入量内訳!CM36/ごみ処理概要!D36/365*1000000,"-")</f>
        <v>512.29906200372454</v>
      </c>
      <c r="O36" s="292">
        <f>ごみ搬入量内訳!DH36</f>
        <v>0</v>
      </c>
      <c r="P36" s="292">
        <f>ごみ処理量内訳!E36</f>
        <v>2161</v>
      </c>
      <c r="Q36" s="292">
        <f>ごみ処理量内訳!N36</f>
        <v>0</v>
      </c>
      <c r="R36" s="292">
        <f t="shared" si="3"/>
        <v>166</v>
      </c>
      <c r="S36" s="292">
        <f>ごみ処理量内訳!G36</f>
        <v>134</v>
      </c>
      <c r="T36" s="292">
        <f>ごみ処理量内訳!L36</f>
        <v>32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39</v>
      </c>
      <c r="AA36" s="292">
        <f t="shared" si="4"/>
        <v>2366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76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26</v>
      </c>
      <c r="AJ36" s="292">
        <f t="shared" si="6"/>
        <v>102</v>
      </c>
      <c r="AK36" s="297">
        <f t="shared" si="7"/>
        <v>9.9554836098745447</v>
      </c>
      <c r="AL36" s="297">
        <f>IF((AA36+J36)&lt;&gt;0,(資源化量内訳!D36-資源化量内訳!R36-資源化量内訳!T36-資源化量内訳!V36-資源化量内訳!U36)/(AA36+J36)*100,"-")</f>
        <v>9.9554836098745447</v>
      </c>
      <c r="AM36" s="292">
        <f>ごみ処理量内訳!AA36</f>
        <v>0</v>
      </c>
      <c r="AN36" s="292">
        <f>ごみ処理量内訳!AB36</f>
        <v>391</v>
      </c>
      <c r="AO36" s="292">
        <f>ごみ処理量内訳!AC36</f>
        <v>26</v>
      </c>
      <c r="AP36" s="292">
        <f t="shared" si="8"/>
        <v>417</v>
      </c>
      <c r="AQ36" s="321" t="s">
        <v>761</v>
      </c>
      <c r="AR36" s="322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0"/>
        <v>6904</v>
      </c>
      <c r="E37" s="292">
        <v>6904</v>
      </c>
      <c r="F37" s="292">
        <v>0</v>
      </c>
      <c r="G37" s="292">
        <v>41</v>
      </c>
      <c r="H37" s="292">
        <f>SUM(ごみ搬入量内訳!E37,+ごみ搬入量内訳!AD37)</f>
        <v>1924</v>
      </c>
      <c r="I37" s="292">
        <f>ごみ搬入量内訳!BC37</f>
        <v>91</v>
      </c>
      <c r="J37" s="292">
        <f>資源化量内訳!BO37</f>
        <v>0</v>
      </c>
      <c r="K37" s="292">
        <f t="shared" si="1"/>
        <v>2015</v>
      </c>
      <c r="L37" s="295">
        <f t="shared" si="2"/>
        <v>799.61586691852244</v>
      </c>
      <c r="M37" s="292">
        <f>IF(D37&lt;&gt;0,(ごみ搬入量内訳!BR37+ごみ処理概要!J37)/ごみ処理概要!D37/365*1000000,"-")</f>
        <v>675.40754615152616</v>
      </c>
      <c r="N37" s="292">
        <f>IF(D37&lt;&gt;0,ごみ搬入量内訳!CM37/ごみ処理概要!D37/365*1000000,"-")</f>
        <v>124.20832076699629</v>
      </c>
      <c r="O37" s="292">
        <f>ごみ搬入量内訳!DH37</f>
        <v>0</v>
      </c>
      <c r="P37" s="292">
        <f>ごみ処理量内訳!E37</f>
        <v>1773</v>
      </c>
      <c r="Q37" s="292">
        <f>ごみ処理量内訳!N37</f>
        <v>0</v>
      </c>
      <c r="R37" s="292">
        <f t="shared" si="3"/>
        <v>241</v>
      </c>
      <c r="S37" s="292">
        <f>ごみ処理量内訳!G37</f>
        <v>167</v>
      </c>
      <c r="T37" s="292">
        <f>ごみ処理量内訳!L37</f>
        <v>74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2014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95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74</v>
      </c>
      <c r="AJ37" s="292">
        <f t="shared" si="6"/>
        <v>169</v>
      </c>
      <c r="AK37" s="297">
        <f t="shared" si="7"/>
        <v>8.3912611717974173</v>
      </c>
      <c r="AL37" s="297">
        <f>IF((AA37+J37)&lt;&gt;0,(資源化量内訳!D37-資源化量内訳!R37-資源化量内訳!T37-資源化量内訳!V37-資源化量内訳!U37)/(AA37+J37)*100,"-")</f>
        <v>8.3912611717974173</v>
      </c>
      <c r="AM37" s="292">
        <f>ごみ処理量内訳!AA37</f>
        <v>0</v>
      </c>
      <c r="AN37" s="292">
        <f>ごみ処理量内訳!AB37</f>
        <v>218</v>
      </c>
      <c r="AO37" s="292">
        <f>ごみ処理量内訳!AC37</f>
        <v>59</v>
      </c>
      <c r="AP37" s="292">
        <f t="shared" si="8"/>
        <v>277</v>
      </c>
      <c r="AQ37" s="321" t="s">
        <v>761</v>
      </c>
      <c r="AR37" s="322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23483</v>
      </c>
      <c r="E38" s="292">
        <v>23483</v>
      </c>
      <c r="F38" s="292">
        <v>0</v>
      </c>
      <c r="G38" s="292">
        <v>160</v>
      </c>
      <c r="H38" s="292">
        <f>SUM(ごみ搬入量内訳!E38,+ごみ搬入量内訳!AD38)</f>
        <v>7231</v>
      </c>
      <c r="I38" s="292">
        <f>ごみ搬入量内訳!BC38</f>
        <v>477</v>
      </c>
      <c r="J38" s="292">
        <f>資源化量内訳!BO38</f>
        <v>0</v>
      </c>
      <c r="K38" s="292">
        <f t="shared" si="1"/>
        <v>7708</v>
      </c>
      <c r="L38" s="295">
        <f t="shared" si="2"/>
        <v>899.28068045727036</v>
      </c>
      <c r="M38" s="292">
        <f>IF(D38&lt;&gt;0,(ごみ搬入量内訳!BR38+ごみ処理概要!J38)/ごみ処理概要!D38/365*1000000,"-")</f>
        <v>757.52847148534727</v>
      </c>
      <c r="N38" s="292">
        <f>IF(D38&lt;&gt;0,ごみ搬入量内訳!CM38/ごみ処理概要!D38/365*1000000,"-")</f>
        <v>141.75220897192315</v>
      </c>
      <c r="O38" s="292">
        <f>ごみ搬入量内訳!DH38</f>
        <v>0</v>
      </c>
      <c r="P38" s="292">
        <f>ごみ処理量内訳!E38</f>
        <v>6813</v>
      </c>
      <c r="Q38" s="292">
        <f>ごみ処理量内訳!N38</f>
        <v>0</v>
      </c>
      <c r="R38" s="292">
        <f t="shared" si="3"/>
        <v>895</v>
      </c>
      <c r="S38" s="292">
        <f>ごみ処理量内訳!G38</f>
        <v>640</v>
      </c>
      <c r="T38" s="292">
        <f>ごみ処理量内訳!L38</f>
        <v>255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 t="shared" si="4"/>
        <v>7708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340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254</v>
      </c>
      <c r="AJ38" s="292">
        <f t="shared" si="6"/>
        <v>594</v>
      </c>
      <c r="AK38" s="297">
        <f t="shared" si="7"/>
        <v>7.7062791904514789</v>
      </c>
      <c r="AL38" s="297">
        <f>IF((AA38+J38)&lt;&gt;0,(資源化量内訳!D38-資源化量内訳!R38-資源化量内訳!T38-資源化量内訳!V38-資源化量内訳!U38)/(AA38+J38)*100,"-")</f>
        <v>7.7062791904514789</v>
      </c>
      <c r="AM38" s="292">
        <f>ごみ処理量内訳!AA38</f>
        <v>0</v>
      </c>
      <c r="AN38" s="292">
        <f>ごみ処理量内訳!AB38</f>
        <v>831</v>
      </c>
      <c r="AO38" s="292">
        <f>ごみ処理量内訳!AC38</f>
        <v>249</v>
      </c>
      <c r="AP38" s="292">
        <f t="shared" si="8"/>
        <v>1080</v>
      </c>
      <c r="AQ38" s="321" t="s">
        <v>761</v>
      </c>
      <c r="AR38" s="322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16174</v>
      </c>
      <c r="E39" s="292">
        <v>16174</v>
      </c>
      <c r="F39" s="292">
        <v>0</v>
      </c>
      <c r="G39" s="292">
        <v>57</v>
      </c>
      <c r="H39" s="292">
        <f>SUM(ごみ搬入量内訳!E39,+ごみ搬入量内訳!AD39)</f>
        <v>4425</v>
      </c>
      <c r="I39" s="292">
        <f>ごみ搬入量内訳!BC39</f>
        <v>1109</v>
      </c>
      <c r="J39" s="292">
        <f>資源化量内訳!BO39</f>
        <v>0</v>
      </c>
      <c r="K39" s="292">
        <f t="shared" si="1"/>
        <v>5534</v>
      </c>
      <c r="L39" s="295">
        <f t="shared" si="2"/>
        <v>937.40842312454788</v>
      </c>
      <c r="M39" s="292">
        <f>IF(D39&lt;&gt;0,(ごみ搬入量内訳!BR39+ごみ処理概要!J39)/ごみ処理概要!D39/365*1000000,"-")</f>
        <v>721.94338622277257</v>
      </c>
      <c r="N39" s="292">
        <f>IF(D39&lt;&gt;0,ごみ搬入量内訳!CM39/ごみ処理概要!D39/365*1000000,"-")</f>
        <v>215.46503690177539</v>
      </c>
      <c r="O39" s="292">
        <f>ごみ搬入量内訳!DH39</f>
        <v>0</v>
      </c>
      <c r="P39" s="292">
        <f>ごみ処理量内訳!E39</f>
        <v>5032</v>
      </c>
      <c r="Q39" s="292">
        <f>ごみ処理量内訳!N39</f>
        <v>0</v>
      </c>
      <c r="R39" s="292">
        <f t="shared" si="3"/>
        <v>502</v>
      </c>
      <c r="S39" s="292">
        <f>ごみ処理量内訳!G39</f>
        <v>354</v>
      </c>
      <c r="T39" s="292">
        <f>ごみ処理量内訳!L39</f>
        <v>148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 t="shared" si="4"/>
        <v>5534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163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147</v>
      </c>
      <c r="AJ39" s="292">
        <f t="shared" si="6"/>
        <v>310</v>
      </c>
      <c r="AK39" s="297">
        <f t="shared" si="7"/>
        <v>5.6017347307553305</v>
      </c>
      <c r="AL39" s="297">
        <f>IF((AA39+J39)&lt;&gt;0,(資源化量内訳!D39-資源化量内訳!R39-資源化量内訳!T39-資源化量内訳!V39-資源化量内訳!U39)/(AA39+J39)*100,"-")</f>
        <v>5.6017347307553305</v>
      </c>
      <c r="AM39" s="292">
        <f>ごみ処理量内訳!AA39</f>
        <v>0</v>
      </c>
      <c r="AN39" s="292">
        <f>ごみ処理量内訳!AB39</f>
        <v>616</v>
      </c>
      <c r="AO39" s="292">
        <f>ごみ処理量内訳!AC39</f>
        <v>161</v>
      </c>
      <c r="AP39" s="292">
        <f t="shared" si="8"/>
        <v>777</v>
      </c>
      <c r="AQ39" s="321" t="s">
        <v>761</v>
      </c>
      <c r="AR39" s="322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24640</v>
      </c>
      <c r="E40" s="292">
        <v>24640</v>
      </c>
      <c r="F40" s="292">
        <v>0</v>
      </c>
      <c r="G40" s="292">
        <v>76</v>
      </c>
      <c r="H40" s="292">
        <f>SUM(ごみ搬入量内訳!E40,+ごみ搬入量内訳!AD40)</f>
        <v>8027</v>
      </c>
      <c r="I40" s="292">
        <f>ごみ搬入量内訳!BC40</f>
        <v>1361</v>
      </c>
      <c r="J40" s="292">
        <f>資源化量内訳!BO40</f>
        <v>0</v>
      </c>
      <c r="K40" s="292">
        <f t="shared" si="1"/>
        <v>9388</v>
      </c>
      <c r="L40" s="295">
        <f t="shared" si="2"/>
        <v>1043.8534068671056</v>
      </c>
      <c r="M40" s="292">
        <f>IF(D40&lt;&gt;0,(ごみ搬入量内訳!BR40+ごみ処理概要!J40)/ごみ処理概要!D40/365*1000000,"-")</f>
        <v>782.89005515032898</v>
      </c>
      <c r="N40" s="292">
        <f>IF(D40&lt;&gt;0,ごみ搬入量内訳!CM40/ごみ処理概要!D40/365*1000000,"-")</f>
        <v>260.9633517167764</v>
      </c>
      <c r="O40" s="292">
        <f>ごみ搬入量内訳!DH40</f>
        <v>0</v>
      </c>
      <c r="P40" s="292">
        <f>ごみ処理量内訳!E40</f>
        <v>8528</v>
      </c>
      <c r="Q40" s="292">
        <f>ごみ処理量内訳!N40</f>
        <v>0</v>
      </c>
      <c r="R40" s="292">
        <f t="shared" si="3"/>
        <v>860</v>
      </c>
      <c r="S40" s="292">
        <f>ごみ処理量内訳!G40</f>
        <v>547</v>
      </c>
      <c r="T40" s="292">
        <f>ごみ処理量内訳!L40</f>
        <v>313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 t="shared" si="4"/>
        <v>9388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265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313</v>
      </c>
      <c r="AJ40" s="292">
        <f t="shared" si="6"/>
        <v>578</v>
      </c>
      <c r="AK40" s="297">
        <f t="shared" si="7"/>
        <v>6.1567959096719216</v>
      </c>
      <c r="AL40" s="297">
        <f>IF((AA40+J40)&lt;&gt;0,(資源化量内訳!D40-資源化量内訳!R40-資源化量内訳!T40-資源化量内訳!V40-資源化量内訳!U40)/(AA40+J40)*100,"-")</f>
        <v>6.1567959096719216</v>
      </c>
      <c r="AM40" s="292">
        <f>ごみ処理量内訳!AA40</f>
        <v>0</v>
      </c>
      <c r="AN40" s="292">
        <f>ごみ処理量内訳!AB40</f>
        <v>1042</v>
      </c>
      <c r="AO40" s="292">
        <f>ごみ処理量内訳!AC40</f>
        <v>239</v>
      </c>
      <c r="AP40" s="292">
        <f t="shared" si="8"/>
        <v>1281</v>
      </c>
      <c r="AQ40" s="321" t="s">
        <v>761</v>
      </c>
      <c r="AR40" s="322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6504</v>
      </c>
      <c r="E41" s="292">
        <v>6504</v>
      </c>
      <c r="F41" s="292">
        <v>0</v>
      </c>
      <c r="G41" s="292">
        <v>184</v>
      </c>
      <c r="H41" s="292">
        <f>SUM(ごみ搬入量内訳!E41,+ごみ搬入量内訳!AD41)</f>
        <v>2385</v>
      </c>
      <c r="I41" s="292">
        <f>ごみ搬入量内訳!BC41</f>
        <v>202</v>
      </c>
      <c r="J41" s="292">
        <f>資源化量内訳!BO41</f>
        <v>0</v>
      </c>
      <c r="K41" s="292">
        <f t="shared" si="1"/>
        <v>2587</v>
      </c>
      <c r="L41" s="295">
        <f t="shared" si="2"/>
        <v>1089.7403494582893</v>
      </c>
      <c r="M41" s="292">
        <f>IF(D41&lt;&gt;0,(ごみ搬入量内訳!BR41+ごみ処理概要!J41)/ごみ処理概要!D41/365*1000000,"-")</f>
        <v>827.30964295944329</v>
      </c>
      <c r="N41" s="292">
        <f>IF(D41&lt;&gt;0,ごみ搬入量内訳!CM41/ごみ処理概要!D41/365*1000000,"-")</f>
        <v>262.43070649884578</v>
      </c>
      <c r="O41" s="292">
        <f>ごみ搬入量内訳!DH41</f>
        <v>0</v>
      </c>
      <c r="P41" s="292">
        <f>ごみ処理量内訳!E41</f>
        <v>1838</v>
      </c>
      <c r="Q41" s="292">
        <f>ごみ処理量内訳!N41</f>
        <v>0</v>
      </c>
      <c r="R41" s="292">
        <f t="shared" si="3"/>
        <v>749</v>
      </c>
      <c r="S41" s="292">
        <f>ごみ処理量内訳!G41</f>
        <v>0</v>
      </c>
      <c r="T41" s="292">
        <f>ごみ処理量内訳!L41</f>
        <v>749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 t="shared" si="4"/>
        <v>2587</v>
      </c>
      <c r="AB41" s="297">
        <f t="shared" si="5"/>
        <v>100</v>
      </c>
      <c r="AC41" s="292">
        <f>施設資源化量内訳!Y41</f>
        <v>70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336</v>
      </c>
      <c r="AJ41" s="292">
        <f t="shared" si="6"/>
        <v>406</v>
      </c>
      <c r="AK41" s="297">
        <f t="shared" si="7"/>
        <v>15.693853884808659</v>
      </c>
      <c r="AL41" s="297">
        <f>IF((AA41+J41)&lt;&gt;0,(資源化量内訳!D41-資源化量内訳!R41-資源化量内訳!T41-資源化量内訳!V41-資源化量内訳!U41)/(AA41+J41)*100,"-")</f>
        <v>15.693853884808659</v>
      </c>
      <c r="AM41" s="292">
        <f>ごみ処理量内訳!AA41</f>
        <v>0</v>
      </c>
      <c r="AN41" s="292">
        <f>ごみ処理量内訳!AB41</f>
        <v>103</v>
      </c>
      <c r="AO41" s="292">
        <f>ごみ処理量内訳!AC41</f>
        <v>118</v>
      </c>
      <c r="AP41" s="292">
        <f t="shared" si="8"/>
        <v>221</v>
      </c>
      <c r="AQ41" s="321" t="s">
        <v>761</v>
      </c>
      <c r="AR41" s="322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12734</v>
      </c>
      <c r="E42" s="292">
        <v>12734</v>
      </c>
      <c r="F42" s="292">
        <v>0</v>
      </c>
      <c r="G42" s="292">
        <v>178</v>
      </c>
      <c r="H42" s="292">
        <f>SUM(ごみ搬入量内訳!E42,+ごみ搬入量内訳!AD42)</f>
        <v>3721</v>
      </c>
      <c r="I42" s="292">
        <f>ごみ搬入量内訳!BC42</f>
        <v>674</v>
      </c>
      <c r="J42" s="292">
        <f>資源化量内訳!BO42</f>
        <v>0</v>
      </c>
      <c r="K42" s="292">
        <f t="shared" si="1"/>
        <v>4395</v>
      </c>
      <c r="L42" s="295">
        <f t="shared" si="2"/>
        <v>945.58629577595082</v>
      </c>
      <c r="M42" s="292">
        <f>IF(D42&lt;&gt;0,(ごみ搬入量内訳!BR42+ごみ処理概要!J42)/ごみ処理概要!D42/365*1000000,"-")</f>
        <v>689.55724185709278</v>
      </c>
      <c r="N42" s="292">
        <f>IF(D42&lt;&gt;0,ごみ搬入量内訳!CM42/ごみ処理概要!D42/365*1000000,"-")</f>
        <v>256.02905391885815</v>
      </c>
      <c r="O42" s="292">
        <f>ごみ搬入量内訳!DH42</f>
        <v>0</v>
      </c>
      <c r="P42" s="292">
        <f>ごみ処理量内訳!E42</f>
        <v>3478</v>
      </c>
      <c r="Q42" s="292">
        <f>ごみ処理量内訳!N42</f>
        <v>0</v>
      </c>
      <c r="R42" s="292">
        <f t="shared" si="3"/>
        <v>450</v>
      </c>
      <c r="S42" s="292">
        <f>ごみ処理量内訳!G42</f>
        <v>0</v>
      </c>
      <c r="T42" s="292">
        <f>ごみ処理量内訳!L42</f>
        <v>136</v>
      </c>
      <c r="U42" s="292">
        <f>ごみ処理量内訳!H42</f>
        <v>314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453</v>
      </c>
      <c r="AA42" s="292">
        <f t="shared" si="4"/>
        <v>4381</v>
      </c>
      <c r="AB42" s="297">
        <f t="shared" si="5"/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314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136</v>
      </c>
      <c r="AJ42" s="292">
        <f t="shared" si="6"/>
        <v>450</v>
      </c>
      <c r="AK42" s="297">
        <f t="shared" si="7"/>
        <v>20.611732481168684</v>
      </c>
      <c r="AL42" s="297">
        <f>IF((AA42+J42)&lt;&gt;0,(資源化量内訳!D42-資源化量内訳!R42-資源化量内訳!T42-資源化量内訳!V42-資源化量内訳!U42)/(AA42+J42)*100,"-")</f>
        <v>20.611732481168684</v>
      </c>
      <c r="AM42" s="292">
        <f>ごみ処理量内訳!AA42</f>
        <v>0</v>
      </c>
      <c r="AN42" s="292">
        <f>ごみ処理量内訳!AB42</f>
        <v>375</v>
      </c>
      <c r="AO42" s="292">
        <f>ごみ処理量内訳!AC42</f>
        <v>0</v>
      </c>
      <c r="AP42" s="292">
        <f t="shared" si="8"/>
        <v>375</v>
      </c>
      <c r="AQ42" s="321" t="s">
        <v>761</v>
      </c>
      <c r="AR42" s="322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8">
        <f t="shared" ref="D7:D42" si="0">SUM(E7,AD7,BC7)</f>
        <v>793741</v>
      </c>
      <c r="E7" s="308">
        <f t="shared" ref="E7:E42" si="1">SUM(F7,J7,N7,R7,V7,Z7)</f>
        <v>524711</v>
      </c>
      <c r="F7" s="308">
        <f t="shared" ref="F7:F42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42" si="3">SUM(K7:M7)</f>
        <v>420047</v>
      </c>
      <c r="K7" s="308">
        <f>SUM(K$8:K$207)</f>
        <v>615</v>
      </c>
      <c r="L7" s="308">
        <f>SUM(L$8:L$207)</f>
        <v>419432</v>
      </c>
      <c r="M7" s="308">
        <f>SUM(M$8:M$207)</f>
        <v>0</v>
      </c>
      <c r="N7" s="308">
        <f t="shared" ref="N7:N42" si="4">SUM(O7:Q7)</f>
        <v>7077</v>
      </c>
      <c r="O7" s="308">
        <f>SUM(O$8:O$207)</f>
        <v>144</v>
      </c>
      <c r="P7" s="308">
        <f>SUM(P$8:P$207)</f>
        <v>6931</v>
      </c>
      <c r="Q7" s="308">
        <f>SUM(Q$8:Q$207)</f>
        <v>2</v>
      </c>
      <c r="R7" s="308">
        <f t="shared" ref="R7:R42" si="5">SUM(S7:U7)</f>
        <v>90087</v>
      </c>
      <c r="S7" s="308">
        <f>SUM(S$8:S$207)</f>
        <v>413</v>
      </c>
      <c r="T7" s="308">
        <f>SUM(T$8:T$207)</f>
        <v>89627</v>
      </c>
      <c r="U7" s="308">
        <f>SUM(U$8:U$207)</f>
        <v>47</v>
      </c>
      <c r="V7" s="308">
        <f t="shared" ref="V7:V42" si="6">SUM(W7:Y7)</f>
        <v>425</v>
      </c>
      <c r="W7" s="308">
        <f>SUM(W$8:W$207)</f>
        <v>0</v>
      </c>
      <c r="X7" s="308">
        <f>SUM(X$8:X$207)</f>
        <v>425</v>
      </c>
      <c r="Y7" s="308">
        <f>SUM(Y$8:Y$207)</f>
        <v>0</v>
      </c>
      <c r="Z7" s="308">
        <f t="shared" ref="Z7:Z42" si="7">SUM(AA7:AC7)</f>
        <v>7075</v>
      </c>
      <c r="AA7" s="308">
        <f>SUM(AA$8:AA$207)</f>
        <v>997</v>
      </c>
      <c r="AB7" s="308">
        <f>SUM(AB$8:AB$207)</f>
        <v>6044</v>
      </c>
      <c r="AC7" s="308">
        <f>SUM(AC$8:AC$207)</f>
        <v>34</v>
      </c>
      <c r="AD7" s="308">
        <f t="shared" ref="AD7:AD42" si="8">SUM(AE7,AI7,AM7,AQ7,AU7,AY7)</f>
        <v>206649</v>
      </c>
      <c r="AE7" s="308">
        <f t="shared" ref="AE7:AE42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42" si="10">SUM(AJ7:AL7)</f>
        <v>194017</v>
      </c>
      <c r="AJ7" s="308">
        <f>SUM(AJ$8:AJ$207)</f>
        <v>0</v>
      </c>
      <c r="AK7" s="308">
        <f>SUM(AK$8:AK$207)</f>
        <v>198</v>
      </c>
      <c r="AL7" s="308">
        <f>SUM(AL$8:AL$207)</f>
        <v>193819</v>
      </c>
      <c r="AM7" s="308">
        <f t="shared" ref="AM7:AM42" si="11">SUM(AN7:AP7)</f>
        <v>3959</v>
      </c>
      <c r="AN7" s="308">
        <f>SUM(AN$8:AN$207)</f>
        <v>0</v>
      </c>
      <c r="AO7" s="308">
        <f>SUM(AO$8:AO$207)</f>
        <v>8</v>
      </c>
      <c r="AP7" s="308">
        <f>SUM(AP$8:AP$207)</f>
        <v>3951</v>
      </c>
      <c r="AQ7" s="308">
        <f t="shared" ref="AQ7:AQ42" si="12">SUM(AR7:AT7)</f>
        <v>4497</v>
      </c>
      <c r="AR7" s="308">
        <f>SUM(AR$8:AR$207)</f>
        <v>0</v>
      </c>
      <c r="AS7" s="308">
        <f>SUM(AS$8:AS$207)</f>
        <v>51</v>
      </c>
      <c r="AT7" s="308">
        <f>SUM(AT$8:AT$207)</f>
        <v>4446</v>
      </c>
      <c r="AU7" s="308">
        <f t="shared" ref="AU7:AU42" si="13">SUM(AV7:AX7)</f>
        <v>45</v>
      </c>
      <c r="AV7" s="308">
        <f>SUM(AV$8:AV$207)</f>
        <v>0</v>
      </c>
      <c r="AW7" s="308">
        <f>SUM(AW$8:AW$207)</f>
        <v>0</v>
      </c>
      <c r="AX7" s="308">
        <f>SUM(AX$8:AX$207)</f>
        <v>45</v>
      </c>
      <c r="AY7" s="308">
        <f t="shared" ref="AY7:AY42" si="14">SUM(AZ7:BB7)</f>
        <v>4131</v>
      </c>
      <c r="AZ7" s="308">
        <f>SUM(AZ$8:AZ$207)</f>
        <v>0</v>
      </c>
      <c r="BA7" s="308">
        <f>SUM(BA$8:BA$207)</f>
        <v>0</v>
      </c>
      <c r="BB7" s="308">
        <f>SUM(BB$8:BB$207)</f>
        <v>4131</v>
      </c>
      <c r="BC7" s="308">
        <f t="shared" ref="BC7:BC42" si="15">SUM(BD7,BK7)</f>
        <v>62381</v>
      </c>
      <c r="BD7" s="308">
        <f t="shared" ref="BD7:BD42" si="16">SUM(BE7:BJ7)</f>
        <v>13142</v>
      </c>
      <c r="BE7" s="308">
        <f t="shared" ref="BE7:BJ7" si="17">SUM(BE$8:BE$207)</f>
        <v>0</v>
      </c>
      <c r="BF7" s="308">
        <f t="shared" si="17"/>
        <v>5537</v>
      </c>
      <c r="BG7" s="308">
        <f t="shared" si="17"/>
        <v>1357</v>
      </c>
      <c r="BH7" s="308">
        <f t="shared" si="17"/>
        <v>915</v>
      </c>
      <c r="BI7" s="308">
        <f t="shared" si="17"/>
        <v>64</v>
      </c>
      <c r="BJ7" s="308">
        <f t="shared" si="17"/>
        <v>5269</v>
      </c>
      <c r="BK7" s="308">
        <f t="shared" ref="BK7:BK42" si="18">SUM(BL7:BQ7)</f>
        <v>49239</v>
      </c>
      <c r="BL7" s="308">
        <f t="shared" ref="BL7:BQ7" si="19">SUM(BL$8:BL$207)</f>
        <v>0</v>
      </c>
      <c r="BM7" s="308">
        <f t="shared" si="19"/>
        <v>23232</v>
      </c>
      <c r="BN7" s="308">
        <f t="shared" si="19"/>
        <v>1691</v>
      </c>
      <c r="BO7" s="308">
        <f t="shared" si="19"/>
        <v>511</v>
      </c>
      <c r="BP7" s="308">
        <f t="shared" si="19"/>
        <v>71</v>
      </c>
      <c r="BQ7" s="308">
        <f t="shared" si="19"/>
        <v>23734</v>
      </c>
      <c r="BR7" s="308">
        <f t="shared" ref="BR7:BX7" si="20">SUM(BY7,CF7)</f>
        <v>537853</v>
      </c>
      <c r="BS7" s="308">
        <f t="shared" si="20"/>
        <v>0</v>
      </c>
      <c r="BT7" s="308">
        <f t="shared" si="20"/>
        <v>425584</v>
      </c>
      <c r="BU7" s="308">
        <f t="shared" si="20"/>
        <v>8434</v>
      </c>
      <c r="BV7" s="308">
        <f t="shared" si="20"/>
        <v>91002</v>
      </c>
      <c r="BW7" s="308">
        <f t="shared" si="20"/>
        <v>489</v>
      </c>
      <c r="BX7" s="308">
        <f t="shared" si="20"/>
        <v>12344</v>
      </c>
      <c r="BY7" s="308">
        <f t="shared" ref="BY7:BY42" si="21">SUM(BZ7:CE7)</f>
        <v>524711</v>
      </c>
      <c r="BZ7" s="308">
        <f t="shared" ref="BZ7:BZ42" si="22">F7</f>
        <v>0</v>
      </c>
      <c r="CA7" s="308">
        <f t="shared" ref="CA7:CA42" si="23">J7</f>
        <v>420047</v>
      </c>
      <c r="CB7" s="308">
        <f t="shared" ref="CB7:CB42" si="24">N7</f>
        <v>7077</v>
      </c>
      <c r="CC7" s="308">
        <f t="shared" ref="CC7:CC42" si="25">R7</f>
        <v>90087</v>
      </c>
      <c r="CD7" s="308">
        <f t="shared" ref="CD7:CD42" si="26">V7</f>
        <v>425</v>
      </c>
      <c r="CE7" s="308">
        <f t="shared" ref="CE7:CE42" si="27">Z7</f>
        <v>7075</v>
      </c>
      <c r="CF7" s="308">
        <f t="shared" ref="CF7:CF42" si="28">SUM(CG7:CL7)</f>
        <v>13142</v>
      </c>
      <c r="CG7" s="308">
        <f t="shared" ref="CG7:CL7" si="29">BE7</f>
        <v>0</v>
      </c>
      <c r="CH7" s="308">
        <f t="shared" si="29"/>
        <v>5537</v>
      </c>
      <c r="CI7" s="308">
        <f t="shared" si="29"/>
        <v>1357</v>
      </c>
      <c r="CJ7" s="308">
        <f t="shared" si="29"/>
        <v>915</v>
      </c>
      <c r="CK7" s="308">
        <f t="shared" si="29"/>
        <v>64</v>
      </c>
      <c r="CL7" s="308">
        <f t="shared" si="29"/>
        <v>5269</v>
      </c>
      <c r="CM7" s="308">
        <f t="shared" ref="CM7:CS7" si="30">SUM(CT7,DA7)</f>
        <v>255888</v>
      </c>
      <c r="CN7" s="308">
        <f t="shared" si="30"/>
        <v>0</v>
      </c>
      <c r="CO7" s="308">
        <f t="shared" si="30"/>
        <v>217249</v>
      </c>
      <c r="CP7" s="308">
        <f t="shared" si="30"/>
        <v>5650</v>
      </c>
      <c r="CQ7" s="308">
        <f t="shared" si="30"/>
        <v>5008</v>
      </c>
      <c r="CR7" s="308">
        <f t="shared" si="30"/>
        <v>116</v>
      </c>
      <c r="CS7" s="308">
        <f t="shared" si="30"/>
        <v>27865</v>
      </c>
      <c r="CT7" s="308">
        <f t="shared" ref="CT7:CT42" si="31">SUM(CU7:CZ7)</f>
        <v>206649</v>
      </c>
      <c r="CU7" s="308">
        <f t="shared" ref="CU7:CU42" si="32">AE7</f>
        <v>0</v>
      </c>
      <c r="CV7" s="308">
        <f t="shared" ref="CV7:CV42" si="33">AI7</f>
        <v>194017</v>
      </c>
      <c r="CW7" s="308">
        <f t="shared" ref="CW7:CW42" si="34">AM7</f>
        <v>3959</v>
      </c>
      <c r="CX7" s="308">
        <f t="shared" ref="CX7:CX42" si="35">AQ7</f>
        <v>4497</v>
      </c>
      <c r="CY7" s="308">
        <f t="shared" ref="CY7:CY42" si="36">AU7</f>
        <v>45</v>
      </c>
      <c r="CZ7" s="308">
        <f t="shared" ref="CZ7:CZ42" si="37">AY7</f>
        <v>4131</v>
      </c>
      <c r="DA7" s="308">
        <f t="shared" ref="DA7:DA42" si="38">SUM(DB7:DG7)</f>
        <v>49239</v>
      </c>
      <c r="DB7" s="308">
        <f t="shared" ref="DB7:DG7" si="39">BL7</f>
        <v>0</v>
      </c>
      <c r="DC7" s="308">
        <f t="shared" si="39"/>
        <v>23232</v>
      </c>
      <c r="DD7" s="308">
        <f t="shared" si="39"/>
        <v>1691</v>
      </c>
      <c r="DE7" s="308">
        <f t="shared" si="39"/>
        <v>511</v>
      </c>
      <c r="DF7" s="308">
        <f t="shared" si="39"/>
        <v>71</v>
      </c>
      <c r="DG7" s="308">
        <f t="shared" si="39"/>
        <v>23734</v>
      </c>
      <c r="DH7" s="308">
        <f>SUM(DH$8:DH$207)</f>
        <v>6</v>
      </c>
      <c r="DI7" s="308">
        <f t="shared" ref="DI7:DI42" si="40">SUM(DJ7:DM7)</f>
        <v>193</v>
      </c>
      <c r="DJ7" s="308">
        <f>SUM(DJ$8:DJ$207)</f>
        <v>11</v>
      </c>
      <c r="DK7" s="308">
        <f>SUM(DK$8:DK$207)</f>
        <v>0</v>
      </c>
      <c r="DL7" s="308">
        <f>SUM(DL$8:DL$207)</f>
        <v>158</v>
      </c>
      <c r="DM7" s="308">
        <f>SUM(DM$8:DM$207)</f>
        <v>24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370566</v>
      </c>
      <c r="E8" s="292">
        <f t="shared" si="1"/>
        <v>233408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183706</v>
      </c>
      <c r="K8" s="292">
        <v>193</v>
      </c>
      <c r="L8" s="292">
        <v>183513</v>
      </c>
      <c r="M8" s="292">
        <v>0</v>
      </c>
      <c r="N8" s="292">
        <f t="shared" si="4"/>
        <v>47</v>
      </c>
      <c r="O8" s="292">
        <v>47</v>
      </c>
      <c r="P8" s="292">
        <v>0</v>
      </c>
      <c r="Q8" s="292">
        <v>0</v>
      </c>
      <c r="R8" s="292">
        <f t="shared" si="5"/>
        <v>45700</v>
      </c>
      <c r="S8" s="292">
        <v>0</v>
      </c>
      <c r="T8" s="292">
        <v>45700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3955</v>
      </c>
      <c r="AA8" s="292">
        <v>997</v>
      </c>
      <c r="AB8" s="292">
        <v>2958</v>
      </c>
      <c r="AC8" s="292">
        <v>0</v>
      </c>
      <c r="AD8" s="292">
        <f t="shared" si="8"/>
        <v>105918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98684</v>
      </c>
      <c r="AJ8" s="292">
        <v>0</v>
      </c>
      <c r="AK8" s="292">
        <v>0</v>
      </c>
      <c r="AL8" s="292">
        <v>98684</v>
      </c>
      <c r="AM8" s="292">
        <f t="shared" si="11"/>
        <v>428</v>
      </c>
      <c r="AN8" s="292">
        <v>0</v>
      </c>
      <c r="AO8" s="292">
        <v>0</v>
      </c>
      <c r="AP8" s="292">
        <v>428</v>
      </c>
      <c r="AQ8" s="292">
        <f t="shared" si="12"/>
        <v>3685</v>
      </c>
      <c r="AR8" s="292">
        <v>0</v>
      </c>
      <c r="AS8" s="292">
        <v>0</v>
      </c>
      <c r="AT8" s="292">
        <v>3685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3121</v>
      </c>
      <c r="AZ8" s="292">
        <v>0</v>
      </c>
      <c r="BA8" s="292">
        <v>0</v>
      </c>
      <c r="BB8" s="292">
        <v>3121</v>
      </c>
      <c r="BC8" s="292">
        <f t="shared" si="15"/>
        <v>31240</v>
      </c>
      <c r="BD8" s="292">
        <f t="shared" si="16"/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 t="shared" si="18"/>
        <v>31240</v>
      </c>
      <c r="BL8" s="292">
        <v>0</v>
      </c>
      <c r="BM8" s="292">
        <v>7112</v>
      </c>
      <c r="BN8" s="292">
        <v>1304</v>
      </c>
      <c r="BO8" s="292">
        <v>16</v>
      </c>
      <c r="BP8" s="292">
        <v>0</v>
      </c>
      <c r="BQ8" s="292">
        <v>22808</v>
      </c>
      <c r="BR8" s="292">
        <f t="shared" ref="BR8:BR42" si="41">SUM(BY8,CF8)</f>
        <v>233408</v>
      </c>
      <c r="BS8" s="292">
        <f t="shared" ref="BS8:BS42" si="42">SUM(BZ8,CG8)</f>
        <v>0</v>
      </c>
      <c r="BT8" s="292">
        <f t="shared" ref="BT8:BT42" si="43">SUM(CA8,CH8)</f>
        <v>183706</v>
      </c>
      <c r="BU8" s="292">
        <f t="shared" ref="BU8:BU42" si="44">SUM(CB8,CI8)</f>
        <v>47</v>
      </c>
      <c r="BV8" s="292">
        <f t="shared" ref="BV8:BV42" si="45">SUM(CC8,CJ8)</f>
        <v>45700</v>
      </c>
      <c r="BW8" s="292">
        <f t="shared" ref="BW8:BW42" si="46">SUM(CD8,CK8)</f>
        <v>0</v>
      </c>
      <c r="BX8" s="292">
        <f t="shared" ref="BX8:BX42" si="47">SUM(CE8,CL8)</f>
        <v>3955</v>
      </c>
      <c r="BY8" s="292">
        <f t="shared" si="21"/>
        <v>233408</v>
      </c>
      <c r="BZ8" s="292">
        <f t="shared" si="22"/>
        <v>0</v>
      </c>
      <c r="CA8" s="292">
        <f t="shared" si="23"/>
        <v>183706</v>
      </c>
      <c r="CB8" s="292">
        <f t="shared" si="24"/>
        <v>47</v>
      </c>
      <c r="CC8" s="292">
        <f t="shared" si="25"/>
        <v>45700</v>
      </c>
      <c r="CD8" s="292">
        <f t="shared" si="26"/>
        <v>0</v>
      </c>
      <c r="CE8" s="292">
        <f t="shared" si="27"/>
        <v>3955</v>
      </c>
      <c r="CF8" s="292">
        <f t="shared" si="28"/>
        <v>0</v>
      </c>
      <c r="CG8" s="292">
        <f t="shared" ref="CG8:CG42" si="48">BE8</f>
        <v>0</v>
      </c>
      <c r="CH8" s="292">
        <f t="shared" ref="CH8:CH42" si="49">BF8</f>
        <v>0</v>
      </c>
      <c r="CI8" s="292">
        <f t="shared" ref="CI8:CI42" si="50">BG8</f>
        <v>0</v>
      </c>
      <c r="CJ8" s="292">
        <f t="shared" ref="CJ8:CJ42" si="51">BH8</f>
        <v>0</v>
      </c>
      <c r="CK8" s="292">
        <f t="shared" ref="CK8:CK42" si="52">BI8</f>
        <v>0</v>
      </c>
      <c r="CL8" s="292">
        <f t="shared" ref="CL8:CL42" si="53">BJ8</f>
        <v>0</v>
      </c>
      <c r="CM8" s="292">
        <f t="shared" ref="CM8:CM42" si="54">SUM(CT8,DA8)</f>
        <v>137158</v>
      </c>
      <c r="CN8" s="292">
        <f t="shared" ref="CN8:CN42" si="55">SUM(CU8,DB8)</f>
        <v>0</v>
      </c>
      <c r="CO8" s="292">
        <f t="shared" ref="CO8:CO42" si="56">SUM(CV8,DC8)</f>
        <v>105796</v>
      </c>
      <c r="CP8" s="292">
        <f t="shared" ref="CP8:CP42" si="57">SUM(CW8,DD8)</f>
        <v>1732</v>
      </c>
      <c r="CQ8" s="292">
        <f t="shared" ref="CQ8:CQ42" si="58">SUM(CX8,DE8)</f>
        <v>3701</v>
      </c>
      <c r="CR8" s="292">
        <f t="shared" ref="CR8:CR42" si="59">SUM(CY8,DF8)</f>
        <v>0</v>
      </c>
      <c r="CS8" s="292">
        <f t="shared" ref="CS8:CS42" si="60">SUM(CZ8,DG8)</f>
        <v>25929</v>
      </c>
      <c r="CT8" s="292">
        <f t="shared" si="31"/>
        <v>105918</v>
      </c>
      <c r="CU8" s="292">
        <f t="shared" si="32"/>
        <v>0</v>
      </c>
      <c r="CV8" s="292">
        <f t="shared" si="33"/>
        <v>98684</v>
      </c>
      <c r="CW8" s="292">
        <f t="shared" si="34"/>
        <v>428</v>
      </c>
      <c r="CX8" s="292">
        <f t="shared" si="35"/>
        <v>3685</v>
      </c>
      <c r="CY8" s="292">
        <f t="shared" si="36"/>
        <v>0</v>
      </c>
      <c r="CZ8" s="292">
        <f t="shared" si="37"/>
        <v>3121</v>
      </c>
      <c r="DA8" s="292">
        <f t="shared" si="38"/>
        <v>31240</v>
      </c>
      <c r="DB8" s="292">
        <f t="shared" ref="DB8:DB42" si="61">BL8</f>
        <v>0</v>
      </c>
      <c r="DC8" s="292">
        <f t="shared" ref="DC8:DC42" si="62">BM8</f>
        <v>7112</v>
      </c>
      <c r="DD8" s="292">
        <f t="shared" ref="DD8:DD42" si="63">BN8</f>
        <v>1304</v>
      </c>
      <c r="DE8" s="292">
        <f t="shared" ref="DE8:DE42" si="64">BO8</f>
        <v>16</v>
      </c>
      <c r="DF8" s="292">
        <f t="shared" ref="DF8:DF42" si="65">BP8</f>
        <v>0</v>
      </c>
      <c r="DG8" s="292">
        <f t="shared" ref="DG8:DG42" si="66">BQ8</f>
        <v>22808</v>
      </c>
      <c r="DH8" s="292">
        <v>6</v>
      </c>
      <c r="DI8" s="292">
        <f t="shared" si="40"/>
        <v>159</v>
      </c>
      <c r="DJ8" s="292">
        <v>10</v>
      </c>
      <c r="DK8" s="292">
        <v>0</v>
      </c>
      <c r="DL8" s="292">
        <v>149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54798</v>
      </c>
      <c r="E9" s="292">
        <f t="shared" si="1"/>
        <v>38931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32111</v>
      </c>
      <c r="K9" s="292">
        <v>140</v>
      </c>
      <c r="L9" s="292">
        <v>31971</v>
      </c>
      <c r="M9" s="292">
        <v>0</v>
      </c>
      <c r="N9" s="292">
        <f t="shared" si="4"/>
        <v>1109</v>
      </c>
      <c r="O9" s="292">
        <v>97</v>
      </c>
      <c r="P9" s="292">
        <v>1012</v>
      </c>
      <c r="Q9" s="292">
        <v>0</v>
      </c>
      <c r="R9" s="292">
        <f t="shared" si="5"/>
        <v>5477</v>
      </c>
      <c r="S9" s="292">
        <v>49</v>
      </c>
      <c r="T9" s="292">
        <v>5428</v>
      </c>
      <c r="U9" s="292">
        <v>0</v>
      </c>
      <c r="V9" s="292">
        <f t="shared" si="6"/>
        <v>21</v>
      </c>
      <c r="W9" s="292">
        <v>0</v>
      </c>
      <c r="X9" s="292">
        <v>21</v>
      </c>
      <c r="Y9" s="292">
        <v>0</v>
      </c>
      <c r="Z9" s="292">
        <f t="shared" si="7"/>
        <v>213</v>
      </c>
      <c r="AA9" s="292">
        <v>0</v>
      </c>
      <c r="AB9" s="292">
        <v>213</v>
      </c>
      <c r="AC9" s="292">
        <v>0</v>
      </c>
      <c r="AD9" s="292">
        <f t="shared" si="8"/>
        <v>14953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12560</v>
      </c>
      <c r="AJ9" s="292">
        <v>0</v>
      </c>
      <c r="AK9" s="292">
        <v>0</v>
      </c>
      <c r="AL9" s="292">
        <v>12560</v>
      </c>
      <c r="AM9" s="292">
        <f t="shared" si="11"/>
        <v>2393</v>
      </c>
      <c r="AN9" s="292">
        <v>0</v>
      </c>
      <c r="AO9" s="292">
        <v>0</v>
      </c>
      <c r="AP9" s="292">
        <v>2393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914</v>
      </c>
      <c r="BD9" s="292">
        <f t="shared" si="16"/>
        <v>158</v>
      </c>
      <c r="BE9" s="292">
        <v>0</v>
      </c>
      <c r="BF9" s="292">
        <v>158</v>
      </c>
      <c r="BG9" s="292">
        <v>0</v>
      </c>
      <c r="BH9" s="292">
        <v>0</v>
      </c>
      <c r="BI9" s="292">
        <v>0</v>
      </c>
      <c r="BJ9" s="292">
        <v>0</v>
      </c>
      <c r="BK9" s="292">
        <f t="shared" si="18"/>
        <v>756</v>
      </c>
      <c r="BL9" s="292">
        <v>0</v>
      </c>
      <c r="BM9" s="292">
        <v>756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39089</v>
      </c>
      <c r="BS9" s="292">
        <f t="shared" si="42"/>
        <v>0</v>
      </c>
      <c r="BT9" s="292">
        <f t="shared" si="43"/>
        <v>32269</v>
      </c>
      <c r="BU9" s="292">
        <f t="shared" si="44"/>
        <v>1109</v>
      </c>
      <c r="BV9" s="292">
        <f t="shared" si="45"/>
        <v>5477</v>
      </c>
      <c r="BW9" s="292">
        <f t="shared" si="46"/>
        <v>21</v>
      </c>
      <c r="BX9" s="292">
        <f t="shared" si="47"/>
        <v>213</v>
      </c>
      <c r="BY9" s="292">
        <f t="shared" si="21"/>
        <v>38931</v>
      </c>
      <c r="BZ9" s="292">
        <f t="shared" si="22"/>
        <v>0</v>
      </c>
      <c r="CA9" s="292">
        <f t="shared" si="23"/>
        <v>32111</v>
      </c>
      <c r="CB9" s="292">
        <f t="shared" si="24"/>
        <v>1109</v>
      </c>
      <c r="CC9" s="292">
        <f t="shared" si="25"/>
        <v>5477</v>
      </c>
      <c r="CD9" s="292">
        <f t="shared" si="26"/>
        <v>21</v>
      </c>
      <c r="CE9" s="292">
        <f t="shared" si="27"/>
        <v>213</v>
      </c>
      <c r="CF9" s="292">
        <f t="shared" si="28"/>
        <v>158</v>
      </c>
      <c r="CG9" s="292">
        <f t="shared" si="48"/>
        <v>0</v>
      </c>
      <c r="CH9" s="292">
        <f t="shared" si="49"/>
        <v>158</v>
      </c>
      <c r="CI9" s="292">
        <f t="shared" si="50"/>
        <v>0</v>
      </c>
      <c r="CJ9" s="292">
        <f t="shared" si="51"/>
        <v>0</v>
      </c>
      <c r="CK9" s="292">
        <f t="shared" si="52"/>
        <v>0</v>
      </c>
      <c r="CL9" s="292">
        <f t="shared" si="53"/>
        <v>0</v>
      </c>
      <c r="CM9" s="292">
        <f t="shared" si="54"/>
        <v>15709</v>
      </c>
      <c r="CN9" s="292">
        <f t="shared" si="55"/>
        <v>0</v>
      </c>
      <c r="CO9" s="292">
        <f t="shared" si="56"/>
        <v>13316</v>
      </c>
      <c r="CP9" s="292">
        <f t="shared" si="57"/>
        <v>2393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14953</v>
      </c>
      <c r="CU9" s="292">
        <f t="shared" si="32"/>
        <v>0</v>
      </c>
      <c r="CV9" s="292">
        <f t="shared" si="33"/>
        <v>12560</v>
      </c>
      <c r="CW9" s="292">
        <f t="shared" si="34"/>
        <v>2393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756</v>
      </c>
      <c r="DB9" s="292">
        <f t="shared" si="61"/>
        <v>0</v>
      </c>
      <c r="DC9" s="292">
        <f t="shared" si="62"/>
        <v>756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20431</v>
      </c>
      <c r="E10" s="292">
        <f t="shared" si="1"/>
        <v>12996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9388</v>
      </c>
      <c r="K10" s="292">
        <v>0</v>
      </c>
      <c r="L10" s="292">
        <v>9388</v>
      </c>
      <c r="M10" s="292">
        <v>0</v>
      </c>
      <c r="N10" s="292">
        <f t="shared" si="4"/>
        <v>244</v>
      </c>
      <c r="O10" s="292">
        <v>0</v>
      </c>
      <c r="P10" s="292">
        <v>244</v>
      </c>
      <c r="Q10" s="292">
        <v>0</v>
      </c>
      <c r="R10" s="292">
        <f t="shared" si="5"/>
        <v>2958</v>
      </c>
      <c r="S10" s="292">
        <v>0</v>
      </c>
      <c r="T10" s="292">
        <v>2958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406</v>
      </c>
      <c r="AA10" s="292">
        <v>0</v>
      </c>
      <c r="AB10" s="292">
        <v>406</v>
      </c>
      <c r="AC10" s="292">
        <v>0</v>
      </c>
      <c r="AD10" s="292">
        <f t="shared" si="8"/>
        <v>6166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5954</v>
      </c>
      <c r="AJ10" s="292">
        <v>0</v>
      </c>
      <c r="AK10" s="292">
        <v>0</v>
      </c>
      <c r="AL10" s="292">
        <v>5954</v>
      </c>
      <c r="AM10" s="292">
        <f t="shared" si="11"/>
        <v>64</v>
      </c>
      <c r="AN10" s="292">
        <v>0</v>
      </c>
      <c r="AO10" s="292">
        <v>0</v>
      </c>
      <c r="AP10" s="292">
        <v>64</v>
      </c>
      <c r="AQ10" s="292">
        <f t="shared" si="12"/>
        <v>42</v>
      </c>
      <c r="AR10" s="292">
        <v>0</v>
      </c>
      <c r="AS10" s="292">
        <v>0</v>
      </c>
      <c r="AT10" s="292">
        <v>42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106</v>
      </c>
      <c r="AZ10" s="292">
        <v>0</v>
      </c>
      <c r="BA10" s="292">
        <v>0</v>
      </c>
      <c r="BB10" s="292">
        <v>106</v>
      </c>
      <c r="BC10" s="292">
        <f t="shared" si="15"/>
        <v>1269</v>
      </c>
      <c r="BD10" s="292">
        <f t="shared" si="16"/>
        <v>347</v>
      </c>
      <c r="BE10" s="292">
        <v>0</v>
      </c>
      <c r="BF10" s="292">
        <v>197</v>
      </c>
      <c r="BG10" s="292">
        <v>58</v>
      </c>
      <c r="BH10" s="292">
        <v>0</v>
      </c>
      <c r="BI10" s="292">
        <v>0</v>
      </c>
      <c r="BJ10" s="292">
        <v>92</v>
      </c>
      <c r="BK10" s="292">
        <f t="shared" si="18"/>
        <v>922</v>
      </c>
      <c r="BL10" s="292">
        <v>0</v>
      </c>
      <c r="BM10" s="292">
        <v>879</v>
      </c>
      <c r="BN10" s="292">
        <v>21</v>
      </c>
      <c r="BO10" s="292">
        <v>1</v>
      </c>
      <c r="BP10" s="292">
        <v>0</v>
      </c>
      <c r="BQ10" s="292">
        <v>21</v>
      </c>
      <c r="BR10" s="292">
        <f t="shared" si="41"/>
        <v>13343</v>
      </c>
      <c r="BS10" s="292">
        <f t="shared" si="42"/>
        <v>0</v>
      </c>
      <c r="BT10" s="292">
        <f t="shared" si="43"/>
        <v>9585</v>
      </c>
      <c r="BU10" s="292">
        <f t="shared" si="44"/>
        <v>302</v>
      </c>
      <c r="BV10" s="292">
        <f t="shared" si="45"/>
        <v>2958</v>
      </c>
      <c r="BW10" s="292">
        <f t="shared" si="46"/>
        <v>0</v>
      </c>
      <c r="BX10" s="292">
        <f t="shared" si="47"/>
        <v>498</v>
      </c>
      <c r="BY10" s="292">
        <f t="shared" si="21"/>
        <v>12996</v>
      </c>
      <c r="BZ10" s="292">
        <f t="shared" si="22"/>
        <v>0</v>
      </c>
      <c r="CA10" s="292">
        <f t="shared" si="23"/>
        <v>9388</v>
      </c>
      <c r="CB10" s="292">
        <f t="shared" si="24"/>
        <v>244</v>
      </c>
      <c r="CC10" s="292">
        <f t="shared" si="25"/>
        <v>2958</v>
      </c>
      <c r="CD10" s="292">
        <f t="shared" si="26"/>
        <v>0</v>
      </c>
      <c r="CE10" s="292">
        <f t="shared" si="27"/>
        <v>406</v>
      </c>
      <c r="CF10" s="292">
        <f t="shared" si="28"/>
        <v>347</v>
      </c>
      <c r="CG10" s="292">
        <f t="shared" si="48"/>
        <v>0</v>
      </c>
      <c r="CH10" s="292">
        <f t="shared" si="49"/>
        <v>197</v>
      </c>
      <c r="CI10" s="292">
        <f t="shared" si="50"/>
        <v>58</v>
      </c>
      <c r="CJ10" s="292">
        <f t="shared" si="51"/>
        <v>0</v>
      </c>
      <c r="CK10" s="292">
        <f t="shared" si="52"/>
        <v>0</v>
      </c>
      <c r="CL10" s="292">
        <f t="shared" si="53"/>
        <v>92</v>
      </c>
      <c r="CM10" s="292">
        <f t="shared" si="54"/>
        <v>7088</v>
      </c>
      <c r="CN10" s="292">
        <f t="shared" si="55"/>
        <v>0</v>
      </c>
      <c r="CO10" s="292">
        <f t="shared" si="56"/>
        <v>6833</v>
      </c>
      <c r="CP10" s="292">
        <f t="shared" si="57"/>
        <v>85</v>
      </c>
      <c r="CQ10" s="292">
        <f t="shared" si="58"/>
        <v>43</v>
      </c>
      <c r="CR10" s="292">
        <f t="shared" si="59"/>
        <v>0</v>
      </c>
      <c r="CS10" s="292">
        <f t="shared" si="60"/>
        <v>127</v>
      </c>
      <c r="CT10" s="292">
        <f t="shared" si="31"/>
        <v>6166</v>
      </c>
      <c r="CU10" s="292">
        <f t="shared" si="32"/>
        <v>0</v>
      </c>
      <c r="CV10" s="292">
        <f t="shared" si="33"/>
        <v>5954</v>
      </c>
      <c r="CW10" s="292">
        <f t="shared" si="34"/>
        <v>64</v>
      </c>
      <c r="CX10" s="292">
        <f t="shared" si="35"/>
        <v>42</v>
      </c>
      <c r="CY10" s="292">
        <f t="shared" si="36"/>
        <v>0</v>
      </c>
      <c r="CZ10" s="292">
        <f t="shared" si="37"/>
        <v>106</v>
      </c>
      <c r="DA10" s="292">
        <f t="shared" si="38"/>
        <v>922</v>
      </c>
      <c r="DB10" s="292">
        <f t="shared" si="61"/>
        <v>0</v>
      </c>
      <c r="DC10" s="292">
        <f t="shared" si="62"/>
        <v>879</v>
      </c>
      <c r="DD10" s="292">
        <f t="shared" si="63"/>
        <v>21</v>
      </c>
      <c r="DE10" s="292">
        <f t="shared" si="64"/>
        <v>1</v>
      </c>
      <c r="DF10" s="292">
        <f t="shared" si="65"/>
        <v>0</v>
      </c>
      <c r="DG10" s="292">
        <f t="shared" si="66"/>
        <v>21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22106</v>
      </c>
      <c r="E11" s="292">
        <f t="shared" si="1"/>
        <v>15388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12557</v>
      </c>
      <c r="K11" s="292">
        <v>0</v>
      </c>
      <c r="L11" s="292">
        <v>12557</v>
      </c>
      <c r="M11" s="292">
        <v>0</v>
      </c>
      <c r="N11" s="292">
        <f t="shared" si="4"/>
        <v>1296</v>
      </c>
      <c r="O11" s="292">
        <v>0</v>
      </c>
      <c r="P11" s="292">
        <v>1296</v>
      </c>
      <c r="Q11" s="292">
        <v>0</v>
      </c>
      <c r="R11" s="292">
        <f t="shared" si="5"/>
        <v>1535</v>
      </c>
      <c r="S11" s="292">
        <v>1</v>
      </c>
      <c r="T11" s="292">
        <v>1534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0</v>
      </c>
      <c r="AA11" s="292">
        <v>0</v>
      </c>
      <c r="AB11" s="292">
        <v>0</v>
      </c>
      <c r="AC11" s="292">
        <v>0</v>
      </c>
      <c r="AD11" s="292">
        <f t="shared" si="8"/>
        <v>5243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4766</v>
      </c>
      <c r="AJ11" s="292">
        <v>0</v>
      </c>
      <c r="AK11" s="292">
        <v>198</v>
      </c>
      <c r="AL11" s="292">
        <v>4568</v>
      </c>
      <c r="AM11" s="292">
        <f t="shared" si="11"/>
        <v>212</v>
      </c>
      <c r="AN11" s="292">
        <v>0</v>
      </c>
      <c r="AO11" s="292">
        <v>8</v>
      </c>
      <c r="AP11" s="292">
        <v>204</v>
      </c>
      <c r="AQ11" s="292">
        <f t="shared" si="12"/>
        <v>74</v>
      </c>
      <c r="AR11" s="292">
        <v>0</v>
      </c>
      <c r="AS11" s="292">
        <v>51</v>
      </c>
      <c r="AT11" s="292">
        <v>23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191</v>
      </c>
      <c r="AZ11" s="292">
        <v>0</v>
      </c>
      <c r="BA11" s="292">
        <v>0</v>
      </c>
      <c r="BB11" s="292">
        <v>191</v>
      </c>
      <c r="BC11" s="292">
        <f t="shared" si="15"/>
        <v>1475</v>
      </c>
      <c r="BD11" s="292">
        <f t="shared" si="16"/>
        <v>833</v>
      </c>
      <c r="BE11" s="292">
        <v>0</v>
      </c>
      <c r="BF11" s="292">
        <v>238</v>
      </c>
      <c r="BG11" s="292">
        <v>112</v>
      </c>
      <c r="BH11" s="292">
        <v>0</v>
      </c>
      <c r="BI11" s="292">
        <v>0</v>
      </c>
      <c r="BJ11" s="292">
        <v>483</v>
      </c>
      <c r="BK11" s="292">
        <f t="shared" si="18"/>
        <v>642</v>
      </c>
      <c r="BL11" s="292">
        <v>0</v>
      </c>
      <c r="BM11" s="292">
        <v>567</v>
      </c>
      <c r="BN11" s="292">
        <v>47</v>
      </c>
      <c r="BO11" s="292">
        <v>5</v>
      </c>
      <c r="BP11" s="292">
        <v>0</v>
      </c>
      <c r="BQ11" s="292">
        <v>23</v>
      </c>
      <c r="BR11" s="292">
        <f t="shared" si="41"/>
        <v>16221</v>
      </c>
      <c r="BS11" s="292">
        <f t="shared" si="42"/>
        <v>0</v>
      </c>
      <c r="BT11" s="292">
        <f t="shared" si="43"/>
        <v>12795</v>
      </c>
      <c r="BU11" s="292">
        <f t="shared" si="44"/>
        <v>1408</v>
      </c>
      <c r="BV11" s="292">
        <f t="shared" si="45"/>
        <v>1535</v>
      </c>
      <c r="BW11" s="292">
        <f t="shared" si="46"/>
        <v>0</v>
      </c>
      <c r="BX11" s="292">
        <f t="shared" si="47"/>
        <v>483</v>
      </c>
      <c r="BY11" s="292">
        <f t="shared" si="21"/>
        <v>15388</v>
      </c>
      <c r="BZ11" s="292">
        <f t="shared" si="22"/>
        <v>0</v>
      </c>
      <c r="CA11" s="292">
        <f t="shared" si="23"/>
        <v>12557</v>
      </c>
      <c r="CB11" s="292">
        <f t="shared" si="24"/>
        <v>1296</v>
      </c>
      <c r="CC11" s="292">
        <f t="shared" si="25"/>
        <v>1535</v>
      </c>
      <c r="CD11" s="292">
        <f t="shared" si="26"/>
        <v>0</v>
      </c>
      <c r="CE11" s="292">
        <f t="shared" si="27"/>
        <v>0</v>
      </c>
      <c r="CF11" s="292">
        <f t="shared" si="28"/>
        <v>833</v>
      </c>
      <c r="CG11" s="292">
        <f t="shared" si="48"/>
        <v>0</v>
      </c>
      <c r="CH11" s="292">
        <f t="shared" si="49"/>
        <v>238</v>
      </c>
      <c r="CI11" s="292">
        <f t="shared" si="50"/>
        <v>112</v>
      </c>
      <c r="CJ11" s="292">
        <f t="shared" si="51"/>
        <v>0</v>
      </c>
      <c r="CK11" s="292">
        <f t="shared" si="52"/>
        <v>0</v>
      </c>
      <c r="CL11" s="292">
        <f t="shared" si="53"/>
        <v>483</v>
      </c>
      <c r="CM11" s="292">
        <f t="shared" si="54"/>
        <v>5885</v>
      </c>
      <c r="CN11" s="292">
        <f t="shared" si="55"/>
        <v>0</v>
      </c>
      <c r="CO11" s="292">
        <f t="shared" si="56"/>
        <v>5333</v>
      </c>
      <c r="CP11" s="292">
        <f t="shared" si="57"/>
        <v>259</v>
      </c>
      <c r="CQ11" s="292">
        <f t="shared" si="58"/>
        <v>79</v>
      </c>
      <c r="CR11" s="292">
        <f t="shared" si="59"/>
        <v>0</v>
      </c>
      <c r="CS11" s="292">
        <f t="shared" si="60"/>
        <v>214</v>
      </c>
      <c r="CT11" s="292">
        <f t="shared" si="31"/>
        <v>5243</v>
      </c>
      <c r="CU11" s="292">
        <f t="shared" si="32"/>
        <v>0</v>
      </c>
      <c r="CV11" s="292">
        <f t="shared" si="33"/>
        <v>4766</v>
      </c>
      <c r="CW11" s="292">
        <f t="shared" si="34"/>
        <v>212</v>
      </c>
      <c r="CX11" s="292">
        <f t="shared" si="35"/>
        <v>74</v>
      </c>
      <c r="CY11" s="292">
        <f t="shared" si="36"/>
        <v>0</v>
      </c>
      <c r="CZ11" s="292">
        <f t="shared" si="37"/>
        <v>191</v>
      </c>
      <c r="DA11" s="292">
        <f t="shared" si="38"/>
        <v>642</v>
      </c>
      <c r="DB11" s="292">
        <f t="shared" si="61"/>
        <v>0</v>
      </c>
      <c r="DC11" s="292">
        <f t="shared" si="62"/>
        <v>567</v>
      </c>
      <c r="DD11" s="292">
        <f t="shared" si="63"/>
        <v>47</v>
      </c>
      <c r="DE11" s="292">
        <f t="shared" si="64"/>
        <v>5</v>
      </c>
      <c r="DF11" s="292">
        <f t="shared" si="65"/>
        <v>0</v>
      </c>
      <c r="DG11" s="292">
        <f t="shared" si="66"/>
        <v>23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11024</v>
      </c>
      <c r="E12" s="292">
        <f t="shared" si="1"/>
        <v>7904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6188</v>
      </c>
      <c r="K12" s="292">
        <v>0</v>
      </c>
      <c r="L12" s="292">
        <v>6188</v>
      </c>
      <c r="M12" s="292">
        <v>0</v>
      </c>
      <c r="N12" s="292">
        <f t="shared" si="4"/>
        <v>263</v>
      </c>
      <c r="O12" s="292">
        <v>0</v>
      </c>
      <c r="P12" s="292">
        <v>263</v>
      </c>
      <c r="Q12" s="292">
        <v>0</v>
      </c>
      <c r="R12" s="292">
        <f t="shared" si="5"/>
        <v>1439</v>
      </c>
      <c r="S12" s="292">
        <v>0</v>
      </c>
      <c r="T12" s="292">
        <v>1393</v>
      </c>
      <c r="U12" s="292">
        <v>46</v>
      </c>
      <c r="V12" s="292">
        <f t="shared" si="6"/>
        <v>9</v>
      </c>
      <c r="W12" s="292">
        <v>0</v>
      </c>
      <c r="X12" s="292">
        <v>9</v>
      </c>
      <c r="Y12" s="292">
        <v>0</v>
      </c>
      <c r="Z12" s="292">
        <f t="shared" si="7"/>
        <v>5</v>
      </c>
      <c r="AA12" s="292">
        <v>0</v>
      </c>
      <c r="AB12" s="292">
        <v>5</v>
      </c>
      <c r="AC12" s="292">
        <v>0</v>
      </c>
      <c r="AD12" s="292">
        <f t="shared" si="8"/>
        <v>2722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2644</v>
      </c>
      <c r="AJ12" s="292">
        <v>0</v>
      </c>
      <c r="AK12" s="292">
        <v>0</v>
      </c>
      <c r="AL12" s="292">
        <v>2644</v>
      </c>
      <c r="AM12" s="292">
        <f t="shared" si="11"/>
        <v>52</v>
      </c>
      <c r="AN12" s="292">
        <v>0</v>
      </c>
      <c r="AO12" s="292">
        <v>0</v>
      </c>
      <c r="AP12" s="292">
        <v>52</v>
      </c>
      <c r="AQ12" s="292">
        <f t="shared" si="12"/>
        <v>21</v>
      </c>
      <c r="AR12" s="292">
        <v>0</v>
      </c>
      <c r="AS12" s="292">
        <v>0</v>
      </c>
      <c r="AT12" s="292">
        <v>21</v>
      </c>
      <c r="AU12" s="292">
        <f t="shared" si="13"/>
        <v>2</v>
      </c>
      <c r="AV12" s="292">
        <v>0</v>
      </c>
      <c r="AW12" s="292">
        <v>0</v>
      </c>
      <c r="AX12" s="292">
        <v>2</v>
      </c>
      <c r="AY12" s="292">
        <f t="shared" si="14"/>
        <v>3</v>
      </c>
      <c r="AZ12" s="292">
        <v>0</v>
      </c>
      <c r="BA12" s="292">
        <v>0</v>
      </c>
      <c r="BB12" s="292">
        <v>3</v>
      </c>
      <c r="BC12" s="292">
        <f t="shared" si="15"/>
        <v>398</v>
      </c>
      <c r="BD12" s="292">
        <f t="shared" si="16"/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 t="shared" si="18"/>
        <v>398</v>
      </c>
      <c r="BL12" s="292">
        <v>0</v>
      </c>
      <c r="BM12" s="292">
        <v>347</v>
      </c>
      <c r="BN12" s="292">
        <v>3</v>
      </c>
      <c r="BO12" s="292">
        <v>3</v>
      </c>
      <c r="BP12" s="292">
        <v>0</v>
      </c>
      <c r="BQ12" s="292">
        <v>45</v>
      </c>
      <c r="BR12" s="292">
        <f t="shared" si="41"/>
        <v>7904</v>
      </c>
      <c r="BS12" s="292">
        <f t="shared" si="42"/>
        <v>0</v>
      </c>
      <c r="BT12" s="292">
        <f t="shared" si="43"/>
        <v>6188</v>
      </c>
      <c r="BU12" s="292">
        <f t="shared" si="44"/>
        <v>263</v>
      </c>
      <c r="BV12" s="292">
        <f t="shared" si="45"/>
        <v>1439</v>
      </c>
      <c r="BW12" s="292">
        <f t="shared" si="46"/>
        <v>9</v>
      </c>
      <c r="BX12" s="292">
        <f t="shared" si="47"/>
        <v>5</v>
      </c>
      <c r="BY12" s="292">
        <f t="shared" si="21"/>
        <v>7904</v>
      </c>
      <c r="BZ12" s="292">
        <f t="shared" si="22"/>
        <v>0</v>
      </c>
      <c r="CA12" s="292">
        <f t="shared" si="23"/>
        <v>6188</v>
      </c>
      <c r="CB12" s="292">
        <f t="shared" si="24"/>
        <v>263</v>
      </c>
      <c r="CC12" s="292">
        <f t="shared" si="25"/>
        <v>1439</v>
      </c>
      <c r="CD12" s="292">
        <f t="shared" si="26"/>
        <v>9</v>
      </c>
      <c r="CE12" s="292">
        <f t="shared" si="27"/>
        <v>5</v>
      </c>
      <c r="CF12" s="292">
        <f t="shared" si="28"/>
        <v>0</v>
      </c>
      <c r="CG12" s="292">
        <f t="shared" si="48"/>
        <v>0</v>
      </c>
      <c r="CH12" s="292">
        <f t="shared" si="49"/>
        <v>0</v>
      </c>
      <c r="CI12" s="292">
        <f t="shared" si="50"/>
        <v>0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3120</v>
      </c>
      <c r="CN12" s="292">
        <f t="shared" si="55"/>
        <v>0</v>
      </c>
      <c r="CO12" s="292">
        <f t="shared" si="56"/>
        <v>2991</v>
      </c>
      <c r="CP12" s="292">
        <f t="shared" si="57"/>
        <v>55</v>
      </c>
      <c r="CQ12" s="292">
        <f t="shared" si="58"/>
        <v>24</v>
      </c>
      <c r="CR12" s="292">
        <f t="shared" si="59"/>
        <v>2</v>
      </c>
      <c r="CS12" s="292">
        <f t="shared" si="60"/>
        <v>48</v>
      </c>
      <c r="CT12" s="292">
        <f t="shared" si="31"/>
        <v>2722</v>
      </c>
      <c r="CU12" s="292">
        <f t="shared" si="32"/>
        <v>0</v>
      </c>
      <c r="CV12" s="292">
        <f t="shared" si="33"/>
        <v>2644</v>
      </c>
      <c r="CW12" s="292">
        <f t="shared" si="34"/>
        <v>52</v>
      </c>
      <c r="CX12" s="292">
        <f t="shared" si="35"/>
        <v>21</v>
      </c>
      <c r="CY12" s="292">
        <f t="shared" si="36"/>
        <v>2</v>
      </c>
      <c r="CZ12" s="292">
        <f t="shared" si="37"/>
        <v>3</v>
      </c>
      <c r="DA12" s="292">
        <f t="shared" si="38"/>
        <v>398</v>
      </c>
      <c r="DB12" s="292">
        <f t="shared" si="61"/>
        <v>0</v>
      </c>
      <c r="DC12" s="292">
        <f t="shared" si="62"/>
        <v>347</v>
      </c>
      <c r="DD12" s="292">
        <f t="shared" si="63"/>
        <v>3</v>
      </c>
      <c r="DE12" s="292">
        <f t="shared" si="64"/>
        <v>3</v>
      </c>
      <c r="DF12" s="292">
        <f t="shared" si="65"/>
        <v>0</v>
      </c>
      <c r="DG12" s="292">
        <f t="shared" si="66"/>
        <v>45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25964</v>
      </c>
      <c r="E13" s="292">
        <f t="shared" si="1"/>
        <v>17940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13991</v>
      </c>
      <c r="K13" s="292">
        <v>0</v>
      </c>
      <c r="L13" s="292">
        <v>13991</v>
      </c>
      <c r="M13" s="292">
        <v>0</v>
      </c>
      <c r="N13" s="292">
        <f t="shared" si="4"/>
        <v>0</v>
      </c>
      <c r="O13" s="292">
        <v>0</v>
      </c>
      <c r="P13" s="292">
        <v>0</v>
      </c>
      <c r="Q13" s="292">
        <v>0</v>
      </c>
      <c r="R13" s="292">
        <f t="shared" si="5"/>
        <v>3818</v>
      </c>
      <c r="S13" s="292">
        <v>0</v>
      </c>
      <c r="T13" s="292">
        <v>3818</v>
      </c>
      <c r="U13" s="292">
        <v>0</v>
      </c>
      <c r="V13" s="292">
        <f t="shared" si="6"/>
        <v>67</v>
      </c>
      <c r="W13" s="292">
        <v>0</v>
      </c>
      <c r="X13" s="292">
        <v>67</v>
      </c>
      <c r="Y13" s="292">
        <v>0</v>
      </c>
      <c r="Z13" s="292">
        <f t="shared" si="7"/>
        <v>64</v>
      </c>
      <c r="AA13" s="292">
        <v>0</v>
      </c>
      <c r="AB13" s="292">
        <v>64</v>
      </c>
      <c r="AC13" s="292">
        <v>0</v>
      </c>
      <c r="AD13" s="292">
        <f t="shared" si="8"/>
        <v>6467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6405</v>
      </c>
      <c r="AJ13" s="292">
        <v>0</v>
      </c>
      <c r="AK13" s="292">
        <v>0</v>
      </c>
      <c r="AL13" s="292">
        <v>6405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20</v>
      </c>
      <c r="AR13" s="292">
        <v>0</v>
      </c>
      <c r="AS13" s="292">
        <v>0</v>
      </c>
      <c r="AT13" s="292">
        <v>20</v>
      </c>
      <c r="AU13" s="292">
        <f t="shared" si="13"/>
        <v>7</v>
      </c>
      <c r="AV13" s="292">
        <v>0</v>
      </c>
      <c r="AW13" s="292">
        <v>0</v>
      </c>
      <c r="AX13" s="292">
        <v>7</v>
      </c>
      <c r="AY13" s="292">
        <f t="shared" si="14"/>
        <v>35</v>
      </c>
      <c r="AZ13" s="292">
        <v>0</v>
      </c>
      <c r="BA13" s="292">
        <v>0</v>
      </c>
      <c r="BB13" s="292">
        <v>35</v>
      </c>
      <c r="BC13" s="292">
        <f t="shared" si="15"/>
        <v>1557</v>
      </c>
      <c r="BD13" s="292">
        <f t="shared" si="16"/>
        <v>1253</v>
      </c>
      <c r="BE13" s="292">
        <v>0</v>
      </c>
      <c r="BF13" s="292">
        <v>44</v>
      </c>
      <c r="BG13" s="292">
        <v>0</v>
      </c>
      <c r="BH13" s="292">
        <v>233</v>
      </c>
      <c r="BI13" s="292">
        <v>60</v>
      </c>
      <c r="BJ13" s="292">
        <v>916</v>
      </c>
      <c r="BK13" s="292">
        <f t="shared" si="18"/>
        <v>304</v>
      </c>
      <c r="BL13" s="292">
        <v>0</v>
      </c>
      <c r="BM13" s="292">
        <v>189</v>
      </c>
      <c r="BN13" s="292">
        <v>0</v>
      </c>
      <c r="BO13" s="292">
        <v>86</v>
      </c>
      <c r="BP13" s="292">
        <v>0</v>
      </c>
      <c r="BQ13" s="292">
        <v>29</v>
      </c>
      <c r="BR13" s="292">
        <f t="shared" si="41"/>
        <v>19193</v>
      </c>
      <c r="BS13" s="292">
        <f t="shared" si="42"/>
        <v>0</v>
      </c>
      <c r="BT13" s="292">
        <f t="shared" si="43"/>
        <v>14035</v>
      </c>
      <c r="BU13" s="292">
        <f t="shared" si="44"/>
        <v>0</v>
      </c>
      <c r="BV13" s="292">
        <f t="shared" si="45"/>
        <v>4051</v>
      </c>
      <c r="BW13" s="292">
        <f t="shared" si="46"/>
        <v>127</v>
      </c>
      <c r="BX13" s="292">
        <f t="shared" si="47"/>
        <v>980</v>
      </c>
      <c r="BY13" s="292">
        <f t="shared" si="21"/>
        <v>17940</v>
      </c>
      <c r="BZ13" s="292">
        <f t="shared" si="22"/>
        <v>0</v>
      </c>
      <c r="CA13" s="292">
        <f t="shared" si="23"/>
        <v>13991</v>
      </c>
      <c r="CB13" s="292">
        <f t="shared" si="24"/>
        <v>0</v>
      </c>
      <c r="CC13" s="292">
        <f t="shared" si="25"/>
        <v>3818</v>
      </c>
      <c r="CD13" s="292">
        <f t="shared" si="26"/>
        <v>67</v>
      </c>
      <c r="CE13" s="292">
        <f t="shared" si="27"/>
        <v>64</v>
      </c>
      <c r="CF13" s="292">
        <f t="shared" si="28"/>
        <v>1253</v>
      </c>
      <c r="CG13" s="292">
        <f t="shared" si="48"/>
        <v>0</v>
      </c>
      <c r="CH13" s="292">
        <f t="shared" si="49"/>
        <v>44</v>
      </c>
      <c r="CI13" s="292">
        <f t="shared" si="50"/>
        <v>0</v>
      </c>
      <c r="CJ13" s="292">
        <f t="shared" si="51"/>
        <v>233</v>
      </c>
      <c r="CK13" s="292">
        <f t="shared" si="52"/>
        <v>60</v>
      </c>
      <c r="CL13" s="292">
        <f t="shared" si="53"/>
        <v>916</v>
      </c>
      <c r="CM13" s="292">
        <f t="shared" si="54"/>
        <v>6771</v>
      </c>
      <c r="CN13" s="292">
        <f t="shared" si="55"/>
        <v>0</v>
      </c>
      <c r="CO13" s="292">
        <f t="shared" si="56"/>
        <v>6594</v>
      </c>
      <c r="CP13" s="292">
        <f t="shared" si="57"/>
        <v>0</v>
      </c>
      <c r="CQ13" s="292">
        <f t="shared" si="58"/>
        <v>106</v>
      </c>
      <c r="CR13" s="292">
        <f t="shared" si="59"/>
        <v>7</v>
      </c>
      <c r="CS13" s="292">
        <f t="shared" si="60"/>
        <v>64</v>
      </c>
      <c r="CT13" s="292">
        <f t="shared" si="31"/>
        <v>6467</v>
      </c>
      <c r="CU13" s="292">
        <f t="shared" si="32"/>
        <v>0</v>
      </c>
      <c r="CV13" s="292">
        <f t="shared" si="33"/>
        <v>6405</v>
      </c>
      <c r="CW13" s="292">
        <f t="shared" si="34"/>
        <v>0</v>
      </c>
      <c r="CX13" s="292">
        <f t="shared" si="35"/>
        <v>20</v>
      </c>
      <c r="CY13" s="292">
        <f t="shared" si="36"/>
        <v>7</v>
      </c>
      <c r="CZ13" s="292">
        <f t="shared" si="37"/>
        <v>35</v>
      </c>
      <c r="DA13" s="292">
        <f t="shared" si="38"/>
        <v>304</v>
      </c>
      <c r="DB13" s="292">
        <f t="shared" si="61"/>
        <v>0</v>
      </c>
      <c r="DC13" s="292">
        <f t="shared" si="62"/>
        <v>189</v>
      </c>
      <c r="DD13" s="292">
        <f t="shared" si="63"/>
        <v>0</v>
      </c>
      <c r="DE13" s="292">
        <f t="shared" si="64"/>
        <v>86</v>
      </c>
      <c r="DF13" s="292">
        <f t="shared" si="65"/>
        <v>0</v>
      </c>
      <c r="DG13" s="292">
        <f t="shared" si="66"/>
        <v>29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9871</v>
      </c>
      <c r="E14" s="292">
        <f t="shared" si="1"/>
        <v>6645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5081</v>
      </c>
      <c r="K14" s="292">
        <v>0</v>
      </c>
      <c r="L14" s="292">
        <v>5081</v>
      </c>
      <c r="M14" s="292">
        <v>0</v>
      </c>
      <c r="N14" s="292">
        <f t="shared" si="4"/>
        <v>204</v>
      </c>
      <c r="O14" s="292">
        <v>0</v>
      </c>
      <c r="P14" s="292">
        <v>204</v>
      </c>
      <c r="Q14" s="292">
        <v>0</v>
      </c>
      <c r="R14" s="292">
        <f t="shared" si="5"/>
        <v>1349</v>
      </c>
      <c r="S14" s="292">
        <v>1</v>
      </c>
      <c r="T14" s="292">
        <v>1348</v>
      </c>
      <c r="U14" s="292">
        <v>0</v>
      </c>
      <c r="V14" s="292">
        <f t="shared" si="6"/>
        <v>7</v>
      </c>
      <c r="W14" s="292">
        <v>0</v>
      </c>
      <c r="X14" s="292">
        <v>7</v>
      </c>
      <c r="Y14" s="292">
        <v>0</v>
      </c>
      <c r="Z14" s="292">
        <f t="shared" si="7"/>
        <v>4</v>
      </c>
      <c r="AA14" s="292">
        <v>0</v>
      </c>
      <c r="AB14" s="292">
        <v>4</v>
      </c>
      <c r="AC14" s="292">
        <v>0</v>
      </c>
      <c r="AD14" s="292">
        <f t="shared" si="8"/>
        <v>2404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2323</v>
      </c>
      <c r="AJ14" s="292">
        <v>0</v>
      </c>
      <c r="AK14" s="292">
        <v>0</v>
      </c>
      <c r="AL14" s="292">
        <v>2323</v>
      </c>
      <c r="AM14" s="292">
        <f t="shared" si="11"/>
        <v>23</v>
      </c>
      <c r="AN14" s="292">
        <v>0</v>
      </c>
      <c r="AO14" s="292">
        <v>0</v>
      </c>
      <c r="AP14" s="292">
        <v>23</v>
      </c>
      <c r="AQ14" s="292">
        <f t="shared" si="12"/>
        <v>23</v>
      </c>
      <c r="AR14" s="292">
        <v>0</v>
      </c>
      <c r="AS14" s="292">
        <v>0</v>
      </c>
      <c r="AT14" s="292">
        <v>23</v>
      </c>
      <c r="AU14" s="292">
        <f t="shared" si="13"/>
        <v>1</v>
      </c>
      <c r="AV14" s="292">
        <v>0</v>
      </c>
      <c r="AW14" s="292">
        <v>0</v>
      </c>
      <c r="AX14" s="292">
        <v>1</v>
      </c>
      <c r="AY14" s="292">
        <f t="shared" si="14"/>
        <v>34</v>
      </c>
      <c r="AZ14" s="292">
        <v>0</v>
      </c>
      <c r="BA14" s="292">
        <v>0</v>
      </c>
      <c r="BB14" s="292">
        <v>34</v>
      </c>
      <c r="BC14" s="292">
        <f t="shared" si="15"/>
        <v>822</v>
      </c>
      <c r="BD14" s="292">
        <f t="shared" si="16"/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 t="shared" si="18"/>
        <v>822</v>
      </c>
      <c r="BL14" s="292">
        <v>0</v>
      </c>
      <c r="BM14" s="292">
        <v>781</v>
      </c>
      <c r="BN14" s="292">
        <v>3</v>
      </c>
      <c r="BO14" s="292">
        <v>5</v>
      </c>
      <c r="BP14" s="292">
        <v>0</v>
      </c>
      <c r="BQ14" s="292">
        <v>33</v>
      </c>
      <c r="BR14" s="292">
        <f t="shared" si="41"/>
        <v>6645</v>
      </c>
      <c r="BS14" s="292">
        <f t="shared" si="42"/>
        <v>0</v>
      </c>
      <c r="BT14" s="292">
        <f t="shared" si="43"/>
        <v>5081</v>
      </c>
      <c r="BU14" s="292">
        <f t="shared" si="44"/>
        <v>204</v>
      </c>
      <c r="BV14" s="292">
        <f t="shared" si="45"/>
        <v>1349</v>
      </c>
      <c r="BW14" s="292">
        <f t="shared" si="46"/>
        <v>7</v>
      </c>
      <c r="BX14" s="292">
        <f t="shared" si="47"/>
        <v>4</v>
      </c>
      <c r="BY14" s="292">
        <f t="shared" si="21"/>
        <v>6645</v>
      </c>
      <c r="BZ14" s="292">
        <f t="shared" si="22"/>
        <v>0</v>
      </c>
      <c r="CA14" s="292">
        <f t="shared" si="23"/>
        <v>5081</v>
      </c>
      <c r="CB14" s="292">
        <f t="shared" si="24"/>
        <v>204</v>
      </c>
      <c r="CC14" s="292">
        <f t="shared" si="25"/>
        <v>1349</v>
      </c>
      <c r="CD14" s="292">
        <f t="shared" si="26"/>
        <v>7</v>
      </c>
      <c r="CE14" s="292">
        <f t="shared" si="27"/>
        <v>4</v>
      </c>
      <c r="CF14" s="292">
        <f t="shared" si="28"/>
        <v>0</v>
      </c>
      <c r="CG14" s="292">
        <f t="shared" si="48"/>
        <v>0</v>
      </c>
      <c r="CH14" s="292">
        <f t="shared" si="49"/>
        <v>0</v>
      </c>
      <c r="CI14" s="292">
        <f t="shared" si="50"/>
        <v>0</v>
      </c>
      <c r="CJ14" s="292">
        <f t="shared" si="51"/>
        <v>0</v>
      </c>
      <c r="CK14" s="292">
        <f t="shared" si="52"/>
        <v>0</v>
      </c>
      <c r="CL14" s="292">
        <f t="shared" si="53"/>
        <v>0</v>
      </c>
      <c r="CM14" s="292">
        <f t="shared" si="54"/>
        <v>3226</v>
      </c>
      <c r="CN14" s="292">
        <f t="shared" si="55"/>
        <v>0</v>
      </c>
      <c r="CO14" s="292">
        <f t="shared" si="56"/>
        <v>3104</v>
      </c>
      <c r="CP14" s="292">
        <f t="shared" si="57"/>
        <v>26</v>
      </c>
      <c r="CQ14" s="292">
        <f t="shared" si="58"/>
        <v>28</v>
      </c>
      <c r="CR14" s="292">
        <f t="shared" si="59"/>
        <v>1</v>
      </c>
      <c r="CS14" s="292">
        <f t="shared" si="60"/>
        <v>67</v>
      </c>
      <c r="CT14" s="292">
        <f t="shared" si="31"/>
        <v>2404</v>
      </c>
      <c r="CU14" s="292">
        <f t="shared" si="32"/>
        <v>0</v>
      </c>
      <c r="CV14" s="292">
        <f t="shared" si="33"/>
        <v>2323</v>
      </c>
      <c r="CW14" s="292">
        <f t="shared" si="34"/>
        <v>23</v>
      </c>
      <c r="CX14" s="292">
        <f t="shared" si="35"/>
        <v>23</v>
      </c>
      <c r="CY14" s="292">
        <f t="shared" si="36"/>
        <v>1</v>
      </c>
      <c r="CZ14" s="292">
        <f t="shared" si="37"/>
        <v>34</v>
      </c>
      <c r="DA14" s="292">
        <f t="shared" si="38"/>
        <v>822</v>
      </c>
      <c r="DB14" s="292">
        <f t="shared" si="61"/>
        <v>0</v>
      </c>
      <c r="DC14" s="292">
        <f t="shared" si="62"/>
        <v>781</v>
      </c>
      <c r="DD14" s="292">
        <f t="shared" si="63"/>
        <v>3</v>
      </c>
      <c r="DE14" s="292">
        <f t="shared" si="64"/>
        <v>5</v>
      </c>
      <c r="DF14" s="292">
        <f t="shared" si="65"/>
        <v>0</v>
      </c>
      <c r="DG14" s="292">
        <f t="shared" si="66"/>
        <v>33</v>
      </c>
      <c r="DH14" s="292">
        <v>0</v>
      </c>
      <c r="DI14" s="292">
        <f t="shared" si="40"/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20927</v>
      </c>
      <c r="E15" s="292">
        <f t="shared" si="1"/>
        <v>14635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11565</v>
      </c>
      <c r="K15" s="292">
        <v>0</v>
      </c>
      <c r="L15" s="292">
        <v>11565</v>
      </c>
      <c r="M15" s="292">
        <v>0</v>
      </c>
      <c r="N15" s="292">
        <f t="shared" si="4"/>
        <v>62</v>
      </c>
      <c r="O15" s="292">
        <v>0</v>
      </c>
      <c r="P15" s="292">
        <v>62</v>
      </c>
      <c r="Q15" s="292">
        <v>0</v>
      </c>
      <c r="R15" s="292">
        <f t="shared" si="5"/>
        <v>2151</v>
      </c>
      <c r="S15" s="292">
        <v>0</v>
      </c>
      <c r="T15" s="292">
        <v>2151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857</v>
      </c>
      <c r="AA15" s="292">
        <v>0</v>
      </c>
      <c r="AB15" s="292">
        <v>857</v>
      </c>
      <c r="AC15" s="292">
        <v>0</v>
      </c>
      <c r="AD15" s="292">
        <f t="shared" si="8"/>
        <v>4880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4798</v>
      </c>
      <c r="AJ15" s="292">
        <v>0</v>
      </c>
      <c r="AK15" s="292">
        <v>0</v>
      </c>
      <c r="AL15" s="292">
        <v>4798</v>
      </c>
      <c r="AM15" s="292">
        <f t="shared" si="11"/>
        <v>82</v>
      </c>
      <c r="AN15" s="292">
        <v>0</v>
      </c>
      <c r="AO15" s="292">
        <v>0</v>
      </c>
      <c r="AP15" s="292">
        <v>82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1412</v>
      </c>
      <c r="BD15" s="292">
        <f t="shared" si="16"/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 t="shared" si="18"/>
        <v>1412</v>
      </c>
      <c r="BL15" s="292">
        <v>0</v>
      </c>
      <c r="BM15" s="292">
        <v>1394</v>
      </c>
      <c r="BN15" s="292">
        <v>18</v>
      </c>
      <c r="BO15" s="292">
        <v>0</v>
      </c>
      <c r="BP15" s="292">
        <v>0</v>
      </c>
      <c r="BQ15" s="292">
        <v>0</v>
      </c>
      <c r="BR15" s="292">
        <f t="shared" si="41"/>
        <v>14635</v>
      </c>
      <c r="BS15" s="292">
        <f t="shared" si="42"/>
        <v>0</v>
      </c>
      <c r="BT15" s="292">
        <f t="shared" si="43"/>
        <v>11565</v>
      </c>
      <c r="BU15" s="292">
        <f t="shared" si="44"/>
        <v>62</v>
      </c>
      <c r="BV15" s="292">
        <f t="shared" si="45"/>
        <v>2151</v>
      </c>
      <c r="BW15" s="292">
        <f t="shared" si="46"/>
        <v>0</v>
      </c>
      <c r="BX15" s="292">
        <f t="shared" si="47"/>
        <v>857</v>
      </c>
      <c r="BY15" s="292">
        <f t="shared" si="21"/>
        <v>14635</v>
      </c>
      <c r="BZ15" s="292">
        <f t="shared" si="22"/>
        <v>0</v>
      </c>
      <c r="CA15" s="292">
        <f t="shared" si="23"/>
        <v>11565</v>
      </c>
      <c r="CB15" s="292">
        <f t="shared" si="24"/>
        <v>62</v>
      </c>
      <c r="CC15" s="292">
        <f t="shared" si="25"/>
        <v>2151</v>
      </c>
      <c r="CD15" s="292">
        <f t="shared" si="26"/>
        <v>0</v>
      </c>
      <c r="CE15" s="292">
        <f t="shared" si="27"/>
        <v>857</v>
      </c>
      <c r="CF15" s="292">
        <f t="shared" si="28"/>
        <v>0</v>
      </c>
      <c r="CG15" s="292">
        <f t="shared" si="48"/>
        <v>0</v>
      </c>
      <c r="CH15" s="292">
        <f t="shared" si="49"/>
        <v>0</v>
      </c>
      <c r="CI15" s="292">
        <f t="shared" si="50"/>
        <v>0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6292</v>
      </c>
      <c r="CN15" s="292">
        <f t="shared" si="55"/>
        <v>0</v>
      </c>
      <c r="CO15" s="292">
        <f t="shared" si="56"/>
        <v>6192</v>
      </c>
      <c r="CP15" s="292">
        <f t="shared" si="57"/>
        <v>100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4880</v>
      </c>
      <c r="CU15" s="292">
        <f t="shared" si="32"/>
        <v>0</v>
      </c>
      <c r="CV15" s="292">
        <f t="shared" si="33"/>
        <v>4798</v>
      </c>
      <c r="CW15" s="292">
        <f t="shared" si="34"/>
        <v>82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1412</v>
      </c>
      <c r="DB15" s="292">
        <f t="shared" si="61"/>
        <v>0</v>
      </c>
      <c r="DC15" s="292">
        <f t="shared" si="62"/>
        <v>1394</v>
      </c>
      <c r="DD15" s="292">
        <f t="shared" si="63"/>
        <v>18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15104</v>
      </c>
      <c r="E16" s="292">
        <f t="shared" si="1"/>
        <v>10263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8370</v>
      </c>
      <c r="K16" s="292">
        <v>0</v>
      </c>
      <c r="L16" s="292">
        <v>8370</v>
      </c>
      <c r="M16" s="292">
        <v>0</v>
      </c>
      <c r="N16" s="292">
        <f t="shared" si="4"/>
        <v>0</v>
      </c>
      <c r="O16" s="292">
        <v>0</v>
      </c>
      <c r="P16" s="292">
        <v>0</v>
      </c>
      <c r="Q16" s="292">
        <v>0</v>
      </c>
      <c r="R16" s="292">
        <f t="shared" si="5"/>
        <v>1822</v>
      </c>
      <c r="S16" s="292">
        <v>0</v>
      </c>
      <c r="T16" s="292">
        <v>1822</v>
      </c>
      <c r="U16" s="292">
        <v>0</v>
      </c>
      <c r="V16" s="292">
        <f t="shared" si="6"/>
        <v>39</v>
      </c>
      <c r="W16" s="292">
        <v>0</v>
      </c>
      <c r="X16" s="292">
        <v>39</v>
      </c>
      <c r="Y16" s="292">
        <v>0</v>
      </c>
      <c r="Z16" s="292">
        <f t="shared" si="7"/>
        <v>32</v>
      </c>
      <c r="AA16" s="292">
        <v>0</v>
      </c>
      <c r="AB16" s="292">
        <v>32</v>
      </c>
      <c r="AC16" s="292">
        <v>0</v>
      </c>
      <c r="AD16" s="292">
        <f t="shared" si="8"/>
        <v>3830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3750</v>
      </c>
      <c r="AJ16" s="292">
        <v>0</v>
      </c>
      <c r="AK16" s="292">
        <v>0</v>
      </c>
      <c r="AL16" s="292">
        <v>3750</v>
      </c>
      <c r="AM16" s="292">
        <f t="shared" si="11"/>
        <v>0</v>
      </c>
      <c r="AN16" s="292">
        <v>0</v>
      </c>
      <c r="AO16" s="292">
        <v>0</v>
      </c>
      <c r="AP16" s="292">
        <v>0</v>
      </c>
      <c r="AQ16" s="292">
        <f t="shared" si="12"/>
        <v>30</v>
      </c>
      <c r="AR16" s="292">
        <v>0</v>
      </c>
      <c r="AS16" s="292">
        <v>0</v>
      </c>
      <c r="AT16" s="292">
        <v>30</v>
      </c>
      <c r="AU16" s="292">
        <f t="shared" si="13"/>
        <v>2</v>
      </c>
      <c r="AV16" s="292">
        <v>0</v>
      </c>
      <c r="AW16" s="292">
        <v>0</v>
      </c>
      <c r="AX16" s="292">
        <v>2</v>
      </c>
      <c r="AY16" s="292">
        <f t="shared" si="14"/>
        <v>48</v>
      </c>
      <c r="AZ16" s="292">
        <v>0</v>
      </c>
      <c r="BA16" s="292">
        <v>0</v>
      </c>
      <c r="BB16" s="292">
        <v>48</v>
      </c>
      <c r="BC16" s="292">
        <f t="shared" si="15"/>
        <v>1011</v>
      </c>
      <c r="BD16" s="292">
        <f t="shared" si="16"/>
        <v>849</v>
      </c>
      <c r="BE16" s="292">
        <v>0</v>
      </c>
      <c r="BF16" s="292">
        <v>54</v>
      </c>
      <c r="BG16" s="292">
        <v>0</v>
      </c>
      <c r="BH16" s="292">
        <v>141</v>
      </c>
      <c r="BI16" s="292">
        <v>0</v>
      </c>
      <c r="BJ16" s="292">
        <v>654</v>
      </c>
      <c r="BK16" s="292">
        <f t="shared" si="18"/>
        <v>162</v>
      </c>
      <c r="BL16" s="292">
        <v>0</v>
      </c>
      <c r="BM16" s="292">
        <v>89</v>
      </c>
      <c r="BN16" s="292">
        <v>0</v>
      </c>
      <c r="BO16" s="292">
        <v>48</v>
      </c>
      <c r="BP16" s="292">
        <v>0</v>
      </c>
      <c r="BQ16" s="292">
        <v>25</v>
      </c>
      <c r="BR16" s="292">
        <f t="shared" si="41"/>
        <v>11112</v>
      </c>
      <c r="BS16" s="292">
        <f t="shared" si="42"/>
        <v>0</v>
      </c>
      <c r="BT16" s="292">
        <f t="shared" si="43"/>
        <v>8424</v>
      </c>
      <c r="BU16" s="292">
        <f t="shared" si="44"/>
        <v>0</v>
      </c>
      <c r="BV16" s="292">
        <f t="shared" si="45"/>
        <v>1963</v>
      </c>
      <c r="BW16" s="292">
        <f t="shared" si="46"/>
        <v>39</v>
      </c>
      <c r="BX16" s="292">
        <f t="shared" si="47"/>
        <v>686</v>
      </c>
      <c r="BY16" s="292">
        <f t="shared" si="21"/>
        <v>10263</v>
      </c>
      <c r="BZ16" s="292">
        <f t="shared" si="22"/>
        <v>0</v>
      </c>
      <c r="CA16" s="292">
        <f t="shared" si="23"/>
        <v>8370</v>
      </c>
      <c r="CB16" s="292">
        <f t="shared" si="24"/>
        <v>0</v>
      </c>
      <c r="CC16" s="292">
        <f t="shared" si="25"/>
        <v>1822</v>
      </c>
      <c r="CD16" s="292">
        <f t="shared" si="26"/>
        <v>39</v>
      </c>
      <c r="CE16" s="292">
        <f t="shared" si="27"/>
        <v>32</v>
      </c>
      <c r="CF16" s="292">
        <f t="shared" si="28"/>
        <v>849</v>
      </c>
      <c r="CG16" s="292">
        <f t="shared" si="48"/>
        <v>0</v>
      </c>
      <c r="CH16" s="292">
        <f t="shared" si="49"/>
        <v>54</v>
      </c>
      <c r="CI16" s="292">
        <f t="shared" si="50"/>
        <v>0</v>
      </c>
      <c r="CJ16" s="292">
        <f t="shared" si="51"/>
        <v>141</v>
      </c>
      <c r="CK16" s="292">
        <f t="shared" si="52"/>
        <v>0</v>
      </c>
      <c r="CL16" s="292">
        <f t="shared" si="53"/>
        <v>654</v>
      </c>
      <c r="CM16" s="292">
        <f t="shared" si="54"/>
        <v>3992</v>
      </c>
      <c r="CN16" s="292">
        <f t="shared" si="55"/>
        <v>0</v>
      </c>
      <c r="CO16" s="292">
        <f t="shared" si="56"/>
        <v>3839</v>
      </c>
      <c r="CP16" s="292">
        <f t="shared" si="57"/>
        <v>0</v>
      </c>
      <c r="CQ16" s="292">
        <f t="shared" si="58"/>
        <v>78</v>
      </c>
      <c r="CR16" s="292">
        <f t="shared" si="59"/>
        <v>2</v>
      </c>
      <c r="CS16" s="292">
        <f t="shared" si="60"/>
        <v>73</v>
      </c>
      <c r="CT16" s="292">
        <f t="shared" si="31"/>
        <v>3830</v>
      </c>
      <c r="CU16" s="292">
        <f t="shared" si="32"/>
        <v>0</v>
      </c>
      <c r="CV16" s="292">
        <f t="shared" si="33"/>
        <v>3750</v>
      </c>
      <c r="CW16" s="292">
        <f t="shared" si="34"/>
        <v>0</v>
      </c>
      <c r="CX16" s="292">
        <f t="shared" si="35"/>
        <v>30</v>
      </c>
      <c r="CY16" s="292">
        <f t="shared" si="36"/>
        <v>2</v>
      </c>
      <c r="CZ16" s="292">
        <f t="shared" si="37"/>
        <v>48</v>
      </c>
      <c r="DA16" s="292">
        <f t="shared" si="38"/>
        <v>162</v>
      </c>
      <c r="DB16" s="292">
        <f t="shared" si="61"/>
        <v>0</v>
      </c>
      <c r="DC16" s="292">
        <f t="shared" si="62"/>
        <v>89</v>
      </c>
      <c r="DD16" s="292">
        <f t="shared" si="63"/>
        <v>0</v>
      </c>
      <c r="DE16" s="292">
        <f t="shared" si="64"/>
        <v>48</v>
      </c>
      <c r="DF16" s="292">
        <f t="shared" si="65"/>
        <v>0</v>
      </c>
      <c r="DG16" s="292">
        <f t="shared" si="66"/>
        <v>25</v>
      </c>
      <c r="DH16" s="292">
        <v>0</v>
      </c>
      <c r="DI16" s="292">
        <f t="shared" si="40"/>
        <v>7</v>
      </c>
      <c r="DJ16" s="292">
        <v>0</v>
      </c>
      <c r="DK16" s="292">
        <v>0</v>
      </c>
      <c r="DL16" s="292">
        <v>0</v>
      </c>
      <c r="DM16" s="292">
        <v>7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24382</v>
      </c>
      <c r="E17" s="292">
        <f t="shared" si="1"/>
        <v>13756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11342</v>
      </c>
      <c r="K17" s="292">
        <v>0</v>
      </c>
      <c r="L17" s="292">
        <v>11342</v>
      </c>
      <c r="M17" s="292">
        <v>0</v>
      </c>
      <c r="N17" s="292">
        <f t="shared" si="4"/>
        <v>641</v>
      </c>
      <c r="O17" s="292">
        <v>0</v>
      </c>
      <c r="P17" s="292">
        <v>641</v>
      </c>
      <c r="Q17" s="292">
        <v>0</v>
      </c>
      <c r="R17" s="292">
        <f t="shared" si="5"/>
        <v>1555</v>
      </c>
      <c r="S17" s="292">
        <v>0</v>
      </c>
      <c r="T17" s="292">
        <v>1555</v>
      </c>
      <c r="U17" s="292">
        <v>0</v>
      </c>
      <c r="V17" s="292">
        <f t="shared" si="6"/>
        <v>200</v>
      </c>
      <c r="W17" s="292">
        <v>0</v>
      </c>
      <c r="X17" s="292">
        <v>200</v>
      </c>
      <c r="Y17" s="292">
        <v>0</v>
      </c>
      <c r="Z17" s="292">
        <f t="shared" si="7"/>
        <v>18</v>
      </c>
      <c r="AA17" s="292">
        <v>0</v>
      </c>
      <c r="AB17" s="292">
        <v>18</v>
      </c>
      <c r="AC17" s="292">
        <v>0</v>
      </c>
      <c r="AD17" s="292">
        <f t="shared" si="8"/>
        <v>7096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6550</v>
      </c>
      <c r="AJ17" s="292">
        <v>0</v>
      </c>
      <c r="AK17" s="292">
        <v>0</v>
      </c>
      <c r="AL17" s="292">
        <v>6550</v>
      </c>
      <c r="AM17" s="292">
        <f t="shared" si="11"/>
        <v>287</v>
      </c>
      <c r="AN17" s="292">
        <v>0</v>
      </c>
      <c r="AO17" s="292">
        <v>0</v>
      </c>
      <c r="AP17" s="292">
        <v>287</v>
      </c>
      <c r="AQ17" s="292">
        <f t="shared" si="12"/>
        <v>74</v>
      </c>
      <c r="AR17" s="292">
        <v>0</v>
      </c>
      <c r="AS17" s="292">
        <v>0</v>
      </c>
      <c r="AT17" s="292">
        <v>74</v>
      </c>
      <c r="AU17" s="292">
        <f t="shared" si="13"/>
        <v>29</v>
      </c>
      <c r="AV17" s="292">
        <v>0</v>
      </c>
      <c r="AW17" s="292">
        <v>0</v>
      </c>
      <c r="AX17" s="292">
        <v>29</v>
      </c>
      <c r="AY17" s="292">
        <f t="shared" si="14"/>
        <v>156</v>
      </c>
      <c r="AZ17" s="292">
        <v>0</v>
      </c>
      <c r="BA17" s="292">
        <v>0</v>
      </c>
      <c r="BB17" s="292">
        <v>156</v>
      </c>
      <c r="BC17" s="292">
        <f t="shared" si="15"/>
        <v>3530</v>
      </c>
      <c r="BD17" s="292">
        <f t="shared" si="16"/>
        <v>2554</v>
      </c>
      <c r="BE17" s="292">
        <v>0</v>
      </c>
      <c r="BF17" s="292">
        <v>596</v>
      </c>
      <c r="BG17" s="292">
        <v>970</v>
      </c>
      <c r="BH17" s="292">
        <v>69</v>
      </c>
      <c r="BI17" s="292">
        <v>4</v>
      </c>
      <c r="BJ17" s="292">
        <v>915</v>
      </c>
      <c r="BK17" s="292">
        <f t="shared" si="18"/>
        <v>976</v>
      </c>
      <c r="BL17" s="292">
        <v>0</v>
      </c>
      <c r="BM17" s="292">
        <v>586</v>
      </c>
      <c r="BN17" s="292">
        <v>95</v>
      </c>
      <c r="BO17" s="292">
        <v>42</v>
      </c>
      <c r="BP17" s="292">
        <v>71</v>
      </c>
      <c r="BQ17" s="292">
        <v>182</v>
      </c>
      <c r="BR17" s="292">
        <f t="shared" si="41"/>
        <v>16310</v>
      </c>
      <c r="BS17" s="292">
        <f t="shared" si="42"/>
        <v>0</v>
      </c>
      <c r="BT17" s="292">
        <f t="shared" si="43"/>
        <v>11938</v>
      </c>
      <c r="BU17" s="292">
        <f t="shared" si="44"/>
        <v>1611</v>
      </c>
      <c r="BV17" s="292">
        <f t="shared" si="45"/>
        <v>1624</v>
      </c>
      <c r="BW17" s="292">
        <f t="shared" si="46"/>
        <v>204</v>
      </c>
      <c r="BX17" s="292">
        <f t="shared" si="47"/>
        <v>933</v>
      </c>
      <c r="BY17" s="292">
        <f t="shared" si="21"/>
        <v>13756</v>
      </c>
      <c r="BZ17" s="292">
        <f t="shared" si="22"/>
        <v>0</v>
      </c>
      <c r="CA17" s="292">
        <f t="shared" si="23"/>
        <v>11342</v>
      </c>
      <c r="CB17" s="292">
        <f t="shared" si="24"/>
        <v>641</v>
      </c>
      <c r="CC17" s="292">
        <f t="shared" si="25"/>
        <v>1555</v>
      </c>
      <c r="CD17" s="292">
        <f t="shared" si="26"/>
        <v>200</v>
      </c>
      <c r="CE17" s="292">
        <f t="shared" si="27"/>
        <v>18</v>
      </c>
      <c r="CF17" s="292">
        <f t="shared" si="28"/>
        <v>2554</v>
      </c>
      <c r="CG17" s="292">
        <f t="shared" si="48"/>
        <v>0</v>
      </c>
      <c r="CH17" s="292">
        <f t="shared" si="49"/>
        <v>596</v>
      </c>
      <c r="CI17" s="292">
        <f t="shared" si="50"/>
        <v>970</v>
      </c>
      <c r="CJ17" s="292">
        <f t="shared" si="51"/>
        <v>69</v>
      </c>
      <c r="CK17" s="292">
        <f t="shared" si="52"/>
        <v>4</v>
      </c>
      <c r="CL17" s="292">
        <f t="shared" si="53"/>
        <v>915</v>
      </c>
      <c r="CM17" s="292">
        <f t="shared" si="54"/>
        <v>8072</v>
      </c>
      <c r="CN17" s="292">
        <f t="shared" si="55"/>
        <v>0</v>
      </c>
      <c r="CO17" s="292">
        <f t="shared" si="56"/>
        <v>7136</v>
      </c>
      <c r="CP17" s="292">
        <f t="shared" si="57"/>
        <v>382</v>
      </c>
      <c r="CQ17" s="292">
        <f t="shared" si="58"/>
        <v>116</v>
      </c>
      <c r="CR17" s="292">
        <f t="shared" si="59"/>
        <v>100</v>
      </c>
      <c r="CS17" s="292">
        <f t="shared" si="60"/>
        <v>338</v>
      </c>
      <c r="CT17" s="292">
        <f t="shared" si="31"/>
        <v>7096</v>
      </c>
      <c r="CU17" s="292">
        <f t="shared" si="32"/>
        <v>0</v>
      </c>
      <c r="CV17" s="292">
        <f t="shared" si="33"/>
        <v>6550</v>
      </c>
      <c r="CW17" s="292">
        <f t="shared" si="34"/>
        <v>287</v>
      </c>
      <c r="CX17" s="292">
        <f t="shared" si="35"/>
        <v>74</v>
      </c>
      <c r="CY17" s="292">
        <f t="shared" si="36"/>
        <v>29</v>
      </c>
      <c r="CZ17" s="292">
        <f t="shared" si="37"/>
        <v>156</v>
      </c>
      <c r="DA17" s="292">
        <f t="shared" si="38"/>
        <v>976</v>
      </c>
      <c r="DB17" s="292">
        <f t="shared" si="61"/>
        <v>0</v>
      </c>
      <c r="DC17" s="292">
        <f t="shared" si="62"/>
        <v>586</v>
      </c>
      <c r="DD17" s="292">
        <f t="shared" si="63"/>
        <v>95</v>
      </c>
      <c r="DE17" s="292">
        <f t="shared" si="64"/>
        <v>42</v>
      </c>
      <c r="DF17" s="292">
        <f t="shared" si="65"/>
        <v>71</v>
      </c>
      <c r="DG17" s="292">
        <f t="shared" si="66"/>
        <v>182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19236</v>
      </c>
      <c r="E18" s="292">
        <f t="shared" si="1"/>
        <v>13751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11515</v>
      </c>
      <c r="K18" s="292">
        <v>0</v>
      </c>
      <c r="L18" s="292">
        <v>11515</v>
      </c>
      <c r="M18" s="292">
        <v>0</v>
      </c>
      <c r="N18" s="292">
        <f t="shared" si="4"/>
        <v>717</v>
      </c>
      <c r="O18" s="292">
        <v>0</v>
      </c>
      <c r="P18" s="292">
        <v>717</v>
      </c>
      <c r="Q18" s="292">
        <v>0</v>
      </c>
      <c r="R18" s="292">
        <f t="shared" si="5"/>
        <v>1519</v>
      </c>
      <c r="S18" s="292">
        <v>0</v>
      </c>
      <c r="T18" s="292">
        <v>1519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4143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3983</v>
      </c>
      <c r="AJ18" s="292">
        <v>0</v>
      </c>
      <c r="AK18" s="292">
        <v>0</v>
      </c>
      <c r="AL18" s="292">
        <v>3983</v>
      </c>
      <c r="AM18" s="292">
        <f t="shared" si="11"/>
        <v>33</v>
      </c>
      <c r="AN18" s="292">
        <v>0</v>
      </c>
      <c r="AO18" s="292">
        <v>0</v>
      </c>
      <c r="AP18" s="292">
        <v>33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127</v>
      </c>
      <c r="AZ18" s="292">
        <v>0</v>
      </c>
      <c r="BA18" s="292">
        <v>0</v>
      </c>
      <c r="BB18" s="292">
        <v>127</v>
      </c>
      <c r="BC18" s="292">
        <f t="shared" si="15"/>
        <v>1342</v>
      </c>
      <c r="BD18" s="292">
        <f t="shared" si="16"/>
        <v>836</v>
      </c>
      <c r="BE18" s="292">
        <v>0</v>
      </c>
      <c r="BF18" s="292">
        <v>112</v>
      </c>
      <c r="BG18" s="292">
        <v>16</v>
      </c>
      <c r="BH18" s="292">
        <v>4</v>
      </c>
      <c r="BI18" s="292">
        <v>0</v>
      </c>
      <c r="BJ18" s="292">
        <v>704</v>
      </c>
      <c r="BK18" s="292">
        <f t="shared" si="18"/>
        <v>506</v>
      </c>
      <c r="BL18" s="292">
        <v>0</v>
      </c>
      <c r="BM18" s="292">
        <v>415</v>
      </c>
      <c r="BN18" s="292">
        <v>6</v>
      </c>
      <c r="BO18" s="292">
        <v>17</v>
      </c>
      <c r="BP18" s="292">
        <v>0</v>
      </c>
      <c r="BQ18" s="292">
        <v>68</v>
      </c>
      <c r="BR18" s="292">
        <f t="shared" si="41"/>
        <v>14587</v>
      </c>
      <c r="BS18" s="292">
        <f t="shared" si="42"/>
        <v>0</v>
      </c>
      <c r="BT18" s="292">
        <f t="shared" si="43"/>
        <v>11627</v>
      </c>
      <c r="BU18" s="292">
        <f t="shared" si="44"/>
        <v>733</v>
      </c>
      <c r="BV18" s="292">
        <f t="shared" si="45"/>
        <v>1523</v>
      </c>
      <c r="BW18" s="292">
        <f t="shared" si="46"/>
        <v>0</v>
      </c>
      <c r="BX18" s="292">
        <f t="shared" si="47"/>
        <v>704</v>
      </c>
      <c r="BY18" s="292">
        <f t="shared" si="21"/>
        <v>13751</v>
      </c>
      <c r="BZ18" s="292">
        <f t="shared" si="22"/>
        <v>0</v>
      </c>
      <c r="CA18" s="292">
        <f t="shared" si="23"/>
        <v>11515</v>
      </c>
      <c r="CB18" s="292">
        <f t="shared" si="24"/>
        <v>717</v>
      </c>
      <c r="CC18" s="292">
        <f t="shared" si="25"/>
        <v>1519</v>
      </c>
      <c r="CD18" s="292">
        <f t="shared" si="26"/>
        <v>0</v>
      </c>
      <c r="CE18" s="292">
        <f t="shared" si="27"/>
        <v>0</v>
      </c>
      <c r="CF18" s="292">
        <f t="shared" si="28"/>
        <v>836</v>
      </c>
      <c r="CG18" s="292">
        <f t="shared" si="48"/>
        <v>0</v>
      </c>
      <c r="CH18" s="292">
        <f t="shared" si="49"/>
        <v>112</v>
      </c>
      <c r="CI18" s="292">
        <f t="shared" si="50"/>
        <v>16</v>
      </c>
      <c r="CJ18" s="292">
        <f t="shared" si="51"/>
        <v>4</v>
      </c>
      <c r="CK18" s="292">
        <f t="shared" si="52"/>
        <v>0</v>
      </c>
      <c r="CL18" s="292">
        <f t="shared" si="53"/>
        <v>704</v>
      </c>
      <c r="CM18" s="292">
        <f t="shared" si="54"/>
        <v>4649</v>
      </c>
      <c r="CN18" s="292">
        <f t="shared" si="55"/>
        <v>0</v>
      </c>
      <c r="CO18" s="292">
        <f t="shared" si="56"/>
        <v>4398</v>
      </c>
      <c r="CP18" s="292">
        <f t="shared" si="57"/>
        <v>39</v>
      </c>
      <c r="CQ18" s="292">
        <f t="shared" si="58"/>
        <v>17</v>
      </c>
      <c r="CR18" s="292">
        <f t="shared" si="59"/>
        <v>0</v>
      </c>
      <c r="CS18" s="292">
        <f t="shared" si="60"/>
        <v>195</v>
      </c>
      <c r="CT18" s="292">
        <f t="shared" si="31"/>
        <v>4143</v>
      </c>
      <c r="CU18" s="292">
        <f t="shared" si="32"/>
        <v>0</v>
      </c>
      <c r="CV18" s="292">
        <f t="shared" si="33"/>
        <v>3983</v>
      </c>
      <c r="CW18" s="292">
        <f t="shared" si="34"/>
        <v>33</v>
      </c>
      <c r="CX18" s="292">
        <f t="shared" si="35"/>
        <v>0</v>
      </c>
      <c r="CY18" s="292">
        <f t="shared" si="36"/>
        <v>0</v>
      </c>
      <c r="CZ18" s="292">
        <f t="shared" si="37"/>
        <v>127</v>
      </c>
      <c r="DA18" s="292">
        <f t="shared" si="38"/>
        <v>506</v>
      </c>
      <c r="DB18" s="292">
        <f t="shared" si="61"/>
        <v>0</v>
      </c>
      <c r="DC18" s="292">
        <f t="shared" si="62"/>
        <v>415</v>
      </c>
      <c r="DD18" s="292">
        <f t="shared" si="63"/>
        <v>6</v>
      </c>
      <c r="DE18" s="292">
        <f t="shared" si="64"/>
        <v>17</v>
      </c>
      <c r="DF18" s="292">
        <f t="shared" si="65"/>
        <v>0</v>
      </c>
      <c r="DG18" s="292">
        <f t="shared" si="66"/>
        <v>68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13819</v>
      </c>
      <c r="E19" s="292">
        <f t="shared" si="1"/>
        <v>9954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8075</v>
      </c>
      <c r="K19" s="292">
        <v>282</v>
      </c>
      <c r="L19" s="292">
        <v>7793</v>
      </c>
      <c r="M19" s="292">
        <v>0</v>
      </c>
      <c r="N19" s="292">
        <f t="shared" si="4"/>
        <v>0</v>
      </c>
      <c r="O19" s="292">
        <v>0</v>
      </c>
      <c r="P19" s="292">
        <v>0</v>
      </c>
      <c r="Q19" s="292">
        <v>0</v>
      </c>
      <c r="R19" s="292">
        <f t="shared" si="5"/>
        <v>1861</v>
      </c>
      <c r="S19" s="292">
        <v>0</v>
      </c>
      <c r="T19" s="292">
        <v>1861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18</v>
      </c>
      <c r="AA19" s="292">
        <v>0</v>
      </c>
      <c r="AB19" s="292">
        <v>18</v>
      </c>
      <c r="AC19" s="292">
        <v>0</v>
      </c>
      <c r="AD19" s="292">
        <f t="shared" si="8"/>
        <v>2621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2621</v>
      </c>
      <c r="AJ19" s="292">
        <v>0</v>
      </c>
      <c r="AK19" s="292">
        <v>0</v>
      </c>
      <c r="AL19" s="292">
        <v>2621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1244</v>
      </c>
      <c r="BD19" s="292">
        <f t="shared" si="16"/>
        <v>456</v>
      </c>
      <c r="BE19" s="292">
        <v>0</v>
      </c>
      <c r="BF19" s="292">
        <v>18</v>
      </c>
      <c r="BG19" s="292">
        <v>0</v>
      </c>
      <c r="BH19" s="292">
        <v>30</v>
      </c>
      <c r="BI19" s="292">
        <v>0</v>
      </c>
      <c r="BJ19" s="292">
        <v>408</v>
      </c>
      <c r="BK19" s="292">
        <f t="shared" si="18"/>
        <v>788</v>
      </c>
      <c r="BL19" s="292">
        <v>0</v>
      </c>
      <c r="BM19" s="292">
        <v>676</v>
      </c>
      <c r="BN19" s="292">
        <v>0</v>
      </c>
      <c r="BO19" s="292">
        <v>31</v>
      </c>
      <c r="BP19" s="292">
        <v>0</v>
      </c>
      <c r="BQ19" s="292">
        <v>81</v>
      </c>
      <c r="BR19" s="292">
        <f t="shared" si="41"/>
        <v>10410</v>
      </c>
      <c r="BS19" s="292">
        <f t="shared" si="42"/>
        <v>0</v>
      </c>
      <c r="BT19" s="292">
        <f t="shared" si="43"/>
        <v>8093</v>
      </c>
      <c r="BU19" s="292">
        <f t="shared" si="44"/>
        <v>0</v>
      </c>
      <c r="BV19" s="292">
        <f t="shared" si="45"/>
        <v>1891</v>
      </c>
      <c r="BW19" s="292">
        <f t="shared" si="46"/>
        <v>0</v>
      </c>
      <c r="BX19" s="292">
        <f t="shared" si="47"/>
        <v>426</v>
      </c>
      <c r="BY19" s="292">
        <f t="shared" si="21"/>
        <v>9954</v>
      </c>
      <c r="BZ19" s="292">
        <f t="shared" si="22"/>
        <v>0</v>
      </c>
      <c r="CA19" s="292">
        <f t="shared" si="23"/>
        <v>8075</v>
      </c>
      <c r="CB19" s="292">
        <f t="shared" si="24"/>
        <v>0</v>
      </c>
      <c r="CC19" s="292">
        <f t="shared" si="25"/>
        <v>1861</v>
      </c>
      <c r="CD19" s="292">
        <f t="shared" si="26"/>
        <v>0</v>
      </c>
      <c r="CE19" s="292">
        <f t="shared" si="27"/>
        <v>18</v>
      </c>
      <c r="CF19" s="292">
        <f t="shared" si="28"/>
        <v>456</v>
      </c>
      <c r="CG19" s="292">
        <f t="shared" si="48"/>
        <v>0</v>
      </c>
      <c r="CH19" s="292">
        <f t="shared" si="49"/>
        <v>18</v>
      </c>
      <c r="CI19" s="292">
        <f t="shared" si="50"/>
        <v>0</v>
      </c>
      <c r="CJ19" s="292">
        <f t="shared" si="51"/>
        <v>30</v>
      </c>
      <c r="CK19" s="292">
        <f t="shared" si="52"/>
        <v>0</v>
      </c>
      <c r="CL19" s="292">
        <f t="shared" si="53"/>
        <v>408</v>
      </c>
      <c r="CM19" s="292">
        <f t="shared" si="54"/>
        <v>3409</v>
      </c>
      <c r="CN19" s="292">
        <f t="shared" si="55"/>
        <v>0</v>
      </c>
      <c r="CO19" s="292">
        <f t="shared" si="56"/>
        <v>3297</v>
      </c>
      <c r="CP19" s="292">
        <f t="shared" si="57"/>
        <v>0</v>
      </c>
      <c r="CQ19" s="292">
        <f t="shared" si="58"/>
        <v>31</v>
      </c>
      <c r="CR19" s="292">
        <f t="shared" si="59"/>
        <v>0</v>
      </c>
      <c r="CS19" s="292">
        <f t="shared" si="60"/>
        <v>81</v>
      </c>
      <c r="CT19" s="292">
        <f t="shared" si="31"/>
        <v>2621</v>
      </c>
      <c r="CU19" s="292">
        <f t="shared" si="32"/>
        <v>0</v>
      </c>
      <c r="CV19" s="292">
        <f t="shared" si="33"/>
        <v>2621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788</v>
      </c>
      <c r="DB19" s="292">
        <f t="shared" si="61"/>
        <v>0</v>
      </c>
      <c r="DC19" s="292">
        <f t="shared" si="62"/>
        <v>676</v>
      </c>
      <c r="DD19" s="292">
        <f t="shared" si="63"/>
        <v>0</v>
      </c>
      <c r="DE19" s="292">
        <f t="shared" si="64"/>
        <v>31</v>
      </c>
      <c r="DF19" s="292">
        <f t="shared" si="65"/>
        <v>0</v>
      </c>
      <c r="DG19" s="292">
        <f t="shared" si="66"/>
        <v>81</v>
      </c>
      <c r="DH19" s="292">
        <v>0</v>
      </c>
      <c r="DI19" s="292">
        <f t="shared" si="40"/>
        <v>9</v>
      </c>
      <c r="DJ19" s="292">
        <v>0</v>
      </c>
      <c r="DK19" s="292">
        <v>0</v>
      </c>
      <c r="DL19" s="292">
        <v>9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45853</v>
      </c>
      <c r="E20" s="292">
        <f t="shared" si="1"/>
        <v>30609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26783</v>
      </c>
      <c r="K20" s="292">
        <v>0</v>
      </c>
      <c r="L20" s="292">
        <v>26783</v>
      </c>
      <c r="M20" s="292">
        <v>0</v>
      </c>
      <c r="N20" s="292">
        <f t="shared" si="4"/>
        <v>736</v>
      </c>
      <c r="O20" s="292">
        <v>0</v>
      </c>
      <c r="P20" s="292">
        <v>736</v>
      </c>
      <c r="Q20" s="292">
        <v>0</v>
      </c>
      <c r="R20" s="292">
        <f t="shared" si="5"/>
        <v>2948</v>
      </c>
      <c r="S20" s="292">
        <v>0</v>
      </c>
      <c r="T20" s="292">
        <v>2948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142</v>
      </c>
      <c r="AA20" s="292">
        <v>0</v>
      </c>
      <c r="AB20" s="292">
        <v>142</v>
      </c>
      <c r="AC20" s="292">
        <v>0</v>
      </c>
      <c r="AD20" s="292">
        <f t="shared" si="8"/>
        <v>9735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9382</v>
      </c>
      <c r="AJ20" s="292">
        <v>0</v>
      </c>
      <c r="AK20" s="292">
        <v>0</v>
      </c>
      <c r="AL20" s="292">
        <v>9382</v>
      </c>
      <c r="AM20" s="292">
        <f t="shared" si="11"/>
        <v>117</v>
      </c>
      <c r="AN20" s="292">
        <v>0</v>
      </c>
      <c r="AO20" s="292">
        <v>0</v>
      </c>
      <c r="AP20" s="292">
        <v>117</v>
      </c>
      <c r="AQ20" s="292">
        <f t="shared" si="12"/>
        <v>213</v>
      </c>
      <c r="AR20" s="292">
        <v>0</v>
      </c>
      <c r="AS20" s="292">
        <v>0</v>
      </c>
      <c r="AT20" s="292">
        <v>213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23</v>
      </c>
      <c r="AZ20" s="292">
        <v>0</v>
      </c>
      <c r="BA20" s="292">
        <v>0</v>
      </c>
      <c r="BB20" s="292">
        <v>23</v>
      </c>
      <c r="BC20" s="292">
        <f t="shared" si="15"/>
        <v>5509</v>
      </c>
      <c r="BD20" s="292">
        <f t="shared" si="16"/>
        <v>2631</v>
      </c>
      <c r="BE20" s="292">
        <v>0</v>
      </c>
      <c r="BF20" s="292">
        <v>2195</v>
      </c>
      <c r="BG20" s="292">
        <v>145</v>
      </c>
      <c r="BH20" s="292">
        <v>263</v>
      </c>
      <c r="BI20" s="292">
        <v>0</v>
      </c>
      <c r="BJ20" s="292">
        <v>28</v>
      </c>
      <c r="BK20" s="292">
        <f t="shared" si="18"/>
        <v>2878</v>
      </c>
      <c r="BL20" s="292">
        <v>0</v>
      </c>
      <c r="BM20" s="292">
        <v>2758</v>
      </c>
      <c r="BN20" s="292">
        <v>40</v>
      </c>
      <c r="BO20" s="292">
        <v>72</v>
      </c>
      <c r="BP20" s="292">
        <v>0</v>
      </c>
      <c r="BQ20" s="292">
        <v>8</v>
      </c>
      <c r="BR20" s="292">
        <f t="shared" si="41"/>
        <v>33240</v>
      </c>
      <c r="BS20" s="292">
        <f t="shared" si="42"/>
        <v>0</v>
      </c>
      <c r="BT20" s="292">
        <f t="shared" si="43"/>
        <v>28978</v>
      </c>
      <c r="BU20" s="292">
        <f t="shared" si="44"/>
        <v>881</v>
      </c>
      <c r="BV20" s="292">
        <f t="shared" si="45"/>
        <v>3211</v>
      </c>
      <c r="BW20" s="292">
        <f t="shared" si="46"/>
        <v>0</v>
      </c>
      <c r="BX20" s="292">
        <f t="shared" si="47"/>
        <v>170</v>
      </c>
      <c r="BY20" s="292">
        <f t="shared" si="21"/>
        <v>30609</v>
      </c>
      <c r="BZ20" s="292">
        <f t="shared" si="22"/>
        <v>0</v>
      </c>
      <c r="CA20" s="292">
        <f t="shared" si="23"/>
        <v>26783</v>
      </c>
      <c r="CB20" s="292">
        <f t="shared" si="24"/>
        <v>736</v>
      </c>
      <c r="CC20" s="292">
        <f t="shared" si="25"/>
        <v>2948</v>
      </c>
      <c r="CD20" s="292">
        <f t="shared" si="26"/>
        <v>0</v>
      </c>
      <c r="CE20" s="292">
        <f t="shared" si="27"/>
        <v>142</v>
      </c>
      <c r="CF20" s="292">
        <f t="shared" si="28"/>
        <v>2631</v>
      </c>
      <c r="CG20" s="292">
        <f t="shared" si="48"/>
        <v>0</v>
      </c>
      <c r="CH20" s="292">
        <f t="shared" si="49"/>
        <v>2195</v>
      </c>
      <c r="CI20" s="292">
        <f t="shared" si="50"/>
        <v>145</v>
      </c>
      <c r="CJ20" s="292">
        <f t="shared" si="51"/>
        <v>263</v>
      </c>
      <c r="CK20" s="292">
        <f t="shared" si="52"/>
        <v>0</v>
      </c>
      <c r="CL20" s="292">
        <f t="shared" si="53"/>
        <v>28</v>
      </c>
      <c r="CM20" s="292">
        <f t="shared" si="54"/>
        <v>12613</v>
      </c>
      <c r="CN20" s="292">
        <f t="shared" si="55"/>
        <v>0</v>
      </c>
      <c r="CO20" s="292">
        <f t="shared" si="56"/>
        <v>12140</v>
      </c>
      <c r="CP20" s="292">
        <f t="shared" si="57"/>
        <v>157</v>
      </c>
      <c r="CQ20" s="292">
        <f t="shared" si="58"/>
        <v>285</v>
      </c>
      <c r="CR20" s="292">
        <f t="shared" si="59"/>
        <v>0</v>
      </c>
      <c r="CS20" s="292">
        <f t="shared" si="60"/>
        <v>31</v>
      </c>
      <c r="CT20" s="292">
        <f t="shared" si="31"/>
        <v>9735</v>
      </c>
      <c r="CU20" s="292">
        <f t="shared" si="32"/>
        <v>0</v>
      </c>
      <c r="CV20" s="292">
        <f t="shared" si="33"/>
        <v>9382</v>
      </c>
      <c r="CW20" s="292">
        <f t="shared" si="34"/>
        <v>117</v>
      </c>
      <c r="CX20" s="292">
        <f t="shared" si="35"/>
        <v>213</v>
      </c>
      <c r="CY20" s="292">
        <f t="shared" si="36"/>
        <v>0</v>
      </c>
      <c r="CZ20" s="292">
        <f t="shared" si="37"/>
        <v>23</v>
      </c>
      <c r="DA20" s="292">
        <f t="shared" si="38"/>
        <v>2878</v>
      </c>
      <c r="DB20" s="292">
        <f t="shared" si="61"/>
        <v>0</v>
      </c>
      <c r="DC20" s="292">
        <f t="shared" si="62"/>
        <v>2758</v>
      </c>
      <c r="DD20" s="292">
        <f t="shared" si="63"/>
        <v>40</v>
      </c>
      <c r="DE20" s="292">
        <f t="shared" si="64"/>
        <v>72</v>
      </c>
      <c r="DF20" s="292">
        <f t="shared" si="65"/>
        <v>0</v>
      </c>
      <c r="DG20" s="292">
        <f t="shared" si="66"/>
        <v>8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17638</v>
      </c>
      <c r="E21" s="292">
        <f t="shared" si="1"/>
        <v>12389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10049</v>
      </c>
      <c r="K21" s="292">
        <v>0</v>
      </c>
      <c r="L21" s="292">
        <v>10049</v>
      </c>
      <c r="M21" s="292">
        <v>0</v>
      </c>
      <c r="N21" s="292">
        <f t="shared" si="4"/>
        <v>30</v>
      </c>
      <c r="O21" s="292">
        <v>0</v>
      </c>
      <c r="P21" s="292">
        <v>28</v>
      </c>
      <c r="Q21" s="292">
        <v>2</v>
      </c>
      <c r="R21" s="292">
        <f t="shared" si="5"/>
        <v>2160</v>
      </c>
      <c r="S21" s="292">
        <v>0</v>
      </c>
      <c r="T21" s="292">
        <v>2160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150</v>
      </c>
      <c r="AA21" s="292">
        <v>0</v>
      </c>
      <c r="AB21" s="292">
        <v>125</v>
      </c>
      <c r="AC21" s="292">
        <v>25</v>
      </c>
      <c r="AD21" s="292">
        <f t="shared" si="8"/>
        <v>4525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4391</v>
      </c>
      <c r="AJ21" s="292">
        <v>0</v>
      </c>
      <c r="AK21" s="292">
        <v>0</v>
      </c>
      <c r="AL21" s="292">
        <v>4391</v>
      </c>
      <c r="AM21" s="292">
        <f t="shared" si="11"/>
        <v>3</v>
      </c>
      <c r="AN21" s="292">
        <v>0</v>
      </c>
      <c r="AO21" s="292">
        <v>0</v>
      </c>
      <c r="AP21" s="292">
        <v>3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131</v>
      </c>
      <c r="AZ21" s="292">
        <v>0</v>
      </c>
      <c r="BA21" s="292">
        <v>0</v>
      </c>
      <c r="BB21" s="292">
        <v>131</v>
      </c>
      <c r="BC21" s="292">
        <f t="shared" si="15"/>
        <v>724</v>
      </c>
      <c r="BD21" s="292">
        <f t="shared" si="16"/>
        <v>705</v>
      </c>
      <c r="BE21" s="292">
        <v>0</v>
      </c>
      <c r="BF21" s="292">
        <v>339</v>
      </c>
      <c r="BG21" s="292">
        <v>10</v>
      </c>
      <c r="BH21" s="292">
        <v>6</v>
      </c>
      <c r="BI21" s="292">
        <v>0</v>
      </c>
      <c r="BJ21" s="292">
        <v>350</v>
      </c>
      <c r="BK21" s="292">
        <f t="shared" si="18"/>
        <v>19</v>
      </c>
      <c r="BL21" s="292">
        <v>0</v>
      </c>
      <c r="BM21" s="292">
        <v>0</v>
      </c>
      <c r="BN21" s="292">
        <v>3</v>
      </c>
      <c r="BO21" s="292">
        <v>0</v>
      </c>
      <c r="BP21" s="292">
        <v>0</v>
      </c>
      <c r="BQ21" s="292">
        <v>16</v>
      </c>
      <c r="BR21" s="292">
        <f t="shared" si="41"/>
        <v>13094</v>
      </c>
      <c r="BS21" s="292">
        <f t="shared" si="42"/>
        <v>0</v>
      </c>
      <c r="BT21" s="292">
        <f t="shared" si="43"/>
        <v>10388</v>
      </c>
      <c r="BU21" s="292">
        <f t="shared" si="44"/>
        <v>40</v>
      </c>
      <c r="BV21" s="292">
        <f t="shared" si="45"/>
        <v>2166</v>
      </c>
      <c r="BW21" s="292">
        <f t="shared" si="46"/>
        <v>0</v>
      </c>
      <c r="BX21" s="292">
        <f t="shared" si="47"/>
        <v>500</v>
      </c>
      <c r="BY21" s="292">
        <f t="shared" si="21"/>
        <v>12389</v>
      </c>
      <c r="BZ21" s="292">
        <f t="shared" si="22"/>
        <v>0</v>
      </c>
      <c r="CA21" s="292">
        <f t="shared" si="23"/>
        <v>10049</v>
      </c>
      <c r="CB21" s="292">
        <f t="shared" si="24"/>
        <v>30</v>
      </c>
      <c r="CC21" s="292">
        <f t="shared" si="25"/>
        <v>2160</v>
      </c>
      <c r="CD21" s="292">
        <f t="shared" si="26"/>
        <v>0</v>
      </c>
      <c r="CE21" s="292">
        <f t="shared" si="27"/>
        <v>150</v>
      </c>
      <c r="CF21" s="292">
        <f t="shared" si="28"/>
        <v>705</v>
      </c>
      <c r="CG21" s="292">
        <f t="shared" si="48"/>
        <v>0</v>
      </c>
      <c r="CH21" s="292">
        <f t="shared" si="49"/>
        <v>339</v>
      </c>
      <c r="CI21" s="292">
        <f t="shared" si="50"/>
        <v>10</v>
      </c>
      <c r="CJ21" s="292">
        <f t="shared" si="51"/>
        <v>6</v>
      </c>
      <c r="CK21" s="292">
        <f t="shared" si="52"/>
        <v>0</v>
      </c>
      <c r="CL21" s="292">
        <f t="shared" si="53"/>
        <v>350</v>
      </c>
      <c r="CM21" s="292">
        <f t="shared" si="54"/>
        <v>4544</v>
      </c>
      <c r="CN21" s="292">
        <f t="shared" si="55"/>
        <v>0</v>
      </c>
      <c r="CO21" s="292">
        <f t="shared" si="56"/>
        <v>4391</v>
      </c>
      <c r="CP21" s="292">
        <f t="shared" si="57"/>
        <v>6</v>
      </c>
      <c r="CQ21" s="292">
        <f t="shared" si="58"/>
        <v>0</v>
      </c>
      <c r="CR21" s="292">
        <f t="shared" si="59"/>
        <v>0</v>
      </c>
      <c r="CS21" s="292">
        <f t="shared" si="60"/>
        <v>147</v>
      </c>
      <c r="CT21" s="292">
        <f t="shared" si="31"/>
        <v>4525</v>
      </c>
      <c r="CU21" s="292">
        <f t="shared" si="32"/>
        <v>0</v>
      </c>
      <c r="CV21" s="292">
        <f t="shared" si="33"/>
        <v>4391</v>
      </c>
      <c r="CW21" s="292">
        <f t="shared" si="34"/>
        <v>3</v>
      </c>
      <c r="CX21" s="292">
        <f t="shared" si="35"/>
        <v>0</v>
      </c>
      <c r="CY21" s="292">
        <f t="shared" si="36"/>
        <v>0</v>
      </c>
      <c r="CZ21" s="292">
        <f t="shared" si="37"/>
        <v>131</v>
      </c>
      <c r="DA21" s="292">
        <f t="shared" si="38"/>
        <v>19</v>
      </c>
      <c r="DB21" s="292">
        <f t="shared" si="61"/>
        <v>0</v>
      </c>
      <c r="DC21" s="292">
        <f t="shared" si="62"/>
        <v>0</v>
      </c>
      <c r="DD21" s="292">
        <f t="shared" si="63"/>
        <v>3</v>
      </c>
      <c r="DE21" s="292">
        <f t="shared" si="64"/>
        <v>0</v>
      </c>
      <c r="DF21" s="292">
        <f t="shared" si="65"/>
        <v>0</v>
      </c>
      <c r="DG21" s="292">
        <f t="shared" si="66"/>
        <v>16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3913</v>
      </c>
      <c r="E22" s="292">
        <f t="shared" si="1"/>
        <v>3087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2349</v>
      </c>
      <c r="K22" s="292">
        <v>0</v>
      </c>
      <c r="L22" s="292">
        <v>2349</v>
      </c>
      <c r="M22" s="292">
        <v>0</v>
      </c>
      <c r="N22" s="292">
        <f t="shared" si="4"/>
        <v>87</v>
      </c>
      <c r="O22" s="292">
        <v>0</v>
      </c>
      <c r="P22" s="292">
        <v>87</v>
      </c>
      <c r="Q22" s="292">
        <v>0</v>
      </c>
      <c r="R22" s="292">
        <f t="shared" si="5"/>
        <v>642</v>
      </c>
      <c r="S22" s="292">
        <v>362</v>
      </c>
      <c r="T22" s="292">
        <v>280</v>
      </c>
      <c r="U22" s="292">
        <v>0</v>
      </c>
      <c r="V22" s="292">
        <f t="shared" si="6"/>
        <v>4</v>
      </c>
      <c r="W22" s="292">
        <v>0</v>
      </c>
      <c r="X22" s="292">
        <v>4</v>
      </c>
      <c r="Y22" s="292">
        <v>0</v>
      </c>
      <c r="Z22" s="292">
        <f t="shared" si="7"/>
        <v>5</v>
      </c>
      <c r="AA22" s="292">
        <v>0</v>
      </c>
      <c r="AB22" s="292">
        <v>5</v>
      </c>
      <c r="AC22" s="292">
        <v>0</v>
      </c>
      <c r="AD22" s="292">
        <f t="shared" si="8"/>
        <v>604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569</v>
      </c>
      <c r="AJ22" s="292">
        <v>0</v>
      </c>
      <c r="AK22" s="292">
        <v>0</v>
      </c>
      <c r="AL22" s="292">
        <v>569</v>
      </c>
      <c r="AM22" s="292">
        <f t="shared" si="11"/>
        <v>8</v>
      </c>
      <c r="AN22" s="292">
        <v>0</v>
      </c>
      <c r="AO22" s="292">
        <v>0</v>
      </c>
      <c r="AP22" s="292">
        <v>8</v>
      </c>
      <c r="AQ22" s="292">
        <f t="shared" si="12"/>
        <v>26</v>
      </c>
      <c r="AR22" s="292">
        <v>0</v>
      </c>
      <c r="AS22" s="292">
        <v>0</v>
      </c>
      <c r="AT22" s="292">
        <v>26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1</v>
      </c>
      <c r="AZ22" s="292">
        <v>0</v>
      </c>
      <c r="BA22" s="292">
        <v>0</v>
      </c>
      <c r="BB22" s="292">
        <v>1</v>
      </c>
      <c r="BC22" s="292">
        <f t="shared" si="15"/>
        <v>222</v>
      </c>
      <c r="BD22" s="292">
        <f t="shared" si="16"/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222</v>
      </c>
      <c r="BL22" s="292">
        <v>0</v>
      </c>
      <c r="BM22" s="292">
        <v>188</v>
      </c>
      <c r="BN22" s="292">
        <v>3</v>
      </c>
      <c r="BO22" s="292">
        <v>1</v>
      </c>
      <c r="BP22" s="292">
        <v>0</v>
      </c>
      <c r="BQ22" s="292">
        <v>30</v>
      </c>
      <c r="BR22" s="292">
        <f t="shared" si="41"/>
        <v>3087</v>
      </c>
      <c r="BS22" s="292">
        <f t="shared" si="42"/>
        <v>0</v>
      </c>
      <c r="BT22" s="292">
        <f t="shared" si="43"/>
        <v>2349</v>
      </c>
      <c r="BU22" s="292">
        <f t="shared" si="44"/>
        <v>87</v>
      </c>
      <c r="BV22" s="292">
        <f t="shared" si="45"/>
        <v>642</v>
      </c>
      <c r="BW22" s="292">
        <f t="shared" si="46"/>
        <v>4</v>
      </c>
      <c r="BX22" s="292">
        <f t="shared" si="47"/>
        <v>5</v>
      </c>
      <c r="BY22" s="292">
        <f t="shared" si="21"/>
        <v>3087</v>
      </c>
      <c r="BZ22" s="292">
        <f t="shared" si="22"/>
        <v>0</v>
      </c>
      <c r="CA22" s="292">
        <f t="shared" si="23"/>
        <v>2349</v>
      </c>
      <c r="CB22" s="292">
        <f t="shared" si="24"/>
        <v>87</v>
      </c>
      <c r="CC22" s="292">
        <f t="shared" si="25"/>
        <v>642</v>
      </c>
      <c r="CD22" s="292">
        <f t="shared" si="26"/>
        <v>4</v>
      </c>
      <c r="CE22" s="292">
        <f t="shared" si="27"/>
        <v>5</v>
      </c>
      <c r="CF22" s="292">
        <f t="shared" si="28"/>
        <v>0</v>
      </c>
      <c r="CG22" s="292">
        <f t="shared" si="48"/>
        <v>0</v>
      </c>
      <c r="CH22" s="292">
        <f t="shared" si="49"/>
        <v>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826</v>
      </c>
      <c r="CN22" s="292">
        <f t="shared" si="55"/>
        <v>0</v>
      </c>
      <c r="CO22" s="292">
        <f t="shared" si="56"/>
        <v>757</v>
      </c>
      <c r="CP22" s="292">
        <f t="shared" si="57"/>
        <v>11</v>
      </c>
      <c r="CQ22" s="292">
        <f t="shared" si="58"/>
        <v>27</v>
      </c>
      <c r="CR22" s="292">
        <f t="shared" si="59"/>
        <v>0</v>
      </c>
      <c r="CS22" s="292">
        <f t="shared" si="60"/>
        <v>31</v>
      </c>
      <c r="CT22" s="292">
        <f t="shared" si="31"/>
        <v>604</v>
      </c>
      <c r="CU22" s="292">
        <f t="shared" si="32"/>
        <v>0</v>
      </c>
      <c r="CV22" s="292">
        <f t="shared" si="33"/>
        <v>569</v>
      </c>
      <c r="CW22" s="292">
        <f t="shared" si="34"/>
        <v>8</v>
      </c>
      <c r="CX22" s="292">
        <f t="shared" si="35"/>
        <v>26</v>
      </c>
      <c r="CY22" s="292">
        <f t="shared" si="36"/>
        <v>0</v>
      </c>
      <c r="CZ22" s="292">
        <f t="shared" si="37"/>
        <v>1</v>
      </c>
      <c r="DA22" s="292">
        <f t="shared" si="38"/>
        <v>222</v>
      </c>
      <c r="DB22" s="292">
        <f t="shared" si="61"/>
        <v>0</v>
      </c>
      <c r="DC22" s="292">
        <f t="shared" si="62"/>
        <v>188</v>
      </c>
      <c r="DD22" s="292">
        <f t="shared" si="63"/>
        <v>3</v>
      </c>
      <c r="DE22" s="292">
        <f t="shared" si="64"/>
        <v>1</v>
      </c>
      <c r="DF22" s="292">
        <f t="shared" si="65"/>
        <v>0</v>
      </c>
      <c r="DG22" s="292">
        <f t="shared" si="66"/>
        <v>30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318</v>
      </c>
      <c r="E23" s="292">
        <f t="shared" si="1"/>
        <v>291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217</v>
      </c>
      <c r="K23" s="292">
        <v>0</v>
      </c>
      <c r="L23" s="292">
        <v>217</v>
      </c>
      <c r="M23" s="292">
        <v>0</v>
      </c>
      <c r="N23" s="292">
        <f t="shared" si="4"/>
        <v>9</v>
      </c>
      <c r="O23" s="292">
        <v>0</v>
      </c>
      <c r="P23" s="292">
        <v>9</v>
      </c>
      <c r="Q23" s="292">
        <v>0</v>
      </c>
      <c r="R23" s="292">
        <f t="shared" si="5"/>
        <v>63</v>
      </c>
      <c r="S23" s="292">
        <v>0</v>
      </c>
      <c r="T23" s="292">
        <v>63</v>
      </c>
      <c r="U23" s="292">
        <v>0</v>
      </c>
      <c r="V23" s="292">
        <f t="shared" si="6"/>
        <v>1</v>
      </c>
      <c r="W23" s="292">
        <v>0</v>
      </c>
      <c r="X23" s="292">
        <v>1</v>
      </c>
      <c r="Y23" s="292">
        <v>0</v>
      </c>
      <c r="Z23" s="292">
        <f t="shared" si="7"/>
        <v>1</v>
      </c>
      <c r="AA23" s="292">
        <v>0</v>
      </c>
      <c r="AB23" s="292">
        <v>1</v>
      </c>
      <c r="AC23" s="292">
        <v>0</v>
      </c>
      <c r="AD23" s="292">
        <f t="shared" si="8"/>
        <v>2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2</v>
      </c>
      <c r="AJ23" s="292">
        <v>0</v>
      </c>
      <c r="AK23" s="292">
        <v>0</v>
      </c>
      <c r="AL23" s="292">
        <v>2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25</v>
      </c>
      <c r="BD23" s="292">
        <f t="shared" si="16"/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 t="shared" si="18"/>
        <v>25</v>
      </c>
      <c r="BL23" s="292">
        <v>0</v>
      </c>
      <c r="BM23" s="292">
        <v>21</v>
      </c>
      <c r="BN23" s="292">
        <v>0</v>
      </c>
      <c r="BO23" s="292">
        <v>0</v>
      </c>
      <c r="BP23" s="292">
        <v>0</v>
      </c>
      <c r="BQ23" s="292">
        <v>4</v>
      </c>
      <c r="BR23" s="292">
        <f t="shared" si="41"/>
        <v>291</v>
      </c>
      <c r="BS23" s="292">
        <f t="shared" si="42"/>
        <v>0</v>
      </c>
      <c r="BT23" s="292">
        <f t="shared" si="43"/>
        <v>217</v>
      </c>
      <c r="BU23" s="292">
        <f t="shared" si="44"/>
        <v>9</v>
      </c>
      <c r="BV23" s="292">
        <f t="shared" si="45"/>
        <v>63</v>
      </c>
      <c r="BW23" s="292">
        <f t="shared" si="46"/>
        <v>1</v>
      </c>
      <c r="BX23" s="292">
        <f t="shared" si="47"/>
        <v>1</v>
      </c>
      <c r="BY23" s="292">
        <f t="shared" si="21"/>
        <v>291</v>
      </c>
      <c r="BZ23" s="292">
        <f t="shared" si="22"/>
        <v>0</v>
      </c>
      <c r="CA23" s="292">
        <f t="shared" si="23"/>
        <v>217</v>
      </c>
      <c r="CB23" s="292">
        <f t="shared" si="24"/>
        <v>9</v>
      </c>
      <c r="CC23" s="292">
        <f t="shared" si="25"/>
        <v>63</v>
      </c>
      <c r="CD23" s="292">
        <f t="shared" si="26"/>
        <v>1</v>
      </c>
      <c r="CE23" s="292">
        <f t="shared" si="27"/>
        <v>1</v>
      </c>
      <c r="CF23" s="292">
        <f t="shared" si="28"/>
        <v>0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27</v>
      </c>
      <c r="CN23" s="292">
        <f t="shared" si="55"/>
        <v>0</v>
      </c>
      <c r="CO23" s="292">
        <f t="shared" si="56"/>
        <v>23</v>
      </c>
      <c r="CP23" s="292">
        <f t="shared" si="57"/>
        <v>0</v>
      </c>
      <c r="CQ23" s="292">
        <f t="shared" si="58"/>
        <v>0</v>
      </c>
      <c r="CR23" s="292">
        <f t="shared" si="59"/>
        <v>0</v>
      </c>
      <c r="CS23" s="292">
        <f t="shared" si="60"/>
        <v>4</v>
      </c>
      <c r="CT23" s="292">
        <f t="shared" si="31"/>
        <v>2</v>
      </c>
      <c r="CU23" s="292">
        <f t="shared" si="32"/>
        <v>0</v>
      </c>
      <c r="CV23" s="292">
        <f t="shared" si="33"/>
        <v>2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25</v>
      </c>
      <c r="DB23" s="292">
        <f t="shared" si="61"/>
        <v>0</v>
      </c>
      <c r="DC23" s="292">
        <f t="shared" si="62"/>
        <v>21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4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7928</v>
      </c>
      <c r="E24" s="292">
        <f t="shared" si="1"/>
        <v>5401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4346</v>
      </c>
      <c r="K24" s="292">
        <v>0</v>
      </c>
      <c r="L24" s="292">
        <v>4346</v>
      </c>
      <c r="M24" s="292">
        <v>0</v>
      </c>
      <c r="N24" s="292">
        <f t="shared" si="4"/>
        <v>161</v>
      </c>
      <c r="O24" s="292">
        <v>0</v>
      </c>
      <c r="P24" s="292">
        <v>161</v>
      </c>
      <c r="Q24" s="292">
        <v>0</v>
      </c>
      <c r="R24" s="292">
        <f t="shared" si="5"/>
        <v>890</v>
      </c>
      <c r="S24" s="292">
        <v>0</v>
      </c>
      <c r="T24" s="292">
        <v>890</v>
      </c>
      <c r="U24" s="292">
        <v>0</v>
      </c>
      <c r="V24" s="292">
        <f t="shared" si="6"/>
        <v>1</v>
      </c>
      <c r="W24" s="292">
        <v>0</v>
      </c>
      <c r="X24" s="292">
        <v>1</v>
      </c>
      <c r="Y24" s="292">
        <v>0</v>
      </c>
      <c r="Z24" s="292">
        <f t="shared" si="7"/>
        <v>3</v>
      </c>
      <c r="AA24" s="292">
        <v>0</v>
      </c>
      <c r="AB24" s="292">
        <v>3</v>
      </c>
      <c r="AC24" s="292">
        <v>0</v>
      </c>
      <c r="AD24" s="292">
        <f t="shared" si="8"/>
        <v>2198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2129</v>
      </c>
      <c r="AJ24" s="292">
        <v>0</v>
      </c>
      <c r="AK24" s="292">
        <v>0</v>
      </c>
      <c r="AL24" s="292">
        <v>2129</v>
      </c>
      <c r="AM24" s="292">
        <f t="shared" si="11"/>
        <v>30</v>
      </c>
      <c r="AN24" s="292">
        <v>0</v>
      </c>
      <c r="AO24" s="292">
        <v>0</v>
      </c>
      <c r="AP24" s="292">
        <v>30</v>
      </c>
      <c r="AQ24" s="292">
        <f t="shared" si="12"/>
        <v>33</v>
      </c>
      <c r="AR24" s="292">
        <v>0</v>
      </c>
      <c r="AS24" s="292">
        <v>0</v>
      </c>
      <c r="AT24" s="292">
        <v>33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6</v>
      </c>
      <c r="AZ24" s="292">
        <v>0</v>
      </c>
      <c r="BA24" s="292">
        <v>0</v>
      </c>
      <c r="BB24" s="292">
        <v>6</v>
      </c>
      <c r="BC24" s="292">
        <f t="shared" si="15"/>
        <v>329</v>
      </c>
      <c r="BD24" s="292">
        <f t="shared" si="16"/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8"/>
        <v>329</v>
      </c>
      <c r="BL24" s="292">
        <v>0</v>
      </c>
      <c r="BM24" s="292">
        <v>289</v>
      </c>
      <c r="BN24" s="292">
        <v>2</v>
      </c>
      <c r="BO24" s="292">
        <v>0</v>
      </c>
      <c r="BP24" s="292">
        <v>0</v>
      </c>
      <c r="BQ24" s="292">
        <v>38</v>
      </c>
      <c r="BR24" s="292">
        <f t="shared" si="41"/>
        <v>5401</v>
      </c>
      <c r="BS24" s="292">
        <f t="shared" si="42"/>
        <v>0</v>
      </c>
      <c r="BT24" s="292">
        <f t="shared" si="43"/>
        <v>4346</v>
      </c>
      <c r="BU24" s="292">
        <f t="shared" si="44"/>
        <v>161</v>
      </c>
      <c r="BV24" s="292">
        <f t="shared" si="45"/>
        <v>890</v>
      </c>
      <c r="BW24" s="292">
        <f t="shared" si="46"/>
        <v>1</v>
      </c>
      <c r="BX24" s="292">
        <f t="shared" si="47"/>
        <v>3</v>
      </c>
      <c r="BY24" s="292">
        <f t="shared" si="21"/>
        <v>5401</v>
      </c>
      <c r="BZ24" s="292">
        <f t="shared" si="22"/>
        <v>0</v>
      </c>
      <c r="CA24" s="292">
        <f t="shared" si="23"/>
        <v>4346</v>
      </c>
      <c r="CB24" s="292">
        <f t="shared" si="24"/>
        <v>161</v>
      </c>
      <c r="CC24" s="292">
        <f t="shared" si="25"/>
        <v>890</v>
      </c>
      <c r="CD24" s="292">
        <f t="shared" si="26"/>
        <v>1</v>
      </c>
      <c r="CE24" s="292">
        <f t="shared" si="27"/>
        <v>3</v>
      </c>
      <c r="CF24" s="292">
        <f t="shared" si="28"/>
        <v>0</v>
      </c>
      <c r="CG24" s="292">
        <f t="shared" si="48"/>
        <v>0</v>
      </c>
      <c r="CH24" s="292">
        <f t="shared" si="49"/>
        <v>0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2527</v>
      </c>
      <c r="CN24" s="292">
        <f t="shared" si="55"/>
        <v>0</v>
      </c>
      <c r="CO24" s="292">
        <f t="shared" si="56"/>
        <v>2418</v>
      </c>
      <c r="CP24" s="292">
        <f t="shared" si="57"/>
        <v>32</v>
      </c>
      <c r="CQ24" s="292">
        <f t="shared" si="58"/>
        <v>33</v>
      </c>
      <c r="CR24" s="292">
        <f t="shared" si="59"/>
        <v>0</v>
      </c>
      <c r="CS24" s="292">
        <f t="shared" si="60"/>
        <v>44</v>
      </c>
      <c r="CT24" s="292">
        <f t="shared" si="31"/>
        <v>2198</v>
      </c>
      <c r="CU24" s="292">
        <f t="shared" si="32"/>
        <v>0</v>
      </c>
      <c r="CV24" s="292">
        <f t="shared" si="33"/>
        <v>2129</v>
      </c>
      <c r="CW24" s="292">
        <f t="shared" si="34"/>
        <v>30</v>
      </c>
      <c r="CX24" s="292">
        <f t="shared" si="35"/>
        <v>33</v>
      </c>
      <c r="CY24" s="292">
        <f t="shared" si="36"/>
        <v>0</v>
      </c>
      <c r="CZ24" s="292">
        <f t="shared" si="37"/>
        <v>6</v>
      </c>
      <c r="DA24" s="292">
        <f t="shared" si="38"/>
        <v>329</v>
      </c>
      <c r="DB24" s="292">
        <f t="shared" si="61"/>
        <v>0</v>
      </c>
      <c r="DC24" s="292">
        <f t="shared" si="62"/>
        <v>289</v>
      </c>
      <c r="DD24" s="292">
        <f t="shared" si="63"/>
        <v>2</v>
      </c>
      <c r="DE24" s="292">
        <f t="shared" si="64"/>
        <v>0</v>
      </c>
      <c r="DF24" s="292">
        <f t="shared" si="65"/>
        <v>0</v>
      </c>
      <c r="DG24" s="292">
        <f t="shared" si="66"/>
        <v>38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3550</v>
      </c>
      <c r="E25" s="292">
        <f t="shared" si="1"/>
        <v>2356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1826</v>
      </c>
      <c r="K25" s="292">
        <v>0</v>
      </c>
      <c r="L25" s="292">
        <v>1826</v>
      </c>
      <c r="M25" s="292">
        <v>0</v>
      </c>
      <c r="N25" s="292">
        <f t="shared" si="4"/>
        <v>70</v>
      </c>
      <c r="O25" s="292">
        <v>0</v>
      </c>
      <c r="P25" s="292">
        <v>70</v>
      </c>
      <c r="Q25" s="292">
        <v>0</v>
      </c>
      <c r="R25" s="292">
        <f t="shared" si="5"/>
        <v>457</v>
      </c>
      <c r="S25" s="292">
        <v>0</v>
      </c>
      <c r="T25" s="292">
        <v>457</v>
      </c>
      <c r="U25" s="292">
        <v>0</v>
      </c>
      <c r="V25" s="292">
        <f t="shared" si="6"/>
        <v>3</v>
      </c>
      <c r="W25" s="292">
        <v>0</v>
      </c>
      <c r="X25" s="292">
        <v>3</v>
      </c>
      <c r="Y25" s="292">
        <v>0</v>
      </c>
      <c r="Z25" s="292">
        <f t="shared" si="7"/>
        <v>0</v>
      </c>
      <c r="AA25" s="292">
        <v>0</v>
      </c>
      <c r="AB25" s="292">
        <v>0</v>
      </c>
      <c r="AC25" s="292">
        <v>0</v>
      </c>
      <c r="AD25" s="292">
        <f t="shared" si="8"/>
        <v>1047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997</v>
      </c>
      <c r="AJ25" s="292">
        <v>0</v>
      </c>
      <c r="AK25" s="292">
        <v>0</v>
      </c>
      <c r="AL25" s="292">
        <v>997</v>
      </c>
      <c r="AM25" s="292">
        <f t="shared" si="11"/>
        <v>22</v>
      </c>
      <c r="AN25" s="292">
        <v>0</v>
      </c>
      <c r="AO25" s="292">
        <v>0</v>
      </c>
      <c r="AP25" s="292">
        <v>22</v>
      </c>
      <c r="AQ25" s="292">
        <f t="shared" si="12"/>
        <v>20</v>
      </c>
      <c r="AR25" s="292">
        <v>0</v>
      </c>
      <c r="AS25" s="292">
        <v>0</v>
      </c>
      <c r="AT25" s="292">
        <v>20</v>
      </c>
      <c r="AU25" s="292">
        <f t="shared" si="13"/>
        <v>1</v>
      </c>
      <c r="AV25" s="292">
        <v>0</v>
      </c>
      <c r="AW25" s="292">
        <v>0</v>
      </c>
      <c r="AX25" s="292">
        <v>1</v>
      </c>
      <c r="AY25" s="292">
        <f t="shared" si="14"/>
        <v>7</v>
      </c>
      <c r="AZ25" s="292">
        <v>0</v>
      </c>
      <c r="BA25" s="292">
        <v>0</v>
      </c>
      <c r="BB25" s="292">
        <v>7</v>
      </c>
      <c r="BC25" s="292">
        <f t="shared" si="15"/>
        <v>147</v>
      </c>
      <c r="BD25" s="292">
        <f t="shared" si="16"/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 t="shared" si="18"/>
        <v>147</v>
      </c>
      <c r="BL25" s="292">
        <v>0</v>
      </c>
      <c r="BM25" s="292">
        <v>130</v>
      </c>
      <c r="BN25" s="292">
        <v>2</v>
      </c>
      <c r="BO25" s="292">
        <v>2</v>
      </c>
      <c r="BP25" s="292">
        <v>0</v>
      </c>
      <c r="BQ25" s="292">
        <v>13</v>
      </c>
      <c r="BR25" s="292">
        <f t="shared" si="41"/>
        <v>2356</v>
      </c>
      <c r="BS25" s="292">
        <f t="shared" si="42"/>
        <v>0</v>
      </c>
      <c r="BT25" s="292">
        <f t="shared" si="43"/>
        <v>1826</v>
      </c>
      <c r="BU25" s="292">
        <f t="shared" si="44"/>
        <v>70</v>
      </c>
      <c r="BV25" s="292">
        <f t="shared" si="45"/>
        <v>457</v>
      </c>
      <c r="BW25" s="292">
        <f t="shared" si="46"/>
        <v>3</v>
      </c>
      <c r="BX25" s="292">
        <f t="shared" si="47"/>
        <v>0</v>
      </c>
      <c r="BY25" s="292">
        <f t="shared" si="21"/>
        <v>2356</v>
      </c>
      <c r="BZ25" s="292">
        <f t="shared" si="22"/>
        <v>0</v>
      </c>
      <c r="CA25" s="292">
        <f t="shared" si="23"/>
        <v>1826</v>
      </c>
      <c r="CB25" s="292">
        <f t="shared" si="24"/>
        <v>70</v>
      </c>
      <c r="CC25" s="292">
        <f t="shared" si="25"/>
        <v>457</v>
      </c>
      <c r="CD25" s="292">
        <f t="shared" si="26"/>
        <v>3</v>
      </c>
      <c r="CE25" s="292">
        <f t="shared" si="27"/>
        <v>0</v>
      </c>
      <c r="CF25" s="292">
        <f t="shared" si="28"/>
        <v>0</v>
      </c>
      <c r="CG25" s="292">
        <f t="shared" si="48"/>
        <v>0</v>
      </c>
      <c r="CH25" s="292">
        <f t="shared" si="49"/>
        <v>0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0</v>
      </c>
      <c r="CM25" s="292">
        <f t="shared" si="54"/>
        <v>1194</v>
      </c>
      <c r="CN25" s="292">
        <f t="shared" si="55"/>
        <v>0</v>
      </c>
      <c r="CO25" s="292">
        <f t="shared" si="56"/>
        <v>1127</v>
      </c>
      <c r="CP25" s="292">
        <f t="shared" si="57"/>
        <v>24</v>
      </c>
      <c r="CQ25" s="292">
        <f t="shared" si="58"/>
        <v>22</v>
      </c>
      <c r="CR25" s="292">
        <f t="shared" si="59"/>
        <v>1</v>
      </c>
      <c r="CS25" s="292">
        <f t="shared" si="60"/>
        <v>20</v>
      </c>
      <c r="CT25" s="292">
        <f t="shared" si="31"/>
        <v>1047</v>
      </c>
      <c r="CU25" s="292">
        <f t="shared" si="32"/>
        <v>0</v>
      </c>
      <c r="CV25" s="292">
        <f t="shared" si="33"/>
        <v>997</v>
      </c>
      <c r="CW25" s="292">
        <f t="shared" si="34"/>
        <v>22</v>
      </c>
      <c r="CX25" s="292">
        <f t="shared" si="35"/>
        <v>20</v>
      </c>
      <c r="CY25" s="292">
        <f t="shared" si="36"/>
        <v>1</v>
      </c>
      <c r="CZ25" s="292">
        <f t="shared" si="37"/>
        <v>7</v>
      </c>
      <c r="DA25" s="292">
        <f t="shared" si="38"/>
        <v>147</v>
      </c>
      <c r="DB25" s="292">
        <f t="shared" si="61"/>
        <v>0</v>
      </c>
      <c r="DC25" s="292">
        <f t="shared" si="62"/>
        <v>130</v>
      </c>
      <c r="DD25" s="292">
        <f t="shared" si="63"/>
        <v>2</v>
      </c>
      <c r="DE25" s="292">
        <f t="shared" si="64"/>
        <v>2</v>
      </c>
      <c r="DF25" s="292">
        <f t="shared" si="65"/>
        <v>0</v>
      </c>
      <c r="DG25" s="292">
        <f t="shared" si="66"/>
        <v>13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11995</v>
      </c>
      <c r="E26" s="292">
        <f t="shared" si="1"/>
        <v>8696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6877</v>
      </c>
      <c r="K26" s="292">
        <v>0</v>
      </c>
      <c r="L26" s="292">
        <v>6877</v>
      </c>
      <c r="M26" s="292">
        <v>0</v>
      </c>
      <c r="N26" s="292">
        <f t="shared" si="4"/>
        <v>264</v>
      </c>
      <c r="O26" s="292">
        <v>0</v>
      </c>
      <c r="P26" s="292">
        <v>264</v>
      </c>
      <c r="Q26" s="292">
        <v>0</v>
      </c>
      <c r="R26" s="292">
        <f t="shared" si="5"/>
        <v>1540</v>
      </c>
      <c r="S26" s="292">
        <v>0</v>
      </c>
      <c r="T26" s="292">
        <v>1540</v>
      </c>
      <c r="U26" s="292">
        <v>0</v>
      </c>
      <c r="V26" s="292">
        <f t="shared" si="6"/>
        <v>9</v>
      </c>
      <c r="W26" s="292">
        <v>0</v>
      </c>
      <c r="X26" s="292">
        <v>9</v>
      </c>
      <c r="Y26" s="292">
        <v>0</v>
      </c>
      <c r="Z26" s="292">
        <f t="shared" si="7"/>
        <v>6</v>
      </c>
      <c r="AA26" s="292">
        <v>0</v>
      </c>
      <c r="AB26" s="292">
        <v>6</v>
      </c>
      <c r="AC26" s="292">
        <v>0</v>
      </c>
      <c r="AD26" s="292">
        <f t="shared" si="8"/>
        <v>2922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2851</v>
      </c>
      <c r="AJ26" s="292">
        <v>0</v>
      </c>
      <c r="AK26" s="292">
        <v>0</v>
      </c>
      <c r="AL26" s="292">
        <v>2851</v>
      </c>
      <c r="AM26" s="292">
        <f t="shared" si="11"/>
        <v>34</v>
      </c>
      <c r="AN26" s="292">
        <v>0</v>
      </c>
      <c r="AO26" s="292">
        <v>0</v>
      </c>
      <c r="AP26" s="292">
        <v>34</v>
      </c>
      <c r="AQ26" s="292">
        <f t="shared" si="12"/>
        <v>21</v>
      </c>
      <c r="AR26" s="292">
        <v>0</v>
      </c>
      <c r="AS26" s="292">
        <v>0</v>
      </c>
      <c r="AT26" s="292">
        <v>21</v>
      </c>
      <c r="AU26" s="292">
        <f t="shared" si="13"/>
        <v>1</v>
      </c>
      <c r="AV26" s="292">
        <v>0</v>
      </c>
      <c r="AW26" s="292">
        <v>0</v>
      </c>
      <c r="AX26" s="292">
        <v>1</v>
      </c>
      <c r="AY26" s="292">
        <f t="shared" si="14"/>
        <v>15</v>
      </c>
      <c r="AZ26" s="292">
        <v>0</v>
      </c>
      <c r="BA26" s="292">
        <v>0</v>
      </c>
      <c r="BB26" s="292">
        <v>15</v>
      </c>
      <c r="BC26" s="292">
        <f t="shared" si="15"/>
        <v>377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377</v>
      </c>
      <c r="BL26" s="292">
        <v>0</v>
      </c>
      <c r="BM26" s="292">
        <v>311</v>
      </c>
      <c r="BN26" s="292">
        <v>3</v>
      </c>
      <c r="BO26" s="292">
        <v>0</v>
      </c>
      <c r="BP26" s="292">
        <v>0</v>
      </c>
      <c r="BQ26" s="292">
        <v>63</v>
      </c>
      <c r="BR26" s="292">
        <f t="shared" si="41"/>
        <v>8696</v>
      </c>
      <c r="BS26" s="292">
        <f t="shared" si="42"/>
        <v>0</v>
      </c>
      <c r="BT26" s="292">
        <f t="shared" si="43"/>
        <v>6877</v>
      </c>
      <c r="BU26" s="292">
        <f t="shared" si="44"/>
        <v>264</v>
      </c>
      <c r="BV26" s="292">
        <f t="shared" si="45"/>
        <v>1540</v>
      </c>
      <c r="BW26" s="292">
        <f t="shared" si="46"/>
        <v>9</v>
      </c>
      <c r="BX26" s="292">
        <f t="shared" si="47"/>
        <v>6</v>
      </c>
      <c r="BY26" s="292">
        <f t="shared" si="21"/>
        <v>8696</v>
      </c>
      <c r="BZ26" s="292">
        <f t="shared" si="22"/>
        <v>0</v>
      </c>
      <c r="CA26" s="292">
        <f t="shared" si="23"/>
        <v>6877</v>
      </c>
      <c r="CB26" s="292">
        <f t="shared" si="24"/>
        <v>264</v>
      </c>
      <c r="CC26" s="292">
        <f t="shared" si="25"/>
        <v>1540</v>
      </c>
      <c r="CD26" s="292">
        <f t="shared" si="26"/>
        <v>9</v>
      </c>
      <c r="CE26" s="292">
        <f t="shared" si="27"/>
        <v>6</v>
      </c>
      <c r="CF26" s="292">
        <f t="shared" si="28"/>
        <v>0</v>
      </c>
      <c r="CG26" s="292">
        <f t="shared" si="48"/>
        <v>0</v>
      </c>
      <c r="CH26" s="292">
        <f t="shared" si="49"/>
        <v>0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3299</v>
      </c>
      <c r="CN26" s="292">
        <f t="shared" si="55"/>
        <v>0</v>
      </c>
      <c r="CO26" s="292">
        <f t="shared" si="56"/>
        <v>3162</v>
      </c>
      <c r="CP26" s="292">
        <f t="shared" si="57"/>
        <v>37</v>
      </c>
      <c r="CQ26" s="292">
        <f t="shared" si="58"/>
        <v>21</v>
      </c>
      <c r="CR26" s="292">
        <f t="shared" si="59"/>
        <v>1</v>
      </c>
      <c r="CS26" s="292">
        <f t="shared" si="60"/>
        <v>78</v>
      </c>
      <c r="CT26" s="292">
        <f t="shared" si="31"/>
        <v>2922</v>
      </c>
      <c r="CU26" s="292">
        <f t="shared" si="32"/>
        <v>0</v>
      </c>
      <c r="CV26" s="292">
        <f t="shared" si="33"/>
        <v>2851</v>
      </c>
      <c r="CW26" s="292">
        <f t="shared" si="34"/>
        <v>34</v>
      </c>
      <c r="CX26" s="292">
        <f t="shared" si="35"/>
        <v>21</v>
      </c>
      <c r="CY26" s="292">
        <f t="shared" si="36"/>
        <v>1</v>
      </c>
      <c r="CZ26" s="292">
        <f t="shared" si="37"/>
        <v>15</v>
      </c>
      <c r="DA26" s="292">
        <f t="shared" si="38"/>
        <v>377</v>
      </c>
      <c r="DB26" s="292">
        <f t="shared" si="61"/>
        <v>0</v>
      </c>
      <c r="DC26" s="292">
        <f t="shared" si="62"/>
        <v>311</v>
      </c>
      <c r="DD26" s="292">
        <f t="shared" si="63"/>
        <v>3</v>
      </c>
      <c r="DE26" s="292">
        <f t="shared" si="64"/>
        <v>0</v>
      </c>
      <c r="DF26" s="292">
        <f t="shared" si="65"/>
        <v>0</v>
      </c>
      <c r="DG26" s="292">
        <f t="shared" si="66"/>
        <v>63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2686</v>
      </c>
      <c r="E27" s="292">
        <f t="shared" si="1"/>
        <v>1768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1346</v>
      </c>
      <c r="K27" s="292">
        <v>0</v>
      </c>
      <c r="L27" s="292">
        <v>1346</v>
      </c>
      <c r="M27" s="292">
        <v>0</v>
      </c>
      <c r="N27" s="292">
        <f t="shared" si="4"/>
        <v>60</v>
      </c>
      <c r="O27" s="292">
        <v>0</v>
      </c>
      <c r="P27" s="292">
        <v>60</v>
      </c>
      <c r="Q27" s="292">
        <v>0</v>
      </c>
      <c r="R27" s="292">
        <f t="shared" si="5"/>
        <v>358</v>
      </c>
      <c r="S27" s="292">
        <v>0</v>
      </c>
      <c r="T27" s="292">
        <v>358</v>
      </c>
      <c r="U27" s="292">
        <v>0</v>
      </c>
      <c r="V27" s="292">
        <f t="shared" si="6"/>
        <v>2</v>
      </c>
      <c r="W27" s="292">
        <v>0</v>
      </c>
      <c r="X27" s="292">
        <v>2</v>
      </c>
      <c r="Y27" s="292">
        <v>0</v>
      </c>
      <c r="Z27" s="292">
        <f t="shared" si="7"/>
        <v>2</v>
      </c>
      <c r="AA27" s="292">
        <v>0</v>
      </c>
      <c r="AB27" s="292">
        <v>2</v>
      </c>
      <c r="AC27" s="292">
        <v>0</v>
      </c>
      <c r="AD27" s="292">
        <f t="shared" si="8"/>
        <v>789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754</v>
      </c>
      <c r="AJ27" s="292">
        <v>0</v>
      </c>
      <c r="AK27" s="292">
        <v>0</v>
      </c>
      <c r="AL27" s="292">
        <v>754</v>
      </c>
      <c r="AM27" s="292">
        <f t="shared" si="11"/>
        <v>8</v>
      </c>
      <c r="AN27" s="292">
        <v>0</v>
      </c>
      <c r="AO27" s="292">
        <v>0</v>
      </c>
      <c r="AP27" s="292">
        <v>8</v>
      </c>
      <c r="AQ27" s="292">
        <f t="shared" si="12"/>
        <v>25</v>
      </c>
      <c r="AR27" s="292">
        <v>0</v>
      </c>
      <c r="AS27" s="292">
        <v>0</v>
      </c>
      <c r="AT27" s="292">
        <v>25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2</v>
      </c>
      <c r="AZ27" s="292">
        <v>0</v>
      </c>
      <c r="BA27" s="292">
        <v>0</v>
      </c>
      <c r="BB27" s="292">
        <v>2</v>
      </c>
      <c r="BC27" s="292">
        <f t="shared" si="15"/>
        <v>129</v>
      </c>
      <c r="BD27" s="292">
        <f t="shared" si="16"/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129</v>
      </c>
      <c r="BL27" s="292">
        <v>0</v>
      </c>
      <c r="BM27" s="292">
        <v>112</v>
      </c>
      <c r="BN27" s="292">
        <v>1</v>
      </c>
      <c r="BO27" s="292">
        <v>2</v>
      </c>
      <c r="BP27" s="292">
        <v>0</v>
      </c>
      <c r="BQ27" s="292">
        <v>14</v>
      </c>
      <c r="BR27" s="292">
        <f t="shared" si="41"/>
        <v>1768</v>
      </c>
      <c r="BS27" s="292">
        <f t="shared" si="42"/>
        <v>0</v>
      </c>
      <c r="BT27" s="292">
        <f t="shared" si="43"/>
        <v>1346</v>
      </c>
      <c r="BU27" s="292">
        <f t="shared" si="44"/>
        <v>60</v>
      </c>
      <c r="BV27" s="292">
        <f t="shared" si="45"/>
        <v>358</v>
      </c>
      <c r="BW27" s="292">
        <f t="shared" si="46"/>
        <v>2</v>
      </c>
      <c r="BX27" s="292">
        <f t="shared" si="47"/>
        <v>2</v>
      </c>
      <c r="BY27" s="292">
        <f t="shared" si="21"/>
        <v>1768</v>
      </c>
      <c r="BZ27" s="292">
        <f t="shared" si="22"/>
        <v>0</v>
      </c>
      <c r="CA27" s="292">
        <f t="shared" si="23"/>
        <v>1346</v>
      </c>
      <c r="CB27" s="292">
        <f t="shared" si="24"/>
        <v>60</v>
      </c>
      <c r="CC27" s="292">
        <f t="shared" si="25"/>
        <v>358</v>
      </c>
      <c r="CD27" s="292">
        <f t="shared" si="26"/>
        <v>2</v>
      </c>
      <c r="CE27" s="292">
        <f t="shared" si="27"/>
        <v>2</v>
      </c>
      <c r="CF27" s="292">
        <f t="shared" si="28"/>
        <v>0</v>
      </c>
      <c r="CG27" s="292">
        <f t="shared" si="48"/>
        <v>0</v>
      </c>
      <c r="CH27" s="292">
        <f t="shared" si="49"/>
        <v>0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918</v>
      </c>
      <c r="CN27" s="292">
        <f t="shared" si="55"/>
        <v>0</v>
      </c>
      <c r="CO27" s="292">
        <f t="shared" si="56"/>
        <v>866</v>
      </c>
      <c r="CP27" s="292">
        <f t="shared" si="57"/>
        <v>9</v>
      </c>
      <c r="CQ27" s="292">
        <f t="shared" si="58"/>
        <v>27</v>
      </c>
      <c r="CR27" s="292">
        <f t="shared" si="59"/>
        <v>0</v>
      </c>
      <c r="CS27" s="292">
        <f t="shared" si="60"/>
        <v>16</v>
      </c>
      <c r="CT27" s="292">
        <f t="shared" si="31"/>
        <v>789</v>
      </c>
      <c r="CU27" s="292">
        <f t="shared" si="32"/>
        <v>0</v>
      </c>
      <c r="CV27" s="292">
        <f t="shared" si="33"/>
        <v>754</v>
      </c>
      <c r="CW27" s="292">
        <f t="shared" si="34"/>
        <v>8</v>
      </c>
      <c r="CX27" s="292">
        <f t="shared" si="35"/>
        <v>25</v>
      </c>
      <c r="CY27" s="292">
        <f t="shared" si="36"/>
        <v>0</v>
      </c>
      <c r="CZ27" s="292">
        <f t="shared" si="37"/>
        <v>2</v>
      </c>
      <c r="DA27" s="292">
        <f t="shared" si="38"/>
        <v>129</v>
      </c>
      <c r="DB27" s="292">
        <f t="shared" si="61"/>
        <v>0</v>
      </c>
      <c r="DC27" s="292">
        <f t="shared" si="62"/>
        <v>112</v>
      </c>
      <c r="DD27" s="292">
        <f t="shared" si="63"/>
        <v>1</v>
      </c>
      <c r="DE27" s="292">
        <f t="shared" si="64"/>
        <v>2</v>
      </c>
      <c r="DF27" s="292">
        <f t="shared" si="65"/>
        <v>0</v>
      </c>
      <c r="DG27" s="292">
        <f t="shared" si="66"/>
        <v>14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3720</v>
      </c>
      <c r="E28" s="292">
        <f t="shared" si="1"/>
        <v>2962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2167</v>
      </c>
      <c r="K28" s="292">
        <v>0</v>
      </c>
      <c r="L28" s="292">
        <v>2167</v>
      </c>
      <c r="M28" s="292">
        <v>0</v>
      </c>
      <c r="N28" s="292">
        <f t="shared" si="4"/>
        <v>103</v>
      </c>
      <c r="O28" s="292">
        <v>0</v>
      </c>
      <c r="P28" s="292">
        <v>103</v>
      </c>
      <c r="Q28" s="292">
        <v>0</v>
      </c>
      <c r="R28" s="292">
        <f t="shared" si="5"/>
        <v>688</v>
      </c>
      <c r="S28" s="292">
        <v>0</v>
      </c>
      <c r="T28" s="292">
        <v>688</v>
      </c>
      <c r="U28" s="292">
        <v>0</v>
      </c>
      <c r="V28" s="292">
        <f t="shared" si="6"/>
        <v>3</v>
      </c>
      <c r="W28" s="292">
        <v>0</v>
      </c>
      <c r="X28" s="292">
        <v>3</v>
      </c>
      <c r="Y28" s="292">
        <v>0</v>
      </c>
      <c r="Z28" s="292">
        <f t="shared" si="7"/>
        <v>1</v>
      </c>
      <c r="AA28" s="292">
        <v>0</v>
      </c>
      <c r="AB28" s="292">
        <v>1</v>
      </c>
      <c r="AC28" s="292">
        <v>0</v>
      </c>
      <c r="AD28" s="292">
        <f t="shared" si="8"/>
        <v>564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544</v>
      </c>
      <c r="AJ28" s="292">
        <v>0</v>
      </c>
      <c r="AK28" s="292">
        <v>0</v>
      </c>
      <c r="AL28" s="292">
        <v>544</v>
      </c>
      <c r="AM28" s="292">
        <f t="shared" si="11"/>
        <v>13</v>
      </c>
      <c r="AN28" s="292">
        <v>0</v>
      </c>
      <c r="AO28" s="292">
        <v>0</v>
      </c>
      <c r="AP28" s="292">
        <v>13</v>
      </c>
      <c r="AQ28" s="292">
        <f t="shared" si="12"/>
        <v>5</v>
      </c>
      <c r="AR28" s="292">
        <v>0</v>
      </c>
      <c r="AS28" s="292">
        <v>0</v>
      </c>
      <c r="AT28" s="292">
        <v>5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2</v>
      </c>
      <c r="AZ28" s="292">
        <v>0</v>
      </c>
      <c r="BA28" s="292">
        <v>0</v>
      </c>
      <c r="BB28" s="292">
        <v>2</v>
      </c>
      <c r="BC28" s="292">
        <f t="shared" si="15"/>
        <v>194</v>
      </c>
      <c r="BD28" s="292">
        <f t="shared" si="16"/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194</v>
      </c>
      <c r="BL28" s="292">
        <v>0</v>
      </c>
      <c r="BM28" s="292">
        <v>182</v>
      </c>
      <c r="BN28" s="292">
        <v>1</v>
      </c>
      <c r="BO28" s="292">
        <v>0</v>
      </c>
      <c r="BP28" s="292">
        <v>0</v>
      </c>
      <c r="BQ28" s="292">
        <v>11</v>
      </c>
      <c r="BR28" s="292">
        <f t="shared" si="41"/>
        <v>2962</v>
      </c>
      <c r="BS28" s="292">
        <f t="shared" si="42"/>
        <v>0</v>
      </c>
      <c r="BT28" s="292">
        <f t="shared" si="43"/>
        <v>2167</v>
      </c>
      <c r="BU28" s="292">
        <f t="shared" si="44"/>
        <v>103</v>
      </c>
      <c r="BV28" s="292">
        <f t="shared" si="45"/>
        <v>688</v>
      </c>
      <c r="BW28" s="292">
        <f t="shared" si="46"/>
        <v>3</v>
      </c>
      <c r="BX28" s="292">
        <f t="shared" si="47"/>
        <v>1</v>
      </c>
      <c r="BY28" s="292">
        <f t="shared" si="21"/>
        <v>2962</v>
      </c>
      <c r="BZ28" s="292">
        <f t="shared" si="22"/>
        <v>0</v>
      </c>
      <c r="CA28" s="292">
        <f t="shared" si="23"/>
        <v>2167</v>
      </c>
      <c r="CB28" s="292">
        <f t="shared" si="24"/>
        <v>103</v>
      </c>
      <c r="CC28" s="292">
        <f t="shared" si="25"/>
        <v>688</v>
      </c>
      <c r="CD28" s="292">
        <f t="shared" si="26"/>
        <v>3</v>
      </c>
      <c r="CE28" s="292">
        <f t="shared" si="27"/>
        <v>1</v>
      </c>
      <c r="CF28" s="292">
        <f t="shared" si="28"/>
        <v>0</v>
      </c>
      <c r="CG28" s="292">
        <f t="shared" si="48"/>
        <v>0</v>
      </c>
      <c r="CH28" s="292">
        <f t="shared" si="49"/>
        <v>0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758</v>
      </c>
      <c r="CN28" s="292">
        <f t="shared" si="55"/>
        <v>0</v>
      </c>
      <c r="CO28" s="292">
        <f t="shared" si="56"/>
        <v>726</v>
      </c>
      <c r="CP28" s="292">
        <f t="shared" si="57"/>
        <v>14</v>
      </c>
      <c r="CQ28" s="292">
        <f t="shared" si="58"/>
        <v>5</v>
      </c>
      <c r="CR28" s="292">
        <f t="shared" si="59"/>
        <v>0</v>
      </c>
      <c r="CS28" s="292">
        <f t="shared" si="60"/>
        <v>13</v>
      </c>
      <c r="CT28" s="292">
        <f t="shared" si="31"/>
        <v>564</v>
      </c>
      <c r="CU28" s="292">
        <f t="shared" si="32"/>
        <v>0</v>
      </c>
      <c r="CV28" s="292">
        <f t="shared" si="33"/>
        <v>544</v>
      </c>
      <c r="CW28" s="292">
        <f t="shared" si="34"/>
        <v>13</v>
      </c>
      <c r="CX28" s="292">
        <f t="shared" si="35"/>
        <v>5</v>
      </c>
      <c r="CY28" s="292">
        <f t="shared" si="36"/>
        <v>0</v>
      </c>
      <c r="CZ28" s="292">
        <f t="shared" si="37"/>
        <v>2</v>
      </c>
      <c r="DA28" s="292">
        <f t="shared" si="38"/>
        <v>194</v>
      </c>
      <c r="DB28" s="292">
        <f t="shared" si="61"/>
        <v>0</v>
      </c>
      <c r="DC28" s="292">
        <f t="shared" si="62"/>
        <v>182</v>
      </c>
      <c r="DD28" s="292">
        <f t="shared" si="63"/>
        <v>1</v>
      </c>
      <c r="DE28" s="292">
        <f t="shared" si="64"/>
        <v>0</v>
      </c>
      <c r="DF28" s="292">
        <f t="shared" si="65"/>
        <v>0</v>
      </c>
      <c r="DG28" s="292">
        <f t="shared" si="66"/>
        <v>11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9964</v>
      </c>
      <c r="E29" s="292">
        <f t="shared" si="1"/>
        <v>7730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6225</v>
      </c>
      <c r="K29" s="292">
        <v>0</v>
      </c>
      <c r="L29" s="292">
        <v>6225</v>
      </c>
      <c r="M29" s="292">
        <v>0</v>
      </c>
      <c r="N29" s="292">
        <f t="shared" si="4"/>
        <v>0</v>
      </c>
      <c r="O29" s="292">
        <v>0</v>
      </c>
      <c r="P29" s="292">
        <v>0</v>
      </c>
      <c r="Q29" s="292">
        <v>0</v>
      </c>
      <c r="R29" s="292">
        <f t="shared" si="5"/>
        <v>1456</v>
      </c>
      <c r="S29" s="292">
        <v>0</v>
      </c>
      <c r="T29" s="292">
        <v>1456</v>
      </c>
      <c r="U29" s="292">
        <v>0</v>
      </c>
      <c r="V29" s="292">
        <f t="shared" si="6"/>
        <v>25</v>
      </c>
      <c r="W29" s="292">
        <v>0</v>
      </c>
      <c r="X29" s="292">
        <v>25</v>
      </c>
      <c r="Y29" s="292">
        <v>0</v>
      </c>
      <c r="Z29" s="292">
        <f t="shared" si="7"/>
        <v>24</v>
      </c>
      <c r="AA29" s="292">
        <v>0</v>
      </c>
      <c r="AB29" s="292">
        <v>24</v>
      </c>
      <c r="AC29" s="292">
        <v>0</v>
      </c>
      <c r="AD29" s="292">
        <f t="shared" si="8"/>
        <v>1481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1431</v>
      </c>
      <c r="AJ29" s="292">
        <v>0</v>
      </c>
      <c r="AK29" s="292">
        <v>0</v>
      </c>
      <c r="AL29" s="292">
        <v>1431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21</v>
      </c>
      <c r="AR29" s="292">
        <v>0</v>
      </c>
      <c r="AS29" s="292">
        <v>0</v>
      </c>
      <c r="AT29" s="292">
        <v>21</v>
      </c>
      <c r="AU29" s="292">
        <f t="shared" si="13"/>
        <v>1</v>
      </c>
      <c r="AV29" s="292">
        <v>0</v>
      </c>
      <c r="AW29" s="292">
        <v>0</v>
      </c>
      <c r="AX29" s="292">
        <v>1</v>
      </c>
      <c r="AY29" s="292">
        <f t="shared" si="14"/>
        <v>28</v>
      </c>
      <c r="AZ29" s="292">
        <v>0</v>
      </c>
      <c r="BA29" s="292">
        <v>0</v>
      </c>
      <c r="BB29" s="292">
        <v>28</v>
      </c>
      <c r="BC29" s="292">
        <f t="shared" si="15"/>
        <v>753</v>
      </c>
      <c r="BD29" s="292">
        <f t="shared" si="16"/>
        <v>544</v>
      </c>
      <c r="BE29" s="292">
        <v>0</v>
      </c>
      <c r="BF29" s="292">
        <v>15</v>
      </c>
      <c r="BG29" s="292">
        <v>0</v>
      </c>
      <c r="BH29" s="292">
        <v>35</v>
      </c>
      <c r="BI29" s="292">
        <v>0</v>
      </c>
      <c r="BJ29" s="292">
        <v>494</v>
      </c>
      <c r="BK29" s="292">
        <f t="shared" si="18"/>
        <v>209</v>
      </c>
      <c r="BL29" s="292">
        <v>0</v>
      </c>
      <c r="BM29" s="292">
        <v>161</v>
      </c>
      <c r="BN29" s="292">
        <v>0</v>
      </c>
      <c r="BO29" s="292">
        <v>43</v>
      </c>
      <c r="BP29" s="292">
        <v>0</v>
      </c>
      <c r="BQ29" s="292">
        <v>5</v>
      </c>
      <c r="BR29" s="292">
        <f t="shared" si="41"/>
        <v>8274</v>
      </c>
      <c r="BS29" s="292">
        <f t="shared" si="42"/>
        <v>0</v>
      </c>
      <c r="BT29" s="292">
        <f t="shared" si="43"/>
        <v>6240</v>
      </c>
      <c r="BU29" s="292">
        <f t="shared" si="44"/>
        <v>0</v>
      </c>
      <c r="BV29" s="292">
        <f t="shared" si="45"/>
        <v>1491</v>
      </c>
      <c r="BW29" s="292">
        <f t="shared" si="46"/>
        <v>25</v>
      </c>
      <c r="BX29" s="292">
        <f t="shared" si="47"/>
        <v>518</v>
      </c>
      <c r="BY29" s="292">
        <f t="shared" si="21"/>
        <v>7730</v>
      </c>
      <c r="BZ29" s="292">
        <f t="shared" si="22"/>
        <v>0</v>
      </c>
      <c r="CA29" s="292">
        <f t="shared" si="23"/>
        <v>6225</v>
      </c>
      <c r="CB29" s="292">
        <f t="shared" si="24"/>
        <v>0</v>
      </c>
      <c r="CC29" s="292">
        <f t="shared" si="25"/>
        <v>1456</v>
      </c>
      <c r="CD29" s="292">
        <f t="shared" si="26"/>
        <v>25</v>
      </c>
      <c r="CE29" s="292">
        <f t="shared" si="27"/>
        <v>24</v>
      </c>
      <c r="CF29" s="292">
        <f t="shared" si="28"/>
        <v>544</v>
      </c>
      <c r="CG29" s="292">
        <f t="shared" si="48"/>
        <v>0</v>
      </c>
      <c r="CH29" s="292">
        <f t="shared" si="49"/>
        <v>15</v>
      </c>
      <c r="CI29" s="292">
        <f t="shared" si="50"/>
        <v>0</v>
      </c>
      <c r="CJ29" s="292">
        <f t="shared" si="51"/>
        <v>35</v>
      </c>
      <c r="CK29" s="292">
        <f t="shared" si="52"/>
        <v>0</v>
      </c>
      <c r="CL29" s="292">
        <f t="shared" si="53"/>
        <v>494</v>
      </c>
      <c r="CM29" s="292">
        <f t="shared" si="54"/>
        <v>1690</v>
      </c>
      <c r="CN29" s="292">
        <f t="shared" si="55"/>
        <v>0</v>
      </c>
      <c r="CO29" s="292">
        <f t="shared" si="56"/>
        <v>1592</v>
      </c>
      <c r="CP29" s="292">
        <f t="shared" si="57"/>
        <v>0</v>
      </c>
      <c r="CQ29" s="292">
        <f t="shared" si="58"/>
        <v>64</v>
      </c>
      <c r="CR29" s="292">
        <f t="shared" si="59"/>
        <v>1</v>
      </c>
      <c r="CS29" s="292">
        <f t="shared" si="60"/>
        <v>33</v>
      </c>
      <c r="CT29" s="292">
        <f t="shared" si="31"/>
        <v>1481</v>
      </c>
      <c r="CU29" s="292">
        <f t="shared" si="32"/>
        <v>0</v>
      </c>
      <c r="CV29" s="292">
        <f t="shared" si="33"/>
        <v>1431</v>
      </c>
      <c r="CW29" s="292">
        <f t="shared" si="34"/>
        <v>0</v>
      </c>
      <c r="CX29" s="292">
        <f t="shared" si="35"/>
        <v>21</v>
      </c>
      <c r="CY29" s="292">
        <f t="shared" si="36"/>
        <v>1</v>
      </c>
      <c r="CZ29" s="292">
        <f t="shared" si="37"/>
        <v>28</v>
      </c>
      <c r="DA29" s="292">
        <f t="shared" si="38"/>
        <v>209</v>
      </c>
      <c r="DB29" s="292">
        <f t="shared" si="61"/>
        <v>0</v>
      </c>
      <c r="DC29" s="292">
        <f t="shared" si="62"/>
        <v>161</v>
      </c>
      <c r="DD29" s="292">
        <f t="shared" si="63"/>
        <v>0</v>
      </c>
      <c r="DE29" s="292">
        <f t="shared" si="64"/>
        <v>43</v>
      </c>
      <c r="DF29" s="292">
        <f t="shared" si="65"/>
        <v>0</v>
      </c>
      <c r="DG29" s="292">
        <f t="shared" si="66"/>
        <v>5</v>
      </c>
      <c r="DH29" s="292">
        <v>0</v>
      </c>
      <c r="DI29" s="292">
        <f t="shared" si="40"/>
        <v>9</v>
      </c>
      <c r="DJ29" s="292">
        <v>0</v>
      </c>
      <c r="DK29" s="292">
        <v>0</v>
      </c>
      <c r="DL29" s="292">
        <v>0</v>
      </c>
      <c r="DM29" s="292">
        <v>9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4215</v>
      </c>
      <c r="E30" s="292">
        <f t="shared" si="1"/>
        <v>3153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2411</v>
      </c>
      <c r="K30" s="292">
        <v>0</v>
      </c>
      <c r="L30" s="292">
        <v>2411</v>
      </c>
      <c r="M30" s="292">
        <v>0</v>
      </c>
      <c r="N30" s="292">
        <f t="shared" si="4"/>
        <v>0</v>
      </c>
      <c r="O30" s="292">
        <v>0</v>
      </c>
      <c r="P30" s="292">
        <v>0</v>
      </c>
      <c r="Q30" s="292">
        <v>0</v>
      </c>
      <c r="R30" s="292">
        <f t="shared" si="5"/>
        <v>724</v>
      </c>
      <c r="S30" s="292">
        <v>0</v>
      </c>
      <c r="T30" s="292">
        <v>724</v>
      </c>
      <c r="U30" s="292">
        <v>0</v>
      </c>
      <c r="V30" s="292">
        <f t="shared" si="6"/>
        <v>11</v>
      </c>
      <c r="W30" s="292">
        <v>0</v>
      </c>
      <c r="X30" s="292">
        <v>11</v>
      </c>
      <c r="Y30" s="292">
        <v>0</v>
      </c>
      <c r="Z30" s="292">
        <f t="shared" si="7"/>
        <v>7</v>
      </c>
      <c r="AA30" s="292">
        <v>0</v>
      </c>
      <c r="AB30" s="292">
        <v>7</v>
      </c>
      <c r="AC30" s="292">
        <v>0</v>
      </c>
      <c r="AD30" s="292">
        <f t="shared" si="8"/>
        <v>805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776</v>
      </c>
      <c r="AJ30" s="292">
        <v>0</v>
      </c>
      <c r="AK30" s="292">
        <v>0</v>
      </c>
      <c r="AL30" s="292">
        <v>776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13</v>
      </c>
      <c r="AR30" s="292">
        <v>0</v>
      </c>
      <c r="AS30" s="292">
        <v>0</v>
      </c>
      <c r="AT30" s="292">
        <v>13</v>
      </c>
      <c r="AU30" s="292">
        <f t="shared" si="13"/>
        <v>1</v>
      </c>
      <c r="AV30" s="292">
        <v>0</v>
      </c>
      <c r="AW30" s="292">
        <v>0</v>
      </c>
      <c r="AX30" s="292">
        <v>1</v>
      </c>
      <c r="AY30" s="292">
        <f t="shared" si="14"/>
        <v>15</v>
      </c>
      <c r="AZ30" s="292">
        <v>0</v>
      </c>
      <c r="BA30" s="292">
        <v>0</v>
      </c>
      <c r="BB30" s="292">
        <v>15</v>
      </c>
      <c r="BC30" s="292">
        <f t="shared" si="15"/>
        <v>257</v>
      </c>
      <c r="BD30" s="292">
        <f t="shared" si="16"/>
        <v>179</v>
      </c>
      <c r="BE30" s="292">
        <v>0</v>
      </c>
      <c r="BF30" s="292">
        <v>3</v>
      </c>
      <c r="BG30" s="292">
        <v>0</v>
      </c>
      <c r="BH30" s="292">
        <v>7</v>
      </c>
      <c r="BI30" s="292">
        <v>0</v>
      </c>
      <c r="BJ30" s="292">
        <v>169</v>
      </c>
      <c r="BK30" s="292">
        <f t="shared" si="18"/>
        <v>78</v>
      </c>
      <c r="BL30" s="292">
        <v>0</v>
      </c>
      <c r="BM30" s="292">
        <v>63</v>
      </c>
      <c r="BN30" s="292">
        <v>0</v>
      </c>
      <c r="BO30" s="292">
        <v>5</v>
      </c>
      <c r="BP30" s="292">
        <v>0</v>
      </c>
      <c r="BQ30" s="292">
        <v>10</v>
      </c>
      <c r="BR30" s="292">
        <f t="shared" si="41"/>
        <v>3332</v>
      </c>
      <c r="BS30" s="292">
        <f t="shared" si="42"/>
        <v>0</v>
      </c>
      <c r="BT30" s="292">
        <f t="shared" si="43"/>
        <v>2414</v>
      </c>
      <c r="BU30" s="292">
        <f t="shared" si="44"/>
        <v>0</v>
      </c>
      <c r="BV30" s="292">
        <f t="shared" si="45"/>
        <v>731</v>
      </c>
      <c r="BW30" s="292">
        <f t="shared" si="46"/>
        <v>11</v>
      </c>
      <c r="BX30" s="292">
        <f t="shared" si="47"/>
        <v>176</v>
      </c>
      <c r="BY30" s="292">
        <f t="shared" si="21"/>
        <v>3153</v>
      </c>
      <c r="BZ30" s="292">
        <f t="shared" si="22"/>
        <v>0</v>
      </c>
      <c r="CA30" s="292">
        <f t="shared" si="23"/>
        <v>2411</v>
      </c>
      <c r="CB30" s="292">
        <f t="shared" si="24"/>
        <v>0</v>
      </c>
      <c r="CC30" s="292">
        <f t="shared" si="25"/>
        <v>724</v>
      </c>
      <c r="CD30" s="292">
        <f t="shared" si="26"/>
        <v>11</v>
      </c>
      <c r="CE30" s="292">
        <f t="shared" si="27"/>
        <v>7</v>
      </c>
      <c r="CF30" s="292">
        <f t="shared" si="28"/>
        <v>179</v>
      </c>
      <c r="CG30" s="292">
        <f t="shared" si="48"/>
        <v>0</v>
      </c>
      <c r="CH30" s="292">
        <f t="shared" si="49"/>
        <v>3</v>
      </c>
      <c r="CI30" s="292">
        <f t="shared" si="50"/>
        <v>0</v>
      </c>
      <c r="CJ30" s="292">
        <f t="shared" si="51"/>
        <v>7</v>
      </c>
      <c r="CK30" s="292">
        <f t="shared" si="52"/>
        <v>0</v>
      </c>
      <c r="CL30" s="292">
        <f t="shared" si="53"/>
        <v>169</v>
      </c>
      <c r="CM30" s="292">
        <f t="shared" si="54"/>
        <v>883</v>
      </c>
      <c r="CN30" s="292">
        <f t="shared" si="55"/>
        <v>0</v>
      </c>
      <c r="CO30" s="292">
        <f t="shared" si="56"/>
        <v>839</v>
      </c>
      <c r="CP30" s="292">
        <f t="shared" si="57"/>
        <v>0</v>
      </c>
      <c r="CQ30" s="292">
        <f t="shared" si="58"/>
        <v>18</v>
      </c>
      <c r="CR30" s="292">
        <f t="shared" si="59"/>
        <v>1</v>
      </c>
      <c r="CS30" s="292">
        <f t="shared" si="60"/>
        <v>25</v>
      </c>
      <c r="CT30" s="292">
        <f t="shared" si="31"/>
        <v>805</v>
      </c>
      <c r="CU30" s="292">
        <f t="shared" si="32"/>
        <v>0</v>
      </c>
      <c r="CV30" s="292">
        <f t="shared" si="33"/>
        <v>776</v>
      </c>
      <c r="CW30" s="292">
        <f t="shared" si="34"/>
        <v>0</v>
      </c>
      <c r="CX30" s="292">
        <f t="shared" si="35"/>
        <v>13</v>
      </c>
      <c r="CY30" s="292">
        <f t="shared" si="36"/>
        <v>1</v>
      </c>
      <c r="CZ30" s="292">
        <f t="shared" si="37"/>
        <v>15</v>
      </c>
      <c r="DA30" s="292">
        <f t="shared" si="38"/>
        <v>78</v>
      </c>
      <c r="DB30" s="292">
        <f t="shared" si="61"/>
        <v>0</v>
      </c>
      <c r="DC30" s="292">
        <f t="shared" si="62"/>
        <v>63</v>
      </c>
      <c r="DD30" s="292">
        <f t="shared" si="63"/>
        <v>0</v>
      </c>
      <c r="DE30" s="292">
        <f t="shared" si="64"/>
        <v>5</v>
      </c>
      <c r="DF30" s="292">
        <f t="shared" si="65"/>
        <v>0</v>
      </c>
      <c r="DG30" s="292">
        <f t="shared" si="66"/>
        <v>10</v>
      </c>
      <c r="DH30" s="292">
        <v>0</v>
      </c>
      <c r="DI30" s="292">
        <f t="shared" si="40"/>
        <v>8</v>
      </c>
      <c r="DJ30" s="292">
        <v>0</v>
      </c>
      <c r="DK30" s="292">
        <v>0</v>
      </c>
      <c r="DL30" s="292">
        <v>0</v>
      </c>
      <c r="DM30" s="292">
        <v>8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6200</v>
      </c>
      <c r="E31" s="292">
        <f t="shared" si="1"/>
        <v>3728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2897</v>
      </c>
      <c r="K31" s="292">
        <v>0</v>
      </c>
      <c r="L31" s="292">
        <v>2897</v>
      </c>
      <c r="M31" s="292">
        <v>0</v>
      </c>
      <c r="N31" s="292">
        <f t="shared" si="4"/>
        <v>84</v>
      </c>
      <c r="O31" s="292">
        <v>0</v>
      </c>
      <c r="P31" s="292">
        <v>84</v>
      </c>
      <c r="Q31" s="292">
        <v>0</v>
      </c>
      <c r="R31" s="292">
        <f t="shared" si="5"/>
        <v>660</v>
      </c>
      <c r="S31" s="292">
        <v>0</v>
      </c>
      <c r="T31" s="292">
        <v>660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87</v>
      </c>
      <c r="AA31" s="292">
        <v>0</v>
      </c>
      <c r="AB31" s="292">
        <v>87</v>
      </c>
      <c r="AC31" s="292">
        <v>0</v>
      </c>
      <c r="AD31" s="292">
        <f t="shared" si="8"/>
        <v>1794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1785</v>
      </c>
      <c r="AJ31" s="292">
        <v>0</v>
      </c>
      <c r="AK31" s="292">
        <v>0</v>
      </c>
      <c r="AL31" s="292">
        <v>1785</v>
      </c>
      <c r="AM31" s="292">
        <f t="shared" si="11"/>
        <v>9</v>
      </c>
      <c r="AN31" s="292">
        <v>0</v>
      </c>
      <c r="AO31" s="292">
        <v>0</v>
      </c>
      <c r="AP31" s="292">
        <v>9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678</v>
      </c>
      <c r="BD31" s="292">
        <f t="shared" si="16"/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678</v>
      </c>
      <c r="BL31" s="292">
        <v>0</v>
      </c>
      <c r="BM31" s="292">
        <v>673</v>
      </c>
      <c r="BN31" s="292">
        <v>5</v>
      </c>
      <c r="BO31" s="292">
        <v>0</v>
      </c>
      <c r="BP31" s="292">
        <v>0</v>
      </c>
      <c r="BQ31" s="292">
        <v>0</v>
      </c>
      <c r="BR31" s="292">
        <f t="shared" si="41"/>
        <v>3728</v>
      </c>
      <c r="BS31" s="292">
        <f t="shared" si="42"/>
        <v>0</v>
      </c>
      <c r="BT31" s="292">
        <f t="shared" si="43"/>
        <v>2897</v>
      </c>
      <c r="BU31" s="292">
        <f t="shared" si="44"/>
        <v>84</v>
      </c>
      <c r="BV31" s="292">
        <f t="shared" si="45"/>
        <v>660</v>
      </c>
      <c r="BW31" s="292">
        <f t="shared" si="46"/>
        <v>0</v>
      </c>
      <c r="BX31" s="292">
        <f t="shared" si="47"/>
        <v>87</v>
      </c>
      <c r="BY31" s="292">
        <f t="shared" si="21"/>
        <v>3728</v>
      </c>
      <c r="BZ31" s="292">
        <f t="shared" si="22"/>
        <v>0</v>
      </c>
      <c r="CA31" s="292">
        <f t="shared" si="23"/>
        <v>2897</v>
      </c>
      <c r="CB31" s="292">
        <f t="shared" si="24"/>
        <v>84</v>
      </c>
      <c r="CC31" s="292">
        <f t="shared" si="25"/>
        <v>660</v>
      </c>
      <c r="CD31" s="292">
        <f t="shared" si="26"/>
        <v>0</v>
      </c>
      <c r="CE31" s="292">
        <f t="shared" si="27"/>
        <v>87</v>
      </c>
      <c r="CF31" s="292">
        <f t="shared" si="28"/>
        <v>0</v>
      </c>
      <c r="CG31" s="292">
        <f t="shared" si="48"/>
        <v>0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2472</v>
      </c>
      <c r="CN31" s="292">
        <f t="shared" si="55"/>
        <v>0</v>
      </c>
      <c r="CO31" s="292">
        <f t="shared" si="56"/>
        <v>2458</v>
      </c>
      <c r="CP31" s="292">
        <f t="shared" si="57"/>
        <v>14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1794</v>
      </c>
      <c r="CU31" s="292">
        <f t="shared" si="32"/>
        <v>0</v>
      </c>
      <c r="CV31" s="292">
        <f t="shared" si="33"/>
        <v>1785</v>
      </c>
      <c r="CW31" s="292">
        <f t="shared" si="34"/>
        <v>9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678</v>
      </c>
      <c r="DB31" s="292">
        <f t="shared" si="61"/>
        <v>0</v>
      </c>
      <c r="DC31" s="292">
        <f t="shared" si="62"/>
        <v>673</v>
      </c>
      <c r="DD31" s="292">
        <f t="shared" si="63"/>
        <v>5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6269</v>
      </c>
      <c r="E32" s="292">
        <f t="shared" si="1"/>
        <v>4966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3979</v>
      </c>
      <c r="K32" s="292">
        <v>0</v>
      </c>
      <c r="L32" s="292">
        <v>3979</v>
      </c>
      <c r="M32" s="292">
        <v>0</v>
      </c>
      <c r="N32" s="292">
        <f t="shared" si="4"/>
        <v>100</v>
      </c>
      <c r="O32" s="292">
        <v>0</v>
      </c>
      <c r="P32" s="292">
        <v>100</v>
      </c>
      <c r="Q32" s="292">
        <v>0</v>
      </c>
      <c r="R32" s="292">
        <f t="shared" si="5"/>
        <v>766</v>
      </c>
      <c r="S32" s="292">
        <v>0</v>
      </c>
      <c r="T32" s="292">
        <v>766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121</v>
      </c>
      <c r="AA32" s="292">
        <v>0</v>
      </c>
      <c r="AB32" s="292">
        <v>121</v>
      </c>
      <c r="AC32" s="292">
        <v>0</v>
      </c>
      <c r="AD32" s="292">
        <f t="shared" si="8"/>
        <v>706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682</v>
      </c>
      <c r="AJ32" s="292">
        <v>0</v>
      </c>
      <c r="AK32" s="292">
        <v>0</v>
      </c>
      <c r="AL32" s="292">
        <v>682</v>
      </c>
      <c r="AM32" s="292">
        <f t="shared" si="11"/>
        <v>24</v>
      </c>
      <c r="AN32" s="292">
        <v>0</v>
      </c>
      <c r="AO32" s="292">
        <v>0</v>
      </c>
      <c r="AP32" s="292">
        <v>24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597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597</v>
      </c>
      <c r="BL32" s="292">
        <v>0</v>
      </c>
      <c r="BM32" s="292">
        <v>595</v>
      </c>
      <c r="BN32" s="292">
        <v>2</v>
      </c>
      <c r="BO32" s="292">
        <v>0</v>
      </c>
      <c r="BP32" s="292">
        <v>0</v>
      </c>
      <c r="BQ32" s="292">
        <v>0</v>
      </c>
      <c r="BR32" s="292">
        <f t="shared" si="41"/>
        <v>4966</v>
      </c>
      <c r="BS32" s="292">
        <f t="shared" si="42"/>
        <v>0</v>
      </c>
      <c r="BT32" s="292">
        <f t="shared" si="43"/>
        <v>3979</v>
      </c>
      <c r="BU32" s="292">
        <f t="shared" si="44"/>
        <v>100</v>
      </c>
      <c r="BV32" s="292">
        <f t="shared" si="45"/>
        <v>766</v>
      </c>
      <c r="BW32" s="292">
        <f t="shared" si="46"/>
        <v>0</v>
      </c>
      <c r="BX32" s="292">
        <f t="shared" si="47"/>
        <v>121</v>
      </c>
      <c r="BY32" s="292">
        <f t="shared" si="21"/>
        <v>4966</v>
      </c>
      <c r="BZ32" s="292">
        <f t="shared" si="22"/>
        <v>0</v>
      </c>
      <c r="CA32" s="292">
        <f t="shared" si="23"/>
        <v>3979</v>
      </c>
      <c r="CB32" s="292">
        <f t="shared" si="24"/>
        <v>100</v>
      </c>
      <c r="CC32" s="292">
        <f t="shared" si="25"/>
        <v>766</v>
      </c>
      <c r="CD32" s="292">
        <f t="shared" si="26"/>
        <v>0</v>
      </c>
      <c r="CE32" s="292">
        <f t="shared" si="27"/>
        <v>121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1303</v>
      </c>
      <c r="CN32" s="292">
        <f t="shared" si="55"/>
        <v>0</v>
      </c>
      <c r="CO32" s="292">
        <f t="shared" si="56"/>
        <v>1277</v>
      </c>
      <c r="CP32" s="292">
        <f t="shared" si="57"/>
        <v>26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706</v>
      </c>
      <c r="CU32" s="292">
        <f t="shared" si="32"/>
        <v>0</v>
      </c>
      <c r="CV32" s="292">
        <f t="shared" si="33"/>
        <v>682</v>
      </c>
      <c r="CW32" s="292">
        <f t="shared" si="34"/>
        <v>24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597</v>
      </c>
      <c r="DB32" s="292">
        <f t="shared" si="61"/>
        <v>0</v>
      </c>
      <c r="DC32" s="292">
        <f t="shared" si="62"/>
        <v>595</v>
      </c>
      <c r="DD32" s="292">
        <f t="shared" si="63"/>
        <v>2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14378</v>
      </c>
      <c r="E33" s="292">
        <f t="shared" si="1"/>
        <v>9262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7067</v>
      </c>
      <c r="K33" s="292">
        <v>0</v>
      </c>
      <c r="L33" s="292">
        <v>7067</v>
      </c>
      <c r="M33" s="292">
        <v>0</v>
      </c>
      <c r="N33" s="292">
        <f t="shared" si="4"/>
        <v>1</v>
      </c>
      <c r="O33" s="292">
        <v>0</v>
      </c>
      <c r="P33" s="292">
        <v>1</v>
      </c>
      <c r="Q33" s="292">
        <v>0</v>
      </c>
      <c r="R33" s="292">
        <f t="shared" si="5"/>
        <v>1630</v>
      </c>
      <c r="S33" s="292">
        <v>0</v>
      </c>
      <c r="T33" s="292">
        <v>1630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564</v>
      </c>
      <c r="AA33" s="292">
        <v>0</v>
      </c>
      <c r="AB33" s="292">
        <v>564</v>
      </c>
      <c r="AC33" s="292">
        <v>0</v>
      </c>
      <c r="AD33" s="292">
        <f t="shared" si="8"/>
        <v>3777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3742</v>
      </c>
      <c r="AJ33" s="292">
        <v>0</v>
      </c>
      <c r="AK33" s="292">
        <v>0</v>
      </c>
      <c r="AL33" s="292">
        <v>3742</v>
      </c>
      <c r="AM33" s="292">
        <f t="shared" si="11"/>
        <v>35</v>
      </c>
      <c r="AN33" s="292">
        <v>0</v>
      </c>
      <c r="AO33" s="292">
        <v>0</v>
      </c>
      <c r="AP33" s="292">
        <v>35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1339</v>
      </c>
      <c r="BD33" s="292">
        <f t="shared" si="16"/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8"/>
        <v>1339</v>
      </c>
      <c r="BL33" s="292">
        <v>0</v>
      </c>
      <c r="BM33" s="292">
        <v>1298</v>
      </c>
      <c r="BN33" s="292">
        <v>41</v>
      </c>
      <c r="BO33" s="292">
        <v>0</v>
      </c>
      <c r="BP33" s="292">
        <v>0</v>
      </c>
      <c r="BQ33" s="292">
        <v>0</v>
      </c>
      <c r="BR33" s="292">
        <f t="shared" si="41"/>
        <v>9262</v>
      </c>
      <c r="BS33" s="292">
        <f t="shared" si="42"/>
        <v>0</v>
      </c>
      <c r="BT33" s="292">
        <f t="shared" si="43"/>
        <v>7067</v>
      </c>
      <c r="BU33" s="292">
        <f t="shared" si="44"/>
        <v>1</v>
      </c>
      <c r="BV33" s="292">
        <f t="shared" si="45"/>
        <v>1630</v>
      </c>
      <c r="BW33" s="292">
        <f t="shared" si="46"/>
        <v>0</v>
      </c>
      <c r="BX33" s="292">
        <f t="shared" si="47"/>
        <v>564</v>
      </c>
      <c r="BY33" s="292">
        <f t="shared" si="21"/>
        <v>9262</v>
      </c>
      <c r="BZ33" s="292">
        <f t="shared" si="22"/>
        <v>0</v>
      </c>
      <c r="CA33" s="292">
        <f t="shared" si="23"/>
        <v>7067</v>
      </c>
      <c r="CB33" s="292">
        <f t="shared" si="24"/>
        <v>1</v>
      </c>
      <c r="CC33" s="292">
        <f t="shared" si="25"/>
        <v>1630</v>
      </c>
      <c r="CD33" s="292">
        <f t="shared" si="26"/>
        <v>0</v>
      </c>
      <c r="CE33" s="292">
        <f t="shared" si="27"/>
        <v>564</v>
      </c>
      <c r="CF33" s="292">
        <f t="shared" si="28"/>
        <v>0</v>
      </c>
      <c r="CG33" s="292">
        <f t="shared" si="48"/>
        <v>0</v>
      </c>
      <c r="CH33" s="292">
        <f t="shared" si="49"/>
        <v>0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5116</v>
      </c>
      <c r="CN33" s="292">
        <f t="shared" si="55"/>
        <v>0</v>
      </c>
      <c r="CO33" s="292">
        <f t="shared" si="56"/>
        <v>5040</v>
      </c>
      <c r="CP33" s="292">
        <f t="shared" si="57"/>
        <v>76</v>
      </c>
      <c r="CQ33" s="292">
        <f t="shared" si="58"/>
        <v>0</v>
      </c>
      <c r="CR33" s="292">
        <f t="shared" si="59"/>
        <v>0</v>
      </c>
      <c r="CS33" s="292">
        <f t="shared" si="60"/>
        <v>0</v>
      </c>
      <c r="CT33" s="292">
        <f t="shared" si="31"/>
        <v>3777</v>
      </c>
      <c r="CU33" s="292">
        <f t="shared" si="32"/>
        <v>0</v>
      </c>
      <c r="CV33" s="292">
        <f t="shared" si="33"/>
        <v>3742</v>
      </c>
      <c r="CW33" s="292">
        <f t="shared" si="34"/>
        <v>35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1339</v>
      </c>
      <c r="DB33" s="292">
        <f t="shared" si="61"/>
        <v>0</v>
      </c>
      <c r="DC33" s="292">
        <f t="shared" si="62"/>
        <v>1298</v>
      </c>
      <c r="DD33" s="292">
        <f t="shared" si="63"/>
        <v>41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10496</v>
      </c>
      <c r="E34" s="292">
        <f t="shared" si="1"/>
        <v>6974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5935</v>
      </c>
      <c r="K34" s="292">
        <v>0</v>
      </c>
      <c r="L34" s="292">
        <v>5935</v>
      </c>
      <c r="M34" s="292">
        <v>0</v>
      </c>
      <c r="N34" s="292">
        <f t="shared" si="4"/>
        <v>208</v>
      </c>
      <c r="O34" s="292">
        <v>0</v>
      </c>
      <c r="P34" s="292">
        <v>208</v>
      </c>
      <c r="Q34" s="292">
        <v>0</v>
      </c>
      <c r="R34" s="292">
        <f t="shared" si="5"/>
        <v>815</v>
      </c>
      <c r="S34" s="292">
        <v>0</v>
      </c>
      <c r="T34" s="292">
        <v>815</v>
      </c>
      <c r="U34" s="292">
        <v>0</v>
      </c>
      <c r="V34" s="292">
        <f t="shared" si="6"/>
        <v>16</v>
      </c>
      <c r="W34" s="292">
        <v>0</v>
      </c>
      <c r="X34" s="292">
        <v>16</v>
      </c>
      <c r="Y34" s="292">
        <v>0</v>
      </c>
      <c r="Z34" s="292">
        <f t="shared" si="7"/>
        <v>0</v>
      </c>
      <c r="AA34" s="292">
        <v>0</v>
      </c>
      <c r="AB34" s="292">
        <v>0</v>
      </c>
      <c r="AC34" s="292">
        <v>0</v>
      </c>
      <c r="AD34" s="292">
        <f t="shared" si="8"/>
        <v>2849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2756</v>
      </c>
      <c r="AJ34" s="292">
        <v>0</v>
      </c>
      <c r="AK34" s="292">
        <v>0</v>
      </c>
      <c r="AL34" s="292">
        <v>2756</v>
      </c>
      <c r="AM34" s="292">
        <f t="shared" si="11"/>
        <v>34</v>
      </c>
      <c r="AN34" s="292">
        <v>0</v>
      </c>
      <c r="AO34" s="292">
        <v>0</v>
      </c>
      <c r="AP34" s="292">
        <v>34</v>
      </c>
      <c r="AQ34" s="292">
        <f t="shared" si="12"/>
        <v>11</v>
      </c>
      <c r="AR34" s="292">
        <v>0</v>
      </c>
      <c r="AS34" s="292">
        <v>0</v>
      </c>
      <c r="AT34" s="292">
        <v>11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48</v>
      </c>
      <c r="AZ34" s="292">
        <v>0</v>
      </c>
      <c r="BA34" s="292">
        <v>0</v>
      </c>
      <c r="BB34" s="292">
        <v>48</v>
      </c>
      <c r="BC34" s="292">
        <f t="shared" si="15"/>
        <v>673</v>
      </c>
      <c r="BD34" s="292">
        <f t="shared" si="16"/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673</v>
      </c>
      <c r="BL34" s="292">
        <v>0</v>
      </c>
      <c r="BM34" s="292">
        <v>484</v>
      </c>
      <c r="BN34" s="292">
        <v>42</v>
      </c>
      <c r="BO34" s="292">
        <v>22</v>
      </c>
      <c r="BP34" s="292">
        <v>0</v>
      </c>
      <c r="BQ34" s="292">
        <v>125</v>
      </c>
      <c r="BR34" s="292">
        <f t="shared" si="41"/>
        <v>6974</v>
      </c>
      <c r="BS34" s="292">
        <f t="shared" si="42"/>
        <v>0</v>
      </c>
      <c r="BT34" s="292">
        <f t="shared" si="43"/>
        <v>5935</v>
      </c>
      <c r="BU34" s="292">
        <f t="shared" si="44"/>
        <v>208</v>
      </c>
      <c r="BV34" s="292">
        <f t="shared" si="45"/>
        <v>815</v>
      </c>
      <c r="BW34" s="292">
        <f t="shared" si="46"/>
        <v>16</v>
      </c>
      <c r="BX34" s="292">
        <f t="shared" si="47"/>
        <v>0</v>
      </c>
      <c r="BY34" s="292">
        <f t="shared" si="21"/>
        <v>6974</v>
      </c>
      <c r="BZ34" s="292">
        <f t="shared" si="22"/>
        <v>0</v>
      </c>
      <c r="CA34" s="292">
        <f t="shared" si="23"/>
        <v>5935</v>
      </c>
      <c r="CB34" s="292">
        <f t="shared" si="24"/>
        <v>208</v>
      </c>
      <c r="CC34" s="292">
        <f t="shared" si="25"/>
        <v>815</v>
      </c>
      <c r="CD34" s="292">
        <f t="shared" si="26"/>
        <v>16</v>
      </c>
      <c r="CE34" s="292">
        <f t="shared" si="27"/>
        <v>0</v>
      </c>
      <c r="CF34" s="292">
        <f t="shared" si="28"/>
        <v>0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3522</v>
      </c>
      <c r="CN34" s="292">
        <f t="shared" si="55"/>
        <v>0</v>
      </c>
      <c r="CO34" s="292">
        <f t="shared" si="56"/>
        <v>3240</v>
      </c>
      <c r="CP34" s="292">
        <f t="shared" si="57"/>
        <v>76</v>
      </c>
      <c r="CQ34" s="292">
        <f t="shared" si="58"/>
        <v>33</v>
      </c>
      <c r="CR34" s="292">
        <f t="shared" si="59"/>
        <v>0</v>
      </c>
      <c r="CS34" s="292">
        <f t="shared" si="60"/>
        <v>173</v>
      </c>
      <c r="CT34" s="292">
        <f t="shared" si="31"/>
        <v>2849</v>
      </c>
      <c r="CU34" s="292">
        <f t="shared" si="32"/>
        <v>0</v>
      </c>
      <c r="CV34" s="292">
        <f t="shared" si="33"/>
        <v>2756</v>
      </c>
      <c r="CW34" s="292">
        <f t="shared" si="34"/>
        <v>34</v>
      </c>
      <c r="CX34" s="292">
        <f t="shared" si="35"/>
        <v>11</v>
      </c>
      <c r="CY34" s="292">
        <f t="shared" si="36"/>
        <v>0</v>
      </c>
      <c r="CZ34" s="292">
        <f t="shared" si="37"/>
        <v>48</v>
      </c>
      <c r="DA34" s="292">
        <f t="shared" si="38"/>
        <v>673</v>
      </c>
      <c r="DB34" s="292">
        <f t="shared" si="61"/>
        <v>0</v>
      </c>
      <c r="DC34" s="292">
        <f t="shared" si="62"/>
        <v>484</v>
      </c>
      <c r="DD34" s="292">
        <f t="shared" si="63"/>
        <v>42</v>
      </c>
      <c r="DE34" s="292">
        <f t="shared" si="64"/>
        <v>22</v>
      </c>
      <c r="DF34" s="292">
        <f t="shared" si="65"/>
        <v>0</v>
      </c>
      <c r="DG34" s="292">
        <f t="shared" si="66"/>
        <v>125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0"/>
        <v>2396</v>
      </c>
      <c r="E35" s="292">
        <f t="shared" si="1"/>
        <v>1652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1292</v>
      </c>
      <c r="K35" s="292">
        <v>0</v>
      </c>
      <c r="L35" s="292">
        <v>1292</v>
      </c>
      <c r="M35" s="292">
        <v>0</v>
      </c>
      <c r="N35" s="292">
        <f t="shared" si="4"/>
        <v>70</v>
      </c>
      <c r="O35" s="292">
        <v>0</v>
      </c>
      <c r="P35" s="292">
        <v>70</v>
      </c>
      <c r="Q35" s="292">
        <v>0</v>
      </c>
      <c r="R35" s="292">
        <f t="shared" si="5"/>
        <v>261</v>
      </c>
      <c r="S35" s="292">
        <v>0</v>
      </c>
      <c r="T35" s="292">
        <v>261</v>
      </c>
      <c r="U35" s="292">
        <v>0</v>
      </c>
      <c r="V35" s="292">
        <f t="shared" si="6"/>
        <v>5</v>
      </c>
      <c r="W35" s="292">
        <v>0</v>
      </c>
      <c r="X35" s="292">
        <v>5</v>
      </c>
      <c r="Y35" s="292">
        <v>0</v>
      </c>
      <c r="Z35" s="292">
        <f t="shared" si="7"/>
        <v>24</v>
      </c>
      <c r="AA35" s="292">
        <v>0</v>
      </c>
      <c r="AB35" s="292">
        <v>24</v>
      </c>
      <c r="AC35" s="292">
        <v>0</v>
      </c>
      <c r="AD35" s="292">
        <f t="shared" si="8"/>
        <v>613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591</v>
      </c>
      <c r="AJ35" s="292">
        <v>0</v>
      </c>
      <c r="AK35" s="292">
        <v>0</v>
      </c>
      <c r="AL35" s="292">
        <v>591</v>
      </c>
      <c r="AM35" s="292">
        <f t="shared" si="11"/>
        <v>6</v>
      </c>
      <c r="AN35" s="292">
        <v>0</v>
      </c>
      <c r="AO35" s="292">
        <v>0</v>
      </c>
      <c r="AP35" s="292">
        <v>6</v>
      </c>
      <c r="AQ35" s="292">
        <f t="shared" si="12"/>
        <v>7</v>
      </c>
      <c r="AR35" s="292">
        <v>0</v>
      </c>
      <c r="AS35" s="292">
        <v>0</v>
      </c>
      <c r="AT35" s="292">
        <v>7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9</v>
      </c>
      <c r="AZ35" s="292">
        <v>0</v>
      </c>
      <c r="BA35" s="292">
        <v>0</v>
      </c>
      <c r="BB35" s="292">
        <v>9</v>
      </c>
      <c r="BC35" s="292">
        <f t="shared" si="15"/>
        <v>131</v>
      </c>
      <c r="BD35" s="292">
        <f t="shared" si="16"/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131</v>
      </c>
      <c r="BL35" s="292">
        <v>0</v>
      </c>
      <c r="BM35" s="292">
        <v>110</v>
      </c>
      <c r="BN35" s="292">
        <v>4</v>
      </c>
      <c r="BO35" s="292">
        <v>0</v>
      </c>
      <c r="BP35" s="292">
        <v>0</v>
      </c>
      <c r="BQ35" s="292">
        <v>17</v>
      </c>
      <c r="BR35" s="292">
        <f t="shared" si="41"/>
        <v>1652</v>
      </c>
      <c r="BS35" s="292">
        <f t="shared" si="42"/>
        <v>0</v>
      </c>
      <c r="BT35" s="292">
        <f t="shared" si="43"/>
        <v>1292</v>
      </c>
      <c r="BU35" s="292">
        <f t="shared" si="44"/>
        <v>70</v>
      </c>
      <c r="BV35" s="292">
        <f t="shared" si="45"/>
        <v>261</v>
      </c>
      <c r="BW35" s="292">
        <f t="shared" si="46"/>
        <v>5</v>
      </c>
      <c r="BX35" s="292">
        <f t="shared" si="47"/>
        <v>24</v>
      </c>
      <c r="BY35" s="292">
        <f t="shared" si="21"/>
        <v>1652</v>
      </c>
      <c r="BZ35" s="292">
        <f t="shared" si="22"/>
        <v>0</v>
      </c>
      <c r="CA35" s="292">
        <f t="shared" si="23"/>
        <v>1292</v>
      </c>
      <c r="CB35" s="292">
        <f t="shared" si="24"/>
        <v>70</v>
      </c>
      <c r="CC35" s="292">
        <f t="shared" si="25"/>
        <v>261</v>
      </c>
      <c r="CD35" s="292">
        <f t="shared" si="26"/>
        <v>5</v>
      </c>
      <c r="CE35" s="292">
        <f t="shared" si="27"/>
        <v>24</v>
      </c>
      <c r="CF35" s="292">
        <f t="shared" si="28"/>
        <v>0</v>
      </c>
      <c r="CG35" s="292">
        <f t="shared" si="48"/>
        <v>0</v>
      </c>
      <c r="CH35" s="292">
        <f t="shared" si="49"/>
        <v>0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744</v>
      </c>
      <c r="CN35" s="292">
        <f t="shared" si="55"/>
        <v>0</v>
      </c>
      <c r="CO35" s="292">
        <f t="shared" si="56"/>
        <v>701</v>
      </c>
      <c r="CP35" s="292">
        <f t="shared" si="57"/>
        <v>10</v>
      </c>
      <c r="CQ35" s="292">
        <f t="shared" si="58"/>
        <v>7</v>
      </c>
      <c r="CR35" s="292">
        <f t="shared" si="59"/>
        <v>0</v>
      </c>
      <c r="CS35" s="292">
        <f t="shared" si="60"/>
        <v>26</v>
      </c>
      <c r="CT35" s="292">
        <f t="shared" si="31"/>
        <v>613</v>
      </c>
      <c r="CU35" s="292">
        <f t="shared" si="32"/>
        <v>0</v>
      </c>
      <c r="CV35" s="292">
        <f t="shared" si="33"/>
        <v>591</v>
      </c>
      <c r="CW35" s="292">
        <f t="shared" si="34"/>
        <v>6</v>
      </c>
      <c r="CX35" s="292">
        <f t="shared" si="35"/>
        <v>7</v>
      </c>
      <c r="CY35" s="292">
        <f t="shared" si="36"/>
        <v>0</v>
      </c>
      <c r="CZ35" s="292">
        <f t="shared" si="37"/>
        <v>9</v>
      </c>
      <c r="DA35" s="292">
        <f t="shared" si="38"/>
        <v>131</v>
      </c>
      <c r="DB35" s="292">
        <f t="shared" si="61"/>
        <v>0</v>
      </c>
      <c r="DC35" s="292">
        <f t="shared" si="62"/>
        <v>110</v>
      </c>
      <c r="DD35" s="292">
        <f t="shared" si="63"/>
        <v>4</v>
      </c>
      <c r="DE35" s="292">
        <f t="shared" si="64"/>
        <v>0</v>
      </c>
      <c r="DF35" s="292">
        <f t="shared" si="65"/>
        <v>0</v>
      </c>
      <c r="DG35" s="292">
        <f t="shared" si="66"/>
        <v>17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2367</v>
      </c>
      <c r="E36" s="292">
        <f t="shared" si="1"/>
        <v>1246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1083</v>
      </c>
      <c r="K36" s="292">
        <v>0</v>
      </c>
      <c r="L36" s="292">
        <v>1083</v>
      </c>
      <c r="M36" s="292">
        <v>0</v>
      </c>
      <c r="N36" s="292">
        <f t="shared" si="4"/>
        <v>31</v>
      </c>
      <c r="O36" s="292">
        <v>0</v>
      </c>
      <c r="P36" s="292">
        <v>31</v>
      </c>
      <c r="Q36" s="292">
        <v>0</v>
      </c>
      <c r="R36" s="292">
        <f t="shared" si="5"/>
        <v>113</v>
      </c>
      <c r="S36" s="292">
        <v>0</v>
      </c>
      <c r="T36" s="292">
        <v>113</v>
      </c>
      <c r="U36" s="292">
        <v>0</v>
      </c>
      <c r="V36" s="292">
        <f t="shared" si="6"/>
        <v>2</v>
      </c>
      <c r="W36" s="292">
        <v>0</v>
      </c>
      <c r="X36" s="292">
        <v>2</v>
      </c>
      <c r="Y36" s="292">
        <v>0</v>
      </c>
      <c r="Z36" s="292">
        <f t="shared" si="7"/>
        <v>17</v>
      </c>
      <c r="AA36" s="292">
        <v>0</v>
      </c>
      <c r="AB36" s="292">
        <v>17</v>
      </c>
      <c r="AC36" s="292">
        <v>0</v>
      </c>
      <c r="AD36" s="292">
        <f t="shared" si="8"/>
        <v>952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943</v>
      </c>
      <c r="AJ36" s="292">
        <v>0</v>
      </c>
      <c r="AK36" s="292">
        <v>0</v>
      </c>
      <c r="AL36" s="292">
        <v>943</v>
      </c>
      <c r="AM36" s="292">
        <f t="shared" si="11"/>
        <v>4</v>
      </c>
      <c r="AN36" s="292">
        <v>0</v>
      </c>
      <c r="AO36" s="292">
        <v>0</v>
      </c>
      <c r="AP36" s="292">
        <v>4</v>
      </c>
      <c r="AQ36" s="292">
        <f t="shared" si="12"/>
        <v>4</v>
      </c>
      <c r="AR36" s="292">
        <v>0</v>
      </c>
      <c r="AS36" s="292">
        <v>0</v>
      </c>
      <c r="AT36" s="292">
        <v>4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1</v>
      </c>
      <c r="AZ36" s="292">
        <v>0</v>
      </c>
      <c r="BA36" s="292">
        <v>0</v>
      </c>
      <c r="BB36" s="292">
        <v>1</v>
      </c>
      <c r="BC36" s="292">
        <f t="shared" si="15"/>
        <v>169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169</v>
      </c>
      <c r="BL36" s="292">
        <v>0</v>
      </c>
      <c r="BM36" s="292">
        <v>135</v>
      </c>
      <c r="BN36" s="292">
        <v>4</v>
      </c>
      <c r="BO36" s="292">
        <v>14</v>
      </c>
      <c r="BP36" s="292">
        <v>0</v>
      </c>
      <c r="BQ36" s="292">
        <v>16</v>
      </c>
      <c r="BR36" s="292">
        <f t="shared" si="41"/>
        <v>1246</v>
      </c>
      <c r="BS36" s="292">
        <f t="shared" si="42"/>
        <v>0</v>
      </c>
      <c r="BT36" s="292">
        <f t="shared" si="43"/>
        <v>1083</v>
      </c>
      <c r="BU36" s="292">
        <f t="shared" si="44"/>
        <v>31</v>
      </c>
      <c r="BV36" s="292">
        <f t="shared" si="45"/>
        <v>113</v>
      </c>
      <c r="BW36" s="292">
        <f t="shared" si="46"/>
        <v>2</v>
      </c>
      <c r="BX36" s="292">
        <f t="shared" si="47"/>
        <v>17</v>
      </c>
      <c r="BY36" s="292">
        <f t="shared" si="21"/>
        <v>1246</v>
      </c>
      <c r="BZ36" s="292">
        <f t="shared" si="22"/>
        <v>0</v>
      </c>
      <c r="CA36" s="292">
        <f t="shared" si="23"/>
        <v>1083</v>
      </c>
      <c r="CB36" s="292">
        <f t="shared" si="24"/>
        <v>31</v>
      </c>
      <c r="CC36" s="292">
        <f t="shared" si="25"/>
        <v>113</v>
      </c>
      <c r="CD36" s="292">
        <f t="shared" si="26"/>
        <v>2</v>
      </c>
      <c r="CE36" s="292">
        <f t="shared" si="27"/>
        <v>17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1121</v>
      </c>
      <c r="CN36" s="292">
        <f t="shared" si="55"/>
        <v>0</v>
      </c>
      <c r="CO36" s="292">
        <f t="shared" si="56"/>
        <v>1078</v>
      </c>
      <c r="CP36" s="292">
        <f t="shared" si="57"/>
        <v>8</v>
      </c>
      <c r="CQ36" s="292">
        <f t="shared" si="58"/>
        <v>18</v>
      </c>
      <c r="CR36" s="292">
        <f t="shared" si="59"/>
        <v>0</v>
      </c>
      <c r="CS36" s="292">
        <f t="shared" si="60"/>
        <v>17</v>
      </c>
      <c r="CT36" s="292">
        <f t="shared" si="31"/>
        <v>952</v>
      </c>
      <c r="CU36" s="292">
        <f t="shared" si="32"/>
        <v>0</v>
      </c>
      <c r="CV36" s="292">
        <f t="shared" si="33"/>
        <v>943</v>
      </c>
      <c r="CW36" s="292">
        <f t="shared" si="34"/>
        <v>4</v>
      </c>
      <c r="CX36" s="292">
        <f t="shared" si="35"/>
        <v>4</v>
      </c>
      <c r="CY36" s="292">
        <f t="shared" si="36"/>
        <v>0</v>
      </c>
      <c r="CZ36" s="292">
        <f t="shared" si="37"/>
        <v>1</v>
      </c>
      <c r="DA36" s="292">
        <f t="shared" si="38"/>
        <v>169</v>
      </c>
      <c r="DB36" s="292">
        <f t="shared" si="61"/>
        <v>0</v>
      </c>
      <c r="DC36" s="292">
        <f t="shared" si="62"/>
        <v>135</v>
      </c>
      <c r="DD36" s="292">
        <f t="shared" si="63"/>
        <v>4</v>
      </c>
      <c r="DE36" s="292">
        <f t="shared" si="64"/>
        <v>14</v>
      </c>
      <c r="DF36" s="292">
        <f t="shared" si="65"/>
        <v>0</v>
      </c>
      <c r="DG36" s="292">
        <f t="shared" si="66"/>
        <v>16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0"/>
        <v>2015</v>
      </c>
      <c r="E37" s="292">
        <f t="shared" si="1"/>
        <v>1638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1410</v>
      </c>
      <c r="K37" s="292">
        <v>0</v>
      </c>
      <c r="L37" s="292">
        <v>1410</v>
      </c>
      <c r="M37" s="292">
        <v>0</v>
      </c>
      <c r="N37" s="292">
        <f t="shared" si="4"/>
        <v>39</v>
      </c>
      <c r="O37" s="292">
        <v>0</v>
      </c>
      <c r="P37" s="292">
        <v>39</v>
      </c>
      <c r="Q37" s="292">
        <v>0</v>
      </c>
      <c r="R37" s="292">
        <f t="shared" si="5"/>
        <v>161</v>
      </c>
      <c r="S37" s="292">
        <v>0</v>
      </c>
      <c r="T37" s="292">
        <v>161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28</v>
      </c>
      <c r="AA37" s="292">
        <v>0</v>
      </c>
      <c r="AB37" s="292">
        <v>28</v>
      </c>
      <c r="AC37" s="292">
        <v>0</v>
      </c>
      <c r="AD37" s="292">
        <f t="shared" si="8"/>
        <v>286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282</v>
      </c>
      <c r="AJ37" s="292">
        <v>0</v>
      </c>
      <c r="AK37" s="292">
        <v>0</v>
      </c>
      <c r="AL37" s="292">
        <v>282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2</v>
      </c>
      <c r="AR37" s="292">
        <v>0</v>
      </c>
      <c r="AS37" s="292">
        <v>0</v>
      </c>
      <c r="AT37" s="292">
        <v>2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1</v>
      </c>
      <c r="AZ37" s="292">
        <v>0</v>
      </c>
      <c r="BA37" s="292">
        <v>0</v>
      </c>
      <c r="BB37" s="292">
        <v>1</v>
      </c>
      <c r="BC37" s="292">
        <f t="shared" si="15"/>
        <v>91</v>
      </c>
      <c r="BD37" s="292">
        <f t="shared" si="16"/>
        <v>64</v>
      </c>
      <c r="BE37" s="292">
        <v>0</v>
      </c>
      <c r="BF37" s="292">
        <v>55</v>
      </c>
      <c r="BG37" s="292">
        <v>2</v>
      </c>
      <c r="BH37" s="292">
        <v>5</v>
      </c>
      <c r="BI37" s="292">
        <v>0</v>
      </c>
      <c r="BJ37" s="292">
        <v>2</v>
      </c>
      <c r="BK37" s="292">
        <f t="shared" si="18"/>
        <v>27</v>
      </c>
      <c r="BL37" s="292">
        <v>0</v>
      </c>
      <c r="BM37" s="292">
        <v>26</v>
      </c>
      <c r="BN37" s="292">
        <v>0</v>
      </c>
      <c r="BO37" s="292">
        <v>1</v>
      </c>
      <c r="BP37" s="292">
        <v>0</v>
      </c>
      <c r="BQ37" s="292">
        <v>0</v>
      </c>
      <c r="BR37" s="292">
        <f t="shared" si="41"/>
        <v>1702</v>
      </c>
      <c r="BS37" s="292">
        <f t="shared" si="42"/>
        <v>0</v>
      </c>
      <c r="BT37" s="292">
        <f t="shared" si="43"/>
        <v>1465</v>
      </c>
      <c r="BU37" s="292">
        <f t="shared" si="44"/>
        <v>41</v>
      </c>
      <c r="BV37" s="292">
        <f t="shared" si="45"/>
        <v>166</v>
      </c>
      <c r="BW37" s="292">
        <f t="shared" si="46"/>
        <v>0</v>
      </c>
      <c r="BX37" s="292">
        <f t="shared" si="47"/>
        <v>30</v>
      </c>
      <c r="BY37" s="292">
        <f t="shared" si="21"/>
        <v>1638</v>
      </c>
      <c r="BZ37" s="292">
        <f t="shared" si="22"/>
        <v>0</v>
      </c>
      <c r="CA37" s="292">
        <f t="shared" si="23"/>
        <v>1410</v>
      </c>
      <c r="CB37" s="292">
        <f t="shared" si="24"/>
        <v>39</v>
      </c>
      <c r="CC37" s="292">
        <f t="shared" si="25"/>
        <v>161</v>
      </c>
      <c r="CD37" s="292">
        <f t="shared" si="26"/>
        <v>0</v>
      </c>
      <c r="CE37" s="292">
        <f t="shared" si="27"/>
        <v>28</v>
      </c>
      <c r="CF37" s="292">
        <f t="shared" si="28"/>
        <v>64</v>
      </c>
      <c r="CG37" s="292">
        <f t="shared" si="48"/>
        <v>0</v>
      </c>
      <c r="CH37" s="292">
        <f t="shared" si="49"/>
        <v>55</v>
      </c>
      <c r="CI37" s="292">
        <f t="shared" si="50"/>
        <v>2</v>
      </c>
      <c r="CJ37" s="292">
        <f t="shared" si="51"/>
        <v>5</v>
      </c>
      <c r="CK37" s="292">
        <f t="shared" si="52"/>
        <v>0</v>
      </c>
      <c r="CL37" s="292">
        <f t="shared" si="53"/>
        <v>2</v>
      </c>
      <c r="CM37" s="292">
        <f t="shared" si="54"/>
        <v>313</v>
      </c>
      <c r="CN37" s="292">
        <f t="shared" si="55"/>
        <v>0</v>
      </c>
      <c r="CO37" s="292">
        <f t="shared" si="56"/>
        <v>308</v>
      </c>
      <c r="CP37" s="292">
        <f t="shared" si="57"/>
        <v>1</v>
      </c>
      <c r="CQ37" s="292">
        <f t="shared" si="58"/>
        <v>3</v>
      </c>
      <c r="CR37" s="292">
        <f t="shared" si="59"/>
        <v>0</v>
      </c>
      <c r="CS37" s="292">
        <f t="shared" si="60"/>
        <v>1</v>
      </c>
      <c r="CT37" s="292">
        <f t="shared" si="31"/>
        <v>286</v>
      </c>
      <c r="CU37" s="292">
        <f t="shared" si="32"/>
        <v>0</v>
      </c>
      <c r="CV37" s="292">
        <f t="shared" si="33"/>
        <v>282</v>
      </c>
      <c r="CW37" s="292">
        <f t="shared" si="34"/>
        <v>1</v>
      </c>
      <c r="CX37" s="292">
        <f t="shared" si="35"/>
        <v>2</v>
      </c>
      <c r="CY37" s="292">
        <f t="shared" si="36"/>
        <v>0</v>
      </c>
      <c r="CZ37" s="292">
        <f t="shared" si="37"/>
        <v>1</v>
      </c>
      <c r="DA37" s="292">
        <f t="shared" si="38"/>
        <v>27</v>
      </c>
      <c r="DB37" s="292">
        <f t="shared" si="61"/>
        <v>0</v>
      </c>
      <c r="DC37" s="292">
        <f t="shared" si="62"/>
        <v>26</v>
      </c>
      <c r="DD37" s="292">
        <f t="shared" si="63"/>
        <v>0</v>
      </c>
      <c r="DE37" s="292">
        <f t="shared" si="64"/>
        <v>1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7708</v>
      </c>
      <c r="E38" s="292">
        <f t="shared" si="1"/>
        <v>6243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5420</v>
      </c>
      <c r="K38" s="292">
        <v>0</v>
      </c>
      <c r="L38" s="292">
        <v>5420</v>
      </c>
      <c r="M38" s="292">
        <v>0</v>
      </c>
      <c r="N38" s="292">
        <f t="shared" si="4"/>
        <v>162</v>
      </c>
      <c r="O38" s="292">
        <v>0</v>
      </c>
      <c r="P38" s="292">
        <v>162</v>
      </c>
      <c r="Q38" s="292">
        <v>0</v>
      </c>
      <c r="R38" s="292">
        <f t="shared" si="5"/>
        <v>554</v>
      </c>
      <c r="S38" s="292">
        <v>0</v>
      </c>
      <c r="T38" s="292">
        <v>554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107</v>
      </c>
      <c r="AA38" s="292">
        <v>0</v>
      </c>
      <c r="AB38" s="292">
        <v>107</v>
      </c>
      <c r="AC38" s="292">
        <v>0</v>
      </c>
      <c r="AD38" s="292">
        <f t="shared" si="8"/>
        <v>988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960</v>
      </c>
      <c r="AJ38" s="292">
        <v>0</v>
      </c>
      <c r="AK38" s="292">
        <v>0</v>
      </c>
      <c r="AL38" s="292">
        <v>960</v>
      </c>
      <c r="AM38" s="292">
        <f t="shared" si="11"/>
        <v>8</v>
      </c>
      <c r="AN38" s="292">
        <v>0</v>
      </c>
      <c r="AO38" s="292">
        <v>0</v>
      </c>
      <c r="AP38" s="292">
        <v>8</v>
      </c>
      <c r="AQ38" s="292">
        <f t="shared" si="12"/>
        <v>15</v>
      </c>
      <c r="AR38" s="292">
        <v>0</v>
      </c>
      <c r="AS38" s="292">
        <v>0</v>
      </c>
      <c r="AT38" s="292">
        <v>15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5</v>
      </c>
      <c r="AZ38" s="292">
        <v>0</v>
      </c>
      <c r="BA38" s="292">
        <v>0</v>
      </c>
      <c r="BB38" s="292">
        <v>5</v>
      </c>
      <c r="BC38" s="292">
        <f t="shared" si="15"/>
        <v>477</v>
      </c>
      <c r="BD38" s="292">
        <f t="shared" si="16"/>
        <v>250</v>
      </c>
      <c r="BE38" s="292">
        <v>0</v>
      </c>
      <c r="BF38" s="292">
        <v>212</v>
      </c>
      <c r="BG38" s="292">
        <v>11</v>
      </c>
      <c r="BH38" s="292">
        <v>20</v>
      </c>
      <c r="BI38" s="292">
        <v>0</v>
      </c>
      <c r="BJ38" s="292">
        <v>7</v>
      </c>
      <c r="BK38" s="292">
        <f t="shared" si="18"/>
        <v>227</v>
      </c>
      <c r="BL38" s="292">
        <v>0</v>
      </c>
      <c r="BM38" s="292">
        <v>221</v>
      </c>
      <c r="BN38" s="292">
        <v>2</v>
      </c>
      <c r="BO38" s="292">
        <v>3</v>
      </c>
      <c r="BP38" s="292">
        <v>0</v>
      </c>
      <c r="BQ38" s="292">
        <v>1</v>
      </c>
      <c r="BR38" s="292">
        <f t="shared" si="41"/>
        <v>6493</v>
      </c>
      <c r="BS38" s="292">
        <f t="shared" si="42"/>
        <v>0</v>
      </c>
      <c r="BT38" s="292">
        <f t="shared" si="43"/>
        <v>5632</v>
      </c>
      <c r="BU38" s="292">
        <f t="shared" si="44"/>
        <v>173</v>
      </c>
      <c r="BV38" s="292">
        <f t="shared" si="45"/>
        <v>574</v>
      </c>
      <c r="BW38" s="292">
        <f t="shared" si="46"/>
        <v>0</v>
      </c>
      <c r="BX38" s="292">
        <f t="shared" si="47"/>
        <v>114</v>
      </c>
      <c r="BY38" s="292">
        <f t="shared" si="21"/>
        <v>6243</v>
      </c>
      <c r="BZ38" s="292">
        <f t="shared" si="22"/>
        <v>0</v>
      </c>
      <c r="CA38" s="292">
        <f t="shared" si="23"/>
        <v>5420</v>
      </c>
      <c r="CB38" s="292">
        <f t="shared" si="24"/>
        <v>162</v>
      </c>
      <c r="CC38" s="292">
        <f t="shared" si="25"/>
        <v>554</v>
      </c>
      <c r="CD38" s="292">
        <f t="shared" si="26"/>
        <v>0</v>
      </c>
      <c r="CE38" s="292">
        <f t="shared" si="27"/>
        <v>107</v>
      </c>
      <c r="CF38" s="292">
        <f t="shared" si="28"/>
        <v>250</v>
      </c>
      <c r="CG38" s="292">
        <f t="shared" si="48"/>
        <v>0</v>
      </c>
      <c r="CH38" s="292">
        <f t="shared" si="49"/>
        <v>212</v>
      </c>
      <c r="CI38" s="292">
        <f t="shared" si="50"/>
        <v>11</v>
      </c>
      <c r="CJ38" s="292">
        <f t="shared" si="51"/>
        <v>20</v>
      </c>
      <c r="CK38" s="292">
        <f t="shared" si="52"/>
        <v>0</v>
      </c>
      <c r="CL38" s="292">
        <f t="shared" si="53"/>
        <v>7</v>
      </c>
      <c r="CM38" s="292">
        <f t="shared" si="54"/>
        <v>1215</v>
      </c>
      <c r="CN38" s="292">
        <f t="shared" si="55"/>
        <v>0</v>
      </c>
      <c r="CO38" s="292">
        <f t="shared" si="56"/>
        <v>1181</v>
      </c>
      <c r="CP38" s="292">
        <f t="shared" si="57"/>
        <v>10</v>
      </c>
      <c r="CQ38" s="292">
        <f t="shared" si="58"/>
        <v>18</v>
      </c>
      <c r="CR38" s="292">
        <f t="shared" si="59"/>
        <v>0</v>
      </c>
      <c r="CS38" s="292">
        <f t="shared" si="60"/>
        <v>6</v>
      </c>
      <c r="CT38" s="292">
        <f t="shared" si="31"/>
        <v>988</v>
      </c>
      <c r="CU38" s="292">
        <f t="shared" si="32"/>
        <v>0</v>
      </c>
      <c r="CV38" s="292">
        <f t="shared" si="33"/>
        <v>960</v>
      </c>
      <c r="CW38" s="292">
        <f t="shared" si="34"/>
        <v>8</v>
      </c>
      <c r="CX38" s="292">
        <f t="shared" si="35"/>
        <v>15</v>
      </c>
      <c r="CY38" s="292">
        <f t="shared" si="36"/>
        <v>0</v>
      </c>
      <c r="CZ38" s="292">
        <f t="shared" si="37"/>
        <v>5</v>
      </c>
      <c r="DA38" s="292">
        <f t="shared" si="38"/>
        <v>227</v>
      </c>
      <c r="DB38" s="292">
        <f t="shared" si="61"/>
        <v>0</v>
      </c>
      <c r="DC38" s="292">
        <f t="shared" si="62"/>
        <v>221</v>
      </c>
      <c r="DD38" s="292">
        <f t="shared" si="63"/>
        <v>2</v>
      </c>
      <c r="DE38" s="292">
        <f t="shared" si="64"/>
        <v>3</v>
      </c>
      <c r="DF38" s="292">
        <f t="shared" si="65"/>
        <v>0</v>
      </c>
      <c r="DG38" s="292">
        <f t="shared" si="66"/>
        <v>1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5534</v>
      </c>
      <c r="E39" s="292">
        <f t="shared" si="1"/>
        <v>3722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3299</v>
      </c>
      <c r="K39" s="292">
        <v>0</v>
      </c>
      <c r="L39" s="292">
        <v>3299</v>
      </c>
      <c r="M39" s="292">
        <v>0</v>
      </c>
      <c r="N39" s="292">
        <f t="shared" si="4"/>
        <v>101</v>
      </c>
      <c r="O39" s="292">
        <v>0</v>
      </c>
      <c r="P39" s="292">
        <v>101</v>
      </c>
      <c r="Q39" s="292">
        <v>0</v>
      </c>
      <c r="R39" s="292">
        <f t="shared" si="5"/>
        <v>283</v>
      </c>
      <c r="S39" s="292">
        <v>0</v>
      </c>
      <c r="T39" s="292">
        <v>283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39</v>
      </c>
      <c r="AA39" s="292">
        <v>0</v>
      </c>
      <c r="AB39" s="292">
        <v>39</v>
      </c>
      <c r="AC39" s="292">
        <v>0</v>
      </c>
      <c r="AD39" s="292">
        <f t="shared" si="8"/>
        <v>703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668</v>
      </c>
      <c r="AJ39" s="292">
        <v>0</v>
      </c>
      <c r="AK39" s="292">
        <v>0</v>
      </c>
      <c r="AL39" s="292">
        <v>668</v>
      </c>
      <c r="AM39" s="292">
        <f t="shared" si="11"/>
        <v>13</v>
      </c>
      <c r="AN39" s="292">
        <v>0</v>
      </c>
      <c r="AO39" s="292">
        <v>0</v>
      </c>
      <c r="AP39" s="292">
        <v>13</v>
      </c>
      <c r="AQ39" s="292">
        <f t="shared" si="12"/>
        <v>17</v>
      </c>
      <c r="AR39" s="292">
        <v>0</v>
      </c>
      <c r="AS39" s="292">
        <v>0</v>
      </c>
      <c r="AT39" s="292">
        <v>17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5</v>
      </c>
      <c r="AZ39" s="292">
        <v>0</v>
      </c>
      <c r="BA39" s="292">
        <v>0</v>
      </c>
      <c r="BB39" s="292">
        <v>5</v>
      </c>
      <c r="BC39" s="292">
        <f t="shared" si="15"/>
        <v>1109</v>
      </c>
      <c r="BD39" s="292">
        <f t="shared" si="16"/>
        <v>540</v>
      </c>
      <c r="BE39" s="292">
        <v>0</v>
      </c>
      <c r="BF39" s="292">
        <v>515</v>
      </c>
      <c r="BG39" s="292">
        <v>11</v>
      </c>
      <c r="BH39" s="292">
        <v>10</v>
      </c>
      <c r="BI39" s="292">
        <v>0</v>
      </c>
      <c r="BJ39" s="292">
        <v>4</v>
      </c>
      <c r="BK39" s="292">
        <f t="shared" si="18"/>
        <v>569</v>
      </c>
      <c r="BL39" s="292">
        <v>0</v>
      </c>
      <c r="BM39" s="292">
        <v>550</v>
      </c>
      <c r="BN39" s="292">
        <v>5</v>
      </c>
      <c r="BO39" s="292">
        <v>12</v>
      </c>
      <c r="BP39" s="292">
        <v>0</v>
      </c>
      <c r="BQ39" s="292">
        <v>2</v>
      </c>
      <c r="BR39" s="292">
        <f t="shared" si="41"/>
        <v>4262</v>
      </c>
      <c r="BS39" s="292">
        <f t="shared" si="42"/>
        <v>0</v>
      </c>
      <c r="BT39" s="292">
        <f t="shared" si="43"/>
        <v>3814</v>
      </c>
      <c r="BU39" s="292">
        <f t="shared" si="44"/>
        <v>112</v>
      </c>
      <c r="BV39" s="292">
        <f t="shared" si="45"/>
        <v>293</v>
      </c>
      <c r="BW39" s="292">
        <f t="shared" si="46"/>
        <v>0</v>
      </c>
      <c r="BX39" s="292">
        <f t="shared" si="47"/>
        <v>43</v>
      </c>
      <c r="BY39" s="292">
        <f t="shared" si="21"/>
        <v>3722</v>
      </c>
      <c r="BZ39" s="292">
        <f t="shared" si="22"/>
        <v>0</v>
      </c>
      <c r="CA39" s="292">
        <f t="shared" si="23"/>
        <v>3299</v>
      </c>
      <c r="CB39" s="292">
        <f t="shared" si="24"/>
        <v>101</v>
      </c>
      <c r="CC39" s="292">
        <f t="shared" si="25"/>
        <v>283</v>
      </c>
      <c r="CD39" s="292">
        <f t="shared" si="26"/>
        <v>0</v>
      </c>
      <c r="CE39" s="292">
        <f t="shared" si="27"/>
        <v>39</v>
      </c>
      <c r="CF39" s="292">
        <f t="shared" si="28"/>
        <v>540</v>
      </c>
      <c r="CG39" s="292">
        <f t="shared" si="48"/>
        <v>0</v>
      </c>
      <c r="CH39" s="292">
        <f t="shared" si="49"/>
        <v>515</v>
      </c>
      <c r="CI39" s="292">
        <f t="shared" si="50"/>
        <v>11</v>
      </c>
      <c r="CJ39" s="292">
        <f t="shared" si="51"/>
        <v>10</v>
      </c>
      <c r="CK39" s="292">
        <f t="shared" si="52"/>
        <v>0</v>
      </c>
      <c r="CL39" s="292">
        <f t="shared" si="53"/>
        <v>4</v>
      </c>
      <c r="CM39" s="292">
        <f t="shared" si="54"/>
        <v>1272</v>
      </c>
      <c r="CN39" s="292">
        <f t="shared" si="55"/>
        <v>0</v>
      </c>
      <c r="CO39" s="292">
        <f t="shared" si="56"/>
        <v>1218</v>
      </c>
      <c r="CP39" s="292">
        <f t="shared" si="57"/>
        <v>18</v>
      </c>
      <c r="CQ39" s="292">
        <f t="shared" si="58"/>
        <v>29</v>
      </c>
      <c r="CR39" s="292">
        <f t="shared" si="59"/>
        <v>0</v>
      </c>
      <c r="CS39" s="292">
        <f t="shared" si="60"/>
        <v>7</v>
      </c>
      <c r="CT39" s="292">
        <f t="shared" si="31"/>
        <v>703</v>
      </c>
      <c r="CU39" s="292">
        <f t="shared" si="32"/>
        <v>0</v>
      </c>
      <c r="CV39" s="292">
        <f t="shared" si="33"/>
        <v>668</v>
      </c>
      <c r="CW39" s="292">
        <f t="shared" si="34"/>
        <v>13</v>
      </c>
      <c r="CX39" s="292">
        <f t="shared" si="35"/>
        <v>17</v>
      </c>
      <c r="CY39" s="292">
        <f t="shared" si="36"/>
        <v>0</v>
      </c>
      <c r="CZ39" s="292">
        <f t="shared" si="37"/>
        <v>5</v>
      </c>
      <c r="DA39" s="292">
        <f t="shared" si="38"/>
        <v>569</v>
      </c>
      <c r="DB39" s="292">
        <f t="shared" si="61"/>
        <v>0</v>
      </c>
      <c r="DC39" s="292">
        <f t="shared" si="62"/>
        <v>550</v>
      </c>
      <c r="DD39" s="292">
        <f t="shared" si="63"/>
        <v>5</v>
      </c>
      <c r="DE39" s="292">
        <f t="shared" si="64"/>
        <v>12</v>
      </c>
      <c r="DF39" s="292">
        <f t="shared" si="65"/>
        <v>0</v>
      </c>
      <c r="DG39" s="292">
        <f t="shared" si="66"/>
        <v>2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9388</v>
      </c>
      <c r="E40" s="292">
        <f t="shared" si="1"/>
        <v>6404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5650</v>
      </c>
      <c r="K40" s="292">
        <v>0</v>
      </c>
      <c r="L40" s="292">
        <v>5650</v>
      </c>
      <c r="M40" s="292">
        <v>0</v>
      </c>
      <c r="N40" s="292">
        <f t="shared" si="4"/>
        <v>144</v>
      </c>
      <c r="O40" s="292">
        <v>0</v>
      </c>
      <c r="P40" s="292">
        <v>144</v>
      </c>
      <c r="Q40" s="292">
        <v>0</v>
      </c>
      <c r="R40" s="292">
        <f t="shared" si="5"/>
        <v>538</v>
      </c>
      <c r="S40" s="292">
        <v>0</v>
      </c>
      <c r="T40" s="292">
        <v>538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72</v>
      </c>
      <c r="AA40" s="292">
        <v>0</v>
      </c>
      <c r="AB40" s="292">
        <v>72</v>
      </c>
      <c r="AC40" s="292">
        <v>0</v>
      </c>
      <c r="AD40" s="292">
        <f t="shared" si="8"/>
        <v>1623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1590</v>
      </c>
      <c r="AJ40" s="292">
        <v>0</v>
      </c>
      <c r="AK40" s="292">
        <v>0</v>
      </c>
      <c r="AL40" s="292">
        <v>1590</v>
      </c>
      <c r="AM40" s="292">
        <f t="shared" si="11"/>
        <v>11</v>
      </c>
      <c r="AN40" s="292">
        <v>0</v>
      </c>
      <c r="AO40" s="292">
        <v>0</v>
      </c>
      <c r="AP40" s="292">
        <v>11</v>
      </c>
      <c r="AQ40" s="292">
        <f t="shared" si="12"/>
        <v>17</v>
      </c>
      <c r="AR40" s="292">
        <v>0</v>
      </c>
      <c r="AS40" s="292">
        <v>0</v>
      </c>
      <c r="AT40" s="292">
        <v>17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5</v>
      </c>
      <c r="AZ40" s="292">
        <v>0</v>
      </c>
      <c r="BA40" s="292">
        <v>0</v>
      </c>
      <c r="BB40" s="292">
        <v>5</v>
      </c>
      <c r="BC40" s="292">
        <f t="shared" si="15"/>
        <v>1361</v>
      </c>
      <c r="BD40" s="292">
        <f t="shared" si="16"/>
        <v>637</v>
      </c>
      <c r="BE40" s="292">
        <v>0</v>
      </c>
      <c r="BF40" s="292">
        <v>578</v>
      </c>
      <c r="BG40" s="292">
        <v>19</v>
      </c>
      <c r="BH40" s="292">
        <v>30</v>
      </c>
      <c r="BI40" s="292">
        <v>0</v>
      </c>
      <c r="BJ40" s="292">
        <v>10</v>
      </c>
      <c r="BK40" s="292">
        <f t="shared" si="18"/>
        <v>724</v>
      </c>
      <c r="BL40" s="292">
        <v>0</v>
      </c>
      <c r="BM40" s="292">
        <v>710</v>
      </c>
      <c r="BN40" s="292">
        <v>5</v>
      </c>
      <c r="BO40" s="292">
        <v>7</v>
      </c>
      <c r="BP40" s="292">
        <v>0</v>
      </c>
      <c r="BQ40" s="292">
        <v>2</v>
      </c>
      <c r="BR40" s="292">
        <f t="shared" si="41"/>
        <v>7041</v>
      </c>
      <c r="BS40" s="292">
        <f t="shared" si="42"/>
        <v>0</v>
      </c>
      <c r="BT40" s="292">
        <f t="shared" si="43"/>
        <v>6228</v>
      </c>
      <c r="BU40" s="292">
        <f t="shared" si="44"/>
        <v>163</v>
      </c>
      <c r="BV40" s="292">
        <f t="shared" si="45"/>
        <v>568</v>
      </c>
      <c r="BW40" s="292">
        <f t="shared" si="46"/>
        <v>0</v>
      </c>
      <c r="BX40" s="292">
        <f t="shared" si="47"/>
        <v>82</v>
      </c>
      <c r="BY40" s="292">
        <f t="shared" si="21"/>
        <v>6404</v>
      </c>
      <c r="BZ40" s="292">
        <f t="shared" si="22"/>
        <v>0</v>
      </c>
      <c r="CA40" s="292">
        <f t="shared" si="23"/>
        <v>5650</v>
      </c>
      <c r="CB40" s="292">
        <f t="shared" si="24"/>
        <v>144</v>
      </c>
      <c r="CC40" s="292">
        <f t="shared" si="25"/>
        <v>538</v>
      </c>
      <c r="CD40" s="292">
        <f t="shared" si="26"/>
        <v>0</v>
      </c>
      <c r="CE40" s="292">
        <f t="shared" si="27"/>
        <v>72</v>
      </c>
      <c r="CF40" s="292">
        <f t="shared" si="28"/>
        <v>637</v>
      </c>
      <c r="CG40" s="292">
        <f t="shared" si="48"/>
        <v>0</v>
      </c>
      <c r="CH40" s="292">
        <f t="shared" si="49"/>
        <v>578</v>
      </c>
      <c r="CI40" s="292">
        <f t="shared" si="50"/>
        <v>19</v>
      </c>
      <c r="CJ40" s="292">
        <f t="shared" si="51"/>
        <v>30</v>
      </c>
      <c r="CK40" s="292">
        <f t="shared" si="52"/>
        <v>0</v>
      </c>
      <c r="CL40" s="292">
        <f t="shared" si="53"/>
        <v>10</v>
      </c>
      <c r="CM40" s="292">
        <f t="shared" si="54"/>
        <v>2347</v>
      </c>
      <c r="CN40" s="292">
        <f t="shared" si="55"/>
        <v>0</v>
      </c>
      <c r="CO40" s="292">
        <f t="shared" si="56"/>
        <v>2300</v>
      </c>
      <c r="CP40" s="292">
        <f t="shared" si="57"/>
        <v>16</v>
      </c>
      <c r="CQ40" s="292">
        <f t="shared" si="58"/>
        <v>24</v>
      </c>
      <c r="CR40" s="292">
        <f t="shared" si="59"/>
        <v>0</v>
      </c>
      <c r="CS40" s="292">
        <f t="shared" si="60"/>
        <v>7</v>
      </c>
      <c r="CT40" s="292">
        <f t="shared" si="31"/>
        <v>1623</v>
      </c>
      <c r="CU40" s="292">
        <f t="shared" si="32"/>
        <v>0</v>
      </c>
      <c r="CV40" s="292">
        <f t="shared" si="33"/>
        <v>1590</v>
      </c>
      <c r="CW40" s="292">
        <f t="shared" si="34"/>
        <v>11</v>
      </c>
      <c r="CX40" s="292">
        <f t="shared" si="35"/>
        <v>17</v>
      </c>
      <c r="CY40" s="292">
        <f t="shared" si="36"/>
        <v>0</v>
      </c>
      <c r="CZ40" s="292">
        <f t="shared" si="37"/>
        <v>5</v>
      </c>
      <c r="DA40" s="292">
        <f t="shared" si="38"/>
        <v>724</v>
      </c>
      <c r="DB40" s="292">
        <f t="shared" si="61"/>
        <v>0</v>
      </c>
      <c r="DC40" s="292">
        <f t="shared" si="62"/>
        <v>710</v>
      </c>
      <c r="DD40" s="292">
        <f t="shared" si="63"/>
        <v>5</v>
      </c>
      <c r="DE40" s="292">
        <f t="shared" si="64"/>
        <v>7</v>
      </c>
      <c r="DF40" s="292">
        <f t="shared" si="65"/>
        <v>0</v>
      </c>
      <c r="DG40" s="292">
        <f t="shared" si="66"/>
        <v>2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2587</v>
      </c>
      <c r="E41" s="292">
        <f t="shared" si="1"/>
        <v>1921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1382</v>
      </c>
      <c r="K41" s="292">
        <v>0</v>
      </c>
      <c r="L41" s="292">
        <v>1382</v>
      </c>
      <c r="M41" s="292">
        <v>0</v>
      </c>
      <c r="N41" s="292">
        <f t="shared" si="4"/>
        <v>34</v>
      </c>
      <c r="O41" s="292">
        <v>0</v>
      </c>
      <c r="P41" s="292">
        <v>34</v>
      </c>
      <c r="Q41" s="292">
        <v>0</v>
      </c>
      <c r="R41" s="292">
        <f t="shared" si="5"/>
        <v>402</v>
      </c>
      <c r="S41" s="292">
        <v>0</v>
      </c>
      <c r="T41" s="292">
        <v>401</v>
      </c>
      <c r="U41" s="292">
        <v>1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103</v>
      </c>
      <c r="AA41" s="292">
        <v>0</v>
      </c>
      <c r="AB41" s="292">
        <v>94</v>
      </c>
      <c r="AC41" s="292">
        <v>9</v>
      </c>
      <c r="AD41" s="292">
        <f t="shared" si="8"/>
        <v>464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418</v>
      </c>
      <c r="AJ41" s="292">
        <v>0</v>
      </c>
      <c r="AK41" s="292">
        <v>0</v>
      </c>
      <c r="AL41" s="292">
        <v>418</v>
      </c>
      <c r="AM41" s="292">
        <f t="shared" si="11"/>
        <v>5</v>
      </c>
      <c r="AN41" s="292">
        <v>0</v>
      </c>
      <c r="AO41" s="292">
        <v>0</v>
      </c>
      <c r="AP41" s="292">
        <v>5</v>
      </c>
      <c r="AQ41" s="292">
        <f t="shared" si="12"/>
        <v>35</v>
      </c>
      <c r="AR41" s="292">
        <v>0</v>
      </c>
      <c r="AS41" s="292">
        <v>0</v>
      </c>
      <c r="AT41" s="292">
        <v>35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6</v>
      </c>
      <c r="AZ41" s="292">
        <v>0</v>
      </c>
      <c r="BA41" s="292">
        <v>0</v>
      </c>
      <c r="BB41" s="292">
        <v>6</v>
      </c>
      <c r="BC41" s="292">
        <f t="shared" si="15"/>
        <v>202</v>
      </c>
      <c r="BD41" s="292">
        <f t="shared" si="16"/>
        <v>43</v>
      </c>
      <c r="BE41" s="292">
        <v>0</v>
      </c>
      <c r="BF41" s="292">
        <v>1</v>
      </c>
      <c r="BG41" s="292">
        <v>3</v>
      </c>
      <c r="BH41" s="292">
        <v>6</v>
      </c>
      <c r="BI41" s="292">
        <v>0</v>
      </c>
      <c r="BJ41" s="292">
        <v>33</v>
      </c>
      <c r="BK41" s="292">
        <f t="shared" si="18"/>
        <v>159</v>
      </c>
      <c r="BL41" s="292">
        <v>0</v>
      </c>
      <c r="BM41" s="292">
        <v>37</v>
      </c>
      <c r="BN41" s="292">
        <v>29</v>
      </c>
      <c r="BO41" s="292">
        <v>63</v>
      </c>
      <c r="BP41" s="292">
        <v>0</v>
      </c>
      <c r="BQ41" s="292">
        <v>30</v>
      </c>
      <c r="BR41" s="292">
        <f t="shared" si="41"/>
        <v>1964</v>
      </c>
      <c r="BS41" s="292">
        <f t="shared" si="42"/>
        <v>0</v>
      </c>
      <c r="BT41" s="292">
        <f t="shared" si="43"/>
        <v>1383</v>
      </c>
      <c r="BU41" s="292">
        <f t="shared" si="44"/>
        <v>37</v>
      </c>
      <c r="BV41" s="292">
        <f t="shared" si="45"/>
        <v>408</v>
      </c>
      <c r="BW41" s="292">
        <f t="shared" si="46"/>
        <v>0</v>
      </c>
      <c r="BX41" s="292">
        <f t="shared" si="47"/>
        <v>136</v>
      </c>
      <c r="BY41" s="292">
        <f t="shared" si="21"/>
        <v>1921</v>
      </c>
      <c r="BZ41" s="292">
        <f t="shared" si="22"/>
        <v>0</v>
      </c>
      <c r="CA41" s="292">
        <f t="shared" si="23"/>
        <v>1382</v>
      </c>
      <c r="CB41" s="292">
        <f t="shared" si="24"/>
        <v>34</v>
      </c>
      <c r="CC41" s="292">
        <f t="shared" si="25"/>
        <v>402</v>
      </c>
      <c r="CD41" s="292">
        <f t="shared" si="26"/>
        <v>0</v>
      </c>
      <c r="CE41" s="292">
        <f t="shared" si="27"/>
        <v>103</v>
      </c>
      <c r="CF41" s="292">
        <f t="shared" si="28"/>
        <v>43</v>
      </c>
      <c r="CG41" s="292">
        <f t="shared" si="48"/>
        <v>0</v>
      </c>
      <c r="CH41" s="292">
        <f t="shared" si="49"/>
        <v>1</v>
      </c>
      <c r="CI41" s="292">
        <f t="shared" si="50"/>
        <v>3</v>
      </c>
      <c r="CJ41" s="292">
        <f t="shared" si="51"/>
        <v>6</v>
      </c>
      <c r="CK41" s="292">
        <f t="shared" si="52"/>
        <v>0</v>
      </c>
      <c r="CL41" s="292">
        <f t="shared" si="53"/>
        <v>33</v>
      </c>
      <c r="CM41" s="292">
        <f t="shared" si="54"/>
        <v>623</v>
      </c>
      <c r="CN41" s="292">
        <f t="shared" si="55"/>
        <v>0</v>
      </c>
      <c r="CO41" s="292">
        <f t="shared" si="56"/>
        <v>455</v>
      </c>
      <c r="CP41" s="292">
        <f t="shared" si="57"/>
        <v>34</v>
      </c>
      <c r="CQ41" s="292">
        <f t="shared" si="58"/>
        <v>98</v>
      </c>
      <c r="CR41" s="292">
        <f t="shared" si="59"/>
        <v>0</v>
      </c>
      <c r="CS41" s="292">
        <f t="shared" si="60"/>
        <v>36</v>
      </c>
      <c r="CT41" s="292">
        <f t="shared" si="31"/>
        <v>464</v>
      </c>
      <c r="CU41" s="292">
        <f t="shared" si="32"/>
        <v>0</v>
      </c>
      <c r="CV41" s="292">
        <f t="shared" si="33"/>
        <v>418</v>
      </c>
      <c r="CW41" s="292">
        <f t="shared" si="34"/>
        <v>5</v>
      </c>
      <c r="CX41" s="292">
        <f t="shared" si="35"/>
        <v>35</v>
      </c>
      <c r="CY41" s="292">
        <f t="shared" si="36"/>
        <v>0</v>
      </c>
      <c r="CZ41" s="292">
        <f t="shared" si="37"/>
        <v>6</v>
      </c>
      <c r="DA41" s="292">
        <f t="shared" si="38"/>
        <v>159</v>
      </c>
      <c r="DB41" s="292">
        <f t="shared" si="61"/>
        <v>0</v>
      </c>
      <c r="DC41" s="292">
        <f t="shared" si="62"/>
        <v>37</v>
      </c>
      <c r="DD41" s="292">
        <f t="shared" si="63"/>
        <v>29</v>
      </c>
      <c r="DE41" s="292">
        <f t="shared" si="64"/>
        <v>63</v>
      </c>
      <c r="DF41" s="292">
        <f t="shared" si="65"/>
        <v>0</v>
      </c>
      <c r="DG41" s="292">
        <f t="shared" si="66"/>
        <v>30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4395</v>
      </c>
      <c r="E42" s="292">
        <f t="shared" si="1"/>
        <v>2942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2148</v>
      </c>
      <c r="K42" s="292">
        <v>0</v>
      </c>
      <c r="L42" s="292">
        <v>2148</v>
      </c>
      <c r="M42" s="292">
        <v>0</v>
      </c>
      <c r="N42" s="292">
        <f t="shared" si="4"/>
        <v>0</v>
      </c>
      <c r="O42" s="292">
        <v>0</v>
      </c>
      <c r="P42" s="292">
        <v>0</v>
      </c>
      <c r="Q42" s="292">
        <v>0</v>
      </c>
      <c r="R42" s="292">
        <f t="shared" si="5"/>
        <v>794</v>
      </c>
      <c r="S42" s="292">
        <v>0</v>
      </c>
      <c r="T42" s="292">
        <v>794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779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736</v>
      </c>
      <c r="AJ42" s="292">
        <v>0</v>
      </c>
      <c r="AK42" s="292">
        <v>0</v>
      </c>
      <c r="AL42" s="292">
        <v>736</v>
      </c>
      <c r="AM42" s="292">
        <f t="shared" si="11"/>
        <v>0</v>
      </c>
      <c r="AN42" s="292">
        <v>0</v>
      </c>
      <c r="AO42" s="292">
        <v>0</v>
      </c>
      <c r="AP42" s="292">
        <v>0</v>
      </c>
      <c r="AQ42" s="292">
        <f t="shared" si="12"/>
        <v>43</v>
      </c>
      <c r="AR42" s="292">
        <v>0</v>
      </c>
      <c r="AS42" s="292">
        <v>0</v>
      </c>
      <c r="AT42" s="292">
        <v>43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674</v>
      </c>
      <c r="BD42" s="292">
        <f t="shared" si="16"/>
        <v>263</v>
      </c>
      <c r="BE42" s="292">
        <v>0</v>
      </c>
      <c r="BF42" s="292">
        <v>207</v>
      </c>
      <c r="BG42" s="292">
        <v>0</v>
      </c>
      <c r="BH42" s="292">
        <v>56</v>
      </c>
      <c r="BI42" s="292">
        <v>0</v>
      </c>
      <c r="BJ42" s="292">
        <v>0</v>
      </c>
      <c r="BK42" s="292">
        <f t="shared" si="18"/>
        <v>411</v>
      </c>
      <c r="BL42" s="292">
        <v>0</v>
      </c>
      <c r="BM42" s="292">
        <v>387</v>
      </c>
      <c r="BN42" s="292">
        <v>0</v>
      </c>
      <c r="BO42" s="292">
        <v>10</v>
      </c>
      <c r="BP42" s="292">
        <v>0</v>
      </c>
      <c r="BQ42" s="292">
        <v>14</v>
      </c>
      <c r="BR42" s="292">
        <f t="shared" si="41"/>
        <v>3205</v>
      </c>
      <c r="BS42" s="292">
        <f t="shared" si="42"/>
        <v>0</v>
      </c>
      <c r="BT42" s="292">
        <f t="shared" si="43"/>
        <v>2355</v>
      </c>
      <c r="BU42" s="292">
        <f t="shared" si="44"/>
        <v>0</v>
      </c>
      <c r="BV42" s="292">
        <f t="shared" si="45"/>
        <v>850</v>
      </c>
      <c r="BW42" s="292">
        <f t="shared" si="46"/>
        <v>0</v>
      </c>
      <c r="BX42" s="292">
        <f t="shared" si="47"/>
        <v>0</v>
      </c>
      <c r="BY42" s="292">
        <f t="shared" si="21"/>
        <v>2942</v>
      </c>
      <c r="BZ42" s="292">
        <f t="shared" si="22"/>
        <v>0</v>
      </c>
      <c r="CA42" s="292">
        <f t="shared" si="23"/>
        <v>2148</v>
      </c>
      <c r="CB42" s="292">
        <f t="shared" si="24"/>
        <v>0</v>
      </c>
      <c r="CC42" s="292">
        <f t="shared" si="25"/>
        <v>794</v>
      </c>
      <c r="CD42" s="292">
        <f t="shared" si="26"/>
        <v>0</v>
      </c>
      <c r="CE42" s="292">
        <f t="shared" si="27"/>
        <v>0</v>
      </c>
      <c r="CF42" s="292">
        <f t="shared" si="28"/>
        <v>263</v>
      </c>
      <c r="CG42" s="292">
        <f t="shared" si="48"/>
        <v>0</v>
      </c>
      <c r="CH42" s="292">
        <f t="shared" si="49"/>
        <v>207</v>
      </c>
      <c r="CI42" s="292">
        <f t="shared" si="50"/>
        <v>0</v>
      </c>
      <c r="CJ42" s="292">
        <f t="shared" si="51"/>
        <v>56</v>
      </c>
      <c r="CK42" s="292">
        <f t="shared" si="52"/>
        <v>0</v>
      </c>
      <c r="CL42" s="292">
        <f t="shared" si="53"/>
        <v>0</v>
      </c>
      <c r="CM42" s="292">
        <f t="shared" si="54"/>
        <v>1190</v>
      </c>
      <c r="CN42" s="292">
        <f t="shared" si="55"/>
        <v>0</v>
      </c>
      <c r="CO42" s="292">
        <f t="shared" si="56"/>
        <v>1123</v>
      </c>
      <c r="CP42" s="292">
        <f t="shared" si="57"/>
        <v>0</v>
      </c>
      <c r="CQ42" s="292">
        <f t="shared" si="58"/>
        <v>53</v>
      </c>
      <c r="CR42" s="292">
        <f t="shared" si="59"/>
        <v>0</v>
      </c>
      <c r="CS42" s="292">
        <f t="shared" si="60"/>
        <v>14</v>
      </c>
      <c r="CT42" s="292">
        <f t="shared" si="31"/>
        <v>779</v>
      </c>
      <c r="CU42" s="292">
        <f t="shared" si="32"/>
        <v>0</v>
      </c>
      <c r="CV42" s="292">
        <f t="shared" si="33"/>
        <v>736</v>
      </c>
      <c r="CW42" s="292">
        <f t="shared" si="34"/>
        <v>0</v>
      </c>
      <c r="CX42" s="292">
        <f t="shared" si="35"/>
        <v>43</v>
      </c>
      <c r="CY42" s="292">
        <f t="shared" si="36"/>
        <v>0</v>
      </c>
      <c r="CZ42" s="292">
        <f t="shared" si="37"/>
        <v>0</v>
      </c>
      <c r="DA42" s="292">
        <f t="shared" si="38"/>
        <v>411</v>
      </c>
      <c r="DB42" s="292">
        <f t="shared" si="61"/>
        <v>0</v>
      </c>
      <c r="DC42" s="292">
        <f t="shared" si="62"/>
        <v>387</v>
      </c>
      <c r="DD42" s="292">
        <f t="shared" si="63"/>
        <v>0</v>
      </c>
      <c r="DE42" s="292">
        <f t="shared" si="64"/>
        <v>10</v>
      </c>
      <c r="DF42" s="292">
        <f t="shared" si="65"/>
        <v>0</v>
      </c>
      <c r="DG42" s="292">
        <f t="shared" si="66"/>
        <v>14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SUM(E7,T7,AI7,AX7,BM7,CB7,CQ7,DF7,DU7,DZ7)</f>
        <v>793741</v>
      </c>
      <c r="E7" s="305">
        <f t="shared" ref="E7:E42" si="1">SUM(F7,M7)</f>
        <v>642864</v>
      </c>
      <c r="F7" s="305">
        <f t="shared" ref="F7:F42" si="2">SUM(G7:L7)</f>
        <v>614016</v>
      </c>
      <c r="G7" s="305">
        <f t="shared" ref="G7:L7" si="3">SUM(G$8:G$207)</f>
        <v>0</v>
      </c>
      <c r="H7" s="305">
        <f t="shared" si="3"/>
        <v>614016</v>
      </c>
      <c r="I7" s="305">
        <f t="shared" si="3"/>
        <v>0</v>
      </c>
      <c r="J7" s="305">
        <f t="shared" si="3"/>
        <v>0</v>
      </c>
      <c r="K7" s="305">
        <f t="shared" si="3"/>
        <v>0</v>
      </c>
      <c r="L7" s="305">
        <f t="shared" si="3"/>
        <v>0</v>
      </c>
      <c r="M7" s="305">
        <f t="shared" ref="M7:M42" si="4">SUM(N7:S7)</f>
        <v>28848</v>
      </c>
      <c r="N7" s="305">
        <f t="shared" ref="N7:S7" si="5">SUM(N$8:N$207)</f>
        <v>0</v>
      </c>
      <c r="O7" s="305">
        <f t="shared" si="5"/>
        <v>28769</v>
      </c>
      <c r="P7" s="305">
        <f t="shared" si="5"/>
        <v>79</v>
      </c>
      <c r="Q7" s="305">
        <f t="shared" si="5"/>
        <v>0</v>
      </c>
      <c r="R7" s="305">
        <f t="shared" si="5"/>
        <v>0</v>
      </c>
      <c r="S7" s="305">
        <f t="shared" si="5"/>
        <v>0</v>
      </c>
      <c r="T7" s="305">
        <f t="shared" ref="T7:T42" si="6">SUM(U7,AB7)</f>
        <v>54968</v>
      </c>
      <c r="U7" s="305">
        <f t="shared" ref="U7:U42" si="7">SUM(V7:AA7)</f>
        <v>24498</v>
      </c>
      <c r="V7" s="305">
        <f t="shared" ref="V7:AA7" si="8">SUM(V$8:V$207)</f>
        <v>0</v>
      </c>
      <c r="W7" s="305">
        <f t="shared" si="8"/>
        <v>48</v>
      </c>
      <c r="X7" s="305">
        <f t="shared" si="8"/>
        <v>6680</v>
      </c>
      <c r="Y7" s="305">
        <f t="shared" si="8"/>
        <v>6985</v>
      </c>
      <c r="Z7" s="305">
        <f t="shared" si="8"/>
        <v>15</v>
      </c>
      <c r="AA7" s="305">
        <f t="shared" si="8"/>
        <v>10770</v>
      </c>
      <c r="AB7" s="305">
        <f t="shared" ref="AB7:AB42" si="9">SUM(AC7:AH7)</f>
        <v>30470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1580</v>
      </c>
      <c r="AF7" s="305">
        <f t="shared" si="10"/>
        <v>453</v>
      </c>
      <c r="AG7" s="305">
        <f t="shared" si="10"/>
        <v>0</v>
      </c>
      <c r="AH7" s="305">
        <f t="shared" si="10"/>
        <v>28437</v>
      </c>
      <c r="AI7" s="305">
        <f t="shared" ref="AI7:AI42" si="11">SUM(AJ7,AQ7)</f>
        <v>1189</v>
      </c>
      <c r="AJ7" s="305">
        <f t="shared" ref="AJ7:AJ42" si="12">SUM(AK7:AP7)</f>
        <v>1189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1189</v>
      </c>
      <c r="AO7" s="305">
        <f t="shared" si="13"/>
        <v>0</v>
      </c>
      <c r="AP7" s="305">
        <f t="shared" si="13"/>
        <v>0</v>
      </c>
      <c r="AQ7" s="305">
        <f t="shared" ref="AQ7:AQ42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42" si="16">SUM(AY7,BF7)</f>
        <v>0</v>
      </c>
      <c r="AY7" s="305">
        <f t="shared" ref="AY7:AY42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2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2" si="21">SUM(BN7,BU7)</f>
        <v>0</v>
      </c>
      <c r="BN7" s="305">
        <f t="shared" ref="BN7:BN42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2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2" si="26">SUM(CC7,CJ7)</f>
        <v>144</v>
      </c>
      <c r="CC7" s="305">
        <f t="shared" ref="CC7:CC42" si="27">SUM(CD7:CI7)</f>
        <v>144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144</v>
      </c>
      <c r="CH7" s="305">
        <f t="shared" si="28"/>
        <v>0</v>
      </c>
      <c r="CI7" s="305">
        <f t="shared" si="28"/>
        <v>0</v>
      </c>
      <c r="CJ7" s="305">
        <f t="shared" ref="CJ7:CJ42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2" si="31">SUM(CR7,CY7)</f>
        <v>83119</v>
      </c>
      <c r="CR7" s="305">
        <f t="shared" ref="CR7:CR42" si="32">SUM(CS7:CX7)</f>
        <v>81853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789</v>
      </c>
      <c r="CV7" s="305">
        <f t="shared" si="33"/>
        <v>80569</v>
      </c>
      <c r="CW7" s="305">
        <f t="shared" si="33"/>
        <v>155</v>
      </c>
      <c r="CX7" s="305">
        <f t="shared" si="33"/>
        <v>340</v>
      </c>
      <c r="CY7" s="305">
        <f t="shared" ref="CY7:CY42" si="34">SUM(CZ7:DE7)</f>
        <v>1266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32</v>
      </c>
      <c r="DC7" s="305">
        <f t="shared" si="35"/>
        <v>668</v>
      </c>
      <c r="DD7" s="305">
        <f t="shared" si="35"/>
        <v>0</v>
      </c>
      <c r="DE7" s="305">
        <f t="shared" si="35"/>
        <v>566</v>
      </c>
      <c r="DF7" s="305">
        <f t="shared" ref="DF7:DF42" si="36">SUM(DG7,DN7)</f>
        <v>189</v>
      </c>
      <c r="DG7" s="305">
        <f t="shared" ref="DG7:DG42" si="37">SUM(DH7:DM7)</f>
        <v>0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0</v>
      </c>
      <c r="DK7" s="305">
        <f t="shared" si="38"/>
        <v>0</v>
      </c>
      <c r="DL7" s="305">
        <f t="shared" si="38"/>
        <v>0</v>
      </c>
      <c r="DM7" s="305">
        <f t="shared" si="38"/>
        <v>0</v>
      </c>
      <c r="DN7" s="305">
        <f t="shared" ref="DN7:DN42" si="39">SUM(DO7:DT7)</f>
        <v>189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189</v>
      </c>
      <c r="DS7" s="305">
        <f t="shared" si="40"/>
        <v>0</v>
      </c>
      <c r="DT7" s="305">
        <f t="shared" si="40"/>
        <v>0</v>
      </c>
      <c r="DU7" s="305">
        <f t="shared" ref="DU7:DU42" si="41">SUM(DV7:DY7)</f>
        <v>5884</v>
      </c>
      <c r="DV7" s="305">
        <f>SUM(DV$8:DV$207)</f>
        <v>5697</v>
      </c>
      <c r="DW7" s="305">
        <f>SUM(DW$8:DW$207)</f>
        <v>71</v>
      </c>
      <c r="DX7" s="305">
        <f>SUM(DX$8:DX$207)</f>
        <v>116</v>
      </c>
      <c r="DY7" s="305">
        <f>SUM(DY$8:DY$207)</f>
        <v>0</v>
      </c>
      <c r="DZ7" s="305">
        <f t="shared" ref="DZ7:DZ42" si="42">SUM(EA7,EH7)</f>
        <v>5384</v>
      </c>
      <c r="EA7" s="305">
        <f t="shared" ref="EA7:EA42" si="43">SUM(EB7:EG7)</f>
        <v>3892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3567</v>
      </c>
      <c r="EE7" s="305">
        <f t="shared" si="44"/>
        <v>0</v>
      </c>
      <c r="EF7" s="305">
        <f t="shared" si="44"/>
        <v>229</v>
      </c>
      <c r="EG7" s="305">
        <f t="shared" si="44"/>
        <v>96</v>
      </c>
      <c r="EH7" s="305">
        <f t="shared" ref="EH7:EH42" si="45">SUM(EI7:EN7)</f>
        <v>1492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1357</v>
      </c>
      <c r="EL7" s="305">
        <f t="shared" si="46"/>
        <v>0</v>
      </c>
      <c r="EM7" s="305">
        <f t="shared" si="46"/>
        <v>135</v>
      </c>
      <c r="EN7" s="305">
        <f t="shared" si="46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370566</v>
      </c>
      <c r="E8" s="292">
        <f t="shared" si="1"/>
        <v>289502</v>
      </c>
      <c r="F8" s="292">
        <f t="shared" si="2"/>
        <v>282390</v>
      </c>
      <c r="G8" s="292">
        <v>0</v>
      </c>
      <c r="H8" s="292">
        <v>282390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7112</v>
      </c>
      <c r="N8" s="292">
        <v>0</v>
      </c>
      <c r="O8" s="292">
        <v>7112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29884</v>
      </c>
      <c r="U8" s="292">
        <f t="shared" si="7"/>
        <v>7076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7076</v>
      </c>
      <c r="AB8" s="292">
        <f t="shared" si="9"/>
        <v>22808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22808</v>
      </c>
      <c r="AI8" s="292">
        <f t="shared" si="11"/>
        <v>875</v>
      </c>
      <c r="AJ8" s="292">
        <f t="shared" si="12"/>
        <v>875</v>
      </c>
      <c r="AK8" s="292">
        <v>0</v>
      </c>
      <c r="AL8" s="292">
        <v>0</v>
      </c>
      <c r="AM8" s="292">
        <v>0</v>
      </c>
      <c r="AN8" s="292">
        <v>875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48526</v>
      </c>
      <c r="CR8" s="292">
        <f t="shared" si="32"/>
        <v>48510</v>
      </c>
      <c r="CS8" s="292">
        <v>0</v>
      </c>
      <c r="CT8" s="292">
        <v>0</v>
      </c>
      <c r="CU8" s="292">
        <v>0</v>
      </c>
      <c r="CV8" s="292">
        <v>48510</v>
      </c>
      <c r="CW8" s="292">
        <v>0</v>
      </c>
      <c r="CX8" s="292">
        <v>0</v>
      </c>
      <c r="CY8" s="292">
        <f t="shared" si="34"/>
        <v>16</v>
      </c>
      <c r="CZ8" s="292">
        <v>0</v>
      </c>
      <c r="DA8" s="292">
        <v>0</v>
      </c>
      <c r="DB8" s="292">
        <v>0</v>
      </c>
      <c r="DC8" s="292">
        <v>16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1779</v>
      </c>
      <c r="EA8" s="292">
        <f t="shared" si="43"/>
        <v>475</v>
      </c>
      <c r="EB8" s="292">
        <v>0</v>
      </c>
      <c r="EC8" s="292">
        <v>0</v>
      </c>
      <c r="ED8" s="292">
        <v>475</v>
      </c>
      <c r="EE8" s="292">
        <v>0</v>
      </c>
      <c r="EF8" s="292">
        <v>0</v>
      </c>
      <c r="EG8" s="292">
        <v>0</v>
      </c>
      <c r="EH8" s="292">
        <f t="shared" si="45"/>
        <v>1304</v>
      </c>
      <c r="EI8" s="292">
        <v>0</v>
      </c>
      <c r="EJ8" s="292">
        <v>0</v>
      </c>
      <c r="EK8" s="292">
        <v>1304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54798</v>
      </c>
      <c r="E9" s="292">
        <f t="shared" si="1"/>
        <v>45585</v>
      </c>
      <c r="F9" s="292">
        <f t="shared" si="2"/>
        <v>44671</v>
      </c>
      <c r="G9" s="292">
        <v>0</v>
      </c>
      <c r="H9" s="292">
        <v>44671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914</v>
      </c>
      <c r="N9" s="292">
        <v>0</v>
      </c>
      <c r="O9" s="292">
        <v>914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0</v>
      </c>
      <c r="U9" s="292">
        <f t="shared" si="7"/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 t="shared" si="9"/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6192</v>
      </c>
      <c r="CR9" s="292">
        <f t="shared" si="32"/>
        <v>6192</v>
      </c>
      <c r="CS9" s="292">
        <v>0</v>
      </c>
      <c r="CT9" s="292">
        <v>0</v>
      </c>
      <c r="CU9" s="292">
        <v>500</v>
      </c>
      <c r="CV9" s="292">
        <v>5477</v>
      </c>
      <c r="CW9" s="292">
        <v>2</v>
      </c>
      <c r="CX9" s="292">
        <v>213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19</v>
      </c>
      <c r="DV9" s="292">
        <v>0</v>
      </c>
      <c r="DW9" s="292">
        <v>19</v>
      </c>
      <c r="DX9" s="292">
        <v>0</v>
      </c>
      <c r="DY9" s="292">
        <v>0</v>
      </c>
      <c r="DZ9" s="292">
        <f t="shared" si="42"/>
        <v>3002</v>
      </c>
      <c r="EA9" s="292">
        <f t="shared" si="43"/>
        <v>3002</v>
      </c>
      <c r="EB9" s="292">
        <v>0</v>
      </c>
      <c r="EC9" s="292">
        <v>0</v>
      </c>
      <c r="ED9" s="292">
        <v>3002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20431</v>
      </c>
      <c r="E10" s="292">
        <f t="shared" si="1"/>
        <v>16497</v>
      </c>
      <c r="F10" s="292">
        <f t="shared" si="2"/>
        <v>15342</v>
      </c>
      <c r="G10" s="292">
        <v>0</v>
      </c>
      <c r="H10" s="292">
        <v>15342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1155</v>
      </c>
      <c r="N10" s="292">
        <v>0</v>
      </c>
      <c r="O10" s="292">
        <v>1076</v>
      </c>
      <c r="P10" s="292">
        <v>79</v>
      </c>
      <c r="Q10" s="292">
        <v>0</v>
      </c>
      <c r="R10" s="292">
        <v>0</v>
      </c>
      <c r="S10" s="292">
        <v>0</v>
      </c>
      <c r="T10" s="292">
        <f t="shared" si="6"/>
        <v>587</v>
      </c>
      <c r="U10" s="292">
        <f t="shared" si="7"/>
        <v>474</v>
      </c>
      <c r="V10" s="292">
        <v>0</v>
      </c>
      <c r="W10" s="292">
        <v>0</v>
      </c>
      <c r="X10" s="292">
        <v>58</v>
      </c>
      <c r="Y10" s="292">
        <v>0</v>
      </c>
      <c r="Z10" s="292">
        <v>0</v>
      </c>
      <c r="AA10" s="292">
        <v>416</v>
      </c>
      <c r="AB10" s="292">
        <f t="shared" si="9"/>
        <v>113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113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3251</v>
      </c>
      <c r="CR10" s="292">
        <f t="shared" si="32"/>
        <v>3250</v>
      </c>
      <c r="CS10" s="292">
        <v>0</v>
      </c>
      <c r="CT10" s="292">
        <v>0</v>
      </c>
      <c r="CU10" s="292">
        <v>250</v>
      </c>
      <c r="CV10" s="292">
        <v>3000</v>
      </c>
      <c r="CW10" s="292">
        <v>0</v>
      </c>
      <c r="CX10" s="292">
        <v>0</v>
      </c>
      <c r="CY10" s="292">
        <f t="shared" si="34"/>
        <v>1</v>
      </c>
      <c r="CZ10" s="292">
        <v>0</v>
      </c>
      <c r="DA10" s="292">
        <v>0</v>
      </c>
      <c r="DB10" s="292">
        <v>0</v>
      </c>
      <c r="DC10" s="292">
        <v>1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 t="shared" si="42"/>
        <v>96</v>
      </c>
      <c r="EA10" s="292">
        <f t="shared" si="43"/>
        <v>96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96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22106</v>
      </c>
      <c r="E11" s="292">
        <f t="shared" si="1"/>
        <v>18128</v>
      </c>
      <c r="F11" s="292">
        <f t="shared" si="2"/>
        <v>17323</v>
      </c>
      <c r="G11" s="292">
        <v>0</v>
      </c>
      <c r="H11" s="292">
        <v>17323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805</v>
      </c>
      <c r="N11" s="292">
        <v>0</v>
      </c>
      <c r="O11" s="292">
        <v>805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2339</v>
      </c>
      <c r="U11" s="292">
        <f t="shared" si="7"/>
        <v>1688</v>
      </c>
      <c r="V11" s="292">
        <v>0</v>
      </c>
      <c r="W11" s="292">
        <v>0</v>
      </c>
      <c r="X11" s="292">
        <v>1497</v>
      </c>
      <c r="Y11" s="292">
        <v>0</v>
      </c>
      <c r="Z11" s="292">
        <v>0</v>
      </c>
      <c r="AA11" s="292">
        <v>191</v>
      </c>
      <c r="AB11" s="292">
        <f t="shared" si="9"/>
        <v>651</v>
      </c>
      <c r="AC11" s="292">
        <v>0</v>
      </c>
      <c r="AD11" s="292">
        <v>0</v>
      </c>
      <c r="AE11" s="292">
        <v>145</v>
      </c>
      <c r="AF11" s="292">
        <v>0</v>
      </c>
      <c r="AG11" s="292">
        <v>0</v>
      </c>
      <c r="AH11" s="292">
        <v>506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258</v>
      </c>
      <c r="CR11" s="292">
        <f t="shared" si="32"/>
        <v>253</v>
      </c>
      <c r="CS11" s="292">
        <v>0</v>
      </c>
      <c r="CT11" s="292">
        <v>0</v>
      </c>
      <c r="CU11" s="292">
        <v>0</v>
      </c>
      <c r="CV11" s="292">
        <v>253</v>
      </c>
      <c r="CW11" s="292">
        <v>0</v>
      </c>
      <c r="CX11" s="292">
        <v>0</v>
      </c>
      <c r="CY11" s="292">
        <f t="shared" si="34"/>
        <v>5</v>
      </c>
      <c r="CZ11" s="292">
        <v>0</v>
      </c>
      <c r="DA11" s="292">
        <v>0</v>
      </c>
      <c r="DB11" s="292">
        <v>0</v>
      </c>
      <c r="DC11" s="292">
        <v>5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1356</v>
      </c>
      <c r="DV11" s="292">
        <v>1356</v>
      </c>
      <c r="DW11" s="292">
        <v>0</v>
      </c>
      <c r="DX11" s="292">
        <v>0</v>
      </c>
      <c r="DY11" s="292">
        <v>0</v>
      </c>
      <c r="DZ11" s="292">
        <f t="shared" si="42"/>
        <v>25</v>
      </c>
      <c r="EA11" s="292">
        <f t="shared" si="43"/>
        <v>11</v>
      </c>
      <c r="EB11" s="292">
        <v>0</v>
      </c>
      <c r="EC11" s="292">
        <v>0</v>
      </c>
      <c r="ED11" s="292">
        <v>11</v>
      </c>
      <c r="EE11" s="292">
        <v>0</v>
      </c>
      <c r="EF11" s="292">
        <v>0</v>
      </c>
      <c r="EG11" s="292">
        <v>0</v>
      </c>
      <c r="EH11" s="292">
        <f t="shared" si="45"/>
        <v>14</v>
      </c>
      <c r="EI11" s="292">
        <v>0</v>
      </c>
      <c r="EJ11" s="292">
        <v>0</v>
      </c>
      <c r="EK11" s="292">
        <v>14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11024</v>
      </c>
      <c r="E12" s="292">
        <f t="shared" si="1"/>
        <v>9179</v>
      </c>
      <c r="F12" s="292">
        <f t="shared" si="2"/>
        <v>8832</v>
      </c>
      <c r="G12" s="292">
        <v>0</v>
      </c>
      <c r="H12" s="292">
        <v>8832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347</v>
      </c>
      <c r="N12" s="292">
        <v>0</v>
      </c>
      <c r="O12" s="292">
        <v>347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1108</v>
      </c>
      <c r="U12" s="292">
        <f t="shared" si="7"/>
        <v>1057</v>
      </c>
      <c r="V12" s="292">
        <v>0</v>
      </c>
      <c r="W12" s="292">
        <v>0</v>
      </c>
      <c r="X12" s="292">
        <v>315</v>
      </c>
      <c r="Y12" s="292">
        <v>734</v>
      </c>
      <c r="Z12" s="292">
        <v>0</v>
      </c>
      <c r="AA12" s="292">
        <v>8</v>
      </c>
      <c r="AB12" s="292">
        <f t="shared" si="9"/>
        <v>51</v>
      </c>
      <c r="AC12" s="292">
        <v>0</v>
      </c>
      <c r="AD12" s="292">
        <v>0</v>
      </c>
      <c r="AE12" s="292">
        <v>3</v>
      </c>
      <c r="AF12" s="292">
        <v>3</v>
      </c>
      <c r="AG12" s="292">
        <v>0</v>
      </c>
      <c r="AH12" s="292">
        <v>45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726</v>
      </c>
      <c r="CR12" s="292">
        <f t="shared" si="32"/>
        <v>726</v>
      </c>
      <c r="CS12" s="292">
        <v>0</v>
      </c>
      <c r="CT12" s="292">
        <v>0</v>
      </c>
      <c r="CU12" s="292">
        <v>0</v>
      </c>
      <c r="CV12" s="292">
        <v>726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11</v>
      </c>
      <c r="DV12" s="292">
        <v>0</v>
      </c>
      <c r="DW12" s="292">
        <v>11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25964</v>
      </c>
      <c r="E13" s="292">
        <f t="shared" si="1"/>
        <v>20629</v>
      </c>
      <c r="F13" s="292">
        <f t="shared" si="2"/>
        <v>20396</v>
      </c>
      <c r="G13" s="292">
        <v>0</v>
      </c>
      <c r="H13" s="292">
        <v>20396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233</v>
      </c>
      <c r="N13" s="292">
        <v>0</v>
      </c>
      <c r="O13" s="292">
        <v>233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1044</v>
      </c>
      <c r="U13" s="292">
        <f t="shared" si="7"/>
        <v>99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99</v>
      </c>
      <c r="AB13" s="292">
        <f t="shared" si="9"/>
        <v>945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945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4231</v>
      </c>
      <c r="CR13" s="292">
        <f t="shared" si="32"/>
        <v>3912</v>
      </c>
      <c r="CS13" s="292">
        <v>0</v>
      </c>
      <c r="CT13" s="292">
        <v>0</v>
      </c>
      <c r="CU13" s="292">
        <v>0</v>
      </c>
      <c r="CV13" s="292">
        <v>3838</v>
      </c>
      <c r="CW13" s="292">
        <v>74</v>
      </c>
      <c r="CX13" s="292">
        <v>0</v>
      </c>
      <c r="CY13" s="292">
        <f t="shared" si="34"/>
        <v>319</v>
      </c>
      <c r="CZ13" s="292">
        <v>0</v>
      </c>
      <c r="DA13" s="292">
        <v>0</v>
      </c>
      <c r="DB13" s="292">
        <v>0</v>
      </c>
      <c r="DC13" s="292">
        <v>319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60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60</v>
      </c>
      <c r="EI13" s="292">
        <v>0</v>
      </c>
      <c r="EJ13" s="292">
        <v>0</v>
      </c>
      <c r="EK13" s="292">
        <v>0</v>
      </c>
      <c r="EL13" s="292">
        <v>0</v>
      </c>
      <c r="EM13" s="292">
        <v>60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9871</v>
      </c>
      <c r="E14" s="292">
        <f t="shared" si="1"/>
        <v>8185</v>
      </c>
      <c r="F14" s="292">
        <f t="shared" si="2"/>
        <v>7404</v>
      </c>
      <c r="G14" s="292">
        <v>0</v>
      </c>
      <c r="H14" s="292">
        <v>7404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781</v>
      </c>
      <c r="N14" s="292">
        <v>0</v>
      </c>
      <c r="O14" s="292">
        <v>781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930</v>
      </c>
      <c r="U14" s="292">
        <f t="shared" si="7"/>
        <v>889</v>
      </c>
      <c r="V14" s="292">
        <v>0</v>
      </c>
      <c r="W14" s="292">
        <v>0</v>
      </c>
      <c r="X14" s="292">
        <v>227</v>
      </c>
      <c r="Y14" s="292">
        <v>624</v>
      </c>
      <c r="Z14" s="292">
        <v>0</v>
      </c>
      <c r="AA14" s="292">
        <v>38</v>
      </c>
      <c r="AB14" s="292">
        <f t="shared" si="9"/>
        <v>41</v>
      </c>
      <c r="AC14" s="292">
        <v>0</v>
      </c>
      <c r="AD14" s="292">
        <v>0</v>
      </c>
      <c r="AE14" s="292">
        <v>3</v>
      </c>
      <c r="AF14" s="292">
        <v>5</v>
      </c>
      <c r="AG14" s="292">
        <v>0</v>
      </c>
      <c r="AH14" s="292">
        <v>33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747</v>
      </c>
      <c r="CR14" s="292">
        <f t="shared" si="32"/>
        <v>747</v>
      </c>
      <c r="CS14" s="292">
        <v>0</v>
      </c>
      <c r="CT14" s="292">
        <v>0</v>
      </c>
      <c r="CU14" s="292">
        <v>0</v>
      </c>
      <c r="CV14" s="292">
        <v>747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9</v>
      </c>
      <c r="DV14" s="292">
        <v>1</v>
      </c>
      <c r="DW14" s="292">
        <v>8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20927</v>
      </c>
      <c r="E15" s="292">
        <f t="shared" si="1"/>
        <v>17757</v>
      </c>
      <c r="F15" s="292">
        <f t="shared" si="2"/>
        <v>16363</v>
      </c>
      <c r="G15" s="292">
        <v>0</v>
      </c>
      <c r="H15" s="292">
        <v>16363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1394</v>
      </c>
      <c r="N15" s="292">
        <v>0</v>
      </c>
      <c r="O15" s="292">
        <v>1394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962</v>
      </c>
      <c r="U15" s="292">
        <f t="shared" si="7"/>
        <v>945</v>
      </c>
      <c r="V15" s="292">
        <v>0</v>
      </c>
      <c r="W15" s="292">
        <v>0</v>
      </c>
      <c r="X15" s="292">
        <v>88</v>
      </c>
      <c r="Y15" s="292">
        <v>0</v>
      </c>
      <c r="Z15" s="292">
        <v>0</v>
      </c>
      <c r="AA15" s="292">
        <v>857</v>
      </c>
      <c r="AB15" s="292">
        <f t="shared" si="9"/>
        <v>17</v>
      </c>
      <c r="AC15" s="292">
        <v>0</v>
      </c>
      <c r="AD15" s="292">
        <v>0</v>
      </c>
      <c r="AE15" s="292">
        <v>17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2151</v>
      </c>
      <c r="CR15" s="292">
        <f t="shared" si="32"/>
        <v>2151</v>
      </c>
      <c r="CS15" s="292">
        <v>0</v>
      </c>
      <c r="CT15" s="292">
        <v>0</v>
      </c>
      <c r="CU15" s="292">
        <v>0</v>
      </c>
      <c r="CV15" s="292">
        <v>2151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57</v>
      </c>
      <c r="EA15" s="292">
        <f t="shared" si="43"/>
        <v>56</v>
      </c>
      <c r="EB15" s="292">
        <v>0</v>
      </c>
      <c r="EC15" s="292">
        <v>0</v>
      </c>
      <c r="ED15" s="292">
        <v>56</v>
      </c>
      <c r="EE15" s="292">
        <v>0</v>
      </c>
      <c r="EF15" s="292">
        <v>0</v>
      </c>
      <c r="EG15" s="292">
        <v>0</v>
      </c>
      <c r="EH15" s="292">
        <f t="shared" si="45"/>
        <v>1</v>
      </c>
      <c r="EI15" s="292">
        <v>0</v>
      </c>
      <c r="EJ15" s="292">
        <v>0</v>
      </c>
      <c r="EK15" s="292">
        <v>1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15104</v>
      </c>
      <c r="E16" s="292">
        <f t="shared" si="1"/>
        <v>12263</v>
      </c>
      <c r="F16" s="292">
        <f t="shared" si="2"/>
        <v>12120</v>
      </c>
      <c r="G16" s="292">
        <v>0</v>
      </c>
      <c r="H16" s="292">
        <v>12120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143</v>
      </c>
      <c r="N16" s="292">
        <v>0</v>
      </c>
      <c r="O16" s="292">
        <v>143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759</v>
      </c>
      <c r="U16" s="292">
        <f t="shared" si="7"/>
        <v>80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80</v>
      </c>
      <c r="AB16" s="292">
        <f t="shared" si="9"/>
        <v>679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679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1893</v>
      </c>
      <c r="CR16" s="292">
        <f t="shared" si="32"/>
        <v>1893</v>
      </c>
      <c r="CS16" s="292">
        <v>0</v>
      </c>
      <c r="CT16" s="292">
        <v>0</v>
      </c>
      <c r="CU16" s="292">
        <v>0</v>
      </c>
      <c r="CV16" s="292">
        <v>1852</v>
      </c>
      <c r="CW16" s="292">
        <v>41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189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189</v>
      </c>
      <c r="DO16" s="292">
        <v>0</v>
      </c>
      <c r="DP16" s="292">
        <v>0</v>
      </c>
      <c r="DQ16" s="292">
        <v>0</v>
      </c>
      <c r="DR16" s="292">
        <v>189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24382</v>
      </c>
      <c r="E17" s="292">
        <f t="shared" si="1"/>
        <v>19074</v>
      </c>
      <c r="F17" s="292">
        <f t="shared" si="2"/>
        <v>17892</v>
      </c>
      <c r="G17" s="292">
        <v>0</v>
      </c>
      <c r="H17" s="292">
        <v>17892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1182</v>
      </c>
      <c r="N17" s="292">
        <v>0</v>
      </c>
      <c r="O17" s="292">
        <v>1182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3264</v>
      </c>
      <c r="U17" s="292">
        <f t="shared" si="7"/>
        <v>1102</v>
      </c>
      <c r="V17" s="292">
        <v>0</v>
      </c>
      <c r="W17" s="292">
        <v>0</v>
      </c>
      <c r="X17" s="292">
        <v>928</v>
      </c>
      <c r="Y17" s="292">
        <v>0</v>
      </c>
      <c r="Z17" s="292">
        <v>0</v>
      </c>
      <c r="AA17" s="292">
        <v>174</v>
      </c>
      <c r="AB17" s="292">
        <f t="shared" si="9"/>
        <v>2162</v>
      </c>
      <c r="AC17" s="292">
        <v>0</v>
      </c>
      <c r="AD17" s="292">
        <v>0</v>
      </c>
      <c r="AE17" s="292">
        <v>1065</v>
      </c>
      <c r="AF17" s="292">
        <v>0</v>
      </c>
      <c r="AG17" s="292">
        <v>0</v>
      </c>
      <c r="AH17" s="292">
        <v>1097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1705</v>
      </c>
      <c r="CR17" s="292">
        <f t="shared" si="32"/>
        <v>1629</v>
      </c>
      <c r="CS17" s="292">
        <v>0</v>
      </c>
      <c r="CT17" s="292">
        <v>0</v>
      </c>
      <c r="CU17" s="292">
        <v>0</v>
      </c>
      <c r="CV17" s="292">
        <v>1629</v>
      </c>
      <c r="CW17" s="292">
        <v>0</v>
      </c>
      <c r="CX17" s="292">
        <v>0</v>
      </c>
      <c r="CY17" s="292">
        <f t="shared" si="34"/>
        <v>76</v>
      </c>
      <c r="CZ17" s="292">
        <v>0</v>
      </c>
      <c r="DA17" s="292">
        <v>0</v>
      </c>
      <c r="DB17" s="292">
        <v>0</v>
      </c>
      <c r="DC17" s="292">
        <v>76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35</v>
      </c>
      <c r="DV17" s="292">
        <v>0</v>
      </c>
      <c r="DW17" s="292">
        <v>0</v>
      </c>
      <c r="DX17" s="292">
        <v>35</v>
      </c>
      <c r="DY17" s="292">
        <v>0</v>
      </c>
      <c r="DZ17" s="292">
        <f t="shared" si="42"/>
        <v>304</v>
      </c>
      <c r="EA17" s="292">
        <f t="shared" si="43"/>
        <v>229</v>
      </c>
      <c r="EB17" s="292">
        <v>0</v>
      </c>
      <c r="EC17" s="292">
        <v>0</v>
      </c>
      <c r="ED17" s="292">
        <v>0</v>
      </c>
      <c r="EE17" s="292">
        <v>0</v>
      </c>
      <c r="EF17" s="292">
        <v>229</v>
      </c>
      <c r="EG17" s="292">
        <v>0</v>
      </c>
      <c r="EH17" s="292">
        <f t="shared" si="45"/>
        <v>75</v>
      </c>
      <c r="EI17" s="292">
        <v>0</v>
      </c>
      <c r="EJ17" s="292">
        <v>0</v>
      </c>
      <c r="EK17" s="292">
        <v>0</v>
      </c>
      <c r="EL17" s="292">
        <v>0</v>
      </c>
      <c r="EM17" s="292">
        <v>75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19236</v>
      </c>
      <c r="E18" s="292">
        <f t="shared" si="1"/>
        <v>16025</v>
      </c>
      <c r="F18" s="292">
        <f t="shared" si="2"/>
        <v>15498</v>
      </c>
      <c r="G18" s="292">
        <v>0</v>
      </c>
      <c r="H18" s="292">
        <v>15498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527</v>
      </c>
      <c r="N18" s="292">
        <v>0</v>
      </c>
      <c r="O18" s="292">
        <v>527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1671</v>
      </c>
      <c r="U18" s="292">
        <f t="shared" si="7"/>
        <v>877</v>
      </c>
      <c r="V18" s="292">
        <v>0</v>
      </c>
      <c r="W18" s="292">
        <v>0</v>
      </c>
      <c r="X18" s="292">
        <v>750</v>
      </c>
      <c r="Y18" s="292">
        <v>0</v>
      </c>
      <c r="Z18" s="292">
        <v>0</v>
      </c>
      <c r="AA18" s="292">
        <v>127</v>
      </c>
      <c r="AB18" s="292">
        <f t="shared" si="9"/>
        <v>794</v>
      </c>
      <c r="AC18" s="292">
        <v>0</v>
      </c>
      <c r="AD18" s="292">
        <v>0</v>
      </c>
      <c r="AE18" s="292">
        <v>22</v>
      </c>
      <c r="AF18" s="292">
        <v>0</v>
      </c>
      <c r="AG18" s="292">
        <v>0</v>
      </c>
      <c r="AH18" s="292">
        <v>772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1540</v>
      </c>
      <c r="DV18" s="292">
        <v>1519</v>
      </c>
      <c r="DW18" s="292">
        <v>0</v>
      </c>
      <c r="DX18" s="292">
        <v>21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13819</v>
      </c>
      <c r="E19" s="292">
        <f t="shared" si="1"/>
        <v>11390</v>
      </c>
      <c r="F19" s="292">
        <f t="shared" si="2"/>
        <v>10696</v>
      </c>
      <c r="G19" s="292">
        <v>0</v>
      </c>
      <c r="H19" s="292">
        <v>10696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694</v>
      </c>
      <c r="N19" s="292">
        <v>0</v>
      </c>
      <c r="O19" s="292">
        <v>694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144</v>
      </c>
      <c r="CC19" s="292">
        <f t="shared" si="27"/>
        <v>144</v>
      </c>
      <c r="CD19" s="292">
        <v>0</v>
      </c>
      <c r="CE19" s="292">
        <v>0</v>
      </c>
      <c r="CF19" s="292">
        <v>0</v>
      </c>
      <c r="CG19" s="292">
        <v>144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2285</v>
      </c>
      <c r="CR19" s="292">
        <f t="shared" si="32"/>
        <v>1735</v>
      </c>
      <c r="CS19" s="292">
        <v>0</v>
      </c>
      <c r="CT19" s="292">
        <v>0</v>
      </c>
      <c r="CU19" s="292">
        <v>0</v>
      </c>
      <c r="CV19" s="292">
        <v>1717</v>
      </c>
      <c r="CW19" s="292">
        <v>0</v>
      </c>
      <c r="CX19" s="292">
        <v>18</v>
      </c>
      <c r="CY19" s="292">
        <f t="shared" si="34"/>
        <v>550</v>
      </c>
      <c r="CZ19" s="292">
        <v>0</v>
      </c>
      <c r="DA19" s="292">
        <v>0</v>
      </c>
      <c r="DB19" s="292">
        <v>0</v>
      </c>
      <c r="DC19" s="292">
        <v>61</v>
      </c>
      <c r="DD19" s="292">
        <v>0</v>
      </c>
      <c r="DE19" s="292">
        <v>489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45853</v>
      </c>
      <c r="E20" s="292">
        <f t="shared" si="1"/>
        <v>41118</v>
      </c>
      <c r="F20" s="292">
        <f t="shared" si="2"/>
        <v>36165</v>
      </c>
      <c r="G20" s="292">
        <v>0</v>
      </c>
      <c r="H20" s="292">
        <v>36165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4953</v>
      </c>
      <c r="N20" s="292">
        <v>0</v>
      </c>
      <c r="O20" s="292">
        <v>4953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3120</v>
      </c>
      <c r="U20" s="292">
        <f t="shared" si="7"/>
        <v>2564</v>
      </c>
      <c r="V20" s="292">
        <v>0</v>
      </c>
      <c r="W20" s="292">
        <v>0</v>
      </c>
      <c r="X20" s="292">
        <v>853</v>
      </c>
      <c r="Y20" s="292">
        <v>1546</v>
      </c>
      <c r="Z20" s="292">
        <v>0</v>
      </c>
      <c r="AA20" s="292">
        <v>165</v>
      </c>
      <c r="AB20" s="292">
        <f t="shared" si="9"/>
        <v>556</v>
      </c>
      <c r="AC20" s="292">
        <v>0</v>
      </c>
      <c r="AD20" s="292">
        <v>0</v>
      </c>
      <c r="AE20" s="292">
        <v>185</v>
      </c>
      <c r="AF20" s="292">
        <v>335</v>
      </c>
      <c r="AG20" s="292">
        <v>0</v>
      </c>
      <c r="AH20" s="292">
        <v>36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1615</v>
      </c>
      <c r="CR20" s="292">
        <f t="shared" si="32"/>
        <v>1615</v>
      </c>
      <c r="CS20" s="292">
        <v>0</v>
      </c>
      <c r="CT20" s="292">
        <v>0</v>
      </c>
      <c r="CU20" s="292">
        <v>0</v>
      </c>
      <c r="CV20" s="292">
        <v>1615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17638</v>
      </c>
      <c r="E21" s="292">
        <f t="shared" si="1"/>
        <v>14731</v>
      </c>
      <c r="F21" s="292">
        <f t="shared" si="2"/>
        <v>14392</v>
      </c>
      <c r="G21" s="292">
        <v>0</v>
      </c>
      <c r="H21" s="292">
        <v>14392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339</v>
      </c>
      <c r="N21" s="292">
        <v>0</v>
      </c>
      <c r="O21" s="292">
        <v>339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1177</v>
      </c>
      <c r="U21" s="292">
        <f t="shared" si="7"/>
        <v>796</v>
      </c>
      <c r="V21" s="292">
        <v>0</v>
      </c>
      <c r="W21" s="292">
        <v>48</v>
      </c>
      <c r="X21" s="292">
        <v>22</v>
      </c>
      <c r="Y21" s="292">
        <v>445</v>
      </c>
      <c r="Z21" s="292">
        <v>0</v>
      </c>
      <c r="AA21" s="292">
        <v>281</v>
      </c>
      <c r="AB21" s="292">
        <f t="shared" si="9"/>
        <v>381</v>
      </c>
      <c r="AC21" s="292">
        <v>0</v>
      </c>
      <c r="AD21" s="292">
        <v>0</v>
      </c>
      <c r="AE21" s="292">
        <v>9</v>
      </c>
      <c r="AF21" s="292">
        <v>6</v>
      </c>
      <c r="AG21" s="292">
        <v>0</v>
      </c>
      <c r="AH21" s="292">
        <v>366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746</v>
      </c>
      <c r="CR21" s="292">
        <f t="shared" si="32"/>
        <v>746</v>
      </c>
      <c r="CS21" s="292">
        <v>0</v>
      </c>
      <c r="CT21" s="292">
        <v>0</v>
      </c>
      <c r="CU21" s="292">
        <v>0</v>
      </c>
      <c r="CV21" s="292">
        <v>746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969</v>
      </c>
      <c r="DV21" s="292">
        <v>969</v>
      </c>
      <c r="DW21" s="292">
        <v>0</v>
      </c>
      <c r="DX21" s="292">
        <v>0</v>
      </c>
      <c r="DY21" s="292">
        <v>0</v>
      </c>
      <c r="DZ21" s="292">
        <f t="shared" si="42"/>
        <v>15</v>
      </c>
      <c r="EA21" s="292">
        <f t="shared" si="43"/>
        <v>11</v>
      </c>
      <c r="EB21" s="292">
        <v>0</v>
      </c>
      <c r="EC21" s="292">
        <v>0</v>
      </c>
      <c r="ED21" s="292">
        <v>11</v>
      </c>
      <c r="EE21" s="292">
        <v>0</v>
      </c>
      <c r="EF21" s="292">
        <v>0</v>
      </c>
      <c r="EG21" s="292">
        <v>0</v>
      </c>
      <c r="EH21" s="292">
        <f t="shared" si="45"/>
        <v>4</v>
      </c>
      <c r="EI21" s="292">
        <v>0</v>
      </c>
      <c r="EJ21" s="292">
        <v>0</v>
      </c>
      <c r="EK21" s="292">
        <v>4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3913</v>
      </c>
      <c r="E22" s="292">
        <f t="shared" si="1"/>
        <v>3106</v>
      </c>
      <c r="F22" s="292">
        <f t="shared" si="2"/>
        <v>2918</v>
      </c>
      <c r="G22" s="292">
        <v>0</v>
      </c>
      <c r="H22" s="292">
        <v>2918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188</v>
      </c>
      <c r="N22" s="292">
        <v>0</v>
      </c>
      <c r="O22" s="292">
        <v>188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441</v>
      </c>
      <c r="U22" s="292">
        <f t="shared" si="7"/>
        <v>407</v>
      </c>
      <c r="V22" s="292">
        <v>0</v>
      </c>
      <c r="W22" s="292">
        <v>0</v>
      </c>
      <c r="X22" s="292">
        <v>95</v>
      </c>
      <c r="Y22" s="292">
        <v>306</v>
      </c>
      <c r="Z22" s="292">
        <v>0</v>
      </c>
      <c r="AA22" s="292">
        <v>6</v>
      </c>
      <c r="AB22" s="292">
        <f t="shared" si="9"/>
        <v>34</v>
      </c>
      <c r="AC22" s="292">
        <v>0</v>
      </c>
      <c r="AD22" s="292">
        <v>0</v>
      </c>
      <c r="AE22" s="292">
        <v>3</v>
      </c>
      <c r="AF22" s="292">
        <v>1</v>
      </c>
      <c r="AG22" s="292">
        <v>0</v>
      </c>
      <c r="AH22" s="292">
        <v>30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366</v>
      </c>
      <c r="DV22" s="292">
        <v>362</v>
      </c>
      <c r="DW22" s="292">
        <v>4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318</v>
      </c>
      <c r="E23" s="292">
        <f t="shared" si="1"/>
        <v>240</v>
      </c>
      <c r="F23" s="292">
        <f t="shared" si="2"/>
        <v>219</v>
      </c>
      <c r="G23" s="292">
        <v>0</v>
      </c>
      <c r="H23" s="292">
        <v>219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21</v>
      </c>
      <c r="N23" s="292">
        <v>0</v>
      </c>
      <c r="O23" s="292">
        <v>21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40</v>
      </c>
      <c r="U23" s="292">
        <f t="shared" si="7"/>
        <v>36</v>
      </c>
      <c r="V23" s="292">
        <v>0</v>
      </c>
      <c r="W23" s="292">
        <v>0</v>
      </c>
      <c r="X23" s="292">
        <v>9</v>
      </c>
      <c r="Y23" s="292">
        <v>26</v>
      </c>
      <c r="Z23" s="292">
        <v>0</v>
      </c>
      <c r="AA23" s="292">
        <v>1</v>
      </c>
      <c r="AB23" s="292">
        <f t="shared" si="9"/>
        <v>4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4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0</v>
      </c>
      <c r="CR23" s="292">
        <f t="shared" si="32"/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38</v>
      </c>
      <c r="DV23" s="292">
        <v>37</v>
      </c>
      <c r="DW23" s="292">
        <v>1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7928</v>
      </c>
      <c r="E24" s="292">
        <f t="shared" si="1"/>
        <v>6764</v>
      </c>
      <c r="F24" s="292">
        <f t="shared" si="2"/>
        <v>6475</v>
      </c>
      <c r="G24" s="292">
        <v>0</v>
      </c>
      <c r="H24" s="292">
        <v>6475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289</v>
      </c>
      <c r="N24" s="292">
        <v>0</v>
      </c>
      <c r="O24" s="292">
        <v>289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739</v>
      </c>
      <c r="U24" s="292">
        <f t="shared" si="7"/>
        <v>699</v>
      </c>
      <c r="V24" s="292">
        <v>0</v>
      </c>
      <c r="W24" s="292">
        <v>0</v>
      </c>
      <c r="X24" s="292">
        <v>191</v>
      </c>
      <c r="Y24" s="292">
        <v>499</v>
      </c>
      <c r="Z24" s="292">
        <v>0</v>
      </c>
      <c r="AA24" s="292">
        <v>9</v>
      </c>
      <c r="AB24" s="292">
        <f t="shared" si="9"/>
        <v>40</v>
      </c>
      <c r="AC24" s="292">
        <v>0</v>
      </c>
      <c r="AD24" s="292">
        <v>0</v>
      </c>
      <c r="AE24" s="292">
        <v>2</v>
      </c>
      <c r="AF24" s="292">
        <v>0</v>
      </c>
      <c r="AG24" s="292">
        <v>0</v>
      </c>
      <c r="AH24" s="292">
        <v>38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424</v>
      </c>
      <c r="CR24" s="292">
        <f t="shared" si="32"/>
        <v>424</v>
      </c>
      <c r="CS24" s="292">
        <v>0</v>
      </c>
      <c r="CT24" s="292">
        <v>0</v>
      </c>
      <c r="CU24" s="292">
        <v>0</v>
      </c>
      <c r="CV24" s="292">
        <v>424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1</v>
      </c>
      <c r="DV24" s="292">
        <v>0</v>
      </c>
      <c r="DW24" s="292">
        <v>1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3550</v>
      </c>
      <c r="E25" s="292">
        <f t="shared" si="1"/>
        <v>2953</v>
      </c>
      <c r="F25" s="292">
        <f t="shared" si="2"/>
        <v>2823</v>
      </c>
      <c r="G25" s="292">
        <v>0</v>
      </c>
      <c r="H25" s="292">
        <v>2823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130</v>
      </c>
      <c r="N25" s="292">
        <v>0</v>
      </c>
      <c r="O25" s="292">
        <v>130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377</v>
      </c>
      <c r="U25" s="292">
        <f t="shared" si="7"/>
        <v>360</v>
      </c>
      <c r="V25" s="292">
        <v>0</v>
      </c>
      <c r="W25" s="292">
        <v>0</v>
      </c>
      <c r="X25" s="292">
        <v>92</v>
      </c>
      <c r="Y25" s="292">
        <v>261</v>
      </c>
      <c r="Z25" s="292">
        <v>0</v>
      </c>
      <c r="AA25" s="292">
        <v>7</v>
      </c>
      <c r="AB25" s="292">
        <f t="shared" si="9"/>
        <v>17</v>
      </c>
      <c r="AC25" s="292">
        <v>0</v>
      </c>
      <c r="AD25" s="292">
        <v>0</v>
      </c>
      <c r="AE25" s="292">
        <v>2</v>
      </c>
      <c r="AF25" s="292">
        <v>2</v>
      </c>
      <c r="AG25" s="292">
        <v>0</v>
      </c>
      <c r="AH25" s="292">
        <v>13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0</v>
      </c>
      <c r="CR25" s="292">
        <f t="shared" si="32"/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220</v>
      </c>
      <c r="DV25" s="292">
        <v>216</v>
      </c>
      <c r="DW25" s="292">
        <v>4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11995</v>
      </c>
      <c r="E26" s="292">
        <f t="shared" si="1"/>
        <v>10039</v>
      </c>
      <c r="F26" s="292">
        <f t="shared" si="2"/>
        <v>9728</v>
      </c>
      <c r="G26" s="292">
        <v>0</v>
      </c>
      <c r="H26" s="292">
        <v>9728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311</v>
      </c>
      <c r="N26" s="292">
        <v>0</v>
      </c>
      <c r="O26" s="292">
        <v>311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1210</v>
      </c>
      <c r="U26" s="292">
        <f t="shared" si="7"/>
        <v>1144</v>
      </c>
      <c r="V26" s="292">
        <v>0</v>
      </c>
      <c r="W26" s="292">
        <v>0</v>
      </c>
      <c r="X26" s="292">
        <v>298</v>
      </c>
      <c r="Y26" s="292">
        <v>825</v>
      </c>
      <c r="Z26" s="292">
        <v>0</v>
      </c>
      <c r="AA26" s="292">
        <v>21</v>
      </c>
      <c r="AB26" s="292">
        <f t="shared" si="9"/>
        <v>66</v>
      </c>
      <c r="AC26" s="292">
        <v>0</v>
      </c>
      <c r="AD26" s="292">
        <v>0</v>
      </c>
      <c r="AE26" s="292">
        <v>3</v>
      </c>
      <c r="AF26" s="292">
        <v>0</v>
      </c>
      <c r="AG26" s="292">
        <v>0</v>
      </c>
      <c r="AH26" s="292">
        <v>63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736</v>
      </c>
      <c r="CR26" s="292">
        <f t="shared" si="32"/>
        <v>736</v>
      </c>
      <c r="CS26" s="292">
        <v>0</v>
      </c>
      <c r="CT26" s="292">
        <v>0</v>
      </c>
      <c r="CU26" s="292">
        <v>0</v>
      </c>
      <c r="CV26" s="292">
        <v>736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10</v>
      </c>
      <c r="DV26" s="292">
        <v>0</v>
      </c>
      <c r="DW26" s="292">
        <v>10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2686</v>
      </c>
      <c r="E27" s="292">
        <f t="shared" si="1"/>
        <v>2212</v>
      </c>
      <c r="F27" s="292">
        <f t="shared" si="2"/>
        <v>2100</v>
      </c>
      <c r="G27" s="292">
        <v>0</v>
      </c>
      <c r="H27" s="292">
        <v>2100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112</v>
      </c>
      <c r="N27" s="292">
        <v>0</v>
      </c>
      <c r="O27" s="292">
        <v>112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307</v>
      </c>
      <c r="U27" s="292">
        <f t="shared" si="7"/>
        <v>290</v>
      </c>
      <c r="V27" s="292">
        <v>0</v>
      </c>
      <c r="W27" s="292">
        <v>0</v>
      </c>
      <c r="X27" s="292">
        <v>68</v>
      </c>
      <c r="Y27" s="292">
        <v>218</v>
      </c>
      <c r="Z27" s="292">
        <v>0</v>
      </c>
      <c r="AA27" s="292">
        <v>4</v>
      </c>
      <c r="AB27" s="292">
        <f t="shared" si="9"/>
        <v>17</v>
      </c>
      <c r="AC27" s="292">
        <v>0</v>
      </c>
      <c r="AD27" s="292">
        <v>0</v>
      </c>
      <c r="AE27" s="292">
        <v>1</v>
      </c>
      <c r="AF27" s="292">
        <v>2</v>
      </c>
      <c r="AG27" s="292">
        <v>0</v>
      </c>
      <c r="AH27" s="292">
        <v>14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165</v>
      </c>
      <c r="CR27" s="292">
        <f t="shared" si="32"/>
        <v>165</v>
      </c>
      <c r="CS27" s="292">
        <v>0</v>
      </c>
      <c r="CT27" s="292">
        <v>0</v>
      </c>
      <c r="CU27" s="292">
        <v>0</v>
      </c>
      <c r="CV27" s="292">
        <v>165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</v>
      </c>
      <c r="DV27" s="292">
        <v>0</v>
      </c>
      <c r="DW27" s="292">
        <v>2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3720</v>
      </c>
      <c r="E28" s="292">
        <f t="shared" si="1"/>
        <v>2893</v>
      </c>
      <c r="F28" s="292">
        <f t="shared" si="2"/>
        <v>2711</v>
      </c>
      <c r="G28" s="292">
        <v>0</v>
      </c>
      <c r="H28" s="292">
        <v>2711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182</v>
      </c>
      <c r="N28" s="292">
        <v>0</v>
      </c>
      <c r="O28" s="292">
        <v>182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436</v>
      </c>
      <c r="U28" s="292">
        <f t="shared" si="7"/>
        <v>424</v>
      </c>
      <c r="V28" s="292">
        <v>0</v>
      </c>
      <c r="W28" s="292">
        <v>0</v>
      </c>
      <c r="X28" s="292">
        <v>116</v>
      </c>
      <c r="Y28" s="292">
        <v>305</v>
      </c>
      <c r="Z28" s="292">
        <v>0</v>
      </c>
      <c r="AA28" s="292">
        <v>3</v>
      </c>
      <c r="AB28" s="292">
        <f t="shared" si="9"/>
        <v>12</v>
      </c>
      <c r="AC28" s="292">
        <v>0</v>
      </c>
      <c r="AD28" s="292">
        <v>0</v>
      </c>
      <c r="AE28" s="292">
        <v>1</v>
      </c>
      <c r="AF28" s="292">
        <v>0</v>
      </c>
      <c r="AG28" s="292">
        <v>0</v>
      </c>
      <c r="AH28" s="292">
        <v>11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0</v>
      </c>
      <c r="CR28" s="292">
        <f t="shared" si="32"/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391</v>
      </c>
      <c r="DV28" s="292">
        <v>388</v>
      </c>
      <c r="DW28" s="292">
        <v>3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9964</v>
      </c>
      <c r="E29" s="292">
        <f t="shared" si="1"/>
        <v>7832</v>
      </c>
      <c r="F29" s="292">
        <f t="shared" si="2"/>
        <v>7656</v>
      </c>
      <c r="G29" s="292">
        <v>0</v>
      </c>
      <c r="H29" s="292">
        <v>7656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176</v>
      </c>
      <c r="N29" s="292">
        <v>0</v>
      </c>
      <c r="O29" s="292">
        <v>176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551</v>
      </c>
      <c r="U29" s="292">
        <f t="shared" si="7"/>
        <v>52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52</v>
      </c>
      <c r="AB29" s="292">
        <f t="shared" si="9"/>
        <v>499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499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1581</v>
      </c>
      <c r="CR29" s="292">
        <f t="shared" si="32"/>
        <v>1503</v>
      </c>
      <c r="CS29" s="292">
        <v>0</v>
      </c>
      <c r="CT29" s="292">
        <v>0</v>
      </c>
      <c r="CU29" s="292">
        <v>0</v>
      </c>
      <c r="CV29" s="292">
        <v>1477</v>
      </c>
      <c r="CW29" s="292">
        <v>26</v>
      </c>
      <c r="CX29" s="292">
        <v>0</v>
      </c>
      <c r="CY29" s="292">
        <f t="shared" si="34"/>
        <v>78</v>
      </c>
      <c r="CZ29" s="292">
        <v>0</v>
      </c>
      <c r="DA29" s="292">
        <v>0</v>
      </c>
      <c r="DB29" s="292">
        <v>0</v>
      </c>
      <c r="DC29" s="292">
        <v>78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4215</v>
      </c>
      <c r="E30" s="292">
        <f t="shared" si="1"/>
        <v>3253</v>
      </c>
      <c r="F30" s="292">
        <f t="shared" si="2"/>
        <v>3187</v>
      </c>
      <c r="G30" s="292">
        <v>0</v>
      </c>
      <c r="H30" s="292">
        <v>3187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66</v>
      </c>
      <c r="N30" s="292">
        <v>0</v>
      </c>
      <c r="O30" s="292">
        <v>66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201</v>
      </c>
      <c r="U30" s="292">
        <f t="shared" si="7"/>
        <v>22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22</v>
      </c>
      <c r="AB30" s="292">
        <f t="shared" si="9"/>
        <v>179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179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761</v>
      </c>
      <c r="CR30" s="292">
        <f t="shared" si="32"/>
        <v>749</v>
      </c>
      <c r="CS30" s="292">
        <v>0</v>
      </c>
      <c r="CT30" s="292">
        <v>0</v>
      </c>
      <c r="CU30" s="292">
        <v>0</v>
      </c>
      <c r="CV30" s="292">
        <v>737</v>
      </c>
      <c r="CW30" s="292">
        <v>12</v>
      </c>
      <c r="CX30" s="292">
        <v>0</v>
      </c>
      <c r="CY30" s="292">
        <f t="shared" si="34"/>
        <v>12</v>
      </c>
      <c r="CZ30" s="292">
        <v>0</v>
      </c>
      <c r="DA30" s="292">
        <v>0</v>
      </c>
      <c r="DB30" s="292">
        <v>0</v>
      </c>
      <c r="DC30" s="292">
        <v>12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6200</v>
      </c>
      <c r="E31" s="292">
        <f t="shared" si="1"/>
        <v>5355</v>
      </c>
      <c r="F31" s="292">
        <f t="shared" si="2"/>
        <v>4682</v>
      </c>
      <c r="G31" s="292">
        <v>0</v>
      </c>
      <c r="H31" s="292">
        <v>4682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673</v>
      </c>
      <c r="N31" s="292">
        <v>0</v>
      </c>
      <c r="O31" s="292">
        <v>673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182</v>
      </c>
      <c r="U31" s="292">
        <f t="shared" si="7"/>
        <v>180</v>
      </c>
      <c r="V31" s="292">
        <v>0</v>
      </c>
      <c r="W31" s="292">
        <v>0</v>
      </c>
      <c r="X31" s="292">
        <v>93</v>
      </c>
      <c r="Y31" s="292">
        <v>0</v>
      </c>
      <c r="Z31" s="292">
        <v>0</v>
      </c>
      <c r="AA31" s="292">
        <v>87</v>
      </c>
      <c r="AB31" s="292">
        <f t="shared" si="9"/>
        <v>2</v>
      </c>
      <c r="AC31" s="292">
        <v>0</v>
      </c>
      <c r="AD31" s="292">
        <v>0</v>
      </c>
      <c r="AE31" s="292">
        <v>2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660</v>
      </c>
      <c r="CR31" s="292">
        <f t="shared" si="32"/>
        <v>660</v>
      </c>
      <c r="CS31" s="292">
        <v>0</v>
      </c>
      <c r="CT31" s="292">
        <v>0</v>
      </c>
      <c r="CU31" s="292">
        <v>0</v>
      </c>
      <c r="CV31" s="292">
        <v>660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3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3</v>
      </c>
      <c r="EI31" s="292">
        <v>0</v>
      </c>
      <c r="EJ31" s="292">
        <v>0</v>
      </c>
      <c r="EK31" s="292">
        <v>3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6269</v>
      </c>
      <c r="E32" s="292">
        <f t="shared" si="1"/>
        <v>5256</v>
      </c>
      <c r="F32" s="292">
        <f t="shared" si="2"/>
        <v>4661</v>
      </c>
      <c r="G32" s="292">
        <v>0</v>
      </c>
      <c r="H32" s="292">
        <v>4661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595</v>
      </c>
      <c r="N32" s="292">
        <v>0</v>
      </c>
      <c r="O32" s="292">
        <v>595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241</v>
      </c>
      <c r="U32" s="292">
        <f t="shared" si="7"/>
        <v>239</v>
      </c>
      <c r="V32" s="292">
        <v>0</v>
      </c>
      <c r="W32" s="292">
        <v>0</v>
      </c>
      <c r="X32" s="292">
        <v>118</v>
      </c>
      <c r="Y32" s="292">
        <v>0</v>
      </c>
      <c r="Z32" s="292">
        <v>0</v>
      </c>
      <c r="AA32" s="292">
        <v>121</v>
      </c>
      <c r="AB32" s="292">
        <f t="shared" si="9"/>
        <v>2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766</v>
      </c>
      <c r="CR32" s="292">
        <f t="shared" si="32"/>
        <v>766</v>
      </c>
      <c r="CS32" s="292">
        <v>0</v>
      </c>
      <c r="CT32" s="292">
        <v>0</v>
      </c>
      <c r="CU32" s="292">
        <v>0</v>
      </c>
      <c r="CV32" s="292">
        <v>766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6</v>
      </c>
      <c r="EA32" s="292">
        <f t="shared" si="43"/>
        <v>6</v>
      </c>
      <c r="EB32" s="292">
        <v>0</v>
      </c>
      <c r="EC32" s="292">
        <v>0</v>
      </c>
      <c r="ED32" s="292">
        <v>6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14378</v>
      </c>
      <c r="E33" s="292">
        <f t="shared" si="1"/>
        <v>12107</v>
      </c>
      <c r="F33" s="292">
        <f t="shared" si="2"/>
        <v>10809</v>
      </c>
      <c r="G33" s="292">
        <v>0</v>
      </c>
      <c r="H33" s="292">
        <v>10809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1298</v>
      </c>
      <c r="N33" s="292">
        <v>0</v>
      </c>
      <c r="O33" s="292">
        <v>1298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604</v>
      </c>
      <c r="U33" s="292">
        <f t="shared" si="7"/>
        <v>594</v>
      </c>
      <c r="V33" s="292">
        <v>0</v>
      </c>
      <c r="W33" s="292">
        <v>0</v>
      </c>
      <c r="X33" s="292">
        <v>30</v>
      </c>
      <c r="Y33" s="292">
        <v>0</v>
      </c>
      <c r="Z33" s="292">
        <v>0</v>
      </c>
      <c r="AA33" s="292">
        <v>564</v>
      </c>
      <c r="AB33" s="292">
        <f t="shared" si="9"/>
        <v>10</v>
      </c>
      <c r="AC33" s="292">
        <v>0</v>
      </c>
      <c r="AD33" s="292">
        <v>0</v>
      </c>
      <c r="AE33" s="292">
        <v>10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1630</v>
      </c>
      <c r="CR33" s="292">
        <f t="shared" si="32"/>
        <v>1630</v>
      </c>
      <c r="CS33" s="292">
        <v>0</v>
      </c>
      <c r="CT33" s="292">
        <v>0</v>
      </c>
      <c r="CU33" s="292">
        <v>0</v>
      </c>
      <c r="CV33" s="292">
        <v>1630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37</v>
      </c>
      <c r="EA33" s="292">
        <f t="shared" si="43"/>
        <v>6</v>
      </c>
      <c r="EB33" s="292">
        <v>0</v>
      </c>
      <c r="EC33" s="292">
        <v>0</v>
      </c>
      <c r="ED33" s="292">
        <v>6</v>
      </c>
      <c r="EE33" s="292">
        <v>0</v>
      </c>
      <c r="EF33" s="292">
        <v>0</v>
      </c>
      <c r="EG33" s="292">
        <v>0</v>
      </c>
      <c r="EH33" s="292">
        <f t="shared" si="45"/>
        <v>31</v>
      </c>
      <c r="EI33" s="292">
        <v>0</v>
      </c>
      <c r="EJ33" s="292">
        <v>0</v>
      </c>
      <c r="EK33" s="292">
        <v>31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10496</v>
      </c>
      <c r="E34" s="292">
        <f t="shared" si="1"/>
        <v>9175</v>
      </c>
      <c r="F34" s="292">
        <f t="shared" si="2"/>
        <v>8691</v>
      </c>
      <c r="G34" s="292">
        <v>0</v>
      </c>
      <c r="H34" s="292">
        <v>8691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484</v>
      </c>
      <c r="N34" s="292">
        <v>0</v>
      </c>
      <c r="O34" s="292">
        <v>484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725</v>
      </c>
      <c r="U34" s="292">
        <f t="shared" si="7"/>
        <v>548</v>
      </c>
      <c r="V34" s="292">
        <v>0</v>
      </c>
      <c r="W34" s="292">
        <v>0</v>
      </c>
      <c r="X34" s="292">
        <v>242</v>
      </c>
      <c r="Y34" s="292">
        <v>247</v>
      </c>
      <c r="Z34" s="292">
        <v>11</v>
      </c>
      <c r="AA34" s="292">
        <v>48</v>
      </c>
      <c r="AB34" s="292">
        <f t="shared" si="9"/>
        <v>177</v>
      </c>
      <c r="AC34" s="292">
        <v>0</v>
      </c>
      <c r="AD34" s="292">
        <v>0</v>
      </c>
      <c r="AE34" s="292">
        <v>42</v>
      </c>
      <c r="AF34" s="292">
        <v>10</v>
      </c>
      <c r="AG34" s="292">
        <v>0</v>
      </c>
      <c r="AH34" s="292">
        <v>125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295</v>
      </c>
      <c r="CR34" s="292">
        <f t="shared" si="32"/>
        <v>288</v>
      </c>
      <c r="CS34" s="292">
        <v>0</v>
      </c>
      <c r="CT34" s="292">
        <v>0</v>
      </c>
      <c r="CU34" s="292">
        <v>0</v>
      </c>
      <c r="CV34" s="292">
        <v>288</v>
      </c>
      <c r="CW34" s="292">
        <v>0</v>
      </c>
      <c r="CX34" s="292">
        <v>0</v>
      </c>
      <c r="CY34" s="292">
        <f t="shared" si="34"/>
        <v>7</v>
      </c>
      <c r="CZ34" s="292">
        <v>0</v>
      </c>
      <c r="DA34" s="292">
        <v>0</v>
      </c>
      <c r="DB34" s="292">
        <v>0</v>
      </c>
      <c r="DC34" s="292">
        <v>7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301</v>
      </c>
      <c r="DV34" s="292">
        <v>291</v>
      </c>
      <c r="DW34" s="292">
        <v>5</v>
      </c>
      <c r="DX34" s="292">
        <v>5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0"/>
        <v>2396</v>
      </c>
      <c r="E35" s="292">
        <f t="shared" si="1"/>
        <v>1993</v>
      </c>
      <c r="F35" s="292">
        <f t="shared" si="2"/>
        <v>1883</v>
      </c>
      <c r="G35" s="292">
        <v>0</v>
      </c>
      <c r="H35" s="292">
        <v>1883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110</v>
      </c>
      <c r="N35" s="292">
        <v>0</v>
      </c>
      <c r="O35" s="292">
        <v>110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226</v>
      </c>
      <c r="U35" s="292">
        <f t="shared" si="7"/>
        <v>205</v>
      </c>
      <c r="V35" s="292">
        <v>0</v>
      </c>
      <c r="W35" s="292">
        <v>0</v>
      </c>
      <c r="X35" s="292">
        <v>76</v>
      </c>
      <c r="Y35" s="292">
        <v>93</v>
      </c>
      <c r="Z35" s="292">
        <v>3</v>
      </c>
      <c r="AA35" s="292">
        <v>33</v>
      </c>
      <c r="AB35" s="292">
        <f t="shared" si="9"/>
        <v>21</v>
      </c>
      <c r="AC35" s="292">
        <v>0</v>
      </c>
      <c r="AD35" s="292">
        <v>0</v>
      </c>
      <c r="AE35" s="292">
        <v>4</v>
      </c>
      <c r="AF35" s="292">
        <v>0</v>
      </c>
      <c r="AG35" s="292">
        <v>0</v>
      </c>
      <c r="AH35" s="292">
        <v>17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67</v>
      </c>
      <c r="CR35" s="292">
        <f t="shared" si="32"/>
        <v>67</v>
      </c>
      <c r="CS35" s="292">
        <v>0</v>
      </c>
      <c r="CT35" s="292">
        <v>0</v>
      </c>
      <c r="CU35" s="292">
        <v>0</v>
      </c>
      <c r="CV35" s="292">
        <v>67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110</v>
      </c>
      <c r="DV35" s="292">
        <v>108</v>
      </c>
      <c r="DW35" s="292">
        <v>2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2367</v>
      </c>
      <c r="E36" s="292">
        <f t="shared" si="1"/>
        <v>2161</v>
      </c>
      <c r="F36" s="292">
        <f t="shared" si="2"/>
        <v>2026</v>
      </c>
      <c r="G36" s="292">
        <v>0</v>
      </c>
      <c r="H36" s="292">
        <v>2026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135</v>
      </c>
      <c r="N36" s="292">
        <v>0</v>
      </c>
      <c r="O36" s="292">
        <v>135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135</v>
      </c>
      <c r="U36" s="292">
        <f t="shared" si="7"/>
        <v>114</v>
      </c>
      <c r="V36" s="292">
        <v>0</v>
      </c>
      <c r="W36" s="292">
        <v>0</v>
      </c>
      <c r="X36" s="292">
        <v>35</v>
      </c>
      <c r="Y36" s="292">
        <v>60</v>
      </c>
      <c r="Z36" s="292">
        <v>1</v>
      </c>
      <c r="AA36" s="292">
        <v>18</v>
      </c>
      <c r="AB36" s="292">
        <f t="shared" si="9"/>
        <v>21</v>
      </c>
      <c r="AC36" s="292">
        <v>0</v>
      </c>
      <c r="AD36" s="292">
        <v>0</v>
      </c>
      <c r="AE36" s="292">
        <v>4</v>
      </c>
      <c r="AF36" s="292">
        <v>1</v>
      </c>
      <c r="AG36" s="292">
        <v>0</v>
      </c>
      <c r="AH36" s="292">
        <v>16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32</v>
      </c>
      <c r="CR36" s="292">
        <f t="shared" si="32"/>
        <v>32</v>
      </c>
      <c r="CS36" s="292">
        <v>0</v>
      </c>
      <c r="CT36" s="292">
        <v>0</v>
      </c>
      <c r="CU36" s="292">
        <v>0</v>
      </c>
      <c r="CV36" s="292">
        <v>32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39</v>
      </c>
      <c r="DV36" s="292">
        <v>25</v>
      </c>
      <c r="DW36" s="292">
        <v>1</v>
      </c>
      <c r="DX36" s="292">
        <v>13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0"/>
        <v>2015</v>
      </c>
      <c r="E37" s="292">
        <f t="shared" si="1"/>
        <v>1773</v>
      </c>
      <c r="F37" s="292">
        <f t="shared" si="2"/>
        <v>1692</v>
      </c>
      <c r="G37" s="292">
        <v>0</v>
      </c>
      <c r="H37" s="292">
        <v>1692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81</v>
      </c>
      <c r="N37" s="292">
        <v>0</v>
      </c>
      <c r="O37" s="292">
        <v>81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167</v>
      </c>
      <c r="U37" s="292">
        <f t="shared" si="7"/>
        <v>157</v>
      </c>
      <c r="V37" s="292">
        <v>0</v>
      </c>
      <c r="W37" s="292">
        <v>0</v>
      </c>
      <c r="X37" s="292">
        <v>40</v>
      </c>
      <c r="Y37" s="292">
        <v>88</v>
      </c>
      <c r="Z37" s="292">
        <v>0</v>
      </c>
      <c r="AA37" s="292">
        <v>29</v>
      </c>
      <c r="AB37" s="292">
        <f t="shared" si="9"/>
        <v>10</v>
      </c>
      <c r="AC37" s="292">
        <v>0</v>
      </c>
      <c r="AD37" s="292">
        <v>0</v>
      </c>
      <c r="AE37" s="292">
        <v>2</v>
      </c>
      <c r="AF37" s="292">
        <v>6</v>
      </c>
      <c r="AG37" s="292">
        <v>0</v>
      </c>
      <c r="AH37" s="292">
        <v>2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75</v>
      </c>
      <c r="CR37" s="292">
        <f t="shared" si="32"/>
        <v>75</v>
      </c>
      <c r="CS37" s="292">
        <v>0</v>
      </c>
      <c r="CT37" s="292">
        <v>0</v>
      </c>
      <c r="CU37" s="292">
        <v>0</v>
      </c>
      <c r="CV37" s="292">
        <v>75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7708</v>
      </c>
      <c r="E38" s="292">
        <f t="shared" si="1"/>
        <v>6813</v>
      </c>
      <c r="F38" s="292">
        <f t="shared" si="2"/>
        <v>6380</v>
      </c>
      <c r="G38" s="292">
        <v>0</v>
      </c>
      <c r="H38" s="292">
        <v>6380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433</v>
      </c>
      <c r="N38" s="292">
        <v>0</v>
      </c>
      <c r="O38" s="292">
        <v>433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640</v>
      </c>
      <c r="U38" s="292">
        <f t="shared" si="7"/>
        <v>596</v>
      </c>
      <c r="V38" s="292">
        <v>0</v>
      </c>
      <c r="W38" s="292">
        <v>0</v>
      </c>
      <c r="X38" s="292">
        <v>170</v>
      </c>
      <c r="Y38" s="292">
        <v>314</v>
      </c>
      <c r="Z38" s="292">
        <v>0</v>
      </c>
      <c r="AA38" s="292">
        <v>112</v>
      </c>
      <c r="AB38" s="292">
        <f t="shared" si="9"/>
        <v>44</v>
      </c>
      <c r="AC38" s="292">
        <v>0</v>
      </c>
      <c r="AD38" s="292">
        <v>0</v>
      </c>
      <c r="AE38" s="292">
        <v>13</v>
      </c>
      <c r="AF38" s="292">
        <v>23</v>
      </c>
      <c r="AG38" s="292">
        <v>0</v>
      </c>
      <c r="AH38" s="292">
        <v>8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255</v>
      </c>
      <c r="CR38" s="292">
        <f t="shared" si="32"/>
        <v>255</v>
      </c>
      <c r="CS38" s="292">
        <v>0</v>
      </c>
      <c r="CT38" s="292">
        <v>0</v>
      </c>
      <c r="CU38" s="292">
        <v>0</v>
      </c>
      <c r="CV38" s="292">
        <v>255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5534</v>
      </c>
      <c r="E39" s="292">
        <f t="shared" si="1"/>
        <v>5032</v>
      </c>
      <c r="F39" s="292">
        <f t="shared" si="2"/>
        <v>3967</v>
      </c>
      <c r="G39" s="292">
        <v>0</v>
      </c>
      <c r="H39" s="292">
        <v>3967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1065</v>
      </c>
      <c r="N39" s="292">
        <v>0</v>
      </c>
      <c r="O39" s="292">
        <v>1065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354</v>
      </c>
      <c r="U39" s="292">
        <f t="shared" si="7"/>
        <v>310</v>
      </c>
      <c r="V39" s="292">
        <v>0</v>
      </c>
      <c r="W39" s="292">
        <v>0</v>
      </c>
      <c r="X39" s="292">
        <v>114</v>
      </c>
      <c r="Y39" s="292">
        <v>152</v>
      </c>
      <c r="Z39" s="292">
        <v>0</v>
      </c>
      <c r="AA39" s="292">
        <v>44</v>
      </c>
      <c r="AB39" s="292">
        <f t="shared" si="9"/>
        <v>44</v>
      </c>
      <c r="AC39" s="292">
        <v>0</v>
      </c>
      <c r="AD39" s="292">
        <v>0</v>
      </c>
      <c r="AE39" s="292">
        <v>16</v>
      </c>
      <c r="AF39" s="292">
        <v>22</v>
      </c>
      <c r="AG39" s="292">
        <v>0</v>
      </c>
      <c r="AH39" s="292">
        <v>6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148</v>
      </c>
      <c r="CR39" s="292">
        <f t="shared" si="32"/>
        <v>148</v>
      </c>
      <c r="CS39" s="292">
        <v>0</v>
      </c>
      <c r="CT39" s="292">
        <v>0</v>
      </c>
      <c r="CU39" s="292">
        <v>0</v>
      </c>
      <c r="CV39" s="292">
        <v>148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9388</v>
      </c>
      <c r="E40" s="292">
        <f t="shared" si="1"/>
        <v>8528</v>
      </c>
      <c r="F40" s="292">
        <f t="shared" si="2"/>
        <v>7240</v>
      </c>
      <c r="G40" s="292">
        <v>0</v>
      </c>
      <c r="H40" s="292">
        <v>7240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1288</v>
      </c>
      <c r="N40" s="292">
        <v>0</v>
      </c>
      <c r="O40" s="292">
        <v>1288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547</v>
      </c>
      <c r="U40" s="292">
        <f t="shared" si="7"/>
        <v>474</v>
      </c>
      <c r="V40" s="292">
        <v>0</v>
      </c>
      <c r="W40" s="292">
        <v>0</v>
      </c>
      <c r="X40" s="292">
        <v>155</v>
      </c>
      <c r="Y40" s="292">
        <v>242</v>
      </c>
      <c r="Z40" s="292">
        <v>0</v>
      </c>
      <c r="AA40" s="292">
        <v>77</v>
      </c>
      <c r="AB40" s="292">
        <f t="shared" si="9"/>
        <v>73</v>
      </c>
      <c r="AC40" s="292">
        <v>0</v>
      </c>
      <c r="AD40" s="292">
        <v>0</v>
      </c>
      <c r="AE40" s="292">
        <v>24</v>
      </c>
      <c r="AF40" s="292">
        <v>37</v>
      </c>
      <c r="AG40" s="292">
        <v>0</v>
      </c>
      <c r="AH40" s="292">
        <v>12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313</v>
      </c>
      <c r="CR40" s="292">
        <f t="shared" si="32"/>
        <v>313</v>
      </c>
      <c r="CS40" s="292">
        <v>0</v>
      </c>
      <c r="CT40" s="292">
        <v>0</v>
      </c>
      <c r="CU40" s="292">
        <v>0</v>
      </c>
      <c r="CV40" s="292">
        <v>313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2587</v>
      </c>
      <c r="E41" s="292">
        <f t="shared" si="1"/>
        <v>1838</v>
      </c>
      <c r="F41" s="292">
        <f t="shared" si="2"/>
        <v>1800</v>
      </c>
      <c r="G41" s="292">
        <v>0</v>
      </c>
      <c r="H41" s="292">
        <v>1800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38</v>
      </c>
      <c r="N41" s="292">
        <v>0</v>
      </c>
      <c r="O41" s="292">
        <v>38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749</v>
      </c>
      <c r="CR41" s="292">
        <f t="shared" si="32"/>
        <v>585</v>
      </c>
      <c r="CS41" s="292">
        <v>0</v>
      </c>
      <c r="CT41" s="292">
        <v>0</v>
      </c>
      <c r="CU41" s="292">
        <v>39</v>
      </c>
      <c r="CV41" s="292">
        <v>437</v>
      </c>
      <c r="CW41" s="292">
        <v>0</v>
      </c>
      <c r="CX41" s="292">
        <v>109</v>
      </c>
      <c r="CY41" s="292">
        <f t="shared" si="34"/>
        <v>164</v>
      </c>
      <c r="CZ41" s="292">
        <v>0</v>
      </c>
      <c r="DA41" s="292">
        <v>0</v>
      </c>
      <c r="DB41" s="292">
        <v>32</v>
      </c>
      <c r="DC41" s="292">
        <v>69</v>
      </c>
      <c r="DD41" s="292">
        <v>0</v>
      </c>
      <c r="DE41" s="292">
        <v>63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4395</v>
      </c>
      <c r="E42" s="292">
        <f t="shared" si="1"/>
        <v>3478</v>
      </c>
      <c r="F42" s="292">
        <f t="shared" si="2"/>
        <v>2884</v>
      </c>
      <c r="G42" s="292">
        <v>0</v>
      </c>
      <c r="H42" s="292">
        <v>2884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594</v>
      </c>
      <c r="N42" s="292">
        <v>0</v>
      </c>
      <c r="O42" s="292">
        <v>594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0</v>
      </c>
      <c r="U42" s="292">
        <f t="shared" si="7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9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11"/>
        <v>314</v>
      </c>
      <c r="AJ42" s="292">
        <f t="shared" si="12"/>
        <v>314</v>
      </c>
      <c r="AK42" s="292">
        <v>0</v>
      </c>
      <c r="AL42" s="292">
        <v>0</v>
      </c>
      <c r="AM42" s="292">
        <v>0</v>
      </c>
      <c r="AN42" s="292">
        <v>314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136</v>
      </c>
      <c r="CR42" s="292">
        <f t="shared" si="32"/>
        <v>98</v>
      </c>
      <c r="CS42" s="292">
        <v>0</v>
      </c>
      <c r="CT42" s="292">
        <v>0</v>
      </c>
      <c r="CU42" s="292">
        <v>0</v>
      </c>
      <c r="CV42" s="292">
        <v>98</v>
      </c>
      <c r="CW42" s="292">
        <v>0</v>
      </c>
      <c r="CX42" s="292">
        <v>0</v>
      </c>
      <c r="CY42" s="292">
        <f t="shared" si="34"/>
        <v>38</v>
      </c>
      <c r="CZ42" s="292">
        <v>0</v>
      </c>
      <c r="DA42" s="292">
        <v>0</v>
      </c>
      <c r="DB42" s="292">
        <v>0</v>
      </c>
      <c r="DC42" s="292">
        <v>24</v>
      </c>
      <c r="DD42" s="292">
        <v>0</v>
      </c>
      <c r="DE42" s="292">
        <v>14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467</v>
      </c>
      <c r="DV42" s="292">
        <v>425</v>
      </c>
      <c r="DW42" s="292">
        <v>0</v>
      </c>
      <c r="DX42" s="292">
        <v>42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793168</v>
      </c>
      <c r="E7" s="305">
        <f t="shared" ref="E7:E42" si="1">+Q7</f>
        <v>642595</v>
      </c>
      <c r="F7" s="305">
        <f t="shared" ref="F7:F42" si="2">SUM(G7:M7)</f>
        <v>139618</v>
      </c>
      <c r="G7" s="305">
        <f t="shared" ref="G7:M7" si="3">SUM(G$8:G$207)</f>
        <v>55279</v>
      </c>
      <c r="H7" s="305">
        <f t="shared" si="3"/>
        <v>1189</v>
      </c>
      <c r="I7" s="305">
        <f t="shared" si="3"/>
        <v>0</v>
      </c>
      <c r="J7" s="305">
        <f t="shared" si="3"/>
        <v>0</v>
      </c>
      <c r="K7" s="305">
        <f t="shared" si="3"/>
        <v>144</v>
      </c>
      <c r="L7" s="305">
        <f t="shared" si="3"/>
        <v>83006</v>
      </c>
      <c r="M7" s="305">
        <f t="shared" si="3"/>
        <v>0</v>
      </c>
      <c r="N7" s="305">
        <f t="shared" ref="N7:N42" si="4">+AA7</f>
        <v>5316</v>
      </c>
      <c r="O7" s="305">
        <f>+資源化量内訳!Y7</f>
        <v>5639</v>
      </c>
      <c r="P7" s="305">
        <f t="shared" ref="P7:P42" si="5">+SUM(Q7,R7)</f>
        <v>686069</v>
      </c>
      <c r="Q7" s="305">
        <f>SUM(Q$8:Q$207)</f>
        <v>642595</v>
      </c>
      <c r="R7" s="305">
        <f t="shared" ref="R7:R42" si="6">+SUM(S7,T7,U7,V7,W7,X7,Y7)</f>
        <v>43474</v>
      </c>
      <c r="S7" s="305">
        <f t="shared" ref="S7:Y7" si="7">SUM(S$8:S$207)</f>
        <v>34839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8635</v>
      </c>
      <c r="Y7" s="305">
        <f t="shared" si="7"/>
        <v>0</v>
      </c>
      <c r="Z7" s="305">
        <f t="shared" ref="Z7:Z42" si="8">SUM(AA7:AC7)</f>
        <v>95342</v>
      </c>
      <c r="AA7" s="305">
        <f>SUM(AA$8:AA$207)</f>
        <v>5316</v>
      </c>
      <c r="AB7" s="305">
        <f>SUM(AB$8:AB$207)</f>
        <v>81974</v>
      </c>
      <c r="AC7" s="305">
        <f t="shared" ref="AC7:AC42" si="9">SUM(AD7:AJ7)</f>
        <v>8052</v>
      </c>
      <c r="AD7" s="305">
        <f t="shared" ref="AD7:AJ7" si="10">SUM(AD$8:AD$207)</f>
        <v>5686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2366</v>
      </c>
      <c r="AJ7" s="305">
        <f t="shared" si="10"/>
        <v>0</v>
      </c>
      <c r="AK7" s="305">
        <f t="shared" ref="AK7:AK42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370586</v>
      </c>
      <c r="E8" s="292">
        <f t="shared" si="1"/>
        <v>289502</v>
      </c>
      <c r="F8" s="292">
        <f t="shared" si="2"/>
        <v>79285</v>
      </c>
      <c r="G8" s="292">
        <v>29884</v>
      </c>
      <c r="H8" s="292">
        <v>875</v>
      </c>
      <c r="I8" s="292">
        <v>0</v>
      </c>
      <c r="J8" s="292">
        <v>0</v>
      </c>
      <c r="K8" s="292">
        <v>0</v>
      </c>
      <c r="L8" s="292">
        <v>48526</v>
      </c>
      <c r="M8" s="292">
        <v>0</v>
      </c>
      <c r="N8" s="292">
        <f t="shared" si="4"/>
        <v>1779</v>
      </c>
      <c r="O8" s="292">
        <f>+資源化量内訳!Y8</f>
        <v>20</v>
      </c>
      <c r="P8" s="292">
        <f t="shared" si="5"/>
        <v>322515</v>
      </c>
      <c r="Q8" s="292">
        <v>289502</v>
      </c>
      <c r="R8" s="292">
        <f t="shared" si="6"/>
        <v>33013</v>
      </c>
      <c r="S8" s="292">
        <v>27496</v>
      </c>
      <c r="T8" s="292">
        <v>0</v>
      </c>
      <c r="U8" s="292">
        <v>0</v>
      </c>
      <c r="V8" s="292">
        <v>0</v>
      </c>
      <c r="W8" s="292">
        <v>0</v>
      </c>
      <c r="X8" s="292">
        <v>5517</v>
      </c>
      <c r="Y8" s="292">
        <v>0</v>
      </c>
      <c r="Z8" s="292">
        <f t="shared" si="8"/>
        <v>49546</v>
      </c>
      <c r="AA8" s="292">
        <v>1779</v>
      </c>
      <c r="AB8" s="292">
        <v>45837</v>
      </c>
      <c r="AC8" s="292">
        <f t="shared" si="9"/>
        <v>1930</v>
      </c>
      <c r="AD8" s="292">
        <v>60</v>
      </c>
      <c r="AE8" s="292">
        <v>0</v>
      </c>
      <c r="AF8" s="292">
        <v>0</v>
      </c>
      <c r="AG8" s="292">
        <v>0</v>
      </c>
      <c r="AH8" s="292">
        <v>0</v>
      </c>
      <c r="AI8" s="292">
        <v>1870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54798</v>
      </c>
      <c r="E9" s="292">
        <f t="shared" si="1"/>
        <v>45585</v>
      </c>
      <c r="F9" s="292">
        <f t="shared" si="2"/>
        <v>6192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6192</v>
      </c>
      <c r="M9" s="292">
        <v>0</v>
      </c>
      <c r="N9" s="292">
        <f t="shared" si="4"/>
        <v>3002</v>
      </c>
      <c r="O9" s="292">
        <f>+資源化量内訳!Y9</f>
        <v>19</v>
      </c>
      <c r="P9" s="292">
        <f t="shared" si="5"/>
        <v>45921</v>
      </c>
      <c r="Q9" s="292">
        <v>45585</v>
      </c>
      <c r="R9" s="292">
        <f t="shared" si="6"/>
        <v>336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336</v>
      </c>
      <c r="Y9" s="292">
        <v>0</v>
      </c>
      <c r="Z9" s="292">
        <f t="shared" si="8"/>
        <v>6610</v>
      </c>
      <c r="AA9" s="292">
        <v>3002</v>
      </c>
      <c r="AB9" s="292">
        <v>3340</v>
      </c>
      <c r="AC9" s="292">
        <f t="shared" si="9"/>
        <v>268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268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20538</v>
      </c>
      <c r="E10" s="292">
        <f t="shared" si="1"/>
        <v>16418</v>
      </c>
      <c r="F10" s="292">
        <f t="shared" si="2"/>
        <v>4120</v>
      </c>
      <c r="G10" s="292">
        <v>1119</v>
      </c>
      <c r="H10" s="292">
        <v>0</v>
      </c>
      <c r="I10" s="292">
        <v>0</v>
      </c>
      <c r="J10" s="292">
        <v>0</v>
      </c>
      <c r="K10" s="292">
        <v>0</v>
      </c>
      <c r="L10" s="292">
        <v>3001</v>
      </c>
      <c r="M10" s="292">
        <v>0</v>
      </c>
      <c r="N10" s="292">
        <f t="shared" si="4"/>
        <v>0</v>
      </c>
      <c r="O10" s="292">
        <f>+資源化量内訳!Y10</f>
        <v>0</v>
      </c>
      <c r="P10" s="292">
        <f t="shared" si="5"/>
        <v>17593</v>
      </c>
      <c r="Q10" s="292">
        <v>16418</v>
      </c>
      <c r="R10" s="292">
        <f t="shared" si="6"/>
        <v>1175</v>
      </c>
      <c r="S10" s="292">
        <v>709</v>
      </c>
      <c r="T10" s="292">
        <v>0</v>
      </c>
      <c r="U10" s="292">
        <v>0</v>
      </c>
      <c r="V10" s="292">
        <v>0</v>
      </c>
      <c r="W10" s="292">
        <v>0</v>
      </c>
      <c r="X10" s="292">
        <v>466</v>
      </c>
      <c r="Y10" s="292">
        <v>0</v>
      </c>
      <c r="Z10" s="292">
        <f t="shared" si="8"/>
        <v>2545</v>
      </c>
      <c r="AA10" s="292">
        <v>0</v>
      </c>
      <c r="AB10" s="292">
        <v>2261</v>
      </c>
      <c r="AC10" s="292">
        <f t="shared" si="9"/>
        <v>284</v>
      </c>
      <c r="AD10" s="292">
        <v>210</v>
      </c>
      <c r="AE10" s="292">
        <v>0</v>
      </c>
      <c r="AF10" s="292">
        <v>0</v>
      </c>
      <c r="AG10" s="292">
        <v>0</v>
      </c>
      <c r="AH10" s="292">
        <v>0</v>
      </c>
      <c r="AI10" s="292">
        <v>74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22154</v>
      </c>
      <c r="E11" s="292">
        <f t="shared" si="1"/>
        <v>18053</v>
      </c>
      <c r="F11" s="292">
        <f t="shared" si="2"/>
        <v>2719</v>
      </c>
      <c r="G11" s="292">
        <v>2458</v>
      </c>
      <c r="H11" s="292">
        <v>0</v>
      </c>
      <c r="I11" s="292">
        <v>0</v>
      </c>
      <c r="J11" s="292">
        <v>0</v>
      </c>
      <c r="K11" s="292">
        <v>0</v>
      </c>
      <c r="L11" s="292">
        <v>261</v>
      </c>
      <c r="M11" s="292">
        <v>0</v>
      </c>
      <c r="N11" s="292">
        <f t="shared" si="4"/>
        <v>26</v>
      </c>
      <c r="O11" s="292">
        <f>+資源化量内訳!Y11</f>
        <v>1356</v>
      </c>
      <c r="P11" s="292">
        <f t="shared" si="5"/>
        <v>18888</v>
      </c>
      <c r="Q11" s="292">
        <v>18053</v>
      </c>
      <c r="R11" s="292">
        <f t="shared" si="6"/>
        <v>835</v>
      </c>
      <c r="S11" s="292">
        <v>835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2708</v>
      </c>
      <c r="AA11" s="292">
        <v>26</v>
      </c>
      <c r="AB11" s="292">
        <v>2025</v>
      </c>
      <c r="AC11" s="292">
        <f t="shared" si="9"/>
        <v>657</v>
      </c>
      <c r="AD11" s="292">
        <v>657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10981</v>
      </c>
      <c r="E12" s="292">
        <f t="shared" si="1"/>
        <v>9179</v>
      </c>
      <c r="F12" s="292">
        <f t="shared" si="2"/>
        <v>1791</v>
      </c>
      <c r="G12" s="292">
        <v>1065</v>
      </c>
      <c r="H12" s="292">
        <v>0</v>
      </c>
      <c r="I12" s="292">
        <v>0</v>
      </c>
      <c r="J12" s="292">
        <v>0</v>
      </c>
      <c r="K12" s="292">
        <v>0</v>
      </c>
      <c r="L12" s="292">
        <v>726</v>
      </c>
      <c r="M12" s="292">
        <v>0</v>
      </c>
      <c r="N12" s="292">
        <f t="shared" si="4"/>
        <v>0</v>
      </c>
      <c r="O12" s="292">
        <f>+資源化量内訳!Y12</f>
        <v>11</v>
      </c>
      <c r="P12" s="292">
        <f t="shared" si="5"/>
        <v>9483</v>
      </c>
      <c r="Q12" s="292">
        <v>9179</v>
      </c>
      <c r="R12" s="292">
        <f t="shared" si="6"/>
        <v>304</v>
      </c>
      <c r="S12" s="292">
        <v>304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472</v>
      </c>
      <c r="AA12" s="292">
        <v>0</v>
      </c>
      <c r="AB12" s="292">
        <v>472</v>
      </c>
      <c r="AC12" s="292">
        <f t="shared" si="9"/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25963</v>
      </c>
      <c r="E13" s="292">
        <f t="shared" si="1"/>
        <v>20629</v>
      </c>
      <c r="F13" s="292">
        <f t="shared" si="2"/>
        <v>5274</v>
      </c>
      <c r="G13" s="292">
        <v>1043</v>
      </c>
      <c r="H13" s="292">
        <v>0</v>
      </c>
      <c r="I13" s="292">
        <v>0</v>
      </c>
      <c r="J13" s="292">
        <v>0</v>
      </c>
      <c r="K13" s="292">
        <v>0</v>
      </c>
      <c r="L13" s="292">
        <v>4231</v>
      </c>
      <c r="M13" s="292">
        <v>0</v>
      </c>
      <c r="N13" s="292">
        <f t="shared" si="4"/>
        <v>60</v>
      </c>
      <c r="O13" s="292">
        <f>+資源化量内訳!Y13</f>
        <v>0</v>
      </c>
      <c r="P13" s="292">
        <f t="shared" si="5"/>
        <v>22063</v>
      </c>
      <c r="Q13" s="292">
        <v>20629</v>
      </c>
      <c r="R13" s="292">
        <f t="shared" si="6"/>
        <v>1434</v>
      </c>
      <c r="S13" s="292">
        <v>736</v>
      </c>
      <c r="T13" s="292">
        <v>0</v>
      </c>
      <c r="U13" s="292">
        <v>0</v>
      </c>
      <c r="V13" s="292">
        <v>0</v>
      </c>
      <c r="W13" s="292">
        <v>0</v>
      </c>
      <c r="X13" s="292">
        <v>698</v>
      </c>
      <c r="Y13" s="292">
        <v>0</v>
      </c>
      <c r="Z13" s="292">
        <f t="shared" si="8"/>
        <v>1903</v>
      </c>
      <c r="AA13" s="292">
        <v>60</v>
      </c>
      <c r="AB13" s="292">
        <v>1838</v>
      </c>
      <c r="AC13" s="292">
        <f t="shared" si="9"/>
        <v>5</v>
      </c>
      <c r="AD13" s="292">
        <v>5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9858</v>
      </c>
      <c r="E14" s="292">
        <f t="shared" si="1"/>
        <v>8185</v>
      </c>
      <c r="F14" s="292">
        <f t="shared" si="2"/>
        <v>1664</v>
      </c>
      <c r="G14" s="292">
        <v>917</v>
      </c>
      <c r="H14" s="292">
        <v>0</v>
      </c>
      <c r="I14" s="292">
        <v>0</v>
      </c>
      <c r="J14" s="292">
        <v>0</v>
      </c>
      <c r="K14" s="292">
        <v>0</v>
      </c>
      <c r="L14" s="292">
        <v>747</v>
      </c>
      <c r="M14" s="292">
        <v>0</v>
      </c>
      <c r="N14" s="292">
        <f t="shared" si="4"/>
        <v>0</v>
      </c>
      <c r="O14" s="292">
        <f>+資源化量内訳!Y14</f>
        <v>9</v>
      </c>
      <c r="P14" s="292">
        <f t="shared" si="5"/>
        <v>8434</v>
      </c>
      <c r="Q14" s="292">
        <v>8185</v>
      </c>
      <c r="R14" s="292">
        <f t="shared" si="6"/>
        <v>249</v>
      </c>
      <c r="S14" s="292">
        <v>249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420</v>
      </c>
      <c r="AA14" s="292">
        <v>0</v>
      </c>
      <c r="AB14" s="292">
        <v>420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20927</v>
      </c>
      <c r="E15" s="292">
        <f t="shared" si="1"/>
        <v>17757</v>
      </c>
      <c r="F15" s="292">
        <f t="shared" si="2"/>
        <v>3113</v>
      </c>
      <c r="G15" s="292">
        <v>962</v>
      </c>
      <c r="H15" s="292">
        <v>0</v>
      </c>
      <c r="I15" s="292">
        <v>0</v>
      </c>
      <c r="J15" s="292">
        <v>0</v>
      </c>
      <c r="K15" s="292">
        <v>0</v>
      </c>
      <c r="L15" s="292">
        <v>2151</v>
      </c>
      <c r="M15" s="292">
        <v>0</v>
      </c>
      <c r="N15" s="292">
        <f t="shared" si="4"/>
        <v>57</v>
      </c>
      <c r="O15" s="292">
        <f>+資源化量内訳!Y15</f>
        <v>0</v>
      </c>
      <c r="P15" s="292">
        <f t="shared" si="5"/>
        <v>18140</v>
      </c>
      <c r="Q15" s="292">
        <v>17757</v>
      </c>
      <c r="R15" s="292">
        <f t="shared" si="6"/>
        <v>383</v>
      </c>
      <c r="S15" s="292">
        <v>303</v>
      </c>
      <c r="T15" s="292">
        <v>0</v>
      </c>
      <c r="U15" s="292">
        <v>0</v>
      </c>
      <c r="V15" s="292">
        <v>0</v>
      </c>
      <c r="W15" s="292">
        <v>0</v>
      </c>
      <c r="X15" s="292">
        <v>80</v>
      </c>
      <c r="Y15" s="292">
        <v>0</v>
      </c>
      <c r="Z15" s="292">
        <f t="shared" si="8"/>
        <v>3073</v>
      </c>
      <c r="AA15" s="292">
        <v>57</v>
      </c>
      <c r="AB15" s="292">
        <v>2473</v>
      </c>
      <c r="AC15" s="292">
        <f t="shared" si="9"/>
        <v>543</v>
      </c>
      <c r="AD15" s="292">
        <v>543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15130</v>
      </c>
      <c r="E16" s="292">
        <f t="shared" si="1"/>
        <v>12262</v>
      </c>
      <c r="F16" s="292">
        <f t="shared" si="2"/>
        <v>2841</v>
      </c>
      <c r="G16" s="292">
        <v>758</v>
      </c>
      <c r="H16" s="292">
        <v>0</v>
      </c>
      <c r="I16" s="292">
        <v>0</v>
      </c>
      <c r="J16" s="292">
        <v>0</v>
      </c>
      <c r="K16" s="292">
        <v>0</v>
      </c>
      <c r="L16" s="292">
        <v>2083</v>
      </c>
      <c r="M16" s="292">
        <v>0</v>
      </c>
      <c r="N16" s="292">
        <f t="shared" si="4"/>
        <v>27</v>
      </c>
      <c r="O16" s="292">
        <f>+資源化量内訳!Y16</f>
        <v>0</v>
      </c>
      <c r="P16" s="292">
        <f t="shared" si="5"/>
        <v>13105</v>
      </c>
      <c r="Q16" s="292">
        <v>12262</v>
      </c>
      <c r="R16" s="292">
        <f t="shared" si="6"/>
        <v>843</v>
      </c>
      <c r="S16" s="292">
        <v>539</v>
      </c>
      <c r="T16" s="292">
        <v>0</v>
      </c>
      <c r="U16" s="292">
        <v>0</v>
      </c>
      <c r="V16" s="292">
        <v>0</v>
      </c>
      <c r="W16" s="292">
        <v>0</v>
      </c>
      <c r="X16" s="292">
        <v>304</v>
      </c>
      <c r="Y16" s="292">
        <v>0</v>
      </c>
      <c r="Z16" s="292">
        <f t="shared" si="8"/>
        <v>1120</v>
      </c>
      <c r="AA16" s="292">
        <v>27</v>
      </c>
      <c r="AB16" s="292">
        <v>1090</v>
      </c>
      <c r="AC16" s="292">
        <f t="shared" si="9"/>
        <v>3</v>
      </c>
      <c r="AD16" s="292">
        <v>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24382</v>
      </c>
      <c r="E17" s="292">
        <f t="shared" si="1"/>
        <v>19074</v>
      </c>
      <c r="F17" s="292">
        <f t="shared" si="2"/>
        <v>4969</v>
      </c>
      <c r="G17" s="292">
        <v>3264</v>
      </c>
      <c r="H17" s="292">
        <v>0</v>
      </c>
      <c r="I17" s="292">
        <v>0</v>
      </c>
      <c r="J17" s="292">
        <v>0</v>
      </c>
      <c r="K17" s="292">
        <v>0</v>
      </c>
      <c r="L17" s="292">
        <v>1705</v>
      </c>
      <c r="M17" s="292">
        <v>0</v>
      </c>
      <c r="N17" s="292">
        <f t="shared" si="4"/>
        <v>304</v>
      </c>
      <c r="O17" s="292">
        <f>+資源化量内訳!Y17</f>
        <v>35</v>
      </c>
      <c r="P17" s="292">
        <f t="shared" si="5"/>
        <v>19380</v>
      </c>
      <c r="Q17" s="292">
        <v>19074</v>
      </c>
      <c r="R17" s="292">
        <f t="shared" si="6"/>
        <v>306</v>
      </c>
      <c r="S17" s="292">
        <v>306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2336</v>
      </c>
      <c r="AA17" s="292">
        <v>304</v>
      </c>
      <c r="AB17" s="292">
        <v>1347</v>
      </c>
      <c r="AC17" s="292">
        <f t="shared" si="9"/>
        <v>685</v>
      </c>
      <c r="AD17" s="292">
        <v>685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19236</v>
      </c>
      <c r="E18" s="292">
        <f t="shared" si="1"/>
        <v>16025</v>
      </c>
      <c r="F18" s="292">
        <f t="shared" si="2"/>
        <v>1671</v>
      </c>
      <c r="G18" s="292">
        <v>1671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1540</v>
      </c>
      <c r="P18" s="292">
        <f t="shared" si="5"/>
        <v>16680</v>
      </c>
      <c r="Q18" s="292">
        <v>16025</v>
      </c>
      <c r="R18" s="292">
        <f t="shared" si="6"/>
        <v>655</v>
      </c>
      <c r="S18" s="292">
        <v>655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2109</v>
      </c>
      <c r="AA18" s="292">
        <v>0</v>
      </c>
      <c r="AB18" s="292">
        <v>1606</v>
      </c>
      <c r="AC18" s="292">
        <f t="shared" si="9"/>
        <v>503</v>
      </c>
      <c r="AD18" s="292">
        <v>503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13517</v>
      </c>
      <c r="E19" s="292">
        <f t="shared" si="1"/>
        <v>11108</v>
      </c>
      <c r="F19" s="292">
        <f t="shared" si="2"/>
        <v>2409</v>
      </c>
      <c r="G19" s="292">
        <v>0</v>
      </c>
      <c r="H19" s="292">
        <v>0</v>
      </c>
      <c r="I19" s="292">
        <v>0</v>
      </c>
      <c r="J19" s="292">
        <v>0</v>
      </c>
      <c r="K19" s="292">
        <v>144</v>
      </c>
      <c r="L19" s="292">
        <v>2265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11390</v>
      </c>
      <c r="Q19" s="292">
        <v>11108</v>
      </c>
      <c r="R19" s="292">
        <f t="shared" si="6"/>
        <v>282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282</v>
      </c>
      <c r="Y19" s="292">
        <v>0</v>
      </c>
      <c r="Z19" s="292">
        <f t="shared" si="8"/>
        <v>584</v>
      </c>
      <c r="AA19" s="292">
        <v>0</v>
      </c>
      <c r="AB19" s="292">
        <v>548</v>
      </c>
      <c r="AC19" s="292">
        <f t="shared" si="9"/>
        <v>36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36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45853</v>
      </c>
      <c r="E20" s="292">
        <f t="shared" si="1"/>
        <v>41118</v>
      </c>
      <c r="F20" s="292">
        <f t="shared" si="2"/>
        <v>4735</v>
      </c>
      <c r="G20" s="292">
        <v>3120</v>
      </c>
      <c r="H20" s="292">
        <v>0</v>
      </c>
      <c r="I20" s="292">
        <v>0</v>
      </c>
      <c r="J20" s="292">
        <v>0</v>
      </c>
      <c r="K20" s="292">
        <v>0</v>
      </c>
      <c r="L20" s="292">
        <v>1615</v>
      </c>
      <c r="M20" s="292">
        <v>0</v>
      </c>
      <c r="N20" s="292">
        <f t="shared" si="4"/>
        <v>0</v>
      </c>
      <c r="O20" s="292">
        <f>+資源化量内訳!Y20</f>
        <v>0</v>
      </c>
      <c r="P20" s="292">
        <f t="shared" si="5"/>
        <v>41368</v>
      </c>
      <c r="Q20" s="292">
        <v>41118</v>
      </c>
      <c r="R20" s="292">
        <f t="shared" si="6"/>
        <v>250</v>
      </c>
      <c r="S20" s="292">
        <v>250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6370</v>
      </c>
      <c r="AA20" s="292">
        <v>0</v>
      </c>
      <c r="AB20" s="292">
        <v>5056</v>
      </c>
      <c r="AC20" s="292">
        <f t="shared" si="9"/>
        <v>1314</v>
      </c>
      <c r="AD20" s="292">
        <v>1314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17631</v>
      </c>
      <c r="E21" s="292">
        <f t="shared" si="1"/>
        <v>14731</v>
      </c>
      <c r="F21" s="292">
        <f t="shared" si="2"/>
        <v>1916</v>
      </c>
      <c r="G21" s="292">
        <v>1169</v>
      </c>
      <c r="H21" s="292">
        <v>0</v>
      </c>
      <c r="I21" s="292">
        <v>0</v>
      </c>
      <c r="J21" s="292">
        <v>0</v>
      </c>
      <c r="K21" s="292">
        <v>0</v>
      </c>
      <c r="L21" s="292">
        <v>747</v>
      </c>
      <c r="M21" s="292">
        <v>0</v>
      </c>
      <c r="N21" s="292">
        <f t="shared" si="4"/>
        <v>15</v>
      </c>
      <c r="O21" s="292">
        <f>+資源化量内訳!Y21</f>
        <v>969</v>
      </c>
      <c r="P21" s="292">
        <f t="shared" si="5"/>
        <v>15273</v>
      </c>
      <c r="Q21" s="292">
        <v>14731</v>
      </c>
      <c r="R21" s="292">
        <f t="shared" si="6"/>
        <v>542</v>
      </c>
      <c r="S21" s="292">
        <v>520</v>
      </c>
      <c r="T21" s="292">
        <v>0</v>
      </c>
      <c r="U21" s="292">
        <v>0</v>
      </c>
      <c r="V21" s="292">
        <v>0</v>
      </c>
      <c r="W21" s="292">
        <v>0</v>
      </c>
      <c r="X21" s="292">
        <v>22</v>
      </c>
      <c r="Y21" s="292">
        <v>0</v>
      </c>
      <c r="Z21" s="292">
        <f t="shared" si="8"/>
        <v>2639</v>
      </c>
      <c r="AA21" s="292">
        <v>15</v>
      </c>
      <c r="AB21" s="292">
        <v>2398</v>
      </c>
      <c r="AC21" s="292">
        <f t="shared" si="9"/>
        <v>226</v>
      </c>
      <c r="AD21" s="292">
        <v>226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3715</v>
      </c>
      <c r="E22" s="292">
        <f t="shared" si="1"/>
        <v>3106</v>
      </c>
      <c r="F22" s="292">
        <f t="shared" si="2"/>
        <v>420</v>
      </c>
      <c r="G22" s="292">
        <v>420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4"/>
        <v>0</v>
      </c>
      <c r="O22" s="292">
        <f>+資源化量内訳!Y22</f>
        <v>189</v>
      </c>
      <c r="P22" s="292">
        <f t="shared" si="5"/>
        <v>3202</v>
      </c>
      <c r="Q22" s="292">
        <v>3106</v>
      </c>
      <c r="R22" s="292">
        <f t="shared" si="6"/>
        <v>96</v>
      </c>
      <c r="S22" s="292">
        <v>96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159</v>
      </c>
      <c r="AA22" s="292">
        <v>0</v>
      </c>
      <c r="AB22" s="292">
        <v>159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318</v>
      </c>
      <c r="E23" s="292">
        <f t="shared" si="1"/>
        <v>240</v>
      </c>
      <c r="F23" s="292">
        <f t="shared" si="2"/>
        <v>40</v>
      </c>
      <c r="G23" s="292">
        <v>40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 t="shared" si="4"/>
        <v>0</v>
      </c>
      <c r="O23" s="292">
        <f>+資源化量内訳!Y23</f>
        <v>38</v>
      </c>
      <c r="P23" s="292">
        <f t="shared" si="5"/>
        <v>249</v>
      </c>
      <c r="Q23" s="292">
        <v>240</v>
      </c>
      <c r="R23" s="292">
        <f t="shared" si="6"/>
        <v>9</v>
      </c>
      <c r="S23" s="292">
        <v>9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12</v>
      </c>
      <c r="AA23" s="292">
        <v>0</v>
      </c>
      <c r="AB23" s="292">
        <v>12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7878</v>
      </c>
      <c r="E24" s="292">
        <f t="shared" si="1"/>
        <v>6764</v>
      </c>
      <c r="F24" s="292">
        <f t="shared" si="2"/>
        <v>1113</v>
      </c>
      <c r="G24" s="292">
        <v>689</v>
      </c>
      <c r="H24" s="292">
        <v>0</v>
      </c>
      <c r="I24" s="292">
        <v>0</v>
      </c>
      <c r="J24" s="292">
        <v>0</v>
      </c>
      <c r="K24" s="292">
        <v>0</v>
      </c>
      <c r="L24" s="292">
        <v>424</v>
      </c>
      <c r="M24" s="292">
        <v>0</v>
      </c>
      <c r="N24" s="292">
        <f t="shared" si="4"/>
        <v>0</v>
      </c>
      <c r="O24" s="292">
        <f>+資源化量内訳!Y24</f>
        <v>1</v>
      </c>
      <c r="P24" s="292">
        <f t="shared" si="5"/>
        <v>6946</v>
      </c>
      <c r="Q24" s="292">
        <v>6764</v>
      </c>
      <c r="R24" s="292">
        <f t="shared" si="6"/>
        <v>182</v>
      </c>
      <c r="S24" s="292">
        <v>182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348</v>
      </c>
      <c r="AA24" s="292">
        <v>0</v>
      </c>
      <c r="AB24" s="292">
        <v>348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3525</v>
      </c>
      <c r="E25" s="292">
        <f t="shared" si="1"/>
        <v>2953</v>
      </c>
      <c r="F25" s="292">
        <f t="shared" si="2"/>
        <v>352</v>
      </c>
      <c r="G25" s="292">
        <v>352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 t="shared" si="4"/>
        <v>0</v>
      </c>
      <c r="O25" s="292">
        <f>+資源化量内訳!Y25</f>
        <v>220</v>
      </c>
      <c r="P25" s="292">
        <f t="shared" si="5"/>
        <v>3039</v>
      </c>
      <c r="Q25" s="292">
        <v>2953</v>
      </c>
      <c r="R25" s="292">
        <f t="shared" si="6"/>
        <v>86</v>
      </c>
      <c r="S25" s="292">
        <v>86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150</v>
      </c>
      <c r="AA25" s="292">
        <v>0</v>
      </c>
      <c r="AB25" s="292">
        <v>150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11970</v>
      </c>
      <c r="E26" s="292">
        <f t="shared" si="1"/>
        <v>10039</v>
      </c>
      <c r="F26" s="292">
        <f t="shared" si="2"/>
        <v>1921</v>
      </c>
      <c r="G26" s="292">
        <v>1185</v>
      </c>
      <c r="H26" s="292">
        <v>0</v>
      </c>
      <c r="I26" s="292">
        <v>0</v>
      </c>
      <c r="J26" s="292">
        <v>0</v>
      </c>
      <c r="K26" s="292">
        <v>0</v>
      </c>
      <c r="L26" s="292">
        <v>736</v>
      </c>
      <c r="M26" s="292">
        <v>0</v>
      </c>
      <c r="N26" s="292">
        <f t="shared" si="4"/>
        <v>0</v>
      </c>
      <c r="O26" s="292">
        <f>+資源化量内訳!Y26</f>
        <v>10</v>
      </c>
      <c r="P26" s="292">
        <f t="shared" si="5"/>
        <v>10350</v>
      </c>
      <c r="Q26" s="292">
        <v>10039</v>
      </c>
      <c r="R26" s="292">
        <f t="shared" si="6"/>
        <v>311</v>
      </c>
      <c r="S26" s="292">
        <v>311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516</v>
      </c>
      <c r="AA26" s="292">
        <v>0</v>
      </c>
      <c r="AB26" s="292">
        <v>516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2657</v>
      </c>
      <c r="E27" s="292">
        <f t="shared" si="1"/>
        <v>2212</v>
      </c>
      <c r="F27" s="292">
        <f t="shared" si="2"/>
        <v>443</v>
      </c>
      <c r="G27" s="292">
        <v>278</v>
      </c>
      <c r="H27" s="292">
        <v>0</v>
      </c>
      <c r="I27" s="292">
        <v>0</v>
      </c>
      <c r="J27" s="292">
        <v>0</v>
      </c>
      <c r="K27" s="292">
        <v>0</v>
      </c>
      <c r="L27" s="292">
        <v>165</v>
      </c>
      <c r="M27" s="292">
        <v>0</v>
      </c>
      <c r="N27" s="292">
        <f t="shared" si="4"/>
        <v>0</v>
      </c>
      <c r="O27" s="292">
        <f>+資源化量内訳!Y27</f>
        <v>2</v>
      </c>
      <c r="P27" s="292">
        <f t="shared" si="5"/>
        <v>2273</v>
      </c>
      <c r="Q27" s="292">
        <v>2212</v>
      </c>
      <c r="R27" s="292">
        <f t="shared" si="6"/>
        <v>61</v>
      </c>
      <c r="S27" s="292">
        <v>61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114</v>
      </c>
      <c r="AA27" s="292">
        <v>0</v>
      </c>
      <c r="AB27" s="292">
        <v>114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3684</v>
      </c>
      <c r="E28" s="292">
        <f t="shared" si="1"/>
        <v>2893</v>
      </c>
      <c r="F28" s="292">
        <f t="shared" si="2"/>
        <v>403</v>
      </c>
      <c r="G28" s="292">
        <v>403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 t="shared" si="4"/>
        <v>0</v>
      </c>
      <c r="O28" s="292">
        <f>+資源化量内訳!Y28</f>
        <v>388</v>
      </c>
      <c r="P28" s="292">
        <f t="shared" si="5"/>
        <v>3004</v>
      </c>
      <c r="Q28" s="292">
        <v>2893</v>
      </c>
      <c r="R28" s="292">
        <f t="shared" si="6"/>
        <v>111</v>
      </c>
      <c r="S28" s="292">
        <v>111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148</v>
      </c>
      <c r="AA28" s="292">
        <v>0</v>
      </c>
      <c r="AB28" s="292">
        <v>148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9964</v>
      </c>
      <c r="E29" s="292">
        <f t="shared" si="1"/>
        <v>7833</v>
      </c>
      <c r="F29" s="292">
        <f t="shared" si="2"/>
        <v>2131</v>
      </c>
      <c r="G29" s="292">
        <v>551</v>
      </c>
      <c r="H29" s="292">
        <v>0</v>
      </c>
      <c r="I29" s="292">
        <v>0</v>
      </c>
      <c r="J29" s="292">
        <v>0</v>
      </c>
      <c r="K29" s="292">
        <v>0</v>
      </c>
      <c r="L29" s="292">
        <v>1580</v>
      </c>
      <c r="M29" s="292">
        <v>0</v>
      </c>
      <c r="N29" s="292">
        <f t="shared" si="4"/>
        <v>0</v>
      </c>
      <c r="O29" s="292">
        <f>+資源化量内訳!Y29</f>
        <v>0</v>
      </c>
      <c r="P29" s="292">
        <f t="shared" si="5"/>
        <v>8418</v>
      </c>
      <c r="Q29" s="292">
        <v>7833</v>
      </c>
      <c r="R29" s="292">
        <f t="shared" si="6"/>
        <v>585</v>
      </c>
      <c r="S29" s="292">
        <v>268</v>
      </c>
      <c r="T29" s="292">
        <v>0</v>
      </c>
      <c r="U29" s="292">
        <v>0</v>
      </c>
      <c r="V29" s="292">
        <v>0</v>
      </c>
      <c r="W29" s="292">
        <v>0</v>
      </c>
      <c r="X29" s="292">
        <v>317</v>
      </c>
      <c r="Y29" s="292">
        <v>0</v>
      </c>
      <c r="Z29" s="292">
        <f t="shared" si="8"/>
        <v>715</v>
      </c>
      <c r="AA29" s="292">
        <v>0</v>
      </c>
      <c r="AB29" s="292">
        <v>712</v>
      </c>
      <c r="AC29" s="292">
        <f t="shared" si="9"/>
        <v>3</v>
      </c>
      <c r="AD29" s="292">
        <v>3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4215</v>
      </c>
      <c r="E30" s="292">
        <f t="shared" si="1"/>
        <v>3252</v>
      </c>
      <c r="F30" s="292">
        <f t="shared" si="2"/>
        <v>963</v>
      </c>
      <c r="G30" s="292">
        <v>202</v>
      </c>
      <c r="H30" s="292">
        <v>0</v>
      </c>
      <c r="I30" s="292">
        <v>0</v>
      </c>
      <c r="J30" s="292">
        <v>0</v>
      </c>
      <c r="K30" s="292">
        <v>0</v>
      </c>
      <c r="L30" s="292">
        <v>761</v>
      </c>
      <c r="M30" s="292">
        <v>0</v>
      </c>
      <c r="N30" s="292">
        <f t="shared" si="4"/>
        <v>0</v>
      </c>
      <c r="O30" s="292">
        <f>+資源化量内訳!Y30</f>
        <v>0</v>
      </c>
      <c r="P30" s="292">
        <f t="shared" si="5"/>
        <v>3472</v>
      </c>
      <c r="Q30" s="292">
        <v>3252</v>
      </c>
      <c r="R30" s="292">
        <f t="shared" si="6"/>
        <v>220</v>
      </c>
      <c r="S30" s="292">
        <v>77</v>
      </c>
      <c r="T30" s="292">
        <v>0</v>
      </c>
      <c r="U30" s="292">
        <v>0</v>
      </c>
      <c r="V30" s="292">
        <v>0</v>
      </c>
      <c r="W30" s="292">
        <v>0</v>
      </c>
      <c r="X30" s="292">
        <v>143</v>
      </c>
      <c r="Y30" s="292">
        <v>0</v>
      </c>
      <c r="Z30" s="292">
        <f t="shared" si="8"/>
        <v>297</v>
      </c>
      <c r="AA30" s="292">
        <v>0</v>
      </c>
      <c r="AB30" s="292">
        <v>296</v>
      </c>
      <c r="AC30" s="292">
        <f t="shared" si="9"/>
        <v>1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6200</v>
      </c>
      <c r="E31" s="292">
        <f t="shared" si="1"/>
        <v>5355</v>
      </c>
      <c r="F31" s="292">
        <f t="shared" si="2"/>
        <v>842</v>
      </c>
      <c r="G31" s="292">
        <v>182</v>
      </c>
      <c r="H31" s="292">
        <v>0</v>
      </c>
      <c r="I31" s="292">
        <v>0</v>
      </c>
      <c r="J31" s="292">
        <v>0</v>
      </c>
      <c r="K31" s="292">
        <v>0</v>
      </c>
      <c r="L31" s="292">
        <v>660</v>
      </c>
      <c r="M31" s="292">
        <v>0</v>
      </c>
      <c r="N31" s="292">
        <f t="shared" si="4"/>
        <v>3</v>
      </c>
      <c r="O31" s="292">
        <f>+資源化量内訳!Y31</f>
        <v>0</v>
      </c>
      <c r="P31" s="292">
        <f t="shared" si="5"/>
        <v>5430</v>
      </c>
      <c r="Q31" s="292">
        <v>5355</v>
      </c>
      <c r="R31" s="292">
        <f t="shared" si="6"/>
        <v>75</v>
      </c>
      <c r="S31" s="292">
        <v>58</v>
      </c>
      <c r="T31" s="292">
        <v>0</v>
      </c>
      <c r="U31" s="292">
        <v>0</v>
      </c>
      <c r="V31" s="292">
        <v>0</v>
      </c>
      <c r="W31" s="292">
        <v>0</v>
      </c>
      <c r="X31" s="292">
        <v>17</v>
      </c>
      <c r="Y31" s="292">
        <v>0</v>
      </c>
      <c r="Z31" s="292">
        <f t="shared" si="8"/>
        <v>849</v>
      </c>
      <c r="AA31" s="292">
        <v>3</v>
      </c>
      <c r="AB31" s="292">
        <v>744</v>
      </c>
      <c r="AC31" s="292">
        <f t="shared" si="9"/>
        <v>102</v>
      </c>
      <c r="AD31" s="292">
        <v>102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6269</v>
      </c>
      <c r="E32" s="292">
        <f t="shared" si="1"/>
        <v>5256</v>
      </c>
      <c r="F32" s="292">
        <f t="shared" si="2"/>
        <v>1007</v>
      </c>
      <c r="G32" s="292">
        <v>241</v>
      </c>
      <c r="H32" s="292">
        <v>0</v>
      </c>
      <c r="I32" s="292">
        <v>0</v>
      </c>
      <c r="J32" s="292">
        <v>0</v>
      </c>
      <c r="K32" s="292">
        <v>0</v>
      </c>
      <c r="L32" s="292">
        <v>766</v>
      </c>
      <c r="M32" s="292">
        <v>0</v>
      </c>
      <c r="N32" s="292">
        <f t="shared" si="4"/>
        <v>6</v>
      </c>
      <c r="O32" s="292">
        <f>+資源化量内訳!Y32</f>
        <v>0</v>
      </c>
      <c r="P32" s="292">
        <f t="shared" si="5"/>
        <v>5360</v>
      </c>
      <c r="Q32" s="292">
        <v>5256</v>
      </c>
      <c r="R32" s="292">
        <f t="shared" si="6"/>
        <v>104</v>
      </c>
      <c r="S32" s="292">
        <v>76</v>
      </c>
      <c r="T32" s="292">
        <v>0</v>
      </c>
      <c r="U32" s="292">
        <v>0</v>
      </c>
      <c r="V32" s="292">
        <v>0</v>
      </c>
      <c r="W32" s="292">
        <v>0</v>
      </c>
      <c r="X32" s="292">
        <v>28</v>
      </c>
      <c r="Y32" s="292">
        <v>0</v>
      </c>
      <c r="Z32" s="292">
        <f t="shared" si="8"/>
        <v>874</v>
      </c>
      <c r="AA32" s="292">
        <v>6</v>
      </c>
      <c r="AB32" s="292">
        <v>732</v>
      </c>
      <c r="AC32" s="292">
        <f t="shared" si="9"/>
        <v>136</v>
      </c>
      <c r="AD32" s="292">
        <v>136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14378</v>
      </c>
      <c r="E33" s="292">
        <f t="shared" si="1"/>
        <v>12107</v>
      </c>
      <c r="F33" s="292">
        <f t="shared" si="2"/>
        <v>2234</v>
      </c>
      <c r="G33" s="292">
        <v>604</v>
      </c>
      <c r="H33" s="292">
        <v>0</v>
      </c>
      <c r="I33" s="292">
        <v>0</v>
      </c>
      <c r="J33" s="292">
        <v>0</v>
      </c>
      <c r="K33" s="292">
        <v>0</v>
      </c>
      <c r="L33" s="292">
        <v>1630</v>
      </c>
      <c r="M33" s="292">
        <v>0</v>
      </c>
      <c r="N33" s="292">
        <f t="shared" si="4"/>
        <v>37</v>
      </c>
      <c r="O33" s="292">
        <f>+資源化量内訳!Y33</f>
        <v>0</v>
      </c>
      <c r="P33" s="292">
        <f t="shared" si="5"/>
        <v>12357</v>
      </c>
      <c r="Q33" s="292">
        <v>12107</v>
      </c>
      <c r="R33" s="292">
        <f t="shared" si="6"/>
        <v>250</v>
      </c>
      <c r="S33" s="292">
        <v>190</v>
      </c>
      <c r="T33" s="292">
        <v>0</v>
      </c>
      <c r="U33" s="292">
        <v>0</v>
      </c>
      <c r="V33" s="292">
        <v>0</v>
      </c>
      <c r="W33" s="292">
        <v>0</v>
      </c>
      <c r="X33" s="292">
        <v>60</v>
      </c>
      <c r="Y33" s="292">
        <v>0</v>
      </c>
      <c r="Z33" s="292">
        <f t="shared" si="8"/>
        <v>2063</v>
      </c>
      <c r="AA33" s="292">
        <v>37</v>
      </c>
      <c r="AB33" s="292">
        <v>1685</v>
      </c>
      <c r="AC33" s="292">
        <f t="shared" si="9"/>
        <v>341</v>
      </c>
      <c r="AD33" s="292">
        <v>341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10497</v>
      </c>
      <c r="E34" s="292">
        <f t="shared" si="1"/>
        <v>9175</v>
      </c>
      <c r="F34" s="292">
        <f t="shared" si="2"/>
        <v>1021</v>
      </c>
      <c r="G34" s="292">
        <v>726</v>
      </c>
      <c r="H34" s="292">
        <v>0</v>
      </c>
      <c r="I34" s="292">
        <v>0</v>
      </c>
      <c r="J34" s="292">
        <v>0</v>
      </c>
      <c r="K34" s="292">
        <v>0</v>
      </c>
      <c r="L34" s="292">
        <v>295</v>
      </c>
      <c r="M34" s="292">
        <v>0</v>
      </c>
      <c r="N34" s="292">
        <f t="shared" si="4"/>
        <v>0</v>
      </c>
      <c r="O34" s="292">
        <f>+資源化量内訳!Y34</f>
        <v>301</v>
      </c>
      <c r="P34" s="292">
        <f t="shared" si="5"/>
        <v>9451</v>
      </c>
      <c r="Q34" s="292">
        <v>9175</v>
      </c>
      <c r="R34" s="292">
        <f t="shared" si="6"/>
        <v>276</v>
      </c>
      <c r="S34" s="292">
        <v>218</v>
      </c>
      <c r="T34" s="292">
        <v>0</v>
      </c>
      <c r="U34" s="292">
        <v>0</v>
      </c>
      <c r="V34" s="292">
        <v>0</v>
      </c>
      <c r="W34" s="292">
        <v>0</v>
      </c>
      <c r="X34" s="292">
        <v>58</v>
      </c>
      <c r="Y34" s="292">
        <v>0</v>
      </c>
      <c r="Z34" s="292">
        <f t="shared" si="8"/>
        <v>1843</v>
      </c>
      <c r="AA34" s="292">
        <v>0</v>
      </c>
      <c r="AB34" s="292">
        <v>1680</v>
      </c>
      <c r="AC34" s="292">
        <f t="shared" si="9"/>
        <v>163</v>
      </c>
      <c r="AD34" s="292">
        <v>163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0"/>
        <v>2366</v>
      </c>
      <c r="E35" s="292">
        <f t="shared" si="1"/>
        <v>2161</v>
      </c>
      <c r="F35" s="292">
        <f t="shared" si="2"/>
        <v>166</v>
      </c>
      <c r="G35" s="292">
        <v>134</v>
      </c>
      <c r="H35" s="292">
        <v>0</v>
      </c>
      <c r="I35" s="292">
        <v>0</v>
      </c>
      <c r="J35" s="292">
        <v>0</v>
      </c>
      <c r="K35" s="292">
        <v>0</v>
      </c>
      <c r="L35" s="292">
        <v>32</v>
      </c>
      <c r="M35" s="292">
        <v>0</v>
      </c>
      <c r="N35" s="292">
        <f t="shared" si="4"/>
        <v>0</v>
      </c>
      <c r="O35" s="292">
        <f>+資源化量内訳!Y35</f>
        <v>39</v>
      </c>
      <c r="P35" s="292">
        <f t="shared" si="5"/>
        <v>2199</v>
      </c>
      <c r="Q35" s="292">
        <v>2161</v>
      </c>
      <c r="R35" s="292">
        <f t="shared" si="6"/>
        <v>38</v>
      </c>
      <c r="S35" s="292">
        <v>32</v>
      </c>
      <c r="T35" s="292">
        <v>0</v>
      </c>
      <c r="U35" s="292">
        <v>0</v>
      </c>
      <c r="V35" s="292">
        <v>0</v>
      </c>
      <c r="W35" s="292">
        <v>0</v>
      </c>
      <c r="X35" s="292">
        <v>6</v>
      </c>
      <c r="Y35" s="292">
        <v>0</v>
      </c>
      <c r="Z35" s="292">
        <f t="shared" si="8"/>
        <v>391</v>
      </c>
      <c r="AA35" s="292">
        <v>0</v>
      </c>
      <c r="AB35" s="292">
        <v>391</v>
      </c>
      <c r="AC35" s="292">
        <f t="shared" si="9"/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2366</v>
      </c>
      <c r="E36" s="292">
        <f t="shared" si="1"/>
        <v>2161</v>
      </c>
      <c r="F36" s="292">
        <f t="shared" si="2"/>
        <v>166</v>
      </c>
      <c r="G36" s="292">
        <v>134</v>
      </c>
      <c r="H36" s="292">
        <v>0</v>
      </c>
      <c r="I36" s="292">
        <v>0</v>
      </c>
      <c r="J36" s="292">
        <v>0</v>
      </c>
      <c r="K36" s="292">
        <v>0</v>
      </c>
      <c r="L36" s="292">
        <v>32</v>
      </c>
      <c r="M36" s="292">
        <v>0</v>
      </c>
      <c r="N36" s="292">
        <f t="shared" si="4"/>
        <v>0</v>
      </c>
      <c r="O36" s="292">
        <f>+資源化量内訳!Y36</f>
        <v>39</v>
      </c>
      <c r="P36" s="292">
        <f t="shared" si="5"/>
        <v>2199</v>
      </c>
      <c r="Q36" s="292">
        <v>2161</v>
      </c>
      <c r="R36" s="292">
        <f t="shared" si="6"/>
        <v>38</v>
      </c>
      <c r="S36" s="292">
        <v>32</v>
      </c>
      <c r="T36" s="292">
        <v>0</v>
      </c>
      <c r="U36" s="292">
        <v>0</v>
      </c>
      <c r="V36" s="292">
        <v>0</v>
      </c>
      <c r="W36" s="292">
        <v>0</v>
      </c>
      <c r="X36" s="292">
        <v>6</v>
      </c>
      <c r="Y36" s="292">
        <v>0</v>
      </c>
      <c r="Z36" s="292">
        <f t="shared" si="8"/>
        <v>417</v>
      </c>
      <c r="AA36" s="292">
        <v>0</v>
      </c>
      <c r="AB36" s="292">
        <v>391</v>
      </c>
      <c r="AC36" s="292">
        <f t="shared" si="9"/>
        <v>26</v>
      </c>
      <c r="AD36" s="292">
        <v>26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0"/>
        <v>2014</v>
      </c>
      <c r="E37" s="292">
        <f t="shared" si="1"/>
        <v>1773</v>
      </c>
      <c r="F37" s="292">
        <f t="shared" si="2"/>
        <v>241</v>
      </c>
      <c r="G37" s="292">
        <v>167</v>
      </c>
      <c r="H37" s="292">
        <v>0</v>
      </c>
      <c r="I37" s="292">
        <v>0</v>
      </c>
      <c r="J37" s="292">
        <v>0</v>
      </c>
      <c r="K37" s="292">
        <v>0</v>
      </c>
      <c r="L37" s="292">
        <v>74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1786</v>
      </c>
      <c r="Q37" s="292">
        <v>1773</v>
      </c>
      <c r="R37" s="292">
        <f t="shared" si="6"/>
        <v>13</v>
      </c>
      <c r="S37" s="292">
        <v>13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277</v>
      </c>
      <c r="AA37" s="292">
        <v>0</v>
      </c>
      <c r="AB37" s="292">
        <v>218</v>
      </c>
      <c r="AC37" s="292">
        <f t="shared" si="9"/>
        <v>59</v>
      </c>
      <c r="AD37" s="292">
        <v>59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7708</v>
      </c>
      <c r="E38" s="292">
        <f t="shared" si="1"/>
        <v>6813</v>
      </c>
      <c r="F38" s="292">
        <f t="shared" si="2"/>
        <v>895</v>
      </c>
      <c r="G38" s="292">
        <v>640</v>
      </c>
      <c r="H38" s="292">
        <v>0</v>
      </c>
      <c r="I38" s="292">
        <v>0</v>
      </c>
      <c r="J38" s="292">
        <v>0</v>
      </c>
      <c r="K38" s="292">
        <v>0</v>
      </c>
      <c r="L38" s="292">
        <v>255</v>
      </c>
      <c r="M38" s="292">
        <v>0</v>
      </c>
      <c r="N38" s="292">
        <f t="shared" si="4"/>
        <v>0</v>
      </c>
      <c r="O38" s="292">
        <f>+資源化量内訳!Y38</f>
        <v>0</v>
      </c>
      <c r="P38" s="292">
        <f t="shared" si="5"/>
        <v>6864</v>
      </c>
      <c r="Q38" s="292">
        <v>6813</v>
      </c>
      <c r="R38" s="292">
        <f t="shared" si="6"/>
        <v>51</v>
      </c>
      <c r="S38" s="292">
        <v>51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1080</v>
      </c>
      <c r="AA38" s="292">
        <v>0</v>
      </c>
      <c r="AB38" s="292">
        <v>831</v>
      </c>
      <c r="AC38" s="292">
        <f t="shared" si="9"/>
        <v>249</v>
      </c>
      <c r="AD38" s="292">
        <v>249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5534</v>
      </c>
      <c r="E39" s="292">
        <f t="shared" si="1"/>
        <v>5032</v>
      </c>
      <c r="F39" s="292">
        <f t="shared" si="2"/>
        <v>502</v>
      </c>
      <c r="G39" s="292">
        <v>354</v>
      </c>
      <c r="H39" s="292">
        <v>0</v>
      </c>
      <c r="I39" s="292">
        <v>0</v>
      </c>
      <c r="J39" s="292">
        <v>0</v>
      </c>
      <c r="K39" s="292">
        <v>0</v>
      </c>
      <c r="L39" s="292">
        <v>148</v>
      </c>
      <c r="M39" s="292">
        <v>0</v>
      </c>
      <c r="N39" s="292">
        <f t="shared" si="4"/>
        <v>0</v>
      </c>
      <c r="O39" s="292">
        <f>+資源化量内訳!Y39</f>
        <v>0</v>
      </c>
      <c r="P39" s="292">
        <f t="shared" si="5"/>
        <v>5055</v>
      </c>
      <c r="Q39" s="292">
        <v>5032</v>
      </c>
      <c r="R39" s="292">
        <f t="shared" si="6"/>
        <v>23</v>
      </c>
      <c r="S39" s="292">
        <v>23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777</v>
      </c>
      <c r="AA39" s="292">
        <v>0</v>
      </c>
      <c r="AB39" s="292">
        <v>616</v>
      </c>
      <c r="AC39" s="292">
        <f t="shared" si="9"/>
        <v>161</v>
      </c>
      <c r="AD39" s="292">
        <v>161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9388</v>
      </c>
      <c r="E40" s="292">
        <f t="shared" si="1"/>
        <v>8528</v>
      </c>
      <c r="F40" s="292">
        <f t="shared" si="2"/>
        <v>860</v>
      </c>
      <c r="G40" s="292">
        <v>547</v>
      </c>
      <c r="H40" s="292">
        <v>0</v>
      </c>
      <c r="I40" s="292">
        <v>0</v>
      </c>
      <c r="J40" s="292">
        <v>0</v>
      </c>
      <c r="K40" s="292">
        <v>0</v>
      </c>
      <c r="L40" s="292">
        <v>313</v>
      </c>
      <c r="M40" s="292">
        <v>0</v>
      </c>
      <c r="N40" s="292">
        <f t="shared" si="4"/>
        <v>0</v>
      </c>
      <c r="O40" s="292">
        <f>+資源化量内訳!Y40</f>
        <v>0</v>
      </c>
      <c r="P40" s="292">
        <f t="shared" si="5"/>
        <v>8571</v>
      </c>
      <c r="Q40" s="292">
        <v>8528</v>
      </c>
      <c r="R40" s="292">
        <f t="shared" si="6"/>
        <v>43</v>
      </c>
      <c r="S40" s="292">
        <v>43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1281</v>
      </c>
      <c r="AA40" s="292">
        <v>0</v>
      </c>
      <c r="AB40" s="292">
        <v>1042</v>
      </c>
      <c r="AC40" s="292">
        <f t="shared" si="9"/>
        <v>239</v>
      </c>
      <c r="AD40" s="292">
        <v>239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2587</v>
      </c>
      <c r="E41" s="292">
        <f t="shared" si="1"/>
        <v>1838</v>
      </c>
      <c r="F41" s="292">
        <f t="shared" si="2"/>
        <v>749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749</v>
      </c>
      <c r="M41" s="292">
        <v>0</v>
      </c>
      <c r="N41" s="292">
        <f t="shared" si="4"/>
        <v>0</v>
      </c>
      <c r="O41" s="292">
        <f>+資源化量内訳!Y41</f>
        <v>0</v>
      </c>
      <c r="P41" s="292">
        <f t="shared" si="5"/>
        <v>2133</v>
      </c>
      <c r="Q41" s="292">
        <v>1838</v>
      </c>
      <c r="R41" s="292">
        <f t="shared" si="6"/>
        <v>295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295</v>
      </c>
      <c r="Y41" s="292">
        <v>0</v>
      </c>
      <c r="Z41" s="292">
        <f t="shared" si="8"/>
        <v>221</v>
      </c>
      <c r="AA41" s="292">
        <v>0</v>
      </c>
      <c r="AB41" s="292">
        <v>103</v>
      </c>
      <c r="AC41" s="292">
        <f t="shared" si="9"/>
        <v>118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118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4381</v>
      </c>
      <c r="E42" s="292">
        <f t="shared" si="1"/>
        <v>3478</v>
      </c>
      <c r="F42" s="292">
        <f t="shared" si="2"/>
        <v>450</v>
      </c>
      <c r="G42" s="292">
        <v>0</v>
      </c>
      <c r="H42" s="292">
        <v>314</v>
      </c>
      <c r="I42" s="292">
        <v>0</v>
      </c>
      <c r="J42" s="292">
        <v>0</v>
      </c>
      <c r="K42" s="292">
        <v>0</v>
      </c>
      <c r="L42" s="292">
        <v>136</v>
      </c>
      <c r="M42" s="292">
        <v>0</v>
      </c>
      <c r="N42" s="292">
        <f t="shared" si="4"/>
        <v>0</v>
      </c>
      <c r="O42" s="292">
        <f>+資源化量内訳!Y42</f>
        <v>453</v>
      </c>
      <c r="P42" s="292">
        <f t="shared" si="5"/>
        <v>3478</v>
      </c>
      <c r="Q42" s="292">
        <v>3478</v>
      </c>
      <c r="R42" s="292">
        <f t="shared" si="6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375</v>
      </c>
      <c r="AA42" s="292">
        <v>0</v>
      </c>
      <c r="AB42" s="292">
        <v>375</v>
      </c>
      <c r="AC42" s="292">
        <f t="shared" si="9"/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SUM(Y7,AT7,BO7)</f>
        <v>132573</v>
      </c>
      <c r="E7" s="306">
        <f t="shared" si="0"/>
        <v>61136</v>
      </c>
      <c r="F7" s="306">
        <f t="shared" si="0"/>
        <v>378</v>
      </c>
      <c r="G7" s="306">
        <f t="shared" si="0"/>
        <v>1140</v>
      </c>
      <c r="H7" s="306">
        <f t="shared" si="0"/>
        <v>14447</v>
      </c>
      <c r="I7" s="306">
        <f t="shared" si="0"/>
        <v>16738</v>
      </c>
      <c r="J7" s="306">
        <f t="shared" si="0"/>
        <v>7499</v>
      </c>
      <c r="K7" s="306">
        <f t="shared" si="0"/>
        <v>40</v>
      </c>
      <c r="L7" s="306">
        <f t="shared" si="0"/>
        <v>16770</v>
      </c>
      <c r="M7" s="306">
        <f t="shared" si="0"/>
        <v>873</v>
      </c>
      <c r="N7" s="306">
        <f t="shared" si="0"/>
        <v>1550</v>
      </c>
      <c r="O7" s="306">
        <f t="shared" si="0"/>
        <v>875</v>
      </c>
      <c r="P7" s="306">
        <f t="shared" si="0"/>
        <v>0</v>
      </c>
      <c r="Q7" s="306">
        <f t="shared" si="0"/>
        <v>5378</v>
      </c>
      <c r="R7" s="306">
        <f t="shared" si="0"/>
        <v>144</v>
      </c>
      <c r="S7" s="306">
        <f t="shared" si="0"/>
        <v>0</v>
      </c>
      <c r="T7" s="306">
        <f t="shared" si="0"/>
        <v>2689</v>
      </c>
      <c r="U7" s="306">
        <f t="shared" si="0"/>
        <v>0</v>
      </c>
      <c r="V7" s="306">
        <f t="shared" si="0"/>
        <v>0</v>
      </c>
      <c r="W7" s="306">
        <f t="shared" si="0"/>
        <v>63</v>
      </c>
      <c r="X7" s="306">
        <f t="shared" si="0"/>
        <v>2853</v>
      </c>
      <c r="Y7" s="306">
        <f t="shared" ref="Y7:Y42" si="1">SUM(Z7:AS7)</f>
        <v>5639</v>
      </c>
      <c r="Z7" s="306">
        <f t="shared" ref="Z7:AI7" si="2">SUM(Z$8:Z$207)</f>
        <v>3980</v>
      </c>
      <c r="AA7" s="306">
        <f t="shared" si="2"/>
        <v>21</v>
      </c>
      <c r="AB7" s="306">
        <f t="shared" si="2"/>
        <v>171</v>
      </c>
      <c r="AC7" s="306">
        <f t="shared" si="2"/>
        <v>335</v>
      </c>
      <c r="AD7" s="306">
        <f t="shared" si="2"/>
        <v>587</v>
      </c>
      <c r="AE7" s="306">
        <f t="shared" si="2"/>
        <v>131</v>
      </c>
      <c r="AF7" s="306">
        <f t="shared" si="2"/>
        <v>12</v>
      </c>
      <c r="AG7" s="306">
        <f t="shared" si="2"/>
        <v>217</v>
      </c>
      <c r="AH7" s="306">
        <f t="shared" si="2"/>
        <v>1</v>
      </c>
      <c r="AI7" s="306">
        <f t="shared" si="2"/>
        <v>47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45</v>
      </c>
      <c r="AS7" s="306">
        <f>SUM(AS$8:AS$207)</f>
        <v>92</v>
      </c>
      <c r="AT7" s="306">
        <f>施設資源化量内訳!D7</f>
        <v>94869</v>
      </c>
      <c r="AU7" s="306">
        <f>施設資源化量内訳!E7</f>
        <v>26651</v>
      </c>
      <c r="AV7" s="306">
        <f>施設資源化量内訳!F7</f>
        <v>304</v>
      </c>
      <c r="AW7" s="306">
        <f>施設資源化量内訳!G7</f>
        <v>885</v>
      </c>
      <c r="AX7" s="306">
        <f>施設資源化量内訳!H7</f>
        <v>13681</v>
      </c>
      <c r="AY7" s="306">
        <f>施設資源化量内訳!I7</f>
        <v>16055</v>
      </c>
      <c r="AZ7" s="306">
        <f>施設資源化量内訳!J7</f>
        <v>7367</v>
      </c>
      <c r="BA7" s="306">
        <f>施設資源化量内訳!K7</f>
        <v>28</v>
      </c>
      <c r="BB7" s="306">
        <f>施設資源化量内訳!L7</f>
        <v>16553</v>
      </c>
      <c r="BC7" s="306">
        <f>施設資源化量内訳!M7</f>
        <v>872</v>
      </c>
      <c r="BD7" s="306">
        <f>施設資源化量内訳!N7</f>
        <v>628</v>
      </c>
      <c r="BE7" s="306">
        <f>施設資源化量内訳!O7</f>
        <v>875</v>
      </c>
      <c r="BF7" s="306">
        <f>施設資源化量内訳!P7</f>
        <v>0</v>
      </c>
      <c r="BG7" s="306">
        <f>施設資源化量内訳!Q7</f>
        <v>5378</v>
      </c>
      <c r="BH7" s="306">
        <f>施設資源化量内訳!R7</f>
        <v>144</v>
      </c>
      <c r="BI7" s="306">
        <f>施設資源化量内訳!S7</f>
        <v>0</v>
      </c>
      <c r="BJ7" s="306">
        <f>施設資源化量内訳!T7</f>
        <v>2689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2755</v>
      </c>
      <c r="BO7" s="306">
        <f t="shared" ref="BO7:BO42" si="3">SUM(BP7:CI7)</f>
        <v>32065</v>
      </c>
      <c r="BP7" s="306">
        <f t="shared" ref="BP7:BY7" si="4">SUM(BP$8:BP$207)</f>
        <v>30505</v>
      </c>
      <c r="BQ7" s="306">
        <f t="shared" si="4"/>
        <v>53</v>
      </c>
      <c r="BR7" s="306">
        <f t="shared" si="4"/>
        <v>84</v>
      </c>
      <c r="BS7" s="306">
        <f t="shared" si="4"/>
        <v>431</v>
      </c>
      <c r="BT7" s="306">
        <f t="shared" si="4"/>
        <v>96</v>
      </c>
      <c r="BU7" s="306">
        <f t="shared" si="4"/>
        <v>1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875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14</v>
      </c>
      <c r="CI7" s="306">
        <f>SUM(CI$8:CI$207)</f>
        <v>6</v>
      </c>
      <c r="CJ7" s="307">
        <f>+COUNTIF(CJ$8:CJ$207,"有る")</f>
        <v>33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2" si="5">SUM(Y8,AT8,BO8)</f>
        <v>71323</v>
      </c>
      <c r="E8" s="292">
        <f t="shared" ref="E8:E42" si="6">SUM(Z8,AU8,BP8)</f>
        <v>37887</v>
      </c>
      <c r="F8" s="292">
        <f t="shared" ref="F8:F42" si="7">SUM(AA8,AV8,BQ8)</f>
        <v>63</v>
      </c>
      <c r="G8" s="292">
        <f t="shared" ref="G8:G42" si="8">SUM(AB8,AW8,BR8)</f>
        <v>0</v>
      </c>
      <c r="H8" s="292">
        <f t="shared" ref="H8:H42" si="9">SUM(AC8,AX8,BS8)</f>
        <v>6900</v>
      </c>
      <c r="I8" s="292">
        <f t="shared" ref="I8:I42" si="10">SUM(AD8,AY8,BT8)</f>
        <v>7773</v>
      </c>
      <c r="J8" s="292">
        <f t="shared" ref="J8:J42" si="11">SUM(AE8,AZ8,BU8)</f>
        <v>4522</v>
      </c>
      <c r="K8" s="292">
        <f t="shared" ref="K8:K42" si="12">SUM(AF8,BA8,BV8)</f>
        <v>0</v>
      </c>
      <c r="L8" s="292">
        <f t="shared" ref="L8:L42" si="13">SUM(AG8,BB8,BW8)</f>
        <v>12168</v>
      </c>
      <c r="M8" s="292">
        <f t="shared" ref="M8:M42" si="14">SUM(AH8,BC8,BX8)</f>
        <v>0</v>
      </c>
      <c r="N8" s="292">
        <f t="shared" ref="N8:N42" si="15">SUM(AI8,BD8,BY8)</f>
        <v>840</v>
      </c>
      <c r="O8" s="292">
        <f t="shared" ref="O8:O42" si="16">SUM(AJ8,BE8,BZ8)</f>
        <v>875</v>
      </c>
      <c r="P8" s="292">
        <f t="shared" ref="P8:P42" si="17">SUM(AK8,BF8,CA8)</f>
        <v>0</v>
      </c>
      <c r="Q8" s="292">
        <f t="shared" ref="Q8:Q42" si="18">SUM(AL8,BG8,CB8)</f>
        <v>0</v>
      </c>
      <c r="R8" s="292">
        <f t="shared" ref="R8:R42" si="19">SUM(AM8,BH8,CC8)</f>
        <v>0</v>
      </c>
      <c r="S8" s="292">
        <f t="shared" ref="S8:S42" si="20">SUM(AN8,BI8,CD8)</f>
        <v>0</v>
      </c>
      <c r="T8" s="292">
        <f t="shared" ref="T8:T42" si="21">SUM(AO8,BJ8,CE8)</f>
        <v>0</v>
      </c>
      <c r="U8" s="292">
        <f t="shared" ref="U8:U42" si="22">SUM(AP8,BK8,CF8)</f>
        <v>0</v>
      </c>
      <c r="V8" s="292">
        <f t="shared" ref="V8:V42" si="23">SUM(AQ8,BL8,CG8)</f>
        <v>0</v>
      </c>
      <c r="W8" s="292">
        <f t="shared" ref="W8:W42" si="24">SUM(AR8,BM8,CH8)</f>
        <v>20</v>
      </c>
      <c r="X8" s="292">
        <f t="shared" ref="X8:X42" si="25">SUM(AS8,BN8,CI8)</f>
        <v>275</v>
      </c>
      <c r="Y8" s="292">
        <f t="shared" si="1"/>
        <v>20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20</v>
      </c>
      <c r="AS8" s="292">
        <v>0</v>
      </c>
      <c r="AT8" s="292">
        <f>施設資源化量内訳!D8</f>
        <v>44284</v>
      </c>
      <c r="AU8" s="292">
        <f>施設資源化量内訳!E8</f>
        <v>12013</v>
      </c>
      <c r="AV8" s="292">
        <f>施設資源化量内訳!F8</f>
        <v>15</v>
      </c>
      <c r="AW8" s="292">
        <f>施設資源化量内訳!G8</f>
        <v>0</v>
      </c>
      <c r="AX8" s="292">
        <f>施設資源化量内訳!H8</f>
        <v>6684</v>
      </c>
      <c r="AY8" s="292">
        <f>施設資源化量内訳!I8</f>
        <v>7732</v>
      </c>
      <c r="AZ8" s="292">
        <f>施設資源化量内訳!J8</f>
        <v>4522</v>
      </c>
      <c r="BA8" s="292">
        <f>施設資源化量内訳!K8</f>
        <v>0</v>
      </c>
      <c r="BB8" s="292">
        <f>施設資源化量内訳!L8</f>
        <v>12168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875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275</v>
      </c>
      <c r="BO8" s="292">
        <f t="shared" si="3"/>
        <v>27019</v>
      </c>
      <c r="BP8" s="292">
        <v>25874</v>
      </c>
      <c r="BQ8" s="292">
        <v>48</v>
      </c>
      <c r="BR8" s="292">
        <v>0</v>
      </c>
      <c r="BS8" s="292">
        <v>216</v>
      </c>
      <c r="BT8" s="292">
        <v>41</v>
      </c>
      <c r="BU8" s="292">
        <v>0</v>
      </c>
      <c r="BV8" s="292">
        <v>0</v>
      </c>
      <c r="BW8" s="292">
        <v>0</v>
      </c>
      <c r="BX8" s="292">
        <v>0</v>
      </c>
      <c r="BY8" s="292">
        <v>840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7320</v>
      </c>
      <c r="E9" s="292">
        <f t="shared" si="6"/>
        <v>3129</v>
      </c>
      <c r="F9" s="292">
        <f t="shared" si="7"/>
        <v>4</v>
      </c>
      <c r="G9" s="292">
        <f t="shared" si="8"/>
        <v>117</v>
      </c>
      <c r="H9" s="292">
        <f t="shared" si="9"/>
        <v>856</v>
      </c>
      <c r="I9" s="292">
        <f t="shared" si="10"/>
        <v>1123</v>
      </c>
      <c r="J9" s="292">
        <f t="shared" si="11"/>
        <v>380</v>
      </c>
      <c r="K9" s="292">
        <f t="shared" si="12"/>
        <v>0</v>
      </c>
      <c r="L9" s="292">
        <f t="shared" si="13"/>
        <v>0</v>
      </c>
      <c r="M9" s="292">
        <f t="shared" si="14"/>
        <v>0</v>
      </c>
      <c r="N9" s="292">
        <f t="shared" si="15"/>
        <v>388</v>
      </c>
      <c r="O9" s="292">
        <f t="shared" si="16"/>
        <v>0</v>
      </c>
      <c r="P9" s="292">
        <f t="shared" si="17"/>
        <v>0</v>
      </c>
      <c r="Q9" s="292">
        <f t="shared" si="18"/>
        <v>1304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19</v>
      </c>
      <c r="Y9" s="292">
        <f t="shared" si="1"/>
        <v>19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19</v>
      </c>
      <c r="AT9" s="292">
        <f>施設資源化量内訳!D9</f>
        <v>6697</v>
      </c>
      <c r="AU9" s="292">
        <f>施設資源化量内訳!E9</f>
        <v>2565</v>
      </c>
      <c r="AV9" s="292">
        <f>施設資源化量内訳!F9</f>
        <v>4</v>
      </c>
      <c r="AW9" s="292">
        <f>施設資源化量内訳!G9</f>
        <v>117</v>
      </c>
      <c r="AX9" s="292">
        <f>施設資源化量内訳!H9</f>
        <v>825</v>
      </c>
      <c r="AY9" s="292">
        <f>施設資源化量内訳!I9</f>
        <v>1114</v>
      </c>
      <c r="AZ9" s="292">
        <f>施設資源化量内訳!J9</f>
        <v>380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388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1304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604</v>
      </c>
      <c r="BP9" s="292">
        <v>564</v>
      </c>
      <c r="BQ9" s="292">
        <v>0</v>
      </c>
      <c r="BR9" s="292">
        <v>0</v>
      </c>
      <c r="BS9" s="292">
        <v>31</v>
      </c>
      <c r="BT9" s="292">
        <v>9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5"/>
        <v>2461</v>
      </c>
      <c r="E10" s="292">
        <f t="shared" si="6"/>
        <v>1003</v>
      </c>
      <c r="F10" s="292">
        <f t="shared" si="7"/>
        <v>5</v>
      </c>
      <c r="G10" s="292">
        <f t="shared" si="8"/>
        <v>76</v>
      </c>
      <c r="H10" s="292">
        <f t="shared" si="9"/>
        <v>411</v>
      </c>
      <c r="I10" s="292">
        <f t="shared" si="10"/>
        <v>418</v>
      </c>
      <c r="J10" s="292">
        <f t="shared" si="11"/>
        <v>147</v>
      </c>
      <c r="K10" s="292">
        <f t="shared" si="12"/>
        <v>0</v>
      </c>
      <c r="L10" s="292">
        <f t="shared" si="13"/>
        <v>379</v>
      </c>
      <c r="M10" s="292">
        <f t="shared" si="14"/>
        <v>0</v>
      </c>
      <c r="N10" s="292">
        <f t="shared" si="15"/>
        <v>22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0</v>
      </c>
      <c r="AT10" s="292">
        <f>施設資源化量内訳!D10</f>
        <v>2461</v>
      </c>
      <c r="AU10" s="292">
        <f>施設資源化量内訳!E10</f>
        <v>1003</v>
      </c>
      <c r="AV10" s="292">
        <f>施設資源化量内訳!F10</f>
        <v>5</v>
      </c>
      <c r="AW10" s="292">
        <f>施設資源化量内訳!G10</f>
        <v>76</v>
      </c>
      <c r="AX10" s="292">
        <f>施設資源化量内訳!H10</f>
        <v>411</v>
      </c>
      <c r="AY10" s="292">
        <f>施設資源化量内訳!I10</f>
        <v>418</v>
      </c>
      <c r="AZ10" s="292">
        <f>施設資源化量内訳!J10</f>
        <v>147</v>
      </c>
      <c r="BA10" s="292">
        <f>施設資源化量内訳!K10</f>
        <v>0</v>
      </c>
      <c r="BB10" s="292">
        <f>施設資源化量内訳!L10</f>
        <v>379</v>
      </c>
      <c r="BC10" s="292">
        <f>施設資源化量内訳!M10</f>
        <v>0</v>
      </c>
      <c r="BD10" s="292">
        <f>施設資源化量内訳!N10</f>
        <v>22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5"/>
        <v>3004</v>
      </c>
      <c r="E11" s="292">
        <f t="shared" si="6"/>
        <v>1747</v>
      </c>
      <c r="F11" s="292">
        <f t="shared" si="7"/>
        <v>0</v>
      </c>
      <c r="G11" s="292">
        <f t="shared" si="8"/>
        <v>0</v>
      </c>
      <c r="H11" s="292">
        <f t="shared" si="9"/>
        <v>551</v>
      </c>
      <c r="I11" s="292">
        <f t="shared" si="10"/>
        <v>456</v>
      </c>
      <c r="J11" s="292">
        <f t="shared" si="11"/>
        <v>241</v>
      </c>
      <c r="K11" s="292">
        <f t="shared" si="12"/>
        <v>9</v>
      </c>
      <c r="L11" s="292">
        <f t="shared" si="13"/>
        <v>0</v>
      </c>
      <c r="M11" s="292">
        <f t="shared" si="14"/>
        <v>0</v>
      </c>
      <c r="N11" s="292">
        <f t="shared" si="15"/>
        <v>0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0</v>
      </c>
      <c r="Y11" s="292">
        <f t="shared" si="1"/>
        <v>1356</v>
      </c>
      <c r="Z11" s="292">
        <v>1356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1302</v>
      </c>
      <c r="AU11" s="292">
        <f>施設資源化量内訳!E11</f>
        <v>75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526</v>
      </c>
      <c r="AY11" s="292">
        <f>施設資源化量内訳!I11</f>
        <v>451</v>
      </c>
      <c r="AZ11" s="292">
        <f>施設資源化量内訳!J11</f>
        <v>241</v>
      </c>
      <c r="BA11" s="292">
        <f>施設資源化量内訳!K11</f>
        <v>9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346</v>
      </c>
      <c r="BP11" s="292">
        <v>316</v>
      </c>
      <c r="BQ11" s="292">
        <v>0</v>
      </c>
      <c r="BR11" s="292">
        <v>0</v>
      </c>
      <c r="BS11" s="292">
        <v>25</v>
      </c>
      <c r="BT11" s="292">
        <v>5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5"/>
        <v>3350</v>
      </c>
      <c r="E12" s="292">
        <f t="shared" si="6"/>
        <v>1049</v>
      </c>
      <c r="F12" s="292">
        <f t="shared" si="7"/>
        <v>4</v>
      </c>
      <c r="G12" s="292">
        <f t="shared" si="8"/>
        <v>0</v>
      </c>
      <c r="H12" s="292">
        <f t="shared" si="9"/>
        <v>311</v>
      </c>
      <c r="I12" s="292">
        <f t="shared" si="10"/>
        <v>295</v>
      </c>
      <c r="J12" s="292">
        <f t="shared" si="11"/>
        <v>86</v>
      </c>
      <c r="K12" s="292">
        <f t="shared" si="12"/>
        <v>0</v>
      </c>
      <c r="L12" s="292">
        <f t="shared" si="13"/>
        <v>220</v>
      </c>
      <c r="M12" s="292">
        <f t="shared" si="14"/>
        <v>81</v>
      </c>
      <c r="N12" s="292">
        <f t="shared" si="15"/>
        <v>5</v>
      </c>
      <c r="O12" s="292">
        <f t="shared" si="16"/>
        <v>0</v>
      </c>
      <c r="P12" s="292">
        <f t="shared" si="17"/>
        <v>0</v>
      </c>
      <c r="Q12" s="292">
        <f t="shared" si="18"/>
        <v>743</v>
      </c>
      <c r="R12" s="292">
        <f t="shared" si="19"/>
        <v>0</v>
      </c>
      <c r="S12" s="292">
        <f t="shared" si="20"/>
        <v>0</v>
      </c>
      <c r="T12" s="292">
        <f t="shared" si="21"/>
        <v>542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14</v>
      </c>
      <c r="Y12" s="292">
        <f t="shared" si="1"/>
        <v>11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11</v>
      </c>
      <c r="AT12" s="292">
        <f>施設資源化量内訳!D12</f>
        <v>2954</v>
      </c>
      <c r="AU12" s="292">
        <f>施設資源化量内訳!E12</f>
        <v>717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263</v>
      </c>
      <c r="AY12" s="292">
        <f>施設資源化量内訳!I12</f>
        <v>290</v>
      </c>
      <c r="AZ12" s="292">
        <f>施設資源化量内訳!J12</f>
        <v>86</v>
      </c>
      <c r="BA12" s="292">
        <f>施設資源化量内訳!K12</f>
        <v>0</v>
      </c>
      <c r="BB12" s="292">
        <f>施設資源化量内訳!L12</f>
        <v>220</v>
      </c>
      <c r="BC12" s="292">
        <f>施設資源化量内訳!M12</f>
        <v>81</v>
      </c>
      <c r="BD12" s="292">
        <f>施設資源化量内訳!N12</f>
        <v>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743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542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</v>
      </c>
      <c r="BO12" s="292">
        <f t="shared" si="3"/>
        <v>385</v>
      </c>
      <c r="BP12" s="292">
        <v>332</v>
      </c>
      <c r="BQ12" s="292">
        <v>0</v>
      </c>
      <c r="BR12" s="292">
        <v>0</v>
      </c>
      <c r="BS12" s="292">
        <v>48</v>
      </c>
      <c r="BT12" s="292">
        <v>5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5"/>
        <v>4460</v>
      </c>
      <c r="E13" s="292">
        <f t="shared" si="6"/>
        <v>1753</v>
      </c>
      <c r="F13" s="292">
        <f t="shared" si="7"/>
        <v>238</v>
      </c>
      <c r="G13" s="292">
        <f t="shared" si="8"/>
        <v>0</v>
      </c>
      <c r="H13" s="292">
        <f t="shared" si="9"/>
        <v>263</v>
      </c>
      <c r="I13" s="292">
        <f t="shared" si="10"/>
        <v>719</v>
      </c>
      <c r="J13" s="292">
        <f t="shared" si="11"/>
        <v>230</v>
      </c>
      <c r="K13" s="292">
        <f t="shared" si="12"/>
        <v>0</v>
      </c>
      <c r="L13" s="292">
        <f t="shared" si="13"/>
        <v>713</v>
      </c>
      <c r="M13" s="292">
        <f t="shared" si="14"/>
        <v>0</v>
      </c>
      <c r="N13" s="292">
        <f t="shared" si="15"/>
        <v>19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14</v>
      </c>
      <c r="X13" s="292">
        <f t="shared" si="25"/>
        <v>511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0</v>
      </c>
      <c r="AT13" s="292">
        <f>施設資源化量内訳!D13</f>
        <v>3835</v>
      </c>
      <c r="AU13" s="292">
        <f>施設資源化量内訳!E13</f>
        <v>1169</v>
      </c>
      <c r="AV13" s="292">
        <f>施設資源化量内訳!F13</f>
        <v>238</v>
      </c>
      <c r="AW13" s="292">
        <f>施設資源化量内訳!G13</f>
        <v>0</v>
      </c>
      <c r="AX13" s="292">
        <f>施設資源化量内訳!H13</f>
        <v>251</v>
      </c>
      <c r="AY13" s="292">
        <f>施設資源化量内訳!I13</f>
        <v>717</v>
      </c>
      <c r="AZ13" s="292">
        <f>施設資源化量内訳!J13</f>
        <v>230</v>
      </c>
      <c r="BA13" s="292">
        <f>施設資源化量内訳!K13</f>
        <v>0</v>
      </c>
      <c r="BB13" s="292">
        <f>施設資源化量内訳!L13</f>
        <v>713</v>
      </c>
      <c r="BC13" s="292">
        <f>施設資源化量内訳!M13</f>
        <v>0</v>
      </c>
      <c r="BD13" s="292">
        <f>施設資源化量内訳!N13</f>
        <v>6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511</v>
      </c>
      <c r="BO13" s="292">
        <f t="shared" si="3"/>
        <v>625</v>
      </c>
      <c r="BP13" s="292">
        <v>584</v>
      </c>
      <c r="BQ13" s="292">
        <v>0</v>
      </c>
      <c r="BR13" s="292">
        <v>0</v>
      </c>
      <c r="BS13" s="292">
        <v>12</v>
      </c>
      <c r="BT13" s="292">
        <v>2</v>
      </c>
      <c r="BU13" s="292">
        <v>0</v>
      </c>
      <c r="BV13" s="292">
        <v>0</v>
      </c>
      <c r="BW13" s="292">
        <v>0</v>
      </c>
      <c r="BX13" s="292">
        <v>0</v>
      </c>
      <c r="BY13" s="292">
        <v>13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14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5"/>
        <v>2770</v>
      </c>
      <c r="E14" s="292">
        <f t="shared" si="6"/>
        <v>570</v>
      </c>
      <c r="F14" s="292">
        <f t="shared" si="7"/>
        <v>5</v>
      </c>
      <c r="G14" s="292">
        <f t="shared" si="8"/>
        <v>168</v>
      </c>
      <c r="H14" s="292">
        <f t="shared" si="9"/>
        <v>253</v>
      </c>
      <c r="I14" s="292">
        <f t="shared" si="10"/>
        <v>255</v>
      </c>
      <c r="J14" s="292">
        <f t="shared" si="11"/>
        <v>87</v>
      </c>
      <c r="K14" s="292">
        <f t="shared" si="12"/>
        <v>0</v>
      </c>
      <c r="L14" s="292">
        <f t="shared" si="13"/>
        <v>159</v>
      </c>
      <c r="M14" s="292">
        <f t="shared" si="14"/>
        <v>110</v>
      </c>
      <c r="N14" s="292">
        <f t="shared" si="15"/>
        <v>4</v>
      </c>
      <c r="O14" s="292">
        <f t="shared" si="16"/>
        <v>0</v>
      </c>
      <c r="P14" s="292">
        <f t="shared" si="17"/>
        <v>0</v>
      </c>
      <c r="Q14" s="292">
        <f t="shared" si="18"/>
        <v>663</v>
      </c>
      <c r="R14" s="292">
        <f t="shared" si="19"/>
        <v>0</v>
      </c>
      <c r="S14" s="292">
        <f t="shared" si="20"/>
        <v>0</v>
      </c>
      <c r="T14" s="292">
        <f t="shared" si="21"/>
        <v>483</v>
      </c>
      <c r="U14" s="292">
        <f t="shared" si="22"/>
        <v>0</v>
      </c>
      <c r="V14" s="292">
        <f t="shared" si="23"/>
        <v>0</v>
      </c>
      <c r="W14" s="292">
        <f t="shared" si="24"/>
        <v>1</v>
      </c>
      <c r="X14" s="292">
        <f t="shared" si="25"/>
        <v>12</v>
      </c>
      <c r="Y14" s="292">
        <f t="shared" si="1"/>
        <v>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1</v>
      </c>
      <c r="AS14" s="292">
        <v>8</v>
      </c>
      <c r="AT14" s="292">
        <f>施設資源化量内訳!D14</f>
        <v>2761</v>
      </c>
      <c r="AU14" s="292">
        <f>施設資源化量内訳!E14</f>
        <v>570</v>
      </c>
      <c r="AV14" s="292">
        <f>施設資源化量内訳!F14</f>
        <v>5</v>
      </c>
      <c r="AW14" s="292">
        <f>施設資源化量内訳!G14</f>
        <v>168</v>
      </c>
      <c r="AX14" s="292">
        <f>施設資源化量内訳!H14</f>
        <v>253</v>
      </c>
      <c r="AY14" s="292">
        <f>施設資源化量内訳!I14</f>
        <v>255</v>
      </c>
      <c r="AZ14" s="292">
        <f>施設資源化量内訳!J14</f>
        <v>87</v>
      </c>
      <c r="BA14" s="292">
        <f>施設資源化量内訳!K14</f>
        <v>0</v>
      </c>
      <c r="BB14" s="292">
        <f>施設資源化量内訳!L14</f>
        <v>159</v>
      </c>
      <c r="BC14" s="292">
        <f>施設資源化量内訳!M14</f>
        <v>110</v>
      </c>
      <c r="BD14" s="292">
        <f>施設資源化量内訳!N14</f>
        <v>4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663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483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4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5"/>
        <v>2135</v>
      </c>
      <c r="E15" s="292">
        <f t="shared" si="6"/>
        <v>950</v>
      </c>
      <c r="F15" s="292">
        <f t="shared" si="7"/>
        <v>3</v>
      </c>
      <c r="G15" s="292">
        <f t="shared" si="8"/>
        <v>23</v>
      </c>
      <c r="H15" s="292">
        <f t="shared" si="9"/>
        <v>296</v>
      </c>
      <c r="I15" s="292">
        <f t="shared" si="10"/>
        <v>302</v>
      </c>
      <c r="J15" s="292">
        <f t="shared" si="11"/>
        <v>147</v>
      </c>
      <c r="K15" s="292">
        <f t="shared" si="12"/>
        <v>0</v>
      </c>
      <c r="L15" s="292">
        <f t="shared" si="13"/>
        <v>411</v>
      </c>
      <c r="M15" s="292">
        <f t="shared" si="14"/>
        <v>0</v>
      </c>
      <c r="N15" s="292">
        <f t="shared" si="15"/>
        <v>3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1803</v>
      </c>
      <c r="AU15" s="292">
        <f>施設資源化量内訳!E15</f>
        <v>631</v>
      </c>
      <c r="AV15" s="292">
        <f>施設資源化量内訳!F15</f>
        <v>2</v>
      </c>
      <c r="AW15" s="292">
        <f>施設資源化量内訳!G15</f>
        <v>23</v>
      </c>
      <c r="AX15" s="292">
        <f>施設資源化量内訳!H15</f>
        <v>290</v>
      </c>
      <c r="AY15" s="292">
        <f>施設資源化量内訳!I15</f>
        <v>300</v>
      </c>
      <c r="AZ15" s="292">
        <f>施設資源化量内訳!J15</f>
        <v>146</v>
      </c>
      <c r="BA15" s="292">
        <f>施設資源化量内訳!K15</f>
        <v>0</v>
      </c>
      <c r="BB15" s="292">
        <f>施設資源化量内訳!L15</f>
        <v>411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332</v>
      </c>
      <c r="BP15" s="292">
        <v>319</v>
      </c>
      <c r="BQ15" s="292">
        <v>1</v>
      </c>
      <c r="BR15" s="292">
        <v>0</v>
      </c>
      <c r="BS15" s="292">
        <v>6</v>
      </c>
      <c r="BT15" s="292">
        <v>2</v>
      </c>
      <c r="BU15" s="292">
        <v>1</v>
      </c>
      <c r="BV15" s="292">
        <v>0</v>
      </c>
      <c r="BW15" s="292">
        <v>0</v>
      </c>
      <c r="BX15" s="292">
        <v>0</v>
      </c>
      <c r="BY15" s="292">
        <v>3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5"/>
        <v>2807</v>
      </c>
      <c r="E16" s="292">
        <f t="shared" si="6"/>
        <v>993</v>
      </c>
      <c r="F16" s="292">
        <f t="shared" si="7"/>
        <v>0</v>
      </c>
      <c r="G16" s="292">
        <f t="shared" si="8"/>
        <v>0</v>
      </c>
      <c r="H16" s="292">
        <f t="shared" si="9"/>
        <v>288</v>
      </c>
      <c r="I16" s="292">
        <f t="shared" si="10"/>
        <v>381</v>
      </c>
      <c r="J16" s="292">
        <f t="shared" si="11"/>
        <v>107</v>
      </c>
      <c r="K16" s="292">
        <f t="shared" si="12"/>
        <v>0</v>
      </c>
      <c r="L16" s="292">
        <f t="shared" si="13"/>
        <v>0</v>
      </c>
      <c r="M16" s="292">
        <f t="shared" si="14"/>
        <v>274</v>
      </c>
      <c r="N16" s="292">
        <f t="shared" si="15"/>
        <v>12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752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2452</v>
      </c>
      <c r="AU16" s="292">
        <f>施設資源化量内訳!E16</f>
        <v>642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286</v>
      </c>
      <c r="AY16" s="292">
        <f>施設資源化量内訳!I16</f>
        <v>380</v>
      </c>
      <c r="AZ16" s="292">
        <f>施設資源化量内訳!J16</f>
        <v>107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274</v>
      </c>
      <c r="BD16" s="292">
        <f>施設資源化量内訳!N16</f>
        <v>11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752</v>
      </c>
      <c r="BO16" s="292">
        <f t="shared" si="3"/>
        <v>355</v>
      </c>
      <c r="BP16" s="292">
        <v>351</v>
      </c>
      <c r="BQ16" s="292">
        <v>0</v>
      </c>
      <c r="BR16" s="292">
        <v>0</v>
      </c>
      <c r="BS16" s="292">
        <v>2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1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5"/>
        <v>2369</v>
      </c>
      <c r="E17" s="292">
        <f t="shared" si="6"/>
        <v>1022</v>
      </c>
      <c r="F17" s="292">
        <f t="shared" si="7"/>
        <v>2</v>
      </c>
      <c r="G17" s="292">
        <f t="shared" si="8"/>
        <v>7</v>
      </c>
      <c r="H17" s="292">
        <f t="shared" si="9"/>
        <v>555</v>
      </c>
      <c r="I17" s="292">
        <f t="shared" si="10"/>
        <v>534</v>
      </c>
      <c r="J17" s="292">
        <f t="shared" si="11"/>
        <v>144</v>
      </c>
      <c r="K17" s="292">
        <f t="shared" si="12"/>
        <v>11</v>
      </c>
      <c r="L17" s="292">
        <f t="shared" si="13"/>
        <v>23</v>
      </c>
      <c r="M17" s="292">
        <f t="shared" si="14"/>
        <v>0</v>
      </c>
      <c r="N17" s="292">
        <f t="shared" si="15"/>
        <v>47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24</v>
      </c>
      <c r="X17" s="292">
        <f t="shared" si="25"/>
        <v>0</v>
      </c>
      <c r="Y17" s="292">
        <f t="shared" si="1"/>
        <v>35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11</v>
      </c>
      <c r="AG17" s="292">
        <v>0</v>
      </c>
      <c r="AH17" s="292">
        <v>0</v>
      </c>
      <c r="AI17" s="295">
        <v>0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24</v>
      </c>
      <c r="AS17" s="292">
        <v>0</v>
      </c>
      <c r="AT17" s="292">
        <f>施設資源化量内訳!D17</f>
        <v>2263</v>
      </c>
      <c r="AU17" s="292">
        <f>施設資源化量内訳!E17</f>
        <v>957</v>
      </c>
      <c r="AV17" s="292">
        <f>施設資源化量内訳!F17</f>
        <v>2</v>
      </c>
      <c r="AW17" s="292">
        <f>施設資源化量内訳!G17</f>
        <v>7</v>
      </c>
      <c r="AX17" s="292">
        <f>施設資源化量内訳!H17</f>
        <v>550</v>
      </c>
      <c r="AY17" s="292">
        <f>施設資源化量内訳!I17</f>
        <v>533</v>
      </c>
      <c r="AZ17" s="292">
        <f>施設資源化量内訳!J17</f>
        <v>144</v>
      </c>
      <c r="BA17" s="292">
        <f>施設資源化量内訳!K17</f>
        <v>0</v>
      </c>
      <c r="BB17" s="292">
        <f>施設資源化量内訳!L17</f>
        <v>23</v>
      </c>
      <c r="BC17" s="292">
        <f>施設資源化量内訳!M17</f>
        <v>0</v>
      </c>
      <c r="BD17" s="292">
        <f>施設資源化量内訳!N17</f>
        <v>47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 t="shared" si="3"/>
        <v>71</v>
      </c>
      <c r="BP17" s="292">
        <v>65</v>
      </c>
      <c r="BQ17" s="292">
        <v>0</v>
      </c>
      <c r="BR17" s="292">
        <v>0</v>
      </c>
      <c r="BS17" s="292">
        <v>5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5"/>
        <v>1832</v>
      </c>
      <c r="E18" s="292">
        <f t="shared" si="6"/>
        <v>573</v>
      </c>
      <c r="F18" s="292">
        <f t="shared" si="7"/>
        <v>2</v>
      </c>
      <c r="G18" s="292">
        <f t="shared" si="8"/>
        <v>48</v>
      </c>
      <c r="H18" s="292">
        <f t="shared" si="9"/>
        <v>350</v>
      </c>
      <c r="I18" s="292">
        <f t="shared" si="10"/>
        <v>458</v>
      </c>
      <c r="J18" s="292">
        <f t="shared" si="11"/>
        <v>131</v>
      </c>
      <c r="K18" s="292">
        <f t="shared" si="12"/>
        <v>0</v>
      </c>
      <c r="L18" s="292">
        <f t="shared" si="13"/>
        <v>217</v>
      </c>
      <c r="M18" s="292">
        <f t="shared" si="14"/>
        <v>0</v>
      </c>
      <c r="N18" s="292">
        <f t="shared" si="15"/>
        <v>0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53</v>
      </c>
      <c r="Y18" s="292">
        <f t="shared" si="1"/>
        <v>1540</v>
      </c>
      <c r="Z18" s="292">
        <v>573</v>
      </c>
      <c r="AA18" s="292">
        <v>2</v>
      </c>
      <c r="AB18" s="292">
        <v>48</v>
      </c>
      <c r="AC18" s="292">
        <v>107</v>
      </c>
      <c r="AD18" s="292">
        <v>458</v>
      </c>
      <c r="AE18" s="292">
        <v>131</v>
      </c>
      <c r="AF18" s="292">
        <v>0</v>
      </c>
      <c r="AG18" s="292">
        <v>217</v>
      </c>
      <c r="AH18" s="292">
        <v>0</v>
      </c>
      <c r="AI18" s="295">
        <v>0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0</v>
      </c>
      <c r="AS18" s="292">
        <v>4</v>
      </c>
      <c r="AT18" s="292">
        <f>施設資源化量内訳!D18</f>
        <v>292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243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49</v>
      </c>
      <c r="BO18" s="292">
        <f t="shared" si="3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5"/>
        <v>2780</v>
      </c>
      <c r="E19" s="292">
        <f t="shared" si="6"/>
        <v>1215</v>
      </c>
      <c r="F19" s="292">
        <f t="shared" si="7"/>
        <v>0</v>
      </c>
      <c r="G19" s="292">
        <f t="shared" si="8"/>
        <v>0</v>
      </c>
      <c r="H19" s="292">
        <f t="shared" si="9"/>
        <v>326</v>
      </c>
      <c r="I19" s="292">
        <f t="shared" si="10"/>
        <v>321</v>
      </c>
      <c r="J19" s="292">
        <f t="shared" si="11"/>
        <v>135</v>
      </c>
      <c r="K19" s="292">
        <f t="shared" si="12"/>
        <v>0</v>
      </c>
      <c r="L19" s="292">
        <f t="shared" si="13"/>
        <v>0</v>
      </c>
      <c r="M19" s="292">
        <f t="shared" si="14"/>
        <v>28</v>
      </c>
      <c r="N19" s="292">
        <f t="shared" si="15"/>
        <v>92</v>
      </c>
      <c r="O19" s="292">
        <f t="shared" si="16"/>
        <v>0</v>
      </c>
      <c r="P19" s="292">
        <f t="shared" si="17"/>
        <v>0</v>
      </c>
      <c r="Q19" s="292">
        <f t="shared" si="18"/>
        <v>323</v>
      </c>
      <c r="R19" s="292">
        <f t="shared" si="19"/>
        <v>144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2</v>
      </c>
      <c r="X19" s="292">
        <f t="shared" si="25"/>
        <v>194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0</v>
      </c>
      <c r="AS19" s="292">
        <v>0</v>
      </c>
      <c r="AT19" s="292">
        <f>施設資源化量内訳!D19</f>
        <v>2461</v>
      </c>
      <c r="AU19" s="292">
        <f>施設資源化量内訳!E19</f>
        <v>927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305</v>
      </c>
      <c r="AY19" s="292">
        <f>施設資源化量内訳!I19</f>
        <v>317</v>
      </c>
      <c r="AZ19" s="292">
        <f>施設資源化量内訳!J19</f>
        <v>135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28</v>
      </c>
      <c r="BD19" s="292">
        <f>施設資源化量内訳!N19</f>
        <v>92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323</v>
      </c>
      <c r="BH19" s="292">
        <f>施設資源化量内訳!R19</f>
        <v>144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188</v>
      </c>
      <c r="BO19" s="292">
        <f t="shared" si="3"/>
        <v>319</v>
      </c>
      <c r="BP19" s="292">
        <v>288</v>
      </c>
      <c r="BQ19" s="292">
        <v>0</v>
      </c>
      <c r="BR19" s="292">
        <v>0</v>
      </c>
      <c r="BS19" s="292">
        <v>21</v>
      </c>
      <c r="BT19" s="292">
        <v>4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0</v>
      </c>
      <c r="CI19" s="292">
        <v>6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5"/>
        <v>3169</v>
      </c>
      <c r="E20" s="292">
        <f t="shared" si="6"/>
        <v>1324</v>
      </c>
      <c r="F20" s="292">
        <f t="shared" si="7"/>
        <v>3</v>
      </c>
      <c r="G20" s="292">
        <f t="shared" si="8"/>
        <v>37</v>
      </c>
      <c r="H20" s="292">
        <f t="shared" si="9"/>
        <v>441</v>
      </c>
      <c r="I20" s="292">
        <f t="shared" si="10"/>
        <v>811</v>
      </c>
      <c r="J20" s="292">
        <f t="shared" si="11"/>
        <v>169</v>
      </c>
      <c r="K20" s="292">
        <f t="shared" si="12"/>
        <v>6</v>
      </c>
      <c r="L20" s="292">
        <f t="shared" si="13"/>
        <v>378</v>
      </c>
      <c r="M20" s="292">
        <f t="shared" si="14"/>
        <v>0</v>
      </c>
      <c r="N20" s="292">
        <f t="shared" si="15"/>
        <v>0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3169</v>
      </c>
      <c r="AU20" s="292">
        <f>施設資源化量内訳!E20</f>
        <v>1324</v>
      </c>
      <c r="AV20" s="292">
        <f>施設資源化量内訳!F20</f>
        <v>3</v>
      </c>
      <c r="AW20" s="292">
        <f>施設資源化量内訳!G20</f>
        <v>37</v>
      </c>
      <c r="AX20" s="292">
        <f>施設資源化量内訳!H20</f>
        <v>441</v>
      </c>
      <c r="AY20" s="292">
        <f>施設資源化量内訳!I20</f>
        <v>811</v>
      </c>
      <c r="AZ20" s="292">
        <f>施設資源化量内訳!J20</f>
        <v>169</v>
      </c>
      <c r="BA20" s="292">
        <f>施設資源化量内訳!K20</f>
        <v>6</v>
      </c>
      <c r="BB20" s="292">
        <f>施設資源化量内訳!L20</f>
        <v>378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5"/>
        <v>2535</v>
      </c>
      <c r="E21" s="292">
        <f t="shared" si="6"/>
        <v>1112</v>
      </c>
      <c r="F21" s="292">
        <f t="shared" si="7"/>
        <v>11</v>
      </c>
      <c r="G21" s="292">
        <f t="shared" si="8"/>
        <v>198</v>
      </c>
      <c r="H21" s="292">
        <f t="shared" si="9"/>
        <v>356</v>
      </c>
      <c r="I21" s="292">
        <f t="shared" si="10"/>
        <v>271</v>
      </c>
      <c r="J21" s="292">
        <f t="shared" si="11"/>
        <v>153</v>
      </c>
      <c r="K21" s="292">
        <f t="shared" si="12"/>
        <v>10</v>
      </c>
      <c r="L21" s="292">
        <f t="shared" si="13"/>
        <v>362</v>
      </c>
      <c r="M21" s="292">
        <f t="shared" si="14"/>
        <v>0</v>
      </c>
      <c r="N21" s="292">
        <f t="shared" si="15"/>
        <v>41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2</v>
      </c>
      <c r="X21" s="292">
        <f t="shared" si="25"/>
        <v>19</v>
      </c>
      <c r="Y21" s="292">
        <f t="shared" si="1"/>
        <v>969</v>
      </c>
      <c r="Z21" s="292">
        <v>716</v>
      </c>
      <c r="AA21" s="292">
        <v>8</v>
      </c>
      <c r="AB21" s="292">
        <v>0</v>
      </c>
      <c r="AC21" s="292">
        <v>191</v>
      </c>
      <c r="AD21" s="292">
        <v>3</v>
      </c>
      <c r="AE21" s="292">
        <v>0</v>
      </c>
      <c r="AF21" s="292">
        <v>0</v>
      </c>
      <c r="AG21" s="292">
        <v>0</v>
      </c>
      <c r="AH21" s="292">
        <v>0</v>
      </c>
      <c r="AI21" s="295">
        <v>33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18</v>
      </c>
      <c r="AT21" s="292">
        <f>施設資源化量内訳!D21</f>
        <v>1148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198</v>
      </c>
      <c r="AX21" s="292">
        <f>施設資源化量内訳!H21</f>
        <v>157</v>
      </c>
      <c r="AY21" s="292">
        <f>施設資源化量内訳!I21</f>
        <v>265</v>
      </c>
      <c r="AZ21" s="292">
        <f>施設資源化量内訳!J21</f>
        <v>153</v>
      </c>
      <c r="BA21" s="292">
        <f>施設資源化量内訳!K21</f>
        <v>10</v>
      </c>
      <c r="BB21" s="292">
        <f>施設資源化量内訳!L21</f>
        <v>362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2</v>
      </c>
      <c r="BN21" s="292">
        <f>施設資源化量内訳!X21</f>
        <v>1</v>
      </c>
      <c r="BO21" s="292">
        <f t="shared" si="3"/>
        <v>418</v>
      </c>
      <c r="BP21" s="292">
        <v>396</v>
      </c>
      <c r="BQ21" s="292">
        <v>3</v>
      </c>
      <c r="BR21" s="292">
        <v>0</v>
      </c>
      <c r="BS21" s="292">
        <v>8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8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5"/>
        <v>1192</v>
      </c>
      <c r="E22" s="292">
        <f t="shared" si="6"/>
        <v>362</v>
      </c>
      <c r="F22" s="292">
        <f t="shared" si="7"/>
        <v>0</v>
      </c>
      <c r="G22" s="292">
        <f t="shared" si="8"/>
        <v>0</v>
      </c>
      <c r="H22" s="292">
        <f t="shared" si="9"/>
        <v>118</v>
      </c>
      <c r="I22" s="292">
        <f t="shared" si="10"/>
        <v>139</v>
      </c>
      <c r="J22" s="292">
        <f t="shared" si="11"/>
        <v>31</v>
      </c>
      <c r="K22" s="292">
        <f t="shared" si="12"/>
        <v>0</v>
      </c>
      <c r="L22" s="292">
        <f t="shared" si="13"/>
        <v>68</v>
      </c>
      <c r="M22" s="292">
        <f t="shared" si="14"/>
        <v>33</v>
      </c>
      <c r="N22" s="292">
        <f t="shared" si="15"/>
        <v>0</v>
      </c>
      <c r="O22" s="292">
        <f t="shared" si="16"/>
        <v>0</v>
      </c>
      <c r="P22" s="292">
        <f t="shared" si="17"/>
        <v>0</v>
      </c>
      <c r="Q22" s="292">
        <f t="shared" si="18"/>
        <v>252</v>
      </c>
      <c r="R22" s="292">
        <f t="shared" si="19"/>
        <v>0</v>
      </c>
      <c r="S22" s="292">
        <f t="shared" si="20"/>
        <v>0</v>
      </c>
      <c r="T22" s="292">
        <f t="shared" si="21"/>
        <v>183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6</v>
      </c>
      <c r="Y22" s="292">
        <f t="shared" si="1"/>
        <v>189</v>
      </c>
      <c r="Z22" s="292">
        <v>184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4</v>
      </c>
      <c r="AT22" s="292">
        <f>施設資源化量内訳!D22</f>
        <v>825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118</v>
      </c>
      <c r="AY22" s="292">
        <f>施設資源化量内訳!I22</f>
        <v>139</v>
      </c>
      <c r="AZ22" s="292">
        <f>施設資源化量内訳!J22</f>
        <v>31</v>
      </c>
      <c r="BA22" s="292">
        <f>施設資源化量内訳!K22</f>
        <v>0</v>
      </c>
      <c r="BB22" s="292">
        <f>施設資源化量内訳!L22</f>
        <v>68</v>
      </c>
      <c r="BC22" s="292">
        <f>施設資源化量内訳!M22</f>
        <v>32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252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183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2</v>
      </c>
      <c r="BO22" s="292">
        <f t="shared" si="3"/>
        <v>178</v>
      </c>
      <c r="BP22" s="292">
        <v>178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5"/>
        <v>108</v>
      </c>
      <c r="E23" s="292">
        <f t="shared" si="6"/>
        <v>37</v>
      </c>
      <c r="F23" s="292">
        <f t="shared" si="7"/>
        <v>13</v>
      </c>
      <c r="G23" s="292">
        <f t="shared" si="8"/>
        <v>13</v>
      </c>
      <c r="H23" s="292">
        <f t="shared" si="9"/>
        <v>2</v>
      </c>
      <c r="I23" s="292">
        <f t="shared" si="10"/>
        <v>0</v>
      </c>
      <c r="J23" s="292">
        <f t="shared" si="11"/>
        <v>6</v>
      </c>
      <c r="K23" s="292">
        <f t="shared" si="12"/>
        <v>0</v>
      </c>
      <c r="L23" s="292">
        <f t="shared" si="13"/>
        <v>0</v>
      </c>
      <c r="M23" s="292">
        <f t="shared" si="14"/>
        <v>3</v>
      </c>
      <c r="N23" s="292">
        <f t="shared" si="15"/>
        <v>0</v>
      </c>
      <c r="O23" s="292">
        <f t="shared" si="16"/>
        <v>0</v>
      </c>
      <c r="P23" s="292">
        <f t="shared" si="17"/>
        <v>0</v>
      </c>
      <c r="Q23" s="292">
        <f t="shared" si="18"/>
        <v>19</v>
      </c>
      <c r="R23" s="292">
        <f t="shared" si="19"/>
        <v>0</v>
      </c>
      <c r="S23" s="292">
        <f t="shared" si="20"/>
        <v>0</v>
      </c>
      <c r="T23" s="292">
        <f t="shared" si="21"/>
        <v>14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1</v>
      </c>
      <c r="Y23" s="292">
        <f t="shared" si="1"/>
        <v>38</v>
      </c>
      <c r="Z23" s="292">
        <v>37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0</v>
      </c>
      <c r="AS23" s="292">
        <v>1</v>
      </c>
      <c r="AT23" s="292">
        <f>施設資源化量内訳!D23</f>
        <v>70</v>
      </c>
      <c r="AU23" s="292">
        <f>施設資源化量内訳!E23</f>
        <v>0</v>
      </c>
      <c r="AV23" s="292">
        <f>施設資源化量内訳!F23</f>
        <v>13</v>
      </c>
      <c r="AW23" s="292">
        <f>施設資源化量内訳!G23</f>
        <v>13</v>
      </c>
      <c r="AX23" s="292">
        <f>施設資源化量内訳!H23</f>
        <v>2</v>
      </c>
      <c r="AY23" s="292">
        <f>施設資源化量内訳!I23</f>
        <v>0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3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19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14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5"/>
        <v>2222</v>
      </c>
      <c r="E24" s="292">
        <f t="shared" si="6"/>
        <v>432</v>
      </c>
      <c r="F24" s="292">
        <f t="shared" si="7"/>
        <v>1</v>
      </c>
      <c r="G24" s="292">
        <f t="shared" si="8"/>
        <v>185</v>
      </c>
      <c r="H24" s="292">
        <f t="shared" si="9"/>
        <v>189</v>
      </c>
      <c r="I24" s="292">
        <f t="shared" si="10"/>
        <v>197</v>
      </c>
      <c r="J24" s="292">
        <f t="shared" si="11"/>
        <v>54</v>
      </c>
      <c r="K24" s="292">
        <f t="shared" si="12"/>
        <v>0</v>
      </c>
      <c r="L24" s="292">
        <f t="shared" si="13"/>
        <v>157</v>
      </c>
      <c r="M24" s="292">
        <f t="shared" si="14"/>
        <v>55</v>
      </c>
      <c r="N24" s="292">
        <f t="shared" si="15"/>
        <v>1</v>
      </c>
      <c r="O24" s="292">
        <f t="shared" si="16"/>
        <v>0</v>
      </c>
      <c r="P24" s="292">
        <f t="shared" si="17"/>
        <v>0</v>
      </c>
      <c r="Q24" s="292">
        <f t="shared" si="18"/>
        <v>548</v>
      </c>
      <c r="R24" s="292">
        <f t="shared" si="19"/>
        <v>0</v>
      </c>
      <c r="S24" s="292">
        <f t="shared" si="20"/>
        <v>0</v>
      </c>
      <c r="T24" s="292">
        <f t="shared" si="21"/>
        <v>399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4</v>
      </c>
      <c r="Y24" s="292">
        <f t="shared" si="1"/>
        <v>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0</v>
      </c>
      <c r="AS24" s="292">
        <v>1</v>
      </c>
      <c r="AT24" s="292">
        <f>施設資源化量内訳!D24</f>
        <v>2007</v>
      </c>
      <c r="AU24" s="292">
        <f>施設資源化量内訳!E24</f>
        <v>321</v>
      </c>
      <c r="AV24" s="292">
        <f>施設資源化量内訳!F24</f>
        <v>1</v>
      </c>
      <c r="AW24" s="292">
        <f>施設資源化量内訳!G24</f>
        <v>101</v>
      </c>
      <c r="AX24" s="292">
        <f>施設資源化量内訳!H24</f>
        <v>173</v>
      </c>
      <c r="AY24" s="292">
        <f>施設資源化量内訳!I24</f>
        <v>194</v>
      </c>
      <c r="AZ24" s="292">
        <f>施設資源化量内訳!J24</f>
        <v>54</v>
      </c>
      <c r="BA24" s="292">
        <f>施設資源化量内訳!K24</f>
        <v>0</v>
      </c>
      <c r="BB24" s="292">
        <f>施設資源化量内訳!L24</f>
        <v>157</v>
      </c>
      <c r="BC24" s="292">
        <f>施設資源化量内訳!M24</f>
        <v>55</v>
      </c>
      <c r="BD24" s="292">
        <f>施設資源化量内訳!N24</f>
        <v>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548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399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 t="shared" si="3"/>
        <v>214</v>
      </c>
      <c r="BP24" s="292">
        <v>111</v>
      </c>
      <c r="BQ24" s="292">
        <v>0</v>
      </c>
      <c r="BR24" s="292">
        <v>84</v>
      </c>
      <c r="BS24" s="292">
        <v>16</v>
      </c>
      <c r="BT24" s="292">
        <v>3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5"/>
        <v>992</v>
      </c>
      <c r="E25" s="292">
        <f t="shared" si="6"/>
        <v>214</v>
      </c>
      <c r="F25" s="292">
        <f t="shared" si="7"/>
        <v>1</v>
      </c>
      <c r="G25" s="292">
        <f t="shared" si="8"/>
        <v>0</v>
      </c>
      <c r="H25" s="292">
        <f t="shared" si="9"/>
        <v>96</v>
      </c>
      <c r="I25" s="292">
        <f t="shared" si="10"/>
        <v>108</v>
      </c>
      <c r="J25" s="292">
        <f t="shared" si="11"/>
        <v>28</v>
      </c>
      <c r="K25" s="292">
        <f t="shared" si="12"/>
        <v>0</v>
      </c>
      <c r="L25" s="292">
        <f t="shared" si="13"/>
        <v>65</v>
      </c>
      <c r="M25" s="292">
        <f t="shared" si="14"/>
        <v>62</v>
      </c>
      <c r="N25" s="292">
        <f t="shared" si="15"/>
        <v>1</v>
      </c>
      <c r="O25" s="292">
        <f t="shared" si="16"/>
        <v>0</v>
      </c>
      <c r="P25" s="292">
        <f t="shared" si="17"/>
        <v>0</v>
      </c>
      <c r="Q25" s="292">
        <f t="shared" si="18"/>
        <v>239</v>
      </c>
      <c r="R25" s="292">
        <f t="shared" si="19"/>
        <v>0</v>
      </c>
      <c r="S25" s="292">
        <f t="shared" si="20"/>
        <v>0</v>
      </c>
      <c r="T25" s="292">
        <f t="shared" si="21"/>
        <v>174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4</v>
      </c>
      <c r="Y25" s="292">
        <f t="shared" si="1"/>
        <v>220</v>
      </c>
      <c r="Z25" s="292">
        <v>214</v>
      </c>
      <c r="AA25" s="292">
        <v>1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0</v>
      </c>
      <c r="AS25" s="292">
        <v>4</v>
      </c>
      <c r="AT25" s="292">
        <f>施設資源化量内訳!D25</f>
        <v>772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96</v>
      </c>
      <c r="AY25" s="292">
        <f>施設資源化量内訳!I25</f>
        <v>108</v>
      </c>
      <c r="AZ25" s="292">
        <f>施設資源化量内訳!J25</f>
        <v>28</v>
      </c>
      <c r="BA25" s="292">
        <f>施設資源化量内訳!K25</f>
        <v>0</v>
      </c>
      <c r="BB25" s="292">
        <f>施設資源化量内訳!L25</f>
        <v>65</v>
      </c>
      <c r="BC25" s="292">
        <f>施設資源化量内訳!M25</f>
        <v>62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239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174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5"/>
        <v>3607</v>
      </c>
      <c r="E26" s="292">
        <f t="shared" si="6"/>
        <v>1067</v>
      </c>
      <c r="F26" s="292">
        <f t="shared" si="7"/>
        <v>7</v>
      </c>
      <c r="G26" s="292">
        <f t="shared" si="8"/>
        <v>16</v>
      </c>
      <c r="H26" s="292">
        <f t="shared" si="9"/>
        <v>318</v>
      </c>
      <c r="I26" s="292">
        <f t="shared" si="10"/>
        <v>293</v>
      </c>
      <c r="J26" s="292">
        <f t="shared" si="11"/>
        <v>96</v>
      </c>
      <c r="K26" s="292">
        <f t="shared" si="12"/>
        <v>0</v>
      </c>
      <c r="L26" s="292">
        <f t="shared" si="13"/>
        <v>289</v>
      </c>
      <c r="M26" s="292">
        <f t="shared" si="14"/>
        <v>94</v>
      </c>
      <c r="N26" s="292">
        <f t="shared" si="15"/>
        <v>7</v>
      </c>
      <c r="O26" s="292">
        <f t="shared" si="16"/>
        <v>0</v>
      </c>
      <c r="P26" s="292">
        <f t="shared" si="17"/>
        <v>0</v>
      </c>
      <c r="Q26" s="292">
        <f t="shared" si="18"/>
        <v>813</v>
      </c>
      <c r="R26" s="292">
        <f t="shared" si="19"/>
        <v>0</v>
      </c>
      <c r="S26" s="292">
        <f t="shared" si="20"/>
        <v>0</v>
      </c>
      <c r="T26" s="292">
        <f t="shared" si="21"/>
        <v>592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15</v>
      </c>
      <c r="Y26" s="292">
        <f t="shared" si="1"/>
        <v>10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0</v>
      </c>
      <c r="AS26" s="292">
        <v>10</v>
      </c>
      <c r="AT26" s="292">
        <f>施設資源化量内訳!D26</f>
        <v>3219</v>
      </c>
      <c r="AU26" s="292">
        <f>施設資源化量内訳!E26</f>
        <v>713</v>
      </c>
      <c r="AV26" s="292">
        <f>施設資源化量内訳!F26</f>
        <v>7</v>
      </c>
      <c r="AW26" s="292">
        <f>施設資源化量内訳!G26</f>
        <v>16</v>
      </c>
      <c r="AX26" s="292">
        <f>施設資源化量内訳!H26</f>
        <v>305</v>
      </c>
      <c r="AY26" s="292">
        <f>施設資源化量内訳!I26</f>
        <v>289</v>
      </c>
      <c r="AZ26" s="292">
        <f>施設資源化量内訳!J26</f>
        <v>96</v>
      </c>
      <c r="BA26" s="292">
        <f>施設資源化量内訳!K26</f>
        <v>0</v>
      </c>
      <c r="BB26" s="292">
        <f>施設資源化量内訳!L26</f>
        <v>289</v>
      </c>
      <c r="BC26" s="292">
        <f>施設資源化量内訳!M26</f>
        <v>94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813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592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5</v>
      </c>
      <c r="BO26" s="292">
        <f t="shared" si="3"/>
        <v>378</v>
      </c>
      <c r="BP26" s="292">
        <v>354</v>
      </c>
      <c r="BQ26" s="292">
        <v>0</v>
      </c>
      <c r="BR26" s="292">
        <v>0</v>
      </c>
      <c r="BS26" s="292">
        <v>13</v>
      </c>
      <c r="BT26" s="292">
        <v>4</v>
      </c>
      <c r="BU26" s="292">
        <v>0</v>
      </c>
      <c r="BV26" s="292">
        <v>0</v>
      </c>
      <c r="BW26" s="292">
        <v>0</v>
      </c>
      <c r="BX26" s="292">
        <v>0</v>
      </c>
      <c r="BY26" s="292">
        <v>7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5"/>
        <v>735</v>
      </c>
      <c r="E27" s="292">
        <f t="shared" si="6"/>
        <v>140</v>
      </c>
      <c r="F27" s="292">
        <f t="shared" si="7"/>
        <v>0</v>
      </c>
      <c r="G27" s="292">
        <f t="shared" si="8"/>
        <v>24</v>
      </c>
      <c r="H27" s="292">
        <f t="shared" si="9"/>
        <v>82</v>
      </c>
      <c r="I27" s="292">
        <f t="shared" si="10"/>
        <v>84</v>
      </c>
      <c r="J27" s="292">
        <f t="shared" si="11"/>
        <v>29</v>
      </c>
      <c r="K27" s="292">
        <f t="shared" si="12"/>
        <v>0</v>
      </c>
      <c r="L27" s="292">
        <f t="shared" si="13"/>
        <v>45</v>
      </c>
      <c r="M27" s="292">
        <f t="shared" si="14"/>
        <v>17</v>
      </c>
      <c r="N27" s="292">
        <f t="shared" si="15"/>
        <v>1</v>
      </c>
      <c r="O27" s="292">
        <f t="shared" si="16"/>
        <v>0</v>
      </c>
      <c r="P27" s="292">
        <f t="shared" si="17"/>
        <v>0</v>
      </c>
      <c r="Q27" s="292">
        <f t="shared" si="18"/>
        <v>179</v>
      </c>
      <c r="R27" s="292">
        <f t="shared" si="19"/>
        <v>0</v>
      </c>
      <c r="S27" s="292">
        <f t="shared" si="20"/>
        <v>0</v>
      </c>
      <c r="T27" s="292">
        <f t="shared" si="21"/>
        <v>131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3</v>
      </c>
      <c r="Y27" s="292">
        <f t="shared" si="1"/>
        <v>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2</v>
      </c>
      <c r="AT27" s="292">
        <f>施設資源化量内訳!D27</f>
        <v>733</v>
      </c>
      <c r="AU27" s="292">
        <f>施設資源化量内訳!E27</f>
        <v>140</v>
      </c>
      <c r="AV27" s="292">
        <f>施設資源化量内訳!F27</f>
        <v>0</v>
      </c>
      <c r="AW27" s="292">
        <f>施設資源化量内訳!G27</f>
        <v>24</v>
      </c>
      <c r="AX27" s="292">
        <f>施設資源化量内訳!H27</f>
        <v>82</v>
      </c>
      <c r="AY27" s="292">
        <f>施設資源化量内訳!I27</f>
        <v>84</v>
      </c>
      <c r="AZ27" s="292">
        <f>施設資源化量内訳!J27</f>
        <v>29</v>
      </c>
      <c r="BA27" s="292">
        <f>施設資源化量内訳!K27</f>
        <v>0</v>
      </c>
      <c r="BB27" s="292">
        <f>施設資源化量内訳!L27</f>
        <v>45</v>
      </c>
      <c r="BC27" s="292">
        <f>施設資源化量内訳!M27</f>
        <v>17</v>
      </c>
      <c r="BD27" s="292">
        <f>施設資源化量内訳!N27</f>
        <v>1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179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131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5"/>
        <v>1153</v>
      </c>
      <c r="E28" s="292">
        <f t="shared" si="6"/>
        <v>382</v>
      </c>
      <c r="F28" s="292">
        <f t="shared" si="7"/>
        <v>3</v>
      </c>
      <c r="G28" s="292">
        <f t="shared" si="8"/>
        <v>0</v>
      </c>
      <c r="H28" s="292">
        <f t="shared" si="9"/>
        <v>101</v>
      </c>
      <c r="I28" s="292">
        <f t="shared" si="10"/>
        <v>118</v>
      </c>
      <c r="J28" s="292">
        <f t="shared" si="11"/>
        <v>35</v>
      </c>
      <c r="K28" s="292">
        <f t="shared" si="12"/>
        <v>0</v>
      </c>
      <c r="L28" s="292">
        <f t="shared" si="13"/>
        <v>69</v>
      </c>
      <c r="M28" s="292">
        <f t="shared" si="14"/>
        <v>36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234</v>
      </c>
      <c r="R28" s="292">
        <f t="shared" si="19"/>
        <v>0</v>
      </c>
      <c r="S28" s="292">
        <f t="shared" si="20"/>
        <v>0</v>
      </c>
      <c r="T28" s="292">
        <f t="shared" si="21"/>
        <v>171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4</v>
      </c>
      <c r="Y28" s="292">
        <f t="shared" si="1"/>
        <v>388</v>
      </c>
      <c r="Z28" s="292">
        <v>382</v>
      </c>
      <c r="AA28" s="292">
        <v>3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3</v>
      </c>
      <c r="AT28" s="292">
        <f>施設資源化量内訳!D28</f>
        <v>765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101</v>
      </c>
      <c r="AY28" s="292">
        <f>施設資源化量内訳!I28</f>
        <v>118</v>
      </c>
      <c r="AZ28" s="292">
        <f>施設資源化量内訳!J28</f>
        <v>35</v>
      </c>
      <c r="BA28" s="292">
        <f>施設資源化量内訳!K28</f>
        <v>0</v>
      </c>
      <c r="BB28" s="292">
        <f>施設資源化量内訳!L28</f>
        <v>69</v>
      </c>
      <c r="BC28" s="292">
        <f>施設資源化量内訳!M28</f>
        <v>36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234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171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803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5"/>
        <v>2214</v>
      </c>
      <c r="E29" s="292">
        <f t="shared" si="6"/>
        <v>882</v>
      </c>
      <c r="F29" s="292">
        <f t="shared" si="7"/>
        <v>1</v>
      </c>
      <c r="G29" s="292">
        <f t="shared" si="8"/>
        <v>0</v>
      </c>
      <c r="H29" s="292">
        <f t="shared" si="9"/>
        <v>258</v>
      </c>
      <c r="I29" s="292">
        <f t="shared" si="10"/>
        <v>292</v>
      </c>
      <c r="J29" s="292">
        <f t="shared" si="11"/>
        <v>76</v>
      </c>
      <c r="K29" s="292">
        <f t="shared" si="12"/>
        <v>0</v>
      </c>
      <c r="L29" s="292">
        <f t="shared" si="13"/>
        <v>225</v>
      </c>
      <c r="M29" s="292">
        <f t="shared" si="14"/>
        <v>0</v>
      </c>
      <c r="N29" s="292">
        <f t="shared" si="15"/>
        <v>26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454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0</v>
      </c>
      <c r="AT29" s="292">
        <f>施設資源化量内訳!D29</f>
        <v>1835</v>
      </c>
      <c r="AU29" s="292">
        <f>施設資源化量内訳!E29</f>
        <v>520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248</v>
      </c>
      <c r="AY29" s="292">
        <f>施設資源化量内訳!I29</f>
        <v>289</v>
      </c>
      <c r="AZ29" s="292">
        <f>施設資源化量内訳!J29</f>
        <v>76</v>
      </c>
      <c r="BA29" s="292">
        <f>施設資源化量内訳!K29</f>
        <v>0</v>
      </c>
      <c r="BB29" s="292">
        <f>施設資源化量内訳!L29</f>
        <v>225</v>
      </c>
      <c r="BC29" s="292">
        <f>施設資源化量内訳!M29</f>
        <v>0</v>
      </c>
      <c r="BD29" s="292">
        <f>施設資源化量内訳!N29</f>
        <v>23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454</v>
      </c>
      <c r="BO29" s="292">
        <f t="shared" si="3"/>
        <v>379</v>
      </c>
      <c r="BP29" s="292">
        <v>362</v>
      </c>
      <c r="BQ29" s="292">
        <v>1</v>
      </c>
      <c r="BR29" s="292">
        <v>0</v>
      </c>
      <c r="BS29" s="292">
        <v>10</v>
      </c>
      <c r="BT29" s="292">
        <v>3</v>
      </c>
      <c r="BU29" s="292">
        <v>0</v>
      </c>
      <c r="BV29" s="292">
        <v>0</v>
      </c>
      <c r="BW29" s="292">
        <v>0</v>
      </c>
      <c r="BX29" s="292">
        <v>0</v>
      </c>
      <c r="BY29" s="292">
        <v>3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5"/>
        <v>863</v>
      </c>
      <c r="E30" s="292">
        <f t="shared" si="6"/>
        <v>326</v>
      </c>
      <c r="F30" s="292">
        <f t="shared" si="7"/>
        <v>0</v>
      </c>
      <c r="G30" s="292">
        <f t="shared" si="8"/>
        <v>0</v>
      </c>
      <c r="H30" s="292">
        <f t="shared" si="9"/>
        <v>111</v>
      </c>
      <c r="I30" s="292">
        <f t="shared" si="10"/>
        <v>132</v>
      </c>
      <c r="J30" s="292">
        <f t="shared" si="11"/>
        <v>34</v>
      </c>
      <c r="K30" s="292">
        <f t="shared" si="12"/>
        <v>0</v>
      </c>
      <c r="L30" s="292">
        <f t="shared" si="13"/>
        <v>0</v>
      </c>
      <c r="M30" s="292">
        <f t="shared" si="14"/>
        <v>75</v>
      </c>
      <c r="N30" s="292">
        <f t="shared" si="15"/>
        <v>14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171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0</v>
      </c>
      <c r="AS30" s="292">
        <v>0</v>
      </c>
      <c r="AT30" s="292">
        <f>施設資源化量内訳!D30</f>
        <v>863</v>
      </c>
      <c r="AU30" s="292">
        <f>施設資源化量内訳!E30</f>
        <v>326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111</v>
      </c>
      <c r="AY30" s="292">
        <f>施設資源化量内訳!I30</f>
        <v>132</v>
      </c>
      <c r="AZ30" s="292">
        <f>施設資源化量内訳!J30</f>
        <v>34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75</v>
      </c>
      <c r="BD30" s="292">
        <f>施設資源化量内訳!N30</f>
        <v>14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171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5"/>
        <v>561</v>
      </c>
      <c r="E31" s="292">
        <f t="shared" si="6"/>
        <v>304</v>
      </c>
      <c r="F31" s="292">
        <f t="shared" si="7"/>
        <v>1</v>
      </c>
      <c r="G31" s="292">
        <f t="shared" si="8"/>
        <v>11</v>
      </c>
      <c r="H31" s="292">
        <f t="shared" si="9"/>
        <v>60</v>
      </c>
      <c r="I31" s="292">
        <f t="shared" si="10"/>
        <v>66</v>
      </c>
      <c r="J31" s="292">
        <f t="shared" si="11"/>
        <v>30</v>
      </c>
      <c r="K31" s="292">
        <f t="shared" si="12"/>
        <v>0</v>
      </c>
      <c r="L31" s="292">
        <f t="shared" si="13"/>
        <v>89</v>
      </c>
      <c r="M31" s="292">
        <f t="shared" si="14"/>
        <v>0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561</v>
      </c>
      <c r="AU31" s="292">
        <f>施設資源化量内訳!E31</f>
        <v>304</v>
      </c>
      <c r="AV31" s="292">
        <f>施設資源化量内訳!F31</f>
        <v>1</v>
      </c>
      <c r="AW31" s="292">
        <f>施設資源化量内訳!G31</f>
        <v>11</v>
      </c>
      <c r="AX31" s="292">
        <f>施設資源化量内訳!H31</f>
        <v>60</v>
      </c>
      <c r="AY31" s="292">
        <f>施設資源化量内訳!I31</f>
        <v>66</v>
      </c>
      <c r="AZ31" s="292">
        <f>施設資源化量内訳!J31</f>
        <v>30</v>
      </c>
      <c r="BA31" s="292">
        <f>施設資源化量内訳!K31</f>
        <v>0</v>
      </c>
      <c r="BB31" s="292">
        <f>施設資源化量内訳!L31</f>
        <v>89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5"/>
        <v>737</v>
      </c>
      <c r="E32" s="292">
        <f t="shared" si="6"/>
        <v>354</v>
      </c>
      <c r="F32" s="292">
        <f t="shared" si="7"/>
        <v>1</v>
      </c>
      <c r="G32" s="292">
        <f t="shared" si="8"/>
        <v>9</v>
      </c>
      <c r="H32" s="292">
        <f t="shared" si="9"/>
        <v>90</v>
      </c>
      <c r="I32" s="292">
        <f t="shared" si="10"/>
        <v>94</v>
      </c>
      <c r="J32" s="292">
        <f t="shared" si="11"/>
        <v>46</v>
      </c>
      <c r="K32" s="292">
        <f t="shared" si="12"/>
        <v>0</v>
      </c>
      <c r="L32" s="292">
        <f t="shared" si="13"/>
        <v>143</v>
      </c>
      <c r="M32" s="292">
        <f t="shared" si="14"/>
        <v>0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638</v>
      </c>
      <c r="AU32" s="292">
        <f>施設資源化量内訳!E32</f>
        <v>263</v>
      </c>
      <c r="AV32" s="292">
        <f>施設資源化量内訳!F32</f>
        <v>1</v>
      </c>
      <c r="AW32" s="292">
        <f>施設資源化量内訳!G32</f>
        <v>9</v>
      </c>
      <c r="AX32" s="292">
        <f>施設資源化量内訳!H32</f>
        <v>83</v>
      </c>
      <c r="AY32" s="292">
        <f>施設資源化量内訳!I32</f>
        <v>93</v>
      </c>
      <c r="AZ32" s="292">
        <f>施設資源化量内訳!J32</f>
        <v>46</v>
      </c>
      <c r="BA32" s="292">
        <f>施設資源化量内訳!K32</f>
        <v>0</v>
      </c>
      <c r="BB32" s="292">
        <f>施設資源化量内訳!L32</f>
        <v>143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99</v>
      </c>
      <c r="BP32" s="292">
        <v>91</v>
      </c>
      <c r="BQ32" s="292">
        <v>0</v>
      </c>
      <c r="BR32" s="292">
        <v>0</v>
      </c>
      <c r="BS32" s="292">
        <v>7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5"/>
        <v>1406</v>
      </c>
      <c r="E33" s="292">
        <f t="shared" si="6"/>
        <v>667</v>
      </c>
      <c r="F33" s="292">
        <f t="shared" si="7"/>
        <v>3</v>
      </c>
      <c r="G33" s="292">
        <f t="shared" si="8"/>
        <v>24</v>
      </c>
      <c r="H33" s="292">
        <f t="shared" si="9"/>
        <v>165</v>
      </c>
      <c r="I33" s="292">
        <f t="shared" si="10"/>
        <v>160</v>
      </c>
      <c r="J33" s="292">
        <f t="shared" si="11"/>
        <v>80</v>
      </c>
      <c r="K33" s="292">
        <f t="shared" si="12"/>
        <v>0</v>
      </c>
      <c r="L33" s="292">
        <f t="shared" si="13"/>
        <v>307</v>
      </c>
      <c r="M33" s="292">
        <f t="shared" si="14"/>
        <v>0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0</v>
      </c>
      <c r="AT33" s="292">
        <f>施設資源化量内訳!D33</f>
        <v>1406</v>
      </c>
      <c r="AU33" s="292">
        <f>施設資源化量内訳!E33</f>
        <v>667</v>
      </c>
      <c r="AV33" s="292">
        <f>施設資源化量内訳!F33</f>
        <v>3</v>
      </c>
      <c r="AW33" s="292">
        <f>施設資源化量内訳!G33</f>
        <v>24</v>
      </c>
      <c r="AX33" s="292">
        <f>施設資源化量内訳!H33</f>
        <v>165</v>
      </c>
      <c r="AY33" s="292">
        <f>施設資源化量内訳!I33</f>
        <v>160</v>
      </c>
      <c r="AZ33" s="292">
        <f>施設資源化量内訳!J33</f>
        <v>80</v>
      </c>
      <c r="BA33" s="292">
        <f>施設資源化量内訳!K33</f>
        <v>0</v>
      </c>
      <c r="BB33" s="292">
        <f>施設資源化量内訳!L33</f>
        <v>307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5"/>
        <v>1121</v>
      </c>
      <c r="E34" s="292">
        <f t="shared" si="6"/>
        <v>510</v>
      </c>
      <c r="F34" s="292">
        <f t="shared" si="7"/>
        <v>6</v>
      </c>
      <c r="G34" s="292">
        <f t="shared" si="8"/>
        <v>38</v>
      </c>
      <c r="H34" s="292">
        <f t="shared" si="9"/>
        <v>193</v>
      </c>
      <c r="I34" s="292">
        <f t="shared" si="10"/>
        <v>169</v>
      </c>
      <c r="J34" s="292">
        <f t="shared" si="11"/>
        <v>86</v>
      </c>
      <c r="K34" s="292">
        <f t="shared" si="12"/>
        <v>1</v>
      </c>
      <c r="L34" s="292">
        <f t="shared" si="13"/>
        <v>113</v>
      </c>
      <c r="M34" s="292">
        <f t="shared" si="14"/>
        <v>0</v>
      </c>
      <c r="N34" s="292">
        <f t="shared" si="15"/>
        <v>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5</v>
      </c>
      <c r="Y34" s="292">
        <f t="shared" si="1"/>
        <v>301</v>
      </c>
      <c r="Z34" s="292">
        <v>289</v>
      </c>
      <c r="AA34" s="292">
        <v>6</v>
      </c>
      <c r="AB34" s="292">
        <v>0</v>
      </c>
      <c r="AC34" s="292">
        <v>0</v>
      </c>
      <c r="AD34" s="292">
        <v>0</v>
      </c>
      <c r="AE34" s="292">
        <v>0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0</v>
      </c>
      <c r="AS34" s="292">
        <v>5</v>
      </c>
      <c r="AT34" s="292">
        <f>施設資源化量内訳!D34</f>
        <v>582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38</v>
      </c>
      <c r="AX34" s="292">
        <f>施設資源化量内訳!H34</f>
        <v>184</v>
      </c>
      <c r="AY34" s="292">
        <f>施設資源化量内訳!I34</f>
        <v>161</v>
      </c>
      <c r="AZ34" s="292">
        <f>施設資源化量内訳!J34</f>
        <v>86</v>
      </c>
      <c r="BA34" s="292">
        <f>施設資源化量内訳!K34</f>
        <v>0</v>
      </c>
      <c r="BB34" s="292">
        <f>施設資源化量内訳!L34</f>
        <v>113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238</v>
      </c>
      <c r="BP34" s="292">
        <v>221</v>
      </c>
      <c r="BQ34" s="292">
        <v>0</v>
      </c>
      <c r="BR34" s="292">
        <v>0</v>
      </c>
      <c r="BS34" s="292">
        <v>9</v>
      </c>
      <c r="BT34" s="292">
        <v>8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5"/>
        <v>141</v>
      </c>
      <c r="E35" s="292">
        <f t="shared" si="6"/>
        <v>38</v>
      </c>
      <c r="F35" s="292">
        <f t="shared" si="7"/>
        <v>0</v>
      </c>
      <c r="G35" s="292">
        <f t="shared" si="8"/>
        <v>0</v>
      </c>
      <c r="H35" s="292">
        <f t="shared" si="9"/>
        <v>36</v>
      </c>
      <c r="I35" s="292">
        <f t="shared" si="10"/>
        <v>38</v>
      </c>
      <c r="J35" s="292">
        <f t="shared" si="11"/>
        <v>11</v>
      </c>
      <c r="K35" s="292">
        <f t="shared" si="12"/>
        <v>0</v>
      </c>
      <c r="L35" s="292">
        <f t="shared" si="13"/>
        <v>11</v>
      </c>
      <c r="M35" s="292">
        <f t="shared" si="14"/>
        <v>4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3</v>
      </c>
      <c r="Y35" s="292">
        <f t="shared" si="1"/>
        <v>39</v>
      </c>
      <c r="Z35" s="292">
        <v>38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1</v>
      </c>
      <c r="AT35" s="292">
        <f>施設資源化量内訳!D35</f>
        <v>102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36</v>
      </c>
      <c r="AY35" s="292">
        <f>施設資源化量内訳!I35</f>
        <v>38</v>
      </c>
      <c r="AZ35" s="292">
        <f>施設資源化量内訳!J35</f>
        <v>11</v>
      </c>
      <c r="BA35" s="292">
        <f>施設資源化量内訳!K35</f>
        <v>0</v>
      </c>
      <c r="BB35" s="292">
        <f>施設資源化量内訳!L35</f>
        <v>11</v>
      </c>
      <c r="BC35" s="292">
        <f>施設資源化量内訳!M35</f>
        <v>4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5"/>
        <v>246</v>
      </c>
      <c r="E36" s="292">
        <f t="shared" si="6"/>
        <v>137</v>
      </c>
      <c r="F36" s="292">
        <f t="shared" si="7"/>
        <v>0</v>
      </c>
      <c r="G36" s="292">
        <f t="shared" si="8"/>
        <v>4</v>
      </c>
      <c r="H36" s="292">
        <f t="shared" si="9"/>
        <v>38</v>
      </c>
      <c r="I36" s="292">
        <f t="shared" si="10"/>
        <v>44</v>
      </c>
      <c r="J36" s="292">
        <f t="shared" si="11"/>
        <v>11</v>
      </c>
      <c r="K36" s="292">
        <f t="shared" si="12"/>
        <v>0</v>
      </c>
      <c r="L36" s="292">
        <f t="shared" si="13"/>
        <v>11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1</v>
      </c>
      <c r="Y36" s="292">
        <f t="shared" si="1"/>
        <v>39</v>
      </c>
      <c r="Z36" s="292">
        <v>38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0</v>
      </c>
      <c r="AS36" s="292">
        <v>1</v>
      </c>
      <c r="AT36" s="292">
        <f>施設資源化量内訳!D36</f>
        <v>102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4</v>
      </c>
      <c r="AX36" s="292">
        <f>施設資源化量内訳!H36</f>
        <v>36</v>
      </c>
      <c r="AY36" s="292">
        <f>施設資源化量内訳!I36</f>
        <v>40</v>
      </c>
      <c r="AZ36" s="292">
        <f>施設資源化量内訳!J36</f>
        <v>11</v>
      </c>
      <c r="BA36" s="292">
        <f>施設資源化量内訳!K36</f>
        <v>0</v>
      </c>
      <c r="BB36" s="292">
        <f>施設資源化量内訳!L36</f>
        <v>11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105</v>
      </c>
      <c r="BP36" s="292">
        <v>99</v>
      </c>
      <c r="BQ36" s="292">
        <v>0</v>
      </c>
      <c r="BR36" s="292">
        <v>0</v>
      </c>
      <c r="BS36" s="292">
        <v>2</v>
      </c>
      <c r="BT36" s="292">
        <v>4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5"/>
        <v>169</v>
      </c>
      <c r="E37" s="292">
        <f t="shared" si="6"/>
        <v>56</v>
      </c>
      <c r="F37" s="292">
        <f t="shared" si="7"/>
        <v>0</v>
      </c>
      <c r="G37" s="292">
        <f t="shared" si="8"/>
        <v>5</v>
      </c>
      <c r="H37" s="292">
        <f t="shared" si="9"/>
        <v>23</v>
      </c>
      <c r="I37" s="292">
        <f t="shared" si="10"/>
        <v>54</v>
      </c>
      <c r="J37" s="292">
        <f t="shared" si="11"/>
        <v>11</v>
      </c>
      <c r="K37" s="292">
        <f t="shared" si="12"/>
        <v>0</v>
      </c>
      <c r="L37" s="292">
        <f t="shared" si="13"/>
        <v>20</v>
      </c>
      <c r="M37" s="292">
        <f t="shared" si="14"/>
        <v>0</v>
      </c>
      <c r="N37" s="292">
        <f t="shared" si="15"/>
        <v>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0</v>
      </c>
      <c r="AS37" s="292">
        <v>0</v>
      </c>
      <c r="AT37" s="292">
        <f>施設資源化量内訳!D37</f>
        <v>169</v>
      </c>
      <c r="AU37" s="292">
        <f>施設資源化量内訳!E37</f>
        <v>56</v>
      </c>
      <c r="AV37" s="292">
        <f>施設資源化量内訳!F37</f>
        <v>0</v>
      </c>
      <c r="AW37" s="292">
        <f>施設資源化量内訳!G37</f>
        <v>5</v>
      </c>
      <c r="AX37" s="292">
        <f>施設資源化量内訳!H37</f>
        <v>23</v>
      </c>
      <c r="AY37" s="292">
        <f>施設資源化量内訳!I37</f>
        <v>54</v>
      </c>
      <c r="AZ37" s="292">
        <f>施設資源化量内訳!J37</f>
        <v>11</v>
      </c>
      <c r="BA37" s="292">
        <f>施設資源化量内訳!K37</f>
        <v>0</v>
      </c>
      <c r="BB37" s="292">
        <f>施設資源化量内訳!L37</f>
        <v>20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5"/>
        <v>594</v>
      </c>
      <c r="E38" s="292">
        <f t="shared" si="6"/>
        <v>195</v>
      </c>
      <c r="F38" s="292">
        <f t="shared" si="7"/>
        <v>0</v>
      </c>
      <c r="G38" s="292">
        <f t="shared" si="8"/>
        <v>11</v>
      </c>
      <c r="H38" s="292">
        <f t="shared" si="9"/>
        <v>90</v>
      </c>
      <c r="I38" s="292">
        <f t="shared" si="10"/>
        <v>184</v>
      </c>
      <c r="J38" s="292">
        <f t="shared" si="11"/>
        <v>49</v>
      </c>
      <c r="K38" s="292">
        <f t="shared" si="12"/>
        <v>1</v>
      </c>
      <c r="L38" s="292">
        <f t="shared" si="13"/>
        <v>64</v>
      </c>
      <c r="M38" s="292">
        <f t="shared" si="14"/>
        <v>0</v>
      </c>
      <c r="N38" s="292">
        <f t="shared" si="15"/>
        <v>0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0</v>
      </c>
      <c r="AS38" s="292">
        <v>0</v>
      </c>
      <c r="AT38" s="292">
        <f>施設資源化量内訳!D38</f>
        <v>594</v>
      </c>
      <c r="AU38" s="292">
        <f>施設資源化量内訳!E38</f>
        <v>195</v>
      </c>
      <c r="AV38" s="292">
        <f>施設資源化量内訳!F38</f>
        <v>0</v>
      </c>
      <c r="AW38" s="292">
        <f>施設資源化量内訳!G38</f>
        <v>11</v>
      </c>
      <c r="AX38" s="292">
        <f>施設資源化量内訳!H38</f>
        <v>90</v>
      </c>
      <c r="AY38" s="292">
        <f>施設資源化量内訳!I38</f>
        <v>184</v>
      </c>
      <c r="AZ38" s="292">
        <f>施設資源化量内訳!J38</f>
        <v>49</v>
      </c>
      <c r="BA38" s="292">
        <f>施設資源化量内訳!K38</f>
        <v>1</v>
      </c>
      <c r="BB38" s="292">
        <f>施設資源化量内訳!L38</f>
        <v>64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5"/>
        <v>310</v>
      </c>
      <c r="E39" s="292">
        <f t="shared" si="6"/>
        <v>126</v>
      </c>
      <c r="F39" s="292">
        <f t="shared" si="7"/>
        <v>0</v>
      </c>
      <c r="G39" s="292">
        <f t="shared" si="8"/>
        <v>1</v>
      </c>
      <c r="H39" s="292">
        <f t="shared" si="9"/>
        <v>47</v>
      </c>
      <c r="I39" s="292">
        <f t="shared" si="10"/>
        <v>93</v>
      </c>
      <c r="J39" s="292">
        <f t="shared" si="11"/>
        <v>18</v>
      </c>
      <c r="K39" s="292">
        <f t="shared" si="12"/>
        <v>1</v>
      </c>
      <c r="L39" s="292">
        <f t="shared" si="13"/>
        <v>24</v>
      </c>
      <c r="M39" s="292">
        <f t="shared" si="14"/>
        <v>0</v>
      </c>
      <c r="N39" s="292">
        <f t="shared" si="15"/>
        <v>0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0</v>
      </c>
      <c r="AS39" s="292">
        <v>0</v>
      </c>
      <c r="AT39" s="292">
        <f>施設資源化量内訳!D39</f>
        <v>310</v>
      </c>
      <c r="AU39" s="292">
        <f>施設資源化量内訳!E39</f>
        <v>126</v>
      </c>
      <c r="AV39" s="292">
        <f>施設資源化量内訳!F39</f>
        <v>0</v>
      </c>
      <c r="AW39" s="292">
        <f>施設資源化量内訳!G39</f>
        <v>1</v>
      </c>
      <c r="AX39" s="292">
        <f>施設資源化量内訳!H39</f>
        <v>47</v>
      </c>
      <c r="AY39" s="292">
        <f>施設資源化量内訳!I39</f>
        <v>93</v>
      </c>
      <c r="AZ39" s="292">
        <f>施設資源化量内訳!J39</f>
        <v>18</v>
      </c>
      <c r="BA39" s="292">
        <f>施設資源化量内訳!K39</f>
        <v>1</v>
      </c>
      <c r="BB39" s="292">
        <f>施設資源化量内訳!L39</f>
        <v>24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5"/>
        <v>578</v>
      </c>
      <c r="E40" s="292">
        <f t="shared" si="6"/>
        <v>270</v>
      </c>
      <c r="F40" s="292">
        <f t="shared" si="7"/>
        <v>0</v>
      </c>
      <c r="G40" s="292">
        <f t="shared" si="8"/>
        <v>2</v>
      </c>
      <c r="H40" s="292">
        <f t="shared" si="9"/>
        <v>81</v>
      </c>
      <c r="I40" s="292">
        <f t="shared" si="10"/>
        <v>157</v>
      </c>
      <c r="J40" s="292">
        <f t="shared" si="11"/>
        <v>30</v>
      </c>
      <c r="K40" s="292">
        <f t="shared" si="12"/>
        <v>1</v>
      </c>
      <c r="L40" s="292">
        <f t="shared" si="13"/>
        <v>37</v>
      </c>
      <c r="M40" s="292">
        <f t="shared" si="14"/>
        <v>0</v>
      </c>
      <c r="N40" s="292">
        <f t="shared" si="15"/>
        <v>0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0</v>
      </c>
      <c r="AS40" s="292">
        <v>0</v>
      </c>
      <c r="AT40" s="292">
        <f>施設資源化量内訳!D40</f>
        <v>578</v>
      </c>
      <c r="AU40" s="292">
        <f>施設資源化量内訳!E40</f>
        <v>270</v>
      </c>
      <c r="AV40" s="292">
        <f>施設資源化量内訳!F40</f>
        <v>0</v>
      </c>
      <c r="AW40" s="292">
        <f>施設資源化量内訳!G40</f>
        <v>2</v>
      </c>
      <c r="AX40" s="292">
        <f>施設資源化量内訳!H40</f>
        <v>81</v>
      </c>
      <c r="AY40" s="292">
        <f>施設資源化量内訳!I40</f>
        <v>157</v>
      </c>
      <c r="AZ40" s="292">
        <f>施設資源化量内訳!J40</f>
        <v>30</v>
      </c>
      <c r="BA40" s="292">
        <f>施設資源化量内訳!K40</f>
        <v>1</v>
      </c>
      <c r="BB40" s="292">
        <f>施設資源化量内訳!L40</f>
        <v>37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5"/>
        <v>406</v>
      </c>
      <c r="E41" s="292">
        <f t="shared" si="6"/>
        <v>157</v>
      </c>
      <c r="F41" s="292">
        <f t="shared" si="7"/>
        <v>0</v>
      </c>
      <c r="G41" s="292">
        <f t="shared" si="8"/>
        <v>0</v>
      </c>
      <c r="H41" s="292">
        <f t="shared" si="9"/>
        <v>90</v>
      </c>
      <c r="I41" s="292">
        <f t="shared" si="10"/>
        <v>64</v>
      </c>
      <c r="J41" s="292">
        <f t="shared" si="11"/>
        <v>12</v>
      </c>
      <c r="K41" s="292">
        <f t="shared" si="12"/>
        <v>0</v>
      </c>
      <c r="L41" s="292">
        <f t="shared" si="13"/>
        <v>2</v>
      </c>
      <c r="M41" s="292">
        <f t="shared" si="14"/>
        <v>1</v>
      </c>
      <c r="N41" s="292">
        <f t="shared" si="15"/>
        <v>14</v>
      </c>
      <c r="O41" s="292">
        <f t="shared" si="16"/>
        <v>0</v>
      </c>
      <c r="P41" s="292">
        <f t="shared" si="17"/>
        <v>0</v>
      </c>
      <c r="Q41" s="292">
        <f t="shared" si="18"/>
        <v>61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5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0</v>
      </c>
      <c r="AT41" s="292">
        <f>施設資源化量内訳!D41</f>
        <v>406</v>
      </c>
      <c r="AU41" s="292">
        <f>施設資源化量内訳!E41</f>
        <v>157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90</v>
      </c>
      <c r="AY41" s="292">
        <f>施設資源化量内訳!I41</f>
        <v>64</v>
      </c>
      <c r="AZ41" s="292">
        <f>施設資源化量内訳!J41</f>
        <v>12</v>
      </c>
      <c r="BA41" s="292">
        <f>施設資源化量内訳!K41</f>
        <v>0</v>
      </c>
      <c r="BB41" s="292">
        <f>施設資源化量内訳!L41</f>
        <v>2</v>
      </c>
      <c r="BC41" s="292">
        <f>施設資源化量内訳!M41</f>
        <v>1</v>
      </c>
      <c r="BD41" s="292">
        <f>施設資源化量内訳!N41</f>
        <v>14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61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5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5"/>
        <v>903</v>
      </c>
      <c r="E42" s="292">
        <f t="shared" si="6"/>
        <v>153</v>
      </c>
      <c r="F42" s="292">
        <f t="shared" si="7"/>
        <v>1</v>
      </c>
      <c r="G42" s="292">
        <f t="shared" si="8"/>
        <v>123</v>
      </c>
      <c r="H42" s="292">
        <f t="shared" si="9"/>
        <v>102</v>
      </c>
      <c r="I42" s="292">
        <f t="shared" si="10"/>
        <v>135</v>
      </c>
      <c r="J42" s="292">
        <f t="shared" si="11"/>
        <v>47</v>
      </c>
      <c r="K42" s="292">
        <f t="shared" si="12"/>
        <v>0</v>
      </c>
      <c r="L42" s="292">
        <f t="shared" si="13"/>
        <v>1</v>
      </c>
      <c r="M42" s="292">
        <f t="shared" si="14"/>
        <v>0</v>
      </c>
      <c r="N42" s="292">
        <f t="shared" si="15"/>
        <v>13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328</v>
      </c>
      <c r="Y42" s="292">
        <f t="shared" si="1"/>
        <v>453</v>
      </c>
      <c r="Z42" s="292">
        <v>153</v>
      </c>
      <c r="AA42" s="292">
        <v>1</v>
      </c>
      <c r="AB42" s="292">
        <v>123</v>
      </c>
      <c r="AC42" s="292">
        <v>37</v>
      </c>
      <c r="AD42" s="292">
        <v>126</v>
      </c>
      <c r="AE42" s="292">
        <v>0</v>
      </c>
      <c r="AF42" s="292">
        <v>0</v>
      </c>
      <c r="AG42" s="292">
        <v>0</v>
      </c>
      <c r="AH42" s="292">
        <v>0</v>
      </c>
      <c r="AI42" s="295">
        <v>13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450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65</v>
      </c>
      <c r="AY42" s="292">
        <f>施設資源化量内訳!I42</f>
        <v>9</v>
      </c>
      <c r="AZ42" s="292">
        <f>施設資源化量内訳!J42</f>
        <v>47</v>
      </c>
      <c r="BA42" s="292">
        <f>施設資源化量内訳!K42</f>
        <v>0</v>
      </c>
      <c r="BB42" s="292">
        <f>施設資源化量内訳!L42</f>
        <v>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328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803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SUM(Y7,AT7,BO7,CJ7,DE7,DZ7,EU7)</f>
        <v>94869</v>
      </c>
      <c r="E7" s="306">
        <f t="shared" si="0"/>
        <v>26651</v>
      </c>
      <c r="F7" s="306">
        <f t="shared" si="0"/>
        <v>304</v>
      </c>
      <c r="G7" s="306">
        <f t="shared" si="0"/>
        <v>885</v>
      </c>
      <c r="H7" s="306">
        <f t="shared" si="0"/>
        <v>13681</v>
      </c>
      <c r="I7" s="306">
        <f t="shared" si="0"/>
        <v>16055</v>
      </c>
      <c r="J7" s="306">
        <f t="shared" si="0"/>
        <v>7367</v>
      </c>
      <c r="K7" s="306">
        <f t="shared" si="0"/>
        <v>28</v>
      </c>
      <c r="L7" s="306">
        <f t="shared" si="0"/>
        <v>16553</v>
      </c>
      <c r="M7" s="306">
        <f t="shared" si="0"/>
        <v>872</v>
      </c>
      <c r="N7" s="306">
        <f t="shared" si="0"/>
        <v>628</v>
      </c>
      <c r="O7" s="306">
        <f t="shared" si="0"/>
        <v>875</v>
      </c>
      <c r="P7" s="306">
        <f t="shared" si="0"/>
        <v>0</v>
      </c>
      <c r="Q7" s="306">
        <f t="shared" si="0"/>
        <v>5378</v>
      </c>
      <c r="R7" s="306">
        <f t="shared" si="0"/>
        <v>144</v>
      </c>
      <c r="S7" s="306">
        <f t="shared" si="0"/>
        <v>0</v>
      </c>
      <c r="T7" s="306">
        <f t="shared" si="0"/>
        <v>2689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2755</v>
      </c>
      <c r="Y7" s="306">
        <f t="shared" ref="Y7:Y42" si="1">SUM(Z7:AS7)</f>
        <v>10337</v>
      </c>
      <c r="Z7" s="306">
        <f t="shared" ref="Z7:AI7" si="2">SUM(Z$8:Z$207)</f>
        <v>75</v>
      </c>
      <c r="AA7" s="306">
        <f t="shared" si="2"/>
        <v>3</v>
      </c>
      <c r="AB7" s="306">
        <f t="shared" si="2"/>
        <v>0</v>
      </c>
      <c r="AC7" s="306">
        <f t="shared" si="2"/>
        <v>832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490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5378</v>
      </c>
      <c r="AM7" s="310" t="s">
        <v>739</v>
      </c>
      <c r="AN7" s="310" t="s">
        <v>739</v>
      </c>
      <c r="AO7" s="306">
        <f>SUM(AO$8:AO$207)</f>
        <v>2689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870</v>
      </c>
      <c r="AT7" s="306">
        <f t="shared" ref="AT7:AT42" si="3">SUM(AU7:BN7)</f>
        <v>12535</v>
      </c>
      <c r="AU7" s="306">
        <f t="shared" ref="AU7:BD7" si="4">SUM(AU$8:AU$207)</f>
        <v>201</v>
      </c>
      <c r="AV7" s="306">
        <f t="shared" si="4"/>
        <v>248</v>
      </c>
      <c r="AW7" s="306">
        <f t="shared" si="4"/>
        <v>13</v>
      </c>
      <c r="AX7" s="306">
        <f t="shared" si="4"/>
        <v>5803</v>
      </c>
      <c r="AY7" s="306">
        <f t="shared" si="4"/>
        <v>3701</v>
      </c>
      <c r="AZ7" s="306">
        <f t="shared" si="4"/>
        <v>729</v>
      </c>
      <c r="BA7" s="306">
        <f t="shared" si="4"/>
        <v>9</v>
      </c>
      <c r="BB7" s="306">
        <f t="shared" si="4"/>
        <v>1641</v>
      </c>
      <c r="BC7" s="306">
        <f t="shared" si="4"/>
        <v>27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163</v>
      </c>
      <c r="BO7" s="306">
        <f t="shared" ref="BO7:BO42" si="5">SUM(BP7:CI7)</f>
        <v>1189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875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314</v>
      </c>
      <c r="CJ7" s="306">
        <f t="shared" ref="CJ7:CJ42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2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2" si="11">SUM(EA7:ET7)</f>
        <v>144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42" si="13">SUM(EV7:FO7)</f>
        <v>70664</v>
      </c>
      <c r="EV7" s="306">
        <f t="shared" ref="EV7:FG7" si="14">SUM(EV$8:EV$207)</f>
        <v>26375</v>
      </c>
      <c r="EW7" s="306">
        <f t="shared" si="14"/>
        <v>53</v>
      </c>
      <c r="EX7" s="306">
        <f t="shared" si="14"/>
        <v>872</v>
      </c>
      <c r="EY7" s="306">
        <f t="shared" si="14"/>
        <v>7046</v>
      </c>
      <c r="EZ7" s="306">
        <f t="shared" si="14"/>
        <v>12354</v>
      </c>
      <c r="FA7" s="306">
        <f t="shared" si="14"/>
        <v>6638</v>
      </c>
      <c r="FB7" s="306">
        <f t="shared" si="14"/>
        <v>19</v>
      </c>
      <c r="FC7" s="306">
        <f t="shared" si="14"/>
        <v>14912</v>
      </c>
      <c r="FD7" s="306">
        <f t="shared" si="14"/>
        <v>355</v>
      </c>
      <c r="FE7" s="306">
        <f t="shared" si="14"/>
        <v>628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</v>
      </c>
      <c r="FO7" s="306">
        <f>SUM(FO$8:FO$207)</f>
        <v>1408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42" si="15">SUM(Y8,AT8,BO8,CJ8,DE8,DZ8,EU8)</f>
        <v>44284</v>
      </c>
      <c r="E8" s="292">
        <f t="shared" ref="E8:E42" si="16">SUM(Z8,AU8,BP8,CK8,DF8,EA8,EV8)</f>
        <v>12013</v>
      </c>
      <c r="F8" s="292">
        <f t="shared" ref="F8:F42" si="17">SUM(AA8,AV8,BQ8,CL8,DG8,EB8,EW8)</f>
        <v>15</v>
      </c>
      <c r="G8" s="292">
        <f t="shared" ref="G8:G42" si="18">SUM(AB8,AW8,BR8,CM8,DH8,EC8,EX8)</f>
        <v>0</v>
      </c>
      <c r="H8" s="292">
        <f t="shared" ref="H8:H42" si="19">SUM(AC8,AX8,BS8,CN8,DI8,ED8,EY8)</f>
        <v>6684</v>
      </c>
      <c r="I8" s="292">
        <f t="shared" ref="I8:I42" si="20">SUM(AD8,AY8,BT8,CO8,DJ8,EE8,EZ8)</f>
        <v>7732</v>
      </c>
      <c r="J8" s="292">
        <f t="shared" ref="J8:J42" si="21">SUM(AE8,AZ8,BU8,CP8,DK8,EF8,FA8)</f>
        <v>4522</v>
      </c>
      <c r="K8" s="292">
        <f t="shared" ref="K8:K42" si="22">SUM(AF8,BA8,BV8,CQ8,DL8,EG8,FB8)</f>
        <v>0</v>
      </c>
      <c r="L8" s="292">
        <f t="shared" ref="L8:L42" si="23">SUM(AG8,BB8,BW8,CR8,DM8,EH8,FC8)</f>
        <v>12168</v>
      </c>
      <c r="M8" s="292">
        <f t="shared" ref="M8:M42" si="24">SUM(AH8,BC8,BX8,CS8,DN8,EI8,FD8)</f>
        <v>0</v>
      </c>
      <c r="N8" s="292">
        <f t="shared" ref="N8:N42" si="25">SUM(AI8,BD8,BY8,CT8,DO8,EJ8,FE8)</f>
        <v>0</v>
      </c>
      <c r="O8" s="292">
        <f t="shared" ref="O8:O42" si="26">SUM(AJ8,BE8,BZ8,CU8,DP8,EK8,FF8)</f>
        <v>875</v>
      </c>
      <c r="P8" s="292">
        <f t="shared" ref="P8:P42" si="27">SUM(AK8,BF8,CA8,CV8,DQ8,EL8,FG8)</f>
        <v>0</v>
      </c>
      <c r="Q8" s="292">
        <f t="shared" ref="Q8:Q42" si="28">SUM(AL8,BG8,CB8,CW8,DR8,EM8,FH8)</f>
        <v>0</v>
      </c>
      <c r="R8" s="292">
        <f t="shared" ref="R8:R42" si="29">SUM(AM8,BH8,CC8,CX8,DS8,EN8,FI8)</f>
        <v>0</v>
      </c>
      <c r="S8" s="292">
        <f t="shared" ref="S8:S42" si="30">SUM(AN8,BI8,CD8,CY8,DT8,EO8,FJ8)</f>
        <v>0</v>
      </c>
      <c r="T8" s="292">
        <f t="shared" ref="T8:T42" si="31">SUM(AO8,BJ8,CE8,CZ8,DU8,EP8,FK8)</f>
        <v>0</v>
      </c>
      <c r="U8" s="292">
        <f t="shared" ref="U8:U42" si="32">SUM(AP8,BK8,CF8,DA8,DV8,EQ8,FL8)</f>
        <v>0</v>
      </c>
      <c r="V8" s="292">
        <f t="shared" ref="V8:V42" si="33">SUM(AQ8,BL8,CG8,DB8,DW8,ER8,FM8)</f>
        <v>0</v>
      </c>
      <c r="W8" s="292">
        <f t="shared" ref="W8:W42" si="34">SUM(AR8,BM8,CH8,DC8,DX8,ES8,FN8)</f>
        <v>0</v>
      </c>
      <c r="X8" s="292">
        <f t="shared" ref="X8:X42" si="35">SUM(AS8,BN8,CI8,DD8,DY8,ET8,FO8)</f>
        <v>275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0</v>
      </c>
      <c r="AM8" s="295" t="s">
        <v>832</v>
      </c>
      <c r="AN8" s="295" t="s">
        <v>832</v>
      </c>
      <c r="AO8" s="292">
        <v>0</v>
      </c>
      <c r="AP8" s="295" t="s">
        <v>832</v>
      </c>
      <c r="AQ8" s="292">
        <v>0</v>
      </c>
      <c r="AR8" s="295" t="s">
        <v>832</v>
      </c>
      <c r="AS8" s="292">
        <v>0</v>
      </c>
      <c r="AT8" s="292">
        <f t="shared" si="3"/>
        <v>2328</v>
      </c>
      <c r="AU8" s="292">
        <v>0</v>
      </c>
      <c r="AV8" s="292">
        <v>0</v>
      </c>
      <c r="AW8" s="292">
        <v>0</v>
      </c>
      <c r="AX8" s="292">
        <v>2328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 t="shared" si="5"/>
        <v>875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875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 t="shared" si="13"/>
        <v>41081</v>
      </c>
      <c r="EV8" s="292">
        <v>12013</v>
      </c>
      <c r="EW8" s="292">
        <v>15</v>
      </c>
      <c r="EX8" s="292">
        <v>0</v>
      </c>
      <c r="EY8" s="292">
        <v>4356</v>
      </c>
      <c r="EZ8" s="292">
        <v>7732</v>
      </c>
      <c r="FA8" s="292">
        <v>4522</v>
      </c>
      <c r="FB8" s="292">
        <v>0</v>
      </c>
      <c r="FC8" s="292">
        <v>12168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275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6697</v>
      </c>
      <c r="E9" s="292">
        <f t="shared" si="16"/>
        <v>2565</v>
      </c>
      <c r="F9" s="292">
        <f t="shared" si="17"/>
        <v>4</v>
      </c>
      <c r="G9" s="292">
        <f t="shared" si="18"/>
        <v>117</v>
      </c>
      <c r="H9" s="292">
        <f t="shared" si="19"/>
        <v>825</v>
      </c>
      <c r="I9" s="292">
        <f t="shared" si="20"/>
        <v>1114</v>
      </c>
      <c r="J9" s="292">
        <f t="shared" si="21"/>
        <v>380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388</v>
      </c>
      <c r="O9" s="292">
        <f t="shared" si="26"/>
        <v>0</v>
      </c>
      <c r="P9" s="292">
        <f t="shared" si="27"/>
        <v>0</v>
      </c>
      <c r="Q9" s="292">
        <f t="shared" si="28"/>
        <v>1304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1494</v>
      </c>
      <c r="Z9" s="292">
        <v>0</v>
      </c>
      <c r="AA9" s="292">
        <v>0</v>
      </c>
      <c r="AB9" s="292">
        <v>0</v>
      </c>
      <c r="AC9" s="292">
        <v>190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1304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0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 t="shared" si="13"/>
        <v>5203</v>
      </c>
      <c r="EV9" s="292">
        <v>2565</v>
      </c>
      <c r="EW9" s="292">
        <v>4</v>
      </c>
      <c r="EX9" s="292">
        <v>117</v>
      </c>
      <c r="EY9" s="292">
        <v>635</v>
      </c>
      <c r="EZ9" s="292">
        <v>1114</v>
      </c>
      <c r="FA9" s="292">
        <v>380</v>
      </c>
      <c r="FB9" s="292">
        <v>0</v>
      </c>
      <c r="FC9" s="292">
        <v>0</v>
      </c>
      <c r="FD9" s="292">
        <v>0</v>
      </c>
      <c r="FE9" s="292">
        <v>388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15"/>
        <v>2461</v>
      </c>
      <c r="E10" s="292">
        <f t="shared" si="16"/>
        <v>1003</v>
      </c>
      <c r="F10" s="292">
        <f t="shared" si="17"/>
        <v>5</v>
      </c>
      <c r="G10" s="292">
        <f t="shared" si="18"/>
        <v>76</v>
      </c>
      <c r="H10" s="292">
        <f t="shared" si="19"/>
        <v>411</v>
      </c>
      <c r="I10" s="292">
        <f t="shared" si="20"/>
        <v>418</v>
      </c>
      <c r="J10" s="292">
        <f t="shared" si="21"/>
        <v>147</v>
      </c>
      <c r="K10" s="292">
        <f t="shared" si="22"/>
        <v>0</v>
      </c>
      <c r="L10" s="292">
        <f t="shared" si="23"/>
        <v>379</v>
      </c>
      <c r="M10" s="292">
        <f t="shared" si="24"/>
        <v>0</v>
      </c>
      <c r="N10" s="292">
        <f t="shared" si="25"/>
        <v>22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 t="shared" si="13"/>
        <v>2461</v>
      </c>
      <c r="EV10" s="292">
        <v>1003</v>
      </c>
      <c r="EW10" s="292">
        <v>5</v>
      </c>
      <c r="EX10" s="292">
        <v>76</v>
      </c>
      <c r="EY10" s="292">
        <v>411</v>
      </c>
      <c r="EZ10" s="292">
        <v>418</v>
      </c>
      <c r="FA10" s="292">
        <v>147</v>
      </c>
      <c r="FB10" s="292">
        <v>0</v>
      </c>
      <c r="FC10" s="292">
        <v>379</v>
      </c>
      <c r="FD10" s="292">
        <v>0</v>
      </c>
      <c r="FE10" s="292">
        <v>22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15"/>
        <v>1302</v>
      </c>
      <c r="E11" s="292">
        <f t="shared" si="16"/>
        <v>75</v>
      </c>
      <c r="F11" s="292">
        <f t="shared" si="17"/>
        <v>0</v>
      </c>
      <c r="G11" s="292">
        <f t="shared" si="18"/>
        <v>0</v>
      </c>
      <c r="H11" s="292">
        <f t="shared" si="19"/>
        <v>526</v>
      </c>
      <c r="I11" s="292">
        <f t="shared" si="20"/>
        <v>451</v>
      </c>
      <c r="J11" s="292">
        <f t="shared" si="21"/>
        <v>241</v>
      </c>
      <c r="K11" s="292">
        <f t="shared" si="22"/>
        <v>9</v>
      </c>
      <c r="L11" s="292">
        <f t="shared" si="23"/>
        <v>0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75</v>
      </c>
      <c r="Z11" s="292">
        <v>75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0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 t="shared" si="3"/>
        <v>966</v>
      </c>
      <c r="AU11" s="292">
        <v>0</v>
      </c>
      <c r="AV11" s="292">
        <v>0</v>
      </c>
      <c r="AW11" s="292">
        <v>0</v>
      </c>
      <c r="AX11" s="292">
        <v>515</v>
      </c>
      <c r="AY11" s="292">
        <v>451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 t="shared" si="13"/>
        <v>261</v>
      </c>
      <c r="EV11" s="292">
        <v>0</v>
      </c>
      <c r="EW11" s="292">
        <v>0</v>
      </c>
      <c r="EX11" s="292">
        <v>0</v>
      </c>
      <c r="EY11" s="292">
        <v>11</v>
      </c>
      <c r="EZ11" s="292">
        <v>0</v>
      </c>
      <c r="FA11" s="292">
        <v>241</v>
      </c>
      <c r="FB11" s="292">
        <v>9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15"/>
        <v>2954</v>
      </c>
      <c r="E12" s="292">
        <f t="shared" si="16"/>
        <v>717</v>
      </c>
      <c r="F12" s="292">
        <f t="shared" si="17"/>
        <v>4</v>
      </c>
      <c r="G12" s="292">
        <f t="shared" si="18"/>
        <v>0</v>
      </c>
      <c r="H12" s="292">
        <f t="shared" si="19"/>
        <v>263</v>
      </c>
      <c r="I12" s="292">
        <f t="shared" si="20"/>
        <v>290</v>
      </c>
      <c r="J12" s="292">
        <f t="shared" si="21"/>
        <v>86</v>
      </c>
      <c r="K12" s="292">
        <f t="shared" si="22"/>
        <v>0</v>
      </c>
      <c r="L12" s="292">
        <f t="shared" si="23"/>
        <v>220</v>
      </c>
      <c r="M12" s="292">
        <f t="shared" si="24"/>
        <v>81</v>
      </c>
      <c r="N12" s="292">
        <f t="shared" si="25"/>
        <v>5</v>
      </c>
      <c r="O12" s="292">
        <f t="shared" si="26"/>
        <v>0</v>
      </c>
      <c r="P12" s="292">
        <f t="shared" si="27"/>
        <v>0</v>
      </c>
      <c r="Q12" s="292">
        <f t="shared" si="28"/>
        <v>743</v>
      </c>
      <c r="R12" s="292">
        <f t="shared" si="29"/>
        <v>0</v>
      </c>
      <c r="S12" s="292">
        <f t="shared" si="30"/>
        <v>0</v>
      </c>
      <c r="T12" s="292">
        <f t="shared" si="31"/>
        <v>542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3</v>
      </c>
      <c r="Y12" s="292">
        <f t="shared" si="1"/>
        <v>1467</v>
      </c>
      <c r="Z12" s="292">
        <v>0</v>
      </c>
      <c r="AA12" s="292">
        <v>0</v>
      </c>
      <c r="AB12" s="292">
        <v>0</v>
      </c>
      <c r="AC12" s="292">
        <v>101</v>
      </c>
      <c r="AD12" s="292">
        <v>0</v>
      </c>
      <c r="AE12" s="292">
        <v>0</v>
      </c>
      <c r="AF12" s="292">
        <v>0</v>
      </c>
      <c r="AG12" s="292">
        <v>0</v>
      </c>
      <c r="AH12" s="292">
        <v>81</v>
      </c>
      <c r="AI12" s="292">
        <v>0</v>
      </c>
      <c r="AJ12" s="295" t="s">
        <v>832</v>
      </c>
      <c r="AK12" s="295" t="s">
        <v>832</v>
      </c>
      <c r="AL12" s="292">
        <v>743</v>
      </c>
      <c r="AM12" s="295" t="s">
        <v>832</v>
      </c>
      <c r="AN12" s="295" t="s">
        <v>832</v>
      </c>
      <c r="AO12" s="292">
        <v>542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 t="shared" si="3"/>
        <v>761</v>
      </c>
      <c r="AU12" s="292">
        <v>0</v>
      </c>
      <c r="AV12" s="292">
        <v>0</v>
      </c>
      <c r="AW12" s="292">
        <v>0</v>
      </c>
      <c r="AX12" s="292">
        <v>162</v>
      </c>
      <c r="AY12" s="292">
        <v>290</v>
      </c>
      <c r="AZ12" s="292">
        <v>86</v>
      </c>
      <c r="BA12" s="292">
        <v>0</v>
      </c>
      <c r="BB12" s="292">
        <v>220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3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 t="shared" si="13"/>
        <v>726</v>
      </c>
      <c r="EV12" s="292">
        <v>717</v>
      </c>
      <c r="EW12" s="292">
        <v>4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5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15"/>
        <v>3835</v>
      </c>
      <c r="E13" s="292">
        <f t="shared" si="16"/>
        <v>1169</v>
      </c>
      <c r="F13" s="292">
        <f t="shared" si="17"/>
        <v>238</v>
      </c>
      <c r="G13" s="292">
        <f t="shared" si="18"/>
        <v>0</v>
      </c>
      <c r="H13" s="292">
        <f t="shared" si="19"/>
        <v>251</v>
      </c>
      <c r="I13" s="292">
        <f t="shared" si="20"/>
        <v>717</v>
      </c>
      <c r="J13" s="292">
        <f t="shared" si="21"/>
        <v>230</v>
      </c>
      <c r="K13" s="292">
        <f t="shared" si="22"/>
        <v>0</v>
      </c>
      <c r="L13" s="292">
        <f t="shared" si="23"/>
        <v>713</v>
      </c>
      <c r="M13" s="292">
        <f t="shared" si="24"/>
        <v>0</v>
      </c>
      <c r="N13" s="292">
        <f t="shared" si="25"/>
        <v>6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511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0</v>
      </c>
      <c r="AM13" s="295" t="s">
        <v>832</v>
      </c>
      <c r="AN13" s="295" t="s">
        <v>832</v>
      </c>
      <c r="AO13" s="292">
        <v>0</v>
      </c>
      <c r="AP13" s="295" t="s">
        <v>832</v>
      </c>
      <c r="AQ13" s="292">
        <v>0</v>
      </c>
      <c r="AR13" s="295" t="s">
        <v>832</v>
      </c>
      <c r="AS13" s="292">
        <v>0</v>
      </c>
      <c r="AT13" s="292">
        <f t="shared" si="3"/>
        <v>302</v>
      </c>
      <c r="AU13" s="292">
        <v>0</v>
      </c>
      <c r="AV13" s="292">
        <v>238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31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33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 t="shared" si="13"/>
        <v>3533</v>
      </c>
      <c r="EV13" s="292">
        <v>1169</v>
      </c>
      <c r="EW13" s="292">
        <v>0</v>
      </c>
      <c r="EX13" s="292">
        <v>0</v>
      </c>
      <c r="EY13" s="292">
        <v>251</v>
      </c>
      <c r="EZ13" s="292">
        <v>717</v>
      </c>
      <c r="FA13" s="292">
        <v>230</v>
      </c>
      <c r="FB13" s="292">
        <v>0</v>
      </c>
      <c r="FC13" s="292">
        <v>682</v>
      </c>
      <c r="FD13" s="292">
        <v>0</v>
      </c>
      <c r="FE13" s="292">
        <v>6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478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15"/>
        <v>2761</v>
      </c>
      <c r="E14" s="292">
        <f t="shared" si="16"/>
        <v>570</v>
      </c>
      <c r="F14" s="292">
        <f t="shared" si="17"/>
        <v>5</v>
      </c>
      <c r="G14" s="292">
        <f t="shared" si="18"/>
        <v>168</v>
      </c>
      <c r="H14" s="292">
        <f t="shared" si="19"/>
        <v>253</v>
      </c>
      <c r="I14" s="292">
        <f t="shared" si="20"/>
        <v>255</v>
      </c>
      <c r="J14" s="292">
        <f t="shared" si="21"/>
        <v>87</v>
      </c>
      <c r="K14" s="292">
        <f t="shared" si="22"/>
        <v>0</v>
      </c>
      <c r="L14" s="292">
        <f t="shared" si="23"/>
        <v>159</v>
      </c>
      <c r="M14" s="292">
        <f t="shared" si="24"/>
        <v>110</v>
      </c>
      <c r="N14" s="292">
        <f t="shared" si="25"/>
        <v>4</v>
      </c>
      <c r="O14" s="292">
        <f t="shared" si="26"/>
        <v>0</v>
      </c>
      <c r="P14" s="292">
        <f t="shared" si="27"/>
        <v>0</v>
      </c>
      <c r="Q14" s="292">
        <f t="shared" si="28"/>
        <v>663</v>
      </c>
      <c r="R14" s="292">
        <f t="shared" si="29"/>
        <v>0</v>
      </c>
      <c r="S14" s="292">
        <f t="shared" si="30"/>
        <v>0</v>
      </c>
      <c r="T14" s="292">
        <f t="shared" si="31"/>
        <v>483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4</v>
      </c>
      <c r="Y14" s="292">
        <f t="shared" si="1"/>
        <v>1346</v>
      </c>
      <c r="Z14" s="292">
        <v>0</v>
      </c>
      <c r="AA14" s="292">
        <v>0</v>
      </c>
      <c r="AB14" s="292">
        <v>0</v>
      </c>
      <c r="AC14" s="292">
        <v>90</v>
      </c>
      <c r="AD14" s="292">
        <v>0</v>
      </c>
      <c r="AE14" s="292">
        <v>0</v>
      </c>
      <c r="AF14" s="292">
        <v>0</v>
      </c>
      <c r="AG14" s="292">
        <v>0</v>
      </c>
      <c r="AH14" s="292">
        <v>110</v>
      </c>
      <c r="AI14" s="292">
        <v>0</v>
      </c>
      <c r="AJ14" s="295" t="s">
        <v>832</v>
      </c>
      <c r="AK14" s="295" t="s">
        <v>832</v>
      </c>
      <c r="AL14" s="292">
        <v>663</v>
      </c>
      <c r="AM14" s="295" t="s">
        <v>832</v>
      </c>
      <c r="AN14" s="295" t="s">
        <v>832</v>
      </c>
      <c r="AO14" s="292">
        <v>483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 t="shared" si="3"/>
        <v>668</v>
      </c>
      <c r="AU14" s="292">
        <v>0</v>
      </c>
      <c r="AV14" s="292">
        <v>0</v>
      </c>
      <c r="AW14" s="292">
        <v>0</v>
      </c>
      <c r="AX14" s="292">
        <v>163</v>
      </c>
      <c r="AY14" s="292">
        <v>255</v>
      </c>
      <c r="AZ14" s="292">
        <v>87</v>
      </c>
      <c r="BA14" s="292">
        <v>0</v>
      </c>
      <c r="BB14" s="292">
        <v>159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4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 t="shared" si="13"/>
        <v>747</v>
      </c>
      <c r="EV14" s="292">
        <v>570</v>
      </c>
      <c r="EW14" s="292">
        <v>5</v>
      </c>
      <c r="EX14" s="292">
        <v>168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4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15"/>
        <v>1803</v>
      </c>
      <c r="E15" s="292">
        <f t="shared" si="16"/>
        <v>631</v>
      </c>
      <c r="F15" s="292">
        <f t="shared" si="17"/>
        <v>2</v>
      </c>
      <c r="G15" s="292">
        <f t="shared" si="18"/>
        <v>23</v>
      </c>
      <c r="H15" s="292">
        <f t="shared" si="19"/>
        <v>290</v>
      </c>
      <c r="I15" s="292">
        <f t="shared" si="20"/>
        <v>300</v>
      </c>
      <c r="J15" s="292">
        <f t="shared" si="21"/>
        <v>146</v>
      </c>
      <c r="K15" s="292">
        <f t="shared" si="22"/>
        <v>0</v>
      </c>
      <c r="L15" s="292">
        <f t="shared" si="23"/>
        <v>411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0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 t="shared" si="3"/>
        <v>116</v>
      </c>
      <c r="AU15" s="292">
        <v>0</v>
      </c>
      <c r="AV15" s="292">
        <v>0</v>
      </c>
      <c r="AW15" s="292">
        <v>0</v>
      </c>
      <c r="AX15" s="292">
        <v>116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 t="shared" si="13"/>
        <v>1687</v>
      </c>
      <c r="EV15" s="292">
        <v>631</v>
      </c>
      <c r="EW15" s="292">
        <v>2</v>
      </c>
      <c r="EX15" s="292">
        <v>23</v>
      </c>
      <c r="EY15" s="292">
        <v>174</v>
      </c>
      <c r="EZ15" s="292">
        <v>300</v>
      </c>
      <c r="FA15" s="292">
        <v>146</v>
      </c>
      <c r="FB15" s="292">
        <v>0</v>
      </c>
      <c r="FC15" s="292">
        <v>411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15"/>
        <v>2452</v>
      </c>
      <c r="E16" s="292">
        <f t="shared" si="16"/>
        <v>642</v>
      </c>
      <c r="F16" s="292">
        <f t="shared" si="17"/>
        <v>0</v>
      </c>
      <c r="G16" s="292">
        <f t="shared" si="18"/>
        <v>0</v>
      </c>
      <c r="H16" s="292">
        <f t="shared" si="19"/>
        <v>286</v>
      </c>
      <c r="I16" s="292">
        <f t="shared" si="20"/>
        <v>380</v>
      </c>
      <c r="J16" s="292">
        <f t="shared" si="21"/>
        <v>107</v>
      </c>
      <c r="K16" s="292">
        <f t="shared" si="22"/>
        <v>0</v>
      </c>
      <c r="L16" s="292">
        <f t="shared" si="23"/>
        <v>0</v>
      </c>
      <c r="M16" s="292">
        <f t="shared" si="24"/>
        <v>274</v>
      </c>
      <c r="N16" s="292">
        <f t="shared" si="25"/>
        <v>11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752</v>
      </c>
      <c r="Y16" s="292">
        <f t="shared" si="1"/>
        <v>457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0</v>
      </c>
      <c r="AP16" s="295" t="s">
        <v>832</v>
      </c>
      <c r="AQ16" s="292">
        <v>0</v>
      </c>
      <c r="AR16" s="295" t="s">
        <v>832</v>
      </c>
      <c r="AS16" s="292">
        <v>457</v>
      </c>
      <c r="AT16" s="292">
        <f t="shared" si="3"/>
        <v>216</v>
      </c>
      <c r="AU16" s="292">
        <v>0</v>
      </c>
      <c r="AV16" s="292">
        <v>0</v>
      </c>
      <c r="AW16" s="292">
        <v>0</v>
      </c>
      <c r="AX16" s="292">
        <v>171</v>
      </c>
      <c r="AY16" s="292">
        <v>0</v>
      </c>
      <c r="AZ16" s="292">
        <v>0</v>
      </c>
      <c r="BA16" s="292">
        <v>0</v>
      </c>
      <c r="BB16" s="292">
        <v>0</v>
      </c>
      <c r="BC16" s="292">
        <v>22</v>
      </c>
      <c r="BD16" s="292">
        <v>0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23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 t="shared" si="13"/>
        <v>1779</v>
      </c>
      <c r="EV16" s="292">
        <v>642</v>
      </c>
      <c r="EW16" s="292">
        <v>0</v>
      </c>
      <c r="EX16" s="292">
        <v>0</v>
      </c>
      <c r="EY16" s="292">
        <v>115</v>
      </c>
      <c r="EZ16" s="292">
        <v>380</v>
      </c>
      <c r="FA16" s="292">
        <v>107</v>
      </c>
      <c r="FB16" s="292">
        <v>0</v>
      </c>
      <c r="FC16" s="292">
        <v>0</v>
      </c>
      <c r="FD16" s="292">
        <v>252</v>
      </c>
      <c r="FE16" s="292">
        <v>11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0</v>
      </c>
      <c r="FO16" s="292">
        <v>272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15"/>
        <v>2263</v>
      </c>
      <c r="E17" s="292">
        <f t="shared" si="16"/>
        <v>957</v>
      </c>
      <c r="F17" s="292">
        <f t="shared" si="17"/>
        <v>2</v>
      </c>
      <c r="G17" s="292">
        <f t="shared" si="18"/>
        <v>7</v>
      </c>
      <c r="H17" s="292">
        <f t="shared" si="19"/>
        <v>550</v>
      </c>
      <c r="I17" s="292">
        <f t="shared" si="20"/>
        <v>533</v>
      </c>
      <c r="J17" s="292">
        <f t="shared" si="21"/>
        <v>144</v>
      </c>
      <c r="K17" s="292">
        <f t="shared" si="22"/>
        <v>0</v>
      </c>
      <c r="L17" s="292">
        <f t="shared" si="23"/>
        <v>23</v>
      </c>
      <c r="M17" s="292">
        <f t="shared" si="24"/>
        <v>0</v>
      </c>
      <c r="N17" s="292">
        <f t="shared" si="25"/>
        <v>47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0</v>
      </c>
      <c r="Y17" s="292">
        <f t="shared" si="1"/>
        <v>86</v>
      </c>
      <c r="Z17" s="292">
        <v>0</v>
      </c>
      <c r="AA17" s="292">
        <v>0</v>
      </c>
      <c r="AB17" s="292">
        <v>0</v>
      </c>
      <c r="AC17" s="292">
        <v>86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 t="shared" si="3"/>
        <v>512</v>
      </c>
      <c r="AU17" s="292">
        <v>201</v>
      </c>
      <c r="AV17" s="292">
        <v>0</v>
      </c>
      <c r="AW17" s="292">
        <v>0</v>
      </c>
      <c r="AX17" s="292">
        <v>311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 t="shared" si="13"/>
        <v>1665</v>
      </c>
      <c r="EV17" s="292">
        <v>756</v>
      </c>
      <c r="EW17" s="292">
        <v>2</v>
      </c>
      <c r="EX17" s="292">
        <v>7</v>
      </c>
      <c r="EY17" s="292">
        <v>153</v>
      </c>
      <c r="EZ17" s="292">
        <v>533</v>
      </c>
      <c r="FA17" s="292">
        <v>144</v>
      </c>
      <c r="FB17" s="292">
        <v>0</v>
      </c>
      <c r="FC17" s="292">
        <v>23</v>
      </c>
      <c r="FD17" s="292">
        <v>0</v>
      </c>
      <c r="FE17" s="292">
        <v>47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15"/>
        <v>292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243</v>
      </c>
      <c r="I18" s="292">
        <f t="shared" si="20"/>
        <v>0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49</v>
      </c>
      <c r="Y18" s="292">
        <f t="shared" si="1"/>
        <v>3</v>
      </c>
      <c r="Z18" s="292">
        <v>0</v>
      </c>
      <c r="AA18" s="292">
        <v>0</v>
      </c>
      <c r="AB18" s="292">
        <v>0</v>
      </c>
      <c r="AC18" s="292">
        <v>3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 t="shared" si="3"/>
        <v>289</v>
      </c>
      <c r="AU18" s="292">
        <v>0</v>
      </c>
      <c r="AV18" s="292">
        <v>0</v>
      </c>
      <c r="AW18" s="292">
        <v>0</v>
      </c>
      <c r="AX18" s="292">
        <v>240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49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15"/>
        <v>2461</v>
      </c>
      <c r="E19" s="292">
        <f t="shared" si="16"/>
        <v>927</v>
      </c>
      <c r="F19" s="292">
        <f t="shared" si="17"/>
        <v>0</v>
      </c>
      <c r="G19" s="292">
        <f t="shared" si="18"/>
        <v>0</v>
      </c>
      <c r="H19" s="292">
        <f t="shared" si="19"/>
        <v>305</v>
      </c>
      <c r="I19" s="292">
        <f t="shared" si="20"/>
        <v>317</v>
      </c>
      <c r="J19" s="292">
        <f t="shared" si="21"/>
        <v>135</v>
      </c>
      <c r="K19" s="292">
        <f t="shared" si="22"/>
        <v>0</v>
      </c>
      <c r="L19" s="292">
        <f t="shared" si="23"/>
        <v>0</v>
      </c>
      <c r="M19" s="292">
        <f t="shared" si="24"/>
        <v>28</v>
      </c>
      <c r="N19" s="292">
        <f t="shared" si="25"/>
        <v>92</v>
      </c>
      <c r="O19" s="292">
        <f t="shared" si="26"/>
        <v>0</v>
      </c>
      <c r="P19" s="292">
        <f t="shared" si="27"/>
        <v>0</v>
      </c>
      <c r="Q19" s="292">
        <f t="shared" si="28"/>
        <v>323</v>
      </c>
      <c r="R19" s="292">
        <f t="shared" si="29"/>
        <v>144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2</v>
      </c>
      <c r="X19" s="292">
        <f t="shared" si="35"/>
        <v>188</v>
      </c>
      <c r="Y19" s="292">
        <f t="shared" si="1"/>
        <v>370</v>
      </c>
      <c r="Z19" s="292">
        <v>0</v>
      </c>
      <c r="AA19" s="292">
        <v>0</v>
      </c>
      <c r="AB19" s="292">
        <v>0</v>
      </c>
      <c r="AC19" s="292">
        <v>47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323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 t="shared" si="11"/>
        <v>144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144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 t="shared" si="13"/>
        <v>1947</v>
      </c>
      <c r="EV19" s="292">
        <v>927</v>
      </c>
      <c r="EW19" s="292">
        <v>0</v>
      </c>
      <c r="EX19" s="292">
        <v>0</v>
      </c>
      <c r="EY19" s="292">
        <v>258</v>
      </c>
      <c r="EZ19" s="292">
        <v>317</v>
      </c>
      <c r="FA19" s="292">
        <v>135</v>
      </c>
      <c r="FB19" s="292">
        <v>0</v>
      </c>
      <c r="FC19" s="292">
        <v>0</v>
      </c>
      <c r="FD19" s="292">
        <v>28</v>
      </c>
      <c r="FE19" s="292">
        <v>92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2</v>
      </c>
      <c r="FO19" s="292">
        <v>188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15"/>
        <v>3169</v>
      </c>
      <c r="E20" s="292">
        <f t="shared" si="16"/>
        <v>1324</v>
      </c>
      <c r="F20" s="292">
        <f t="shared" si="17"/>
        <v>3</v>
      </c>
      <c r="G20" s="292">
        <f t="shared" si="18"/>
        <v>37</v>
      </c>
      <c r="H20" s="292">
        <f t="shared" si="19"/>
        <v>441</v>
      </c>
      <c r="I20" s="292">
        <f t="shared" si="20"/>
        <v>811</v>
      </c>
      <c r="J20" s="292">
        <f t="shared" si="21"/>
        <v>169</v>
      </c>
      <c r="K20" s="292">
        <f t="shared" si="22"/>
        <v>6</v>
      </c>
      <c r="L20" s="292">
        <f t="shared" si="23"/>
        <v>378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0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 t="shared" si="3"/>
        <v>1556</v>
      </c>
      <c r="AU20" s="292">
        <v>0</v>
      </c>
      <c r="AV20" s="292">
        <v>0</v>
      </c>
      <c r="AW20" s="292">
        <v>0</v>
      </c>
      <c r="AX20" s="292">
        <v>222</v>
      </c>
      <c r="AY20" s="292">
        <v>781</v>
      </c>
      <c r="AZ20" s="292">
        <v>169</v>
      </c>
      <c r="BA20" s="292">
        <v>6</v>
      </c>
      <c r="BB20" s="292">
        <v>378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 t="shared" si="13"/>
        <v>1613</v>
      </c>
      <c r="EV20" s="292">
        <v>1324</v>
      </c>
      <c r="EW20" s="292">
        <v>3</v>
      </c>
      <c r="EX20" s="292">
        <v>37</v>
      </c>
      <c r="EY20" s="292">
        <v>219</v>
      </c>
      <c r="EZ20" s="292">
        <v>30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15"/>
        <v>1148</v>
      </c>
      <c r="E21" s="292">
        <f t="shared" si="16"/>
        <v>0</v>
      </c>
      <c r="F21" s="292">
        <f t="shared" si="17"/>
        <v>0</v>
      </c>
      <c r="G21" s="292">
        <f t="shared" si="18"/>
        <v>198</v>
      </c>
      <c r="H21" s="292">
        <f t="shared" si="19"/>
        <v>157</v>
      </c>
      <c r="I21" s="292">
        <f t="shared" si="20"/>
        <v>265</v>
      </c>
      <c r="J21" s="292">
        <f t="shared" si="21"/>
        <v>153</v>
      </c>
      <c r="K21" s="292">
        <f t="shared" si="22"/>
        <v>10</v>
      </c>
      <c r="L21" s="292">
        <f t="shared" si="23"/>
        <v>362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2</v>
      </c>
      <c r="X21" s="292">
        <f t="shared" si="35"/>
        <v>1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0</v>
      </c>
      <c r="AT21" s="292">
        <f t="shared" si="3"/>
        <v>423</v>
      </c>
      <c r="AU21" s="292">
        <v>0</v>
      </c>
      <c r="AV21" s="292">
        <v>0</v>
      </c>
      <c r="AW21" s="292">
        <v>0</v>
      </c>
      <c r="AX21" s="292">
        <v>157</v>
      </c>
      <c r="AY21" s="292">
        <v>265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1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 t="shared" si="13"/>
        <v>725</v>
      </c>
      <c r="EV21" s="292">
        <v>0</v>
      </c>
      <c r="EW21" s="292">
        <v>0</v>
      </c>
      <c r="EX21" s="292">
        <v>198</v>
      </c>
      <c r="EY21" s="292">
        <v>0</v>
      </c>
      <c r="EZ21" s="292">
        <v>0</v>
      </c>
      <c r="FA21" s="292">
        <v>153</v>
      </c>
      <c r="FB21" s="292">
        <v>10</v>
      </c>
      <c r="FC21" s="292">
        <v>362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2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15"/>
        <v>825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118</v>
      </c>
      <c r="I22" s="292">
        <f t="shared" si="20"/>
        <v>139</v>
      </c>
      <c r="J22" s="292">
        <f t="shared" si="21"/>
        <v>31</v>
      </c>
      <c r="K22" s="292">
        <f t="shared" si="22"/>
        <v>0</v>
      </c>
      <c r="L22" s="292">
        <f t="shared" si="23"/>
        <v>68</v>
      </c>
      <c r="M22" s="292">
        <f t="shared" si="24"/>
        <v>32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252</v>
      </c>
      <c r="R22" s="292">
        <f t="shared" si="29"/>
        <v>0</v>
      </c>
      <c r="S22" s="292">
        <f t="shared" si="30"/>
        <v>0</v>
      </c>
      <c r="T22" s="292">
        <f t="shared" si="31"/>
        <v>183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2</v>
      </c>
      <c r="Y22" s="292">
        <f t="shared" si="1"/>
        <v>501</v>
      </c>
      <c r="Z22" s="292">
        <v>0</v>
      </c>
      <c r="AA22" s="292">
        <v>0</v>
      </c>
      <c r="AB22" s="292">
        <v>0</v>
      </c>
      <c r="AC22" s="292">
        <v>34</v>
      </c>
      <c r="AD22" s="292">
        <v>0</v>
      </c>
      <c r="AE22" s="292">
        <v>0</v>
      </c>
      <c r="AF22" s="292">
        <v>0</v>
      </c>
      <c r="AG22" s="292">
        <v>0</v>
      </c>
      <c r="AH22" s="292">
        <v>32</v>
      </c>
      <c r="AI22" s="292">
        <v>0</v>
      </c>
      <c r="AJ22" s="295" t="s">
        <v>832</v>
      </c>
      <c r="AK22" s="295" t="s">
        <v>832</v>
      </c>
      <c r="AL22" s="292">
        <v>252</v>
      </c>
      <c r="AM22" s="295" t="s">
        <v>832</v>
      </c>
      <c r="AN22" s="295" t="s">
        <v>832</v>
      </c>
      <c r="AO22" s="292">
        <v>183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 t="shared" si="3"/>
        <v>324</v>
      </c>
      <c r="AU22" s="292">
        <v>0</v>
      </c>
      <c r="AV22" s="292">
        <v>0</v>
      </c>
      <c r="AW22" s="292">
        <v>0</v>
      </c>
      <c r="AX22" s="292">
        <v>84</v>
      </c>
      <c r="AY22" s="292">
        <v>139</v>
      </c>
      <c r="AZ22" s="292">
        <v>31</v>
      </c>
      <c r="BA22" s="292">
        <v>0</v>
      </c>
      <c r="BB22" s="292">
        <v>68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2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15"/>
        <v>70</v>
      </c>
      <c r="E23" s="292">
        <f t="shared" si="16"/>
        <v>0</v>
      </c>
      <c r="F23" s="292">
        <f t="shared" si="17"/>
        <v>13</v>
      </c>
      <c r="G23" s="292">
        <f t="shared" si="18"/>
        <v>13</v>
      </c>
      <c r="H23" s="292">
        <f t="shared" si="19"/>
        <v>2</v>
      </c>
      <c r="I23" s="292">
        <f t="shared" si="20"/>
        <v>0</v>
      </c>
      <c r="J23" s="292">
        <f t="shared" si="21"/>
        <v>6</v>
      </c>
      <c r="K23" s="292">
        <f t="shared" si="22"/>
        <v>0</v>
      </c>
      <c r="L23" s="292">
        <f t="shared" si="23"/>
        <v>0</v>
      </c>
      <c r="M23" s="292">
        <f t="shared" si="24"/>
        <v>3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19</v>
      </c>
      <c r="R23" s="292">
        <f t="shared" si="29"/>
        <v>0</v>
      </c>
      <c r="S23" s="292">
        <f t="shared" si="30"/>
        <v>0</v>
      </c>
      <c r="T23" s="292">
        <f t="shared" si="31"/>
        <v>14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39</v>
      </c>
      <c r="Z23" s="292">
        <v>0</v>
      </c>
      <c r="AA23" s="292">
        <v>3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3</v>
      </c>
      <c r="AI23" s="292">
        <v>0</v>
      </c>
      <c r="AJ23" s="295" t="s">
        <v>832</v>
      </c>
      <c r="AK23" s="295" t="s">
        <v>832</v>
      </c>
      <c r="AL23" s="292">
        <v>19</v>
      </c>
      <c r="AM23" s="295" t="s">
        <v>832</v>
      </c>
      <c r="AN23" s="295" t="s">
        <v>832</v>
      </c>
      <c r="AO23" s="292">
        <v>14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 t="shared" si="3"/>
        <v>31</v>
      </c>
      <c r="AU23" s="292">
        <v>0</v>
      </c>
      <c r="AV23" s="292">
        <v>10</v>
      </c>
      <c r="AW23" s="292">
        <v>13</v>
      </c>
      <c r="AX23" s="292">
        <v>2</v>
      </c>
      <c r="AY23" s="292">
        <v>0</v>
      </c>
      <c r="AZ23" s="292">
        <v>6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0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 t="shared" si="13"/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15"/>
        <v>2007</v>
      </c>
      <c r="E24" s="292">
        <f t="shared" si="16"/>
        <v>321</v>
      </c>
      <c r="F24" s="292">
        <f t="shared" si="17"/>
        <v>1</v>
      </c>
      <c r="G24" s="292">
        <f t="shared" si="18"/>
        <v>101</v>
      </c>
      <c r="H24" s="292">
        <f t="shared" si="19"/>
        <v>173</v>
      </c>
      <c r="I24" s="292">
        <f t="shared" si="20"/>
        <v>194</v>
      </c>
      <c r="J24" s="292">
        <f t="shared" si="21"/>
        <v>54</v>
      </c>
      <c r="K24" s="292">
        <f t="shared" si="22"/>
        <v>0</v>
      </c>
      <c r="L24" s="292">
        <f t="shared" si="23"/>
        <v>157</v>
      </c>
      <c r="M24" s="292">
        <f t="shared" si="24"/>
        <v>55</v>
      </c>
      <c r="N24" s="292">
        <f t="shared" si="25"/>
        <v>1</v>
      </c>
      <c r="O24" s="292">
        <f t="shared" si="26"/>
        <v>0</v>
      </c>
      <c r="P24" s="292">
        <f t="shared" si="27"/>
        <v>0</v>
      </c>
      <c r="Q24" s="292">
        <f t="shared" si="28"/>
        <v>548</v>
      </c>
      <c r="R24" s="292">
        <f t="shared" si="29"/>
        <v>0</v>
      </c>
      <c r="S24" s="292">
        <f t="shared" si="30"/>
        <v>0</v>
      </c>
      <c r="T24" s="292">
        <f t="shared" si="31"/>
        <v>399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3</v>
      </c>
      <c r="Y24" s="292">
        <f t="shared" si="1"/>
        <v>1076</v>
      </c>
      <c r="Z24" s="292">
        <v>0</v>
      </c>
      <c r="AA24" s="292">
        <v>0</v>
      </c>
      <c r="AB24" s="292">
        <v>0</v>
      </c>
      <c r="AC24" s="292">
        <v>74</v>
      </c>
      <c r="AD24" s="292">
        <v>0</v>
      </c>
      <c r="AE24" s="292">
        <v>0</v>
      </c>
      <c r="AF24" s="292">
        <v>0</v>
      </c>
      <c r="AG24" s="292">
        <v>0</v>
      </c>
      <c r="AH24" s="292">
        <v>55</v>
      </c>
      <c r="AI24" s="292">
        <v>0</v>
      </c>
      <c r="AJ24" s="295" t="s">
        <v>832</v>
      </c>
      <c r="AK24" s="295" t="s">
        <v>832</v>
      </c>
      <c r="AL24" s="292">
        <v>548</v>
      </c>
      <c r="AM24" s="295" t="s">
        <v>832</v>
      </c>
      <c r="AN24" s="295" t="s">
        <v>832</v>
      </c>
      <c r="AO24" s="292">
        <v>399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 t="shared" si="3"/>
        <v>507</v>
      </c>
      <c r="AU24" s="292">
        <v>0</v>
      </c>
      <c r="AV24" s="292">
        <v>0</v>
      </c>
      <c r="AW24" s="292">
        <v>0</v>
      </c>
      <c r="AX24" s="292">
        <v>99</v>
      </c>
      <c r="AY24" s="292">
        <v>194</v>
      </c>
      <c r="AZ24" s="292">
        <v>54</v>
      </c>
      <c r="BA24" s="292">
        <v>0</v>
      </c>
      <c r="BB24" s="292">
        <v>157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3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 t="shared" si="13"/>
        <v>424</v>
      </c>
      <c r="EV24" s="292">
        <v>321</v>
      </c>
      <c r="EW24" s="292">
        <v>1</v>
      </c>
      <c r="EX24" s="292">
        <v>101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1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15"/>
        <v>772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96</v>
      </c>
      <c r="I25" s="292">
        <f t="shared" si="20"/>
        <v>108</v>
      </c>
      <c r="J25" s="292">
        <f t="shared" si="21"/>
        <v>28</v>
      </c>
      <c r="K25" s="292">
        <f t="shared" si="22"/>
        <v>0</v>
      </c>
      <c r="L25" s="292">
        <f t="shared" si="23"/>
        <v>65</v>
      </c>
      <c r="M25" s="292">
        <f t="shared" si="24"/>
        <v>62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239</v>
      </c>
      <c r="R25" s="292">
        <f t="shared" si="29"/>
        <v>0</v>
      </c>
      <c r="S25" s="292">
        <f t="shared" si="30"/>
        <v>0</v>
      </c>
      <c r="T25" s="292">
        <f t="shared" si="31"/>
        <v>174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507</v>
      </c>
      <c r="Z25" s="292">
        <v>0</v>
      </c>
      <c r="AA25" s="292">
        <v>0</v>
      </c>
      <c r="AB25" s="292">
        <v>0</v>
      </c>
      <c r="AC25" s="292">
        <v>32</v>
      </c>
      <c r="AD25" s="292">
        <v>0</v>
      </c>
      <c r="AE25" s="292">
        <v>0</v>
      </c>
      <c r="AF25" s="292">
        <v>0</v>
      </c>
      <c r="AG25" s="292">
        <v>0</v>
      </c>
      <c r="AH25" s="292">
        <v>62</v>
      </c>
      <c r="AI25" s="292">
        <v>0</v>
      </c>
      <c r="AJ25" s="295" t="s">
        <v>832</v>
      </c>
      <c r="AK25" s="295" t="s">
        <v>832</v>
      </c>
      <c r="AL25" s="292">
        <v>239</v>
      </c>
      <c r="AM25" s="295" t="s">
        <v>832</v>
      </c>
      <c r="AN25" s="295" t="s">
        <v>832</v>
      </c>
      <c r="AO25" s="292">
        <v>174</v>
      </c>
      <c r="AP25" s="295" t="s">
        <v>832</v>
      </c>
      <c r="AQ25" s="292">
        <v>0</v>
      </c>
      <c r="AR25" s="295" t="s">
        <v>832</v>
      </c>
      <c r="AS25" s="292">
        <v>0</v>
      </c>
      <c r="AT25" s="292">
        <f t="shared" si="3"/>
        <v>265</v>
      </c>
      <c r="AU25" s="292">
        <v>0</v>
      </c>
      <c r="AV25" s="292">
        <v>0</v>
      </c>
      <c r="AW25" s="292">
        <v>0</v>
      </c>
      <c r="AX25" s="292">
        <v>64</v>
      </c>
      <c r="AY25" s="292">
        <v>108</v>
      </c>
      <c r="AZ25" s="292">
        <v>28</v>
      </c>
      <c r="BA25" s="292">
        <v>0</v>
      </c>
      <c r="BB25" s="292">
        <v>65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 t="shared" si="13"/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15"/>
        <v>3219</v>
      </c>
      <c r="E26" s="292">
        <f t="shared" si="16"/>
        <v>713</v>
      </c>
      <c r="F26" s="292">
        <f t="shared" si="17"/>
        <v>7</v>
      </c>
      <c r="G26" s="292">
        <f t="shared" si="18"/>
        <v>16</v>
      </c>
      <c r="H26" s="292">
        <f t="shared" si="19"/>
        <v>305</v>
      </c>
      <c r="I26" s="292">
        <f t="shared" si="20"/>
        <v>289</v>
      </c>
      <c r="J26" s="292">
        <f t="shared" si="21"/>
        <v>96</v>
      </c>
      <c r="K26" s="292">
        <f t="shared" si="22"/>
        <v>0</v>
      </c>
      <c r="L26" s="292">
        <f t="shared" si="23"/>
        <v>289</v>
      </c>
      <c r="M26" s="292">
        <f t="shared" si="24"/>
        <v>94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813</v>
      </c>
      <c r="R26" s="292">
        <f t="shared" si="29"/>
        <v>0</v>
      </c>
      <c r="S26" s="292">
        <f t="shared" si="30"/>
        <v>0</v>
      </c>
      <c r="T26" s="292">
        <f t="shared" si="31"/>
        <v>592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5</v>
      </c>
      <c r="Y26" s="292">
        <f t="shared" si="1"/>
        <v>1609</v>
      </c>
      <c r="Z26" s="292">
        <v>0</v>
      </c>
      <c r="AA26" s="292">
        <v>0</v>
      </c>
      <c r="AB26" s="292">
        <v>0</v>
      </c>
      <c r="AC26" s="292">
        <v>110</v>
      </c>
      <c r="AD26" s="292">
        <v>0</v>
      </c>
      <c r="AE26" s="292">
        <v>0</v>
      </c>
      <c r="AF26" s="292">
        <v>0</v>
      </c>
      <c r="AG26" s="292">
        <v>0</v>
      </c>
      <c r="AH26" s="292">
        <v>94</v>
      </c>
      <c r="AI26" s="292">
        <v>0</v>
      </c>
      <c r="AJ26" s="295" t="s">
        <v>832</v>
      </c>
      <c r="AK26" s="295" t="s">
        <v>832</v>
      </c>
      <c r="AL26" s="292">
        <v>813</v>
      </c>
      <c r="AM26" s="295" t="s">
        <v>832</v>
      </c>
      <c r="AN26" s="295" t="s">
        <v>832</v>
      </c>
      <c r="AO26" s="292">
        <v>592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 t="shared" si="3"/>
        <v>874</v>
      </c>
      <c r="AU26" s="292">
        <v>0</v>
      </c>
      <c r="AV26" s="292">
        <v>0</v>
      </c>
      <c r="AW26" s="292">
        <v>0</v>
      </c>
      <c r="AX26" s="292">
        <v>195</v>
      </c>
      <c r="AY26" s="292">
        <v>289</v>
      </c>
      <c r="AZ26" s="292">
        <v>96</v>
      </c>
      <c r="BA26" s="292">
        <v>0</v>
      </c>
      <c r="BB26" s="292">
        <v>289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5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 t="shared" si="13"/>
        <v>736</v>
      </c>
      <c r="EV26" s="292">
        <v>713</v>
      </c>
      <c r="EW26" s="292">
        <v>7</v>
      </c>
      <c r="EX26" s="292">
        <v>16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15"/>
        <v>733</v>
      </c>
      <c r="E27" s="292">
        <f t="shared" si="16"/>
        <v>140</v>
      </c>
      <c r="F27" s="292">
        <f t="shared" si="17"/>
        <v>0</v>
      </c>
      <c r="G27" s="292">
        <f t="shared" si="18"/>
        <v>24</v>
      </c>
      <c r="H27" s="292">
        <f t="shared" si="19"/>
        <v>82</v>
      </c>
      <c r="I27" s="292">
        <f t="shared" si="20"/>
        <v>84</v>
      </c>
      <c r="J27" s="292">
        <f t="shared" si="21"/>
        <v>29</v>
      </c>
      <c r="K27" s="292">
        <f t="shared" si="22"/>
        <v>0</v>
      </c>
      <c r="L27" s="292">
        <f t="shared" si="23"/>
        <v>45</v>
      </c>
      <c r="M27" s="292">
        <f t="shared" si="24"/>
        <v>17</v>
      </c>
      <c r="N27" s="292">
        <f t="shared" si="25"/>
        <v>1</v>
      </c>
      <c r="O27" s="292">
        <f t="shared" si="26"/>
        <v>0</v>
      </c>
      <c r="P27" s="292">
        <f t="shared" si="27"/>
        <v>0</v>
      </c>
      <c r="Q27" s="292">
        <f t="shared" si="28"/>
        <v>179</v>
      </c>
      <c r="R27" s="292">
        <f t="shared" si="29"/>
        <v>0</v>
      </c>
      <c r="S27" s="292">
        <f t="shared" si="30"/>
        <v>0</v>
      </c>
      <c r="T27" s="292">
        <f t="shared" si="31"/>
        <v>131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1</v>
      </c>
      <c r="Y27" s="292">
        <f t="shared" si="1"/>
        <v>351</v>
      </c>
      <c r="Z27" s="292">
        <v>0</v>
      </c>
      <c r="AA27" s="292">
        <v>0</v>
      </c>
      <c r="AB27" s="292">
        <v>0</v>
      </c>
      <c r="AC27" s="292">
        <v>24</v>
      </c>
      <c r="AD27" s="292">
        <v>0</v>
      </c>
      <c r="AE27" s="292">
        <v>0</v>
      </c>
      <c r="AF27" s="292">
        <v>0</v>
      </c>
      <c r="AG27" s="292">
        <v>0</v>
      </c>
      <c r="AH27" s="292">
        <v>17</v>
      </c>
      <c r="AI27" s="292">
        <v>0</v>
      </c>
      <c r="AJ27" s="295" t="s">
        <v>832</v>
      </c>
      <c r="AK27" s="295" t="s">
        <v>832</v>
      </c>
      <c r="AL27" s="292">
        <v>179</v>
      </c>
      <c r="AM27" s="295" t="s">
        <v>832</v>
      </c>
      <c r="AN27" s="295" t="s">
        <v>832</v>
      </c>
      <c r="AO27" s="292">
        <v>131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 t="shared" si="3"/>
        <v>217</v>
      </c>
      <c r="AU27" s="292">
        <v>0</v>
      </c>
      <c r="AV27" s="292">
        <v>0</v>
      </c>
      <c r="AW27" s="292">
        <v>0</v>
      </c>
      <c r="AX27" s="292">
        <v>58</v>
      </c>
      <c r="AY27" s="292">
        <v>84</v>
      </c>
      <c r="AZ27" s="292">
        <v>29</v>
      </c>
      <c r="BA27" s="292">
        <v>0</v>
      </c>
      <c r="BB27" s="292">
        <v>45</v>
      </c>
      <c r="BC27" s="292">
        <v>0</v>
      </c>
      <c r="BD27" s="292">
        <v>0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1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 t="shared" si="13"/>
        <v>165</v>
      </c>
      <c r="EV27" s="292">
        <v>140</v>
      </c>
      <c r="EW27" s="292">
        <v>0</v>
      </c>
      <c r="EX27" s="292">
        <v>24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1</v>
      </c>
      <c r="FF27" s="292">
        <v>0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15"/>
        <v>765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101</v>
      </c>
      <c r="I28" s="292">
        <f t="shared" si="20"/>
        <v>118</v>
      </c>
      <c r="J28" s="292">
        <f t="shared" si="21"/>
        <v>35</v>
      </c>
      <c r="K28" s="292">
        <f t="shared" si="22"/>
        <v>0</v>
      </c>
      <c r="L28" s="292">
        <f t="shared" si="23"/>
        <v>69</v>
      </c>
      <c r="M28" s="292">
        <f t="shared" si="24"/>
        <v>36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234</v>
      </c>
      <c r="R28" s="292">
        <f t="shared" si="29"/>
        <v>0</v>
      </c>
      <c r="S28" s="292">
        <f t="shared" si="30"/>
        <v>0</v>
      </c>
      <c r="T28" s="292">
        <f t="shared" si="31"/>
        <v>171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1</v>
      </c>
      <c r="Y28" s="292">
        <f t="shared" si="1"/>
        <v>473</v>
      </c>
      <c r="Z28" s="292">
        <v>0</v>
      </c>
      <c r="AA28" s="292">
        <v>0</v>
      </c>
      <c r="AB28" s="292">
        <v>0</v>
      </c>
      <c r="AC28" s="292">
        <v>32</v>
      </c>
      <c r="AD28" s="292">
        <v>0</v>
      </c>
      <c r="AE28" s="292">
        <v>0</v>
      </c>
      <c r="AF28" s="292">
        <v>0</v>
      </c>
      <c r="AG28" s="292">
        <v>0</v>
      </c>
      <c r="AH28" s="292">
        <v>36</v>
      </c>
      <c r="AI28" s="292">
        <v>0</v>
      </c>
      <c r="AJ28" s="295" t="s">
        <v>832</v>
      </c>
      <c r="AK28" s="295" t="s">
        <v>832</v>
      </c>
      <c r="AL28" s="292">
        <v>234</v>
      </c>
      <c r="AM28" s="295" t="s">
        <v>832</v>
      </c>
      <c r="AN28" s="295" t="s">
        <v>832</v>
      </c>
      <c r="AO28" s="292">
        <v>171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 t="shared" si="3"/>
        <v>292</v>
      </c>
      <c r="AU28" s="292">
        <v>0</v>
      </c>
      <c r="AV28" s="292">
        <v>0</v>
      </c>
      <c r="AW28" s="292">
        <v>0</v>
      </c>
      <c r="AX28" s="292">
        <v>69</v>
      </c>
      <c r="AY28" s="292">
        <v>118</v>
      </c>
      <c r="AZ28" s="292">
        <v>35</v>
      </c>
      <c r="BA28" s="292">
        <v>0</v>
      </c>
      <c r="BB28" s="292">
        <v>69</v>
      </c>
      <c r="BC28" s="292">
        <v>0</v>
      </c>
      <c r="BD28" s="292">
        <v>0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 t="shared" si="13"/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15"/>
        <v>1835</v>
      </c>
      <c r="E29" s="292">
        <f t="shared" si="16"/>
        <v>520</v>
      </c>
      <c r="F29" s="292">
        <f t="shared" si="17"/>
        <v>0</v>
      </c>
      <c r="G29" s="292">
        <f t="shared" si="18"/>
        <v>0</v>
      </c>
      <c r="H29" s="292">
        <f t="shared" si="19"/>
        <v>248</v>
      </c>
      <c r="I29" s="292">
        <f t="shared" si="20"/>
        <v>289</v>
      </c>
      <c r="J29" s="292">
        <f t="shared" si="21"/>
        <v>76</v>
      </c>
      <c r="K29" s="292">
        <f t="shared" si="22"/>
        <v>0</v>
      </c>
      <c r="L29" s="292">
        <f t="shared" si="23"/>
        <v>225</v>
      </c>
      <c r="M29" s="292">
        <f t="shared" si="24"/>
        <v>0</v>
      </c>
      <c r="N29" s="292">
        <f t="shared" si="25"/>
        <v>23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454</v>
      </c>
      <c r="Y29" s="292">
        <f t="shared" si="1"/>
        <v>292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292</v>
      </c>
      <c r="AT29" s="292">
        <f t="shared" si="3"/>
        <v>280</v>
      </c>
      <c r="AU29" s="292">
        <v>0</v>
      </c>
      <c r="AV29" s="292">
        <v>0</v>
      </c>
      <c r="AW29" s="292">
        <v>0</v>
      </c>
      <c r="AX29" s="292">
        <v>241</v>
      </c>
      <c r="AY29" s="292">
        <v>0</v>
      </c>
      <c r="AZ29" s="292">
        <v>0</v>
      </c>
      <c r="BA29" s="292">
        <v>0</v>
      </c>
      <c r="BB29" s="292">
        <v>15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24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 t="shared" si="13"/>
        <v>1263</v>
      </c>
      <c r="EV29" s="292">
        <v>520</v>
      </c>
      <c r="EW29" s="292">
        <v>0</v>
      </c>
      <c r="EX29" s="292">
        <v>0</v>
      </c>
      <c r="EY29" s="292">
        <v>7</v>
      </c>
      <c r="EZ29" s="292">
        <v>289</v>
      </c>
      <c r="FA29" s="292">
        <v>76</v>
      </c>
      <c r="FB29" s="292">
        <v>0</v>
      </c>
      <c r="FC29" s="292">
        <v>210</v>
      </c>
      <c r="FD29" s="292">
        <v>0</v>
      </c>
      <c r="FE29" s="292">
        <v>23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0</v>
      </c>
      <c r="FO29" s="292">
        <v>138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15"/>
        <v>863</v>
      </c>
      <c r="E30" s="292">
        <f t="shared" si="16"/>
        <v>326</v>
      </c>
      <c r="F30" s="292">
        <f t="shared" si="17"/>
        <v>0</v>
      </c>
      <c r="G30" s="292">
        <f t="shared" si="18"/>
        <v>0</v>
      </c>
      <c r="H30" s="292">
        <f t="shared" si="19"/>
        <v>111</v>
      </c>
      <c r="I30" s="292">
        <f t="shared" si="20"/>
        <v>132</v>
      </c>
      <c r="J30" s="292">
        <f t="shared" si="21"/>
        <v>34</v>
      </c>
      <c r="K30" s="292">
        <f t="shared" si="22"/>
        <v>0</v>
      </c>
      <c r="L30" s="292">
        <f t="shared" si="23"/>
        <v>0</v>
      </c>
      <c r="M30" s="292">
        <f t="shared" si="24"/>
        <v>75</v>
      </c>
      <c r="N30" s="292">
        <f t="shared" si="25"/>
        <v>14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171</v>
      </c>
      <c r="Y30" s="292">
        <f t="shared" si="1"/>
        <v>121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0</v>
      </c>
      <c r="AM30" s="295" t="s">
        <v>832</v>
      </c>
      <c r="AN30" s="295" t="s">
        <v>832</v>
      </c>
      <c r="AO30" s="292">
        <v>0</v>
      </c>
      <c r="AP30" s="295" t="s">
        <v>832</v>
      </c>
      <c r="AQ30" s="292">
        <v>0</v>
      </c>
      <c r="AR30" s="295" t="s">
        <v>832</v>
      </c>
      <c r="AS30" s="292">
        <v>121</v>
      </c>
      <c r="AT30" s="292">
        <f t="shared" si="3"/>
        <v>124</v>
      </c>
      <c r="AU30" s="292">
        <v>0</v>
      </c>
      <c r="AV30" s="292">
        <v>0</v>
      </c>
      <c r="AW30" s="292">
        <v>0</v>
      </c>
      <c r="AX30" s="292">
        <v>107</v>
      </c>
      <c r="AY30" s="292">
        <v>0</v>
      </c>
      <c r="AZ30" s="292">
        <v>0</v>
      </c>
      <c r="BA30" s="292">
        <v>0</v>
      </c>
      <c r="BB30" s="292">
        <v>0</v>
      </c>
      <c r="BC30" s="292">
        <v>5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12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0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 t="shared" si="13"/>
        <v>618</v>
      </c>
      <c r="EV30" s="292">
        <v>326</v>
      </c>
      <c r="EW30" s="292">
        <v>0</v>
      </c>
      <c r="EX30" s="292">
        <v>0</v>
      </c>
      <c r="EY30" s="292">
        <v>4</v>
      </c>
      <c r="EZ30" s="292">
        <v>132</v>
      </c>
      <c r="FA30" s="292">
        <v>34</v>
      </c>
      <c r="FB30" s="292">
        <v>0</v>
      </c>
      <c r="FC30" s="292">
        <v>0</v>
      </c>
      <c r="FD30" s="292">
        <v>70</v>
      </c>
      <c r="FE30" s="292">
        <v>14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38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15"/>
        <v>561</v>
      </c>
      <c r="E31" s="292">
        <f t="shared" si="16"/>
        <v>304</v>
      </c>
      <c r="F31" s="292">
        <f t="shared" si="17"/>
        <v>1</v>
      </c>
      <c r="G31" s="292">
        <f t="shared" si="18"/>
        <v>11</v>
      </c>
      <c r="H31" s="292">
        <f t="shared" si="19"/>
        <v>60</v>
      </c>
      <c r="I31" s="292">
        <f t="shared" si="20"/>
        <v>66</v>
      </c>
      <c r="J31" s="292">
        <f t="shared" si="21"/>
        <v>30</v>
      </c>
      <c r="K31" s="292">
        <f t="shared" si="22"/>
        <v>0</v>
      </c>
      <c r="L31" s="292">
        <f t="shared" si="23"/>
        <v>89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 t="shared" si="3"/>
        <v>22</v>
      </c>
      <c r="AU31" s="292">
        <v>0</v>
      </c>
      <c r="AV31" s="292">
        <v>0</v>
      </c>
      <c r="AW31" s="292">
        <v>0</v>
      </c>
      <c r="AX31" s="292">
        <v>22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 t="shared" si="13"/>
        <v>539</v>
      </c>
      <c r="EV31" s="292">
        <v>304</v>
      </c>
      <c r="EW31" s="292">
        <v>1</v>
      </c>
      <c r="EX31" s="292">
        <v>11</v>
      </c>
      <c r="EY31" s="292">
        <v>38</v>
      </c>
      <c r="EZ31" s="292">
        <v>66</v>
      </c>
      <c r="FA31" s="292">
        <v>30</v>
      </c>
      <c r="FB31" s="292">
        <v>0</v>
      </c>
      <c r="FC31" s="292">
        <v>89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15"/>
        <v>638</v>
      </c>
      <c r="E32" s="292">
        <f t="shared" si="16"/>
        <v>263</v>
      </c>
      <c r="F32" s="292">
        <f t="shared" si="17"/>
        <v>1</v>
      </c>
      <c r="G32" s="292">
        <f t="shared" si="18"/>
        <v>9</v>
      </c>
      <c r="H32" s="292">
        <f t="shared" si="19"/>
        <v>83</v>
      </c>
      <c r="I32" s="292">
        <f t="shared" si="20"/>
        <v>93</v>
      </c>
      <c r="J32" s="292">
        <f t="shared" si="21"/>
        <v>46</v>
      </c>
      <c r="K32" s="292">
        <f t="shared" si="22"/>
        <v>0</v>
      </c>
      <c r="L32" s="292">
        <f t="shared" si="23"/>
        <v>143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 t="shared" si="3"/>
        <v>29</v>
      </c>
      <c r="AU32" s="292">
        <v>0</v>
      </c>
      <c r="AV32" s="292">
        <v>0</v>
      </c>
      <c r="AW32" s="292">
        <v>0</v>
      </c>
      <c r="AX32" s="292">
        <v>29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 t="shared" si="13"/>
        <v>609</v>
      </c>
      <c r="EV32" s="292">
        <v>263</v>
      </c>
      <c r="EW32" s="292">
        <v>1</v>
      </c>
      <c r="EX32" s="292">
        <v>9</v>
      </c>
      <c r="EY32" s="292">
        <v>54</v>
      </c>
      <c r="EZ32" s="292">
        <v>93</v>
      </c>
      <c r="FA32" s="292">
        <v>46</v>
      </c>
      <c r="FB32" s="292">
        <v>0</v>
      </c>
      <c r="FC32" s="292">
        <v>143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15"/>
        <v>1406</v>
      </c>
      <c r="E33" s="292">
        <f t="shared" si="16"/>
        <v>667</v>
      </c>
      <c r="F33" s="292">
        <f t="shared" si="17"/>
        <v>3</v>
      </c>
      <c r="G33" s="292">
        <f t="shared" si="18"/>
        <v>24</v>
      </c>
      <c r="H33" s="292">
        <f t="shared" si="19"/>
        <v>165</v>
      </c>
      <c r="I33" s="292">
        <f t="shared" si="20"/>
        <v>160</v>
      </c>
      <c r="J33" s="292">
        <f t="shared" si="21"/>
        <v>80</v>
      </c>
      <c r="K33" s="292">
        <f t="shared" si="22"/>
        <v>0</v>
      </c>
      <c r="L33" s="292">
        <f t="shared" si="23"/>
        <v>307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 t="shared" si="3"/>
        <v>73</v>
      </c>
      <c r="AU33" s="292">
        <v>0</v>
      </c>
      <c r="AV33" s="292">
        <v>0</v>
      </c>
      <c r="AW33" s="292">
        <v>0</v>
      </c>
      <c r="AX33" s="292">
        <v>73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 t="shared" si="13"/>
        <v>1333</v>
      </c>
      <c r="EV33" s="292">
        <v>667</v>
      </c>
      <c r="EW33" s="292">
        <v>3</v>
      </c>
      <c r="EX33" s="292">
        <v>24</v>
      </c>
      <c r="EY33" s="292">
        <v>92</v>
      </c>
      <c r="EZ33" s="292">
        <v>160</v>
      </c>
      <c r="FA33" s="292">
        <v>80</v>
      </c>
      <c r="FB33" s="292">
        <v>0</v>
      </c>
      <c r="FC33" s="292">
        <v>307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15"/>
        <v>582</v>
      </c>
      <c r="E34" s="292">
        <f t="shared" si="16"/>
        <v>0</v>
      </c>
      <c r="F34" s="292">
        <f t="shared" si="17"/>
        <v>0</v>
      </c>
      <c r="G34" s="292">
        <f t="shared" si="18"/>
        <v>38</v>
      </c>
      <c r="H34" s="292">
        <f t="shared" si="19"/>
        <v>184</v>
      </c>
      <c r="I34" s="292">
        <f t="shared" si="20"/>
        <v>161</v>
      </c>
      <c r="J34" s="292">
        <f t="shared" si="21"/>
        <v>86</v>
      </c>
      <c r="K34" s="292">
        <f t="shared" si="22"/>
        <v>0</v>
      </c>
      <c r="L34" s="292">
        <f t="shared" si="23"/>
        <v>113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0</v>
      </c>
      <c r="AT34" s="292">
        <f t="shared" si="3"/>
        <v>345</v>
      </c>
      <c r="AU34" s="292">
        <v>0</v>
      </c>
      <c r="AV34" s="292">
        <v>0</v>
      </c>
      <c r="AW34" s="292">
        <v>0</v>
      </c>
      <c r="AX34" s="292">
        <v>184</v>
      </c>
      <c r="AY34" s="292">
        <v>161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 t="shared" si="13"/>
        <v>237</v>
      </c>
      <c r="EV34" s="292">
        <v>0</v>
      </c>
      <c r="EW34" s="292">
        <v>0</v>
      </c>
      <c r="EX34" s="292">
        <v>38</v>
      </c>
      <c r="EY34" s="292">
        <v>0</v>
      </c>
      <c r="EZ34" s="292">
        <v>0</v>
      </c>
      <c r="FA34" s="292">
        <v>86</v>
      </c>
      <c r="FB34" s="292">
        <v>0</v>
      </c>
      <c r="FC34" s="292">
        <v>113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15"/>
        <v>102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36</v>
      </c>
      <c r="I35" s="292">
        <f t="shared" si="20"/>
        <v>38</v>
      </c>
      <c r="J35" s="292">
        <f t="shared" si="21"/>
        <v>11</v>
      </c>
      <c r="K35" s="292">
        <f t="shared" si="22"/>
        <v>0</v>
      </c>
      <c r="L35" s="292">
        <f t="shared" si="23"/>
        <v>11</v>
      </c>
      <c r="M35" s="292">
        <f t="shared" si="24"/>
        <v>4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2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 t="shared" si="3"/>
        <v>76</v>
      </c>
      <c r="AU35" s="292">
        <v>0</v>
      </c>
      <c r="AV35" s="292">
        <v>0</v>
      </c>
      <c r="AW35" s="292">
        <v>0</v>
      </c>
      <c r="AX35" s="292">
        <v>36</v>
      </c>
      <c r="AY35" s="292">
        <v>38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2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 t="shared" si="13"/>
        <v>26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11</v>
      </c>
      <c r="FB35" s="292">
        <v>0</v>
      </c>
      <c r="FC35" s="292">
        <v>11</v>
      </c>
      <c r="FD35" s="292">
        <v>4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15"/>
        <v>102</v>
      </c>
      <c r="E36" s="292">
        <f t="shared" si="16"/>
        <v>0</v>
      </c>
      <c r="F36" s="292">
        <f t="shared" si="17"/>
        <v>0</v>
      </c>
      <c r="G36" s="292">
        <f t="shared" si="18"/>
        <v>4</v>
      </c>
      <c r="H36" s="292">
        <f t="shared" si="19"/>
        <v>36</v>
      </c>
      <c r="I36" s="292">
        <f t="shared" si="20"/>
        <v>40</v>
      </c>
      <c r="J36" s="292">
        <f t="shared" si="21"/>
        <v>11</v>
      </c>
      <c r="K36" s="292">
        <f t="shared" si="22"/>
        <v>0</v>
      </c>
      <c r="L36" s="292">
        <f t="shared" si="23"/>
        <v>11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0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 t="shared" si="3"/>
        <v>76</v>
      </c>
      <c r="AU36" s="292">
        <v>0</v>
      </c>
      <c r="AV36" s="292">
        <v>0</v>
      </c>
      <c r="AW36" s="292">
        <v>0</v>
      </c>
      <c r="AX36" s="292">
        <v>36</v>
      </c>
      <c r="AY36" s="292">
        <v>40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0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 t="shared" si="13"/>
        <v>26</v>
      </c>
      <c r="EV36" s="292">
        <v>0</v>
      </c>
      <c r="EW36" s="292">
        <v>0</v>
      </c>
      <c r="EX36" s="292">
        <v>4</v>
      </c>
      <c r="EY36" s="292">
        <v>0</v>
      </c>
      <c r="EZ36" s="292">
        <v>0</v>
      </c>
      <c r="FA36" s="292">
        <v>11</v>
      </c>
      <c r="FB36" s="292">
        <v>0</v>
      </c>
      <c r="FC36" s="292">
        <v>11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15"/>
        <v>169</v>
      </c>
      <c r="E37" s="292">
        <f t="shared" si="16"/>
        <v>56</v>
      </c>
      <c r="F37" s="292">
        <f t="shared" si="17"/>
        <v>0</v>
      </c>
      <c r="G37" s="292">
        <f t="shared" si="18"/>
        <v>5</v>
      </c>
      <c r="H37" s="292">
        <f t="shared" si="19"/>
        <v>23</v>
      </c>
      <c r="I37" s="292">
        <f t="shared" si="20"/>
        <v>54</v>
      </c>
      <c r="J37" s="292">
        <f t="shared" si="21"/>
        <v>11</v>
      </c>
      <c r="K37" s="292">
        <f t="shared" si="22"/>
        <v>0</v>
      </c>
      <c r="L37" s="292">
        <f t="shared" si="23"/>
        <v>20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0</v>
      </c>
      <c r="AP37" s="295" t="s">
        <v>832</v>
      </c>
      <c r="AQ37" s="292">
        <v>0</v>
      </c>
      <c r="AR37" s="295" t="s">
        <v>832</v>
      </c>
      <c r="AS37" s="292">
        <v>0</v>
      </c>
      <c r="AT37" s="292">
        <f t="shared" si="3"/>
        <v>95</v>
      </c>
      <c r="AU37" s="292">
        <v>0</v>
      </c>
      <c r="AV37" s="292">
        <v>0</v>
      </c>
      <c r="AW37" s="292">
        <v>0</v>
      </c>
      <c r="AX37" s="292">
        <v>10</v>
      </c>
      <c r="AY37" s="292">
        <v>54</v>
      </c>
      <c r="AZ37" s="292">
        <v>11</v>
      </c>
      <c r="BA37" s="292">
        <v>0</v>
      </c>
      <c r="BB37" s="292">
        <v>20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 t="shared" si="13"/>
        <v>74</v>
      </c>
      <c r="EV37" s="292">
        <v>56</v>
      </c>
      <c r="EW37" s="292">
        <v>0</v>
      </c>
      <c r="EX37" s="292">
        <v>5</v>
      </c>
      <c r="EY37" s="292">
        <v>13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15"/>
        <v>594</v>
      </c>
      <c r="E38" s="292">
        <f t="shared" si="16"/>
        <v>195</v>
      </c>
      <c r="F38" s="292">
        <f t="shared" si="17"/>
        <v>0</v>
      </c>
      <c r="G38" s="292">
        <f t="shared" si="18"/>
        <v>11</v>
      </c>
      <c r="H38" s="292">
        <f t="shared" si="19"/>
        <v>90</v>
      </c>
      <c r="I38" s="292">
        <f t="shared" si="20"/>
        <v>184</v>
      </c>
      <c r="J38" s="292">
        <f t="shared" si="21"/>
        <v>49</v>
      </c>
      <c r="K38" s="292">
        <f t="shared" si="22"/>
        <v>1</v>
      </c>
      <c r="L38" s="292">
        <f t="shared" si="23"/>
        <v>64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0</v>
      </c>
      <c r="AT38" s="292">
        <f t="shared" si="3"/>
        <v>340</v>
      </c>
      <c r="AU38" s="292">
        <v>0</v>
      </c>
      <c r="AV38" s="292">
        <v>0</v>
      </c>
      <c r="AW38" s="292">
        <v>0</v>
      </c>
      <c r="AX38" s="292">
        <v>42</v>
      </c>
      <c r="AY38" s="292">
        <v>184</v>
      </c>
      <c r="AZ38" s="292">
        <v>49</v>
      </c>
      <c r="BA38" s="292">
        <v>1</v>
      </c>
      <c r="BB38" s="292">
        <v>64</v>
      </c>
      <c r="BC38" s="292">
        <v>0</v>
      </c>
      <c r="BD38" s="292">
        <v>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 t="shared" si="13"/>
        <v>254</v>
      </c>
      <c r="EV38" s="292">
        <v>195</v>
      </c>
      <c r="EW38" s="292">
        <v>0</v>
      </c>
      <c r="EX38" s="292">
        <v>11</v>
      </c>
      <c r="EY38" s="292">
        <v>48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15"/>
        <v>310</v>
      </c>
      <c r="E39" s="292">
        <f t="shared" si="16"/>
        <v>126</v>
      </c>
      <c r="F39" s="292">
        <f t="shared" si="17"/>
        <v>0</v>
      </c>
      <c r="G39" s="292">
        <f t="shared" si="18"/>
        <v>1</v>
      </c>
      <c r="H39" s="292">
        <f t="shared" si="19"/>
        <v>47</v>
      </c>
      <c r="I39" s="292">
        <f t="shared" si="20"/>
        <v>93</v>
      </c>
      <c r="J39" s="292">
        <f t="shared" si="21"/>
        <v>18</v>
      </c>
      <c r="K39" s="292">
        <f t="shared" si="22"/>
        <v>1</v>
      </c>
      <c r="L39" s="292">
        <f t="shared" si="23"/>
        <v>24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0</v>
      </c>
      <c r="AT39" s="292">
        <f t="shared" si="3"/>
        <v>163</v>
      </c>
      <c r="AU39" s="292">
        <v>0</v>
      </c>
      <c r="AV39" s="292">
        <v>0</v>
      </c>
      <c r="AW39" s="292">
        <v>0</v>
      </c>
      <c r="AX39" s="292">
        <v>27</v>
      </c>
      <c r="AY39" s="292">
        <v>93</v>
      </c>
      <c r="AZ39" s="292">
        <v>18</v>
      </c>
      <c r="BA39" s="292">
        <v>1</v>
      </c>
      <c r="BB39" s="292">
        <v>24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 t="shared" si="13"/>
        <v>147</v>
      </c>
      <c r="EV39" s="292">
        <v>126</v>
      </c>
      <c r="EW39" s="292">
        <v>0</v>
      </c>
      <c r="EX39" s="292">
        <v>1</v>
      </c>
      <c r="EY39" s="292">
        <v>20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15"/>
        <v>578</v>
      </c>
      <c r="E40" s="292">
        <f t="shared" si="16"/>
        <v>270</v>
      </c>
      <c r="F40" s="292">
        <f t="shared" si="17"/>
        <v>0</v>
      </c>
      <c r="G40" s="292">
        <f t="shared" si="18"/>
        <v>2</v>
      </c>
      <c r="H40" s="292">
        <f t="shared" si="19"/>
        <v>81</v>
      </c>
      <c r="I40" s="292">
        <f t="shared" si="20"/>
        <v>157</v>
      </c>
      <c r="J40" s="292">
        <f t="shared" si="21"/>
        <v>30</v>
      </c>
      <c r="K40" s="292">
        <f t="shared" si="22"/>
        <v>1</v>
      </c>
      <c r="L40" s="292">
        <f t="shared" si="23"/>
        <v>37</v>
      </c>
      <c r="M40" s="292">
        <f t="shared" si="24"/>
        <v>0</v>
      </c>
      <c r="N40" s="292">
        <f t="shared" si="25"/>
        <v>0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0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 t="shared" si="3"/>
        <v>265</v>
      </c>
      <c r="AU40" s="292">
        <v>0</v>
      </c>
      <c r="AV40" s="292">
        <v>0</v>
      </c>
      <c r="AW40" s="292">
        <v>0</v>
      </c>
      <c r="AX40" s="292">
        <v>40</v>
      </c>
      <c r="AY40" s="292">
        <v>157</v>
      </c>
      <c r="AZ40" s="292">
        <v>30</v>
      </c>
      <c r="BA40" s="292">
        <v>1</v>
      </c>
      <c r="BB40" s="292">
        <v>37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 t="shared" si="13"/>
        <v>313</v>
      </c>
      <c r="EV40" s="292">
        <v>270</v>
      </c>
      <c r="EW40" s="292">
        <v>0</v>
      </c>
      <c r="EX40" s="292">
        <v>2</v>
      </c>
      <c r="EY40" s="292">
        <v>41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15"/>
        <v>406</v>
      </c>
      <c r="E41" s="292">
        <f t="shared" si="16"/>
        <v>157</v>
      </c>
      <c r="F41" s="292">
        <f t="shared" si="17"/>
        <v>0</v>
      </c>
      <c r="G41" s="292">
        <f t="shared" si="18"/>
        <v>0</v>
      </c>
      <c r="H41" s="292">
        <f t="shared" si="19"/>
        <v>90</v>
      </c>
      <c r="I41" s="292">
        <f t="shared" si="20"/>
        <v>64</v>
      </c>
      <c r="J41" s="292">
        <f t="shared" si="21"/>
        <v>12</v>
      </c>
      <c r="K41" s="292">
        <f t="shared" si="22"/>
        <v>0</v>
      </c>
      <c r="L41" s="292">
        <f t="shared" si="23"/>
        <v>2</v>
      </c>
      <c r="M41" s="292">
        <f t="shared" si="24"/>
        <v>1</v>
      </c>
      <c r="N41" s="292">
        <f t="shared" si="25"/>
        <v>14</v>
      </c>
      <c r="O41" s="292">
        <f t="shared" si="26"/>
        <v>0</v>
      </c>
      <c r="P41" s="292">
        <f t="shared" si="27"/>
        <v>0</v>
      </c>
      <c r="Q41" s="292">
        <f t="shared" si="28"/>
        <v>61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5</v>
      </c>
      <c r="Y41" s="292">
        <f t="shared" si="1"/>
        <v>70</v>
      </c>
      <c r="Z41" s="292">
        <v>0</v>
      </c>
      <c r="AA41" s="292">
        <v>0</v>
      </c>
      <c r="AB41" s="292">
        <v>0</v>
      </c>
      <c r="AC41" s="292">
        <v>9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61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 t="shared" si="13"/>
        <v>336</v>
      </c>
      <c r="EV41" s="292">
        <v>157</v>
      </c>
      <c r="EW41" s="292">
        <v>0</v>
      </c>
      <c r="EX41" s="292">
        <v>0</v>
      </c>
      <c r="EY41" s="292">
        <v>81</v>
      </c>
      <c r="EZ41" s="292">
        <v>64</v>
      </c>
      <c r="FA41" s="292">
        <v>12</v>
      </c>
      <c r="FB41" s="292">
        <v>0</v>
      </c>
      <c r="FC41" s="292">
        <v>2</v>
      </c>
      <c r="FD41" s="292">
        <v>1</v>
      </c>
      <c r="FE41" s="292">
        <v>14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0</v>
      </c>
      <c r="FO41" s="292">
        <v>5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15"/>
        <v>450</v>
      </c>
      <c r="E42" s="292">
        <f t="shared" si="16"/>
        <v>0</v>
      </c>
      <c r="F42" s="292">
        <f t="shared" si="17"/>
        <v>0</v>
      </c>
      <c r="G42" s="292">
        <f t="shared" si="18"/>
        <v>0</v>
      </c>
      <c r="H42" s="292">
        <f t="shared" si="19"/>
        <v>65</v>
      </c>
      <c r="I42" s="292">
        <f t="shared" si="20"/>
        <v>9</v>
      </c>
      <c r="J42" s="292">
        <f t="shared" si="21"/>
        <v>47</v>
      </c>
      <c r="K42" s="292">
        <f t="shared" si="22"/>
        <v>0</v>
      </c>
      <c r="L42" s="292">
        <f t="shared" si="23"/>
        <v>1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328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0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 t="shared" si="3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0</v>
      </c>
      <c r="BO42" s="292">
        <f t="shared" si="5"/>
        <v>314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314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0</v>
      </c>
      <c r="ET42" s="292">
        <v>0</v>
      </c>
      <c r="EU42" s="292">
        <f t="shared" si="13"/>
        <v>136</v>
      </c>
      <c r="EV42" s="292">
        <v>0</v>
      </c>
      <c r="EW42" s="292">
        <v>0</v>
      </c>
      <c r="EX42" s="292">
        <v>0</v>
      </c>
      <c r="EY42" s="292">
        <v>65</v>
      </c>
      <c r="EZ42" s="292">
        <v>9</v>
      </c>
      <c r="FA42" s="292">
        <v>47</v>
      </c>
      <c r="FB42" s="292">
        <v>0</v>
      </c>
      <c r="FC42" s="292">
        <v>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14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0</v>
      </c>
      <c r="E7" s="305">
        <f t="shared" ref="E7:E42" si="1">X7</f>
        <v>0</v>
      </c>
      <c r="F7" s="305">
        <f t="shared" ref="F7:F42" si="2">SUM(G7:M7)</f>
        <v>0</v>
      </c>
      <c r="G7" s="305">
        <f t="shared" ref="G7:G42" si="3">AF7</f>
        <v>0</v>
      </c>
      <c r="H7" s="305">
        <f t="shared" ref="H7:H42" si="4">AN7</f>
        <v>0</v>
      </c>
      <c r="I7" s="305">
        <f t="shared" ref="I7:I42" si="5">AV7</f>
        <v>0</v>
      </c>
      <c r="J7" s="305">
        <f t="shared" ref="J7:J42" si="6">BD7</f>
        <v>0</v>
      </c>
      <c r="K7" s="305">
        <f t="shared" ref="K7:K42" si="7">BL7</f>
        <v>0</v>
      </c>
      <c r="L7" s="305">
        <f t="shared" ref="L7:L42" si="8">BT7</f>
        <v>0</v>
      </c>
      <c r="M7" s="305">
        <f t="shared" ref="M7:M42" si="9">CB7</f>
        <v>0</v>
      </c>
      <c r="N7" s="305">
        <f t="shared" ref="N7:N42" si="10">CJ7</f>
        <v>0</v>
      </c>
      <c r="O7" s="305">
        <f t="shared" ref="O7:O42" si="11">CR7</f>
        <v>0</v>
      </c>
      <c r="P7" s="305">
        <f t="shared" ref="P7:P4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04205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04206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04211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04212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04213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04301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04302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04321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04322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04323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04324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04341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04361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04362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04401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04404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04406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04421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04422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04424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04444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04445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04501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04505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04581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04606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2020-10-08T08:36:16Z</dcterms:modified>
</cp:coreProperties>
</file>