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3岩手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N10" i="2" s="1"/>
  <c r="AC11" i="2"/>
  <c r="AC12" i="2"/>
  <c r="N12" i="2" s="1"/>
  <c r="AC13" i="2"/>
  <c r="AC14" i="2"/>
  <c r="AC15" i="2"/>
  <c r="AC16" i="2"/>
  <c r="N16" i="2" s="1"/>
  <c r="AC17" i="2"/>
  <c r="AC18" i="2"/>
  <c r="N18" i="2" s="1"/>
  <c r="AC19" i="2"/>
  <c r="AC20" i="2"/>
  <c r="AC21" i="2"/>
  <c r="AC22" i="2"/>
  <c r="N22" i="2" s="1"/>
  <c r="AC23" i="2"/>
  <c r="AC24" i="2"/>
  <c r="N24" i="2" s="1"/>
  <c r="AC25" i="2"/>
  <c r="AC26" i="2"/>
  <c r="AC27" i="2"/>
  <c r="AC28" i="2"/>
  <c r="N28" i="2" s="1"/>
  <c r="AC29" i="2"/>
  <c r="AC30" i="2"/>
  <c r="N30" i="2" s="1"/>
  <c r="AC31" i="2"/>
  <c r="AC32" i="2"/>
  <c r="AC33" i="2"/>
  <c r="AC34" i="2"/>
  <c r="N34" i="2" s="1"/>
  <c r="AC35" i="2"/>
  <c r="AC36" i="2"/>
  <c r="N36" i="2" s="1"/>
  <c r="AC37" i="2"/>
  <c r="AC38" i="2"/>
  <c r="AC39" i="2"/>
  <c r="AC40" i="2"/>
  <c r="N40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N8" i="2"/>
  <c r="N9" i="2"/>
  <c r="N11" i="2"/>
  <c r="N13" i="2"/>
  <c r="N14" i="2"/>
  <c r="N15" i="2"/>
  <c r="N17" i="2"/>
  <c r="N19" i="2"/>
  <c r="N20" i="2"/>
  <c r="N21" i="2"/>
  <c r="N23" i="2"/>
  <c r="N25" i="2"/>
  <c r="N26" i="2"/>
  <c r="N27" i="2"/>
  <c r="N29" i="2"/>
  <c r="N31" i="2"/>
  <c r="N32" i="2"/>
  <c r="N33" i="2"/>
  <c r="N35" i="2"/>
  <c r="N37" i="2"/>
  <c r="N38" i="2"/>
  <c r="N39" i="2"/>
  <c r="K8" i="2"/>
  <c r="K9" i="2"/>
  <c r="K10" i="2"/>
  <c r="D10" i="2" s="1"/>
  <c r="K11" i="2"/>
  <c r="K12" i="2"/>
  <c r="D12" i="2" s="1"/>
  <c r="K13" i="2"/>
  <c r="K14" i="2"/>
  <c r="K15" i="2"/>
  <c r="K16" i="2"/>
  <c r="D16" i="2" s="1"/>
  <c r="K17" i="2"/>
  <c r="K18" i="2"/>
  <c r="D18" i="2" s="1"/>
  <c r="K19" i="2"/>
  <c r="K20" i="2"/>
  <c r="K21" i="2"/>
  <c r="K22" i="2"/>
  <c r="D22" i="2" s="1"/>
  <c r="K23" i="2"/>
  <c r="K24" i="2"/>
  <c r="D24" i="2" s="1"/>
  <c r="K25" i="2"/>
  <c r="K26" i="2"/>
  <c r="K27" i="2"/>
  <c r="K28" i="2"/>
  <c r="D28" i="2" s="1"/>
  <c r="K29" i="2"/>
  <c r="K30" i="2"/>
  <c r="D30" i="2" s="1"/>
  <c r="K31" i="2"/>
  <c r="K32" i="2"/>
  <c r="K33" i="2"/>
  <c r="K34" i="2"/>
  <c r="D34" i="2" s="1"/>
  <c r="K35" i="2"/>
  <c r="K36" i="2"/>
  <c r="D36" i="2" s="1"/>
  <c r="K37" i="2"/>
  <c r="K38" i="2"/>
  <c r="K39" i="2"/>
  <c r="K40" i="2"/>
  <c r="D40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8" i="2"/>
  <c r="D9" i="2"/>
  <c r="D11" i="2"/>
  <c r="D13" i="2"/>
  <c r="D14" i="2"/>
  <c r="D15" i="2"/>
  <c r="D17" i="2"/>
  <c r="D19" i="2"/>
  <c r="D20" i="2"/>
  <c r="D21" i="2"/>
  <c r="D23" i="2"/>
  <c r="D25" i="2"/>
  <c r="D26" i="2"/>
  <c r="D27" i="2"/>
  <c r="D29" i="2"/>
  <c r="D31" i="2"/>
  <c r="D32" i="2"/>
  <c r="D33" i="2"/>
  <c r="D35" i="2"/>
  <c r="D37" i="2"/>
  <c r="D38" i="2"/>
  <c r="D39" i="2"/>
  <c r="I8" i="1"/>
  <c r="I9" i="1"/>
  <c r="I10" i="1"/>
  <c r="D10" i="1" s="1"/>
  <c r="I11" i="1"/>
  <c r="I12" i="1"/>
  <c r="D12" i="1" s="1"/>
  <c r="I13" i="1"/>
  <c r="I14" i="1"/>
  <c r="I15" i="1"/>
  <c r="I16" i="1"/>
  <c r="D16" i="1" s="1"/>
  <c r="I17" i="1"/>
  <c r="I18" i="1"/>
  <c r="D18" i="1" s="1"/>
  <c r="I19" i="1"/>
  <c r="I20" i="1"/>
  <c r="I21" i="1"/>
  <c r="I22" i="1"/>
  <c r="D22" i="1" s="1"/>
  <c r="I23" i="1"/>
  <c r="I24" i="1"/>
  <c r="D24" i="1" s="1"/>
  <c r="I25" i="1"/>
  <c r="I26" i="1"/>
  <c r="I27" i="1"/>
  <c r="I28" i="1"/>
  <c r="D28" i="1" s="1"/>
  <c r="I29" i="1"/>
  <c r="I30" i="1"/>
  <c r="D30" i="1" s="1"/>
  <c r="I31" i="1"/>
  <c r="I32" i="1"/>
  <c r="I33" i="1"/>
  <c r="I34" i="1"/>
  <c r="D34" i="1" s="1"/>
  <c r="I35" i="1"/>
  <c r="I36" i="1"/>
  <c r="D36" i="1" s="1"/>
  <c r="I37" i="1"/>
  <c r="I38" i="1"/>
  <c r="I39" i="1"/>
  <c r="I40" i="1"/>
  <c r="D40" i="1" s="1"/>
  <c r="E8" i="1"/>
  <c r="E9" i="1"/>
  <c r="E10" i="1"/>
  <c r="E11" i="1"/>
  <c r="D11" i="1" s="1"/>
  <c r="E12" i="1"/>
  <c r="E13" i="1"/>
  <c r="E14" i="1"/>
  <c r="E15" i="1"/>
  <c r="E16" i="1"/>
  <c r="E17" i="1"/>
  <c r="D17" i="1" s="1"/>
  <c r="E18" i="1"/>
  <c r="E19" i="1"/>
  <c r="E20" i="1"/>
  <c r="E21" i="1"/>
  <c r="E22" i="1"/>
  <c r="E23" i="1"/>
  <c r="D23" i="1" s="1"/>
  <c r="E24" i="1"/>
  <c r="E25" i="1"/>
  <c r="E26" i="1"/>
  <c r="E27" i="1"/>
  <c r="E28" i="1"/>
  <c r="E29" i="1"/>
  <c r="D29" i="1" s="1"/>
  <c r="E30" i="1"/>
  <c r="E31" i="1"/>
  <c r="E32" i="1"/>
  <c r="E33" i="1"/>
  <c r="E34" i="1"/>
  <c r="E35" i="1"/>
  <c r="D35" i="1" s="1"/>
  <c r="E36" i="1"/>
  <c r="E37" i="1"/>
  <c r="E38" i="1"/>
  <c r="E39" i="1"/>
  <c r="E40" i="1"/>
  <c r="D8" i="1"/>
  <c r="Q8" i="1" s="1"/>
  <c r="D9" i="1"/>
  <c r="F9" i="1" s="1"/>
  <c r="D13" i="1"/>
  <c r="N13" i="1" s="1"/>
  <c r="D14" i="1"/>
  <c r="N14" i="1" s="1"/>
  <c r="D15" i="1"/>
  <c r="N15" i="1" s="1"/>
  <c r="D19" i="1"/>
  <c r="N19" i="1" s="1"/>
  <c r="D20" i="1"/>
  <c r="Q20" i="1" s="1"/>
  <c r="D21" i="1"/>
  <c r="Q21" i="1" s="1"/>
  <c r="D25" i="1"/>
  <c r="N25" i="1" s="1"/>
  <c r="D26" i="1"/>
  <c r="N26" i="1" s="1"/>
  <c r="D27" i="1"/>
  <c r="Q27" i="1" s="1"/>
  <c r="D31" i="1"/>
  <c r="N31" i="1" s="1"/>
  <c r="D32" i="1"/>
  <c r="L32" i="1" s="1"/>
  <c r="D33" i="1"/>
  <c r="Q33" i="1" s="1"/>
  <c r="D37" i="1"/>
  <c r="N37" i="1" s="1"/>
  <c r="D38" i="1"/>
  <c r="N38" i="1" s="1"/>
  <c r="D39" i="1"/>
  <c r="F39" i="1" s="1"/>
  <c r="Q40" i="1" l="1"/>
  <c r="L40" i="1"/>
  <c r="N40" i="1"/>
  <c r="J40" i="1"/>
  <c r="F40" i="1"/>
  <c r="Q34" i="1"/>
  <c r="L34" i="1"/>
  <c r="N34" i="1"/>
  <c r="J34" i="1"/>
  <c r="F34" i="1"/>
  <c r="Q28" i="1"/>
  <c r="L28" i="1"/>
  <c r="N28" i="1"/>
  <c r="J28" i="1"/>
  <c r="F28" i="1"/>
  <c r="Q22" i="1"/>
  <c r="L22" i="1"/>
  <c r="N22" i="1"/>
  <c r="J22" i="1"/>
  <c r="F22" i="1"/>
  <c r="Q10" i="1"/>
  <c r="L10" i="1"/>
  <c r="N10" i="1"/>
  <c r="J10" i="1"/>
  <c r="F10" i="1"/>
  <c r="J35" i="1"/>
  <c r="F35" i="1"/>
  <c r="Q35" i="1"/>
  <c r="L35" i="1"/>
  <c r="N35" i="1"/>
  <c r="Q29" i="1"/>
  <c r="L29" i="1"/>
  <c r="N29" i="1"/>
  <c r="J29" i="1"/>
  <c r="F29" i="1"/>
  <c r="N23" i="1"/>
  <c r="F23" i="1"/>
  <c r="Q23" i="1"/>
  <c r="L23" i="1"/>
  <c r="J23" i="1"/>
  <c r="J17" i="1"/>
  <c r="Q17" i="1"/>
  <c r="L17" i="1"/>
  <c r="N17" i="1"/>
  <c r="F17" i="1"/>
  <c r="N11" i="1"/>
  <c r="F11" i="1"/>
  <c r="Q11" i="1"/>
  <c r="L11" i="1"/>
  <c r="J11" i="1"/>
  <c r="N36" i="1"/>
  <c r="J36" i="1"/>
  <c r="F36" i="1"/>
  <c r="L36" i="1"/>
  <c r="Q36" i="1"/>
  <c r="N30" i="1"/>
  <c r="J30" i="1"/>
  <c r="F30" i="1"/>
  <c r="Q30" i="1"/>
  <c r="L30" i="1"/>
  <c r="N24" i="1"/>
  <c r="J24" i="1"/>
  <c r="F24" i="1"/>
  <c r="Q24" i="1"/>
  <c r="L24" i="1"/>
  <c r="Q18" i="1"/>
  <c r="N18" i="1"/>
  <c r="J18" i="1"/>
  <c r="F18" i="1"/>
  <c r="L18" i="1"/>
  <c r="L12" i="1"/>
  <c r="N12" i="1"/>
  <c r="J12" i="1"/>
  <c r="F12" i="1"/>
  <c r="Q12" i="1"/>
  <c r="Q16" i="1"/>
  <c r="L16" i="1"/>
  <c r="N16" i="1"/>
  <c r="J16" i="1"/>
  <c r="F16" i="1"/>
  <c r="F27" i="1"/>
  <c r="J27" i="1"/>
  <c r="N33" i="1"/>
  <c r="L38" i="1"/>
  <c r="L26" i="1"/>
  <c r="L14" i="1"/>
  <c r="Q38" i="1"/>
  <c r="Q32" i="1"/>
  <c r="Q26" i="1"/>
  <c r="Q14" i="1"/>
  <c r="L37" i="1"/>
  <c r="L31" i="1"/>
  <c r="L25" i="1"/>
  <c r="L19" i="1"/>
  <c r="L13" i="1"/>
  <c r="Q37" i="1"/>
  <c r="Q31" i="1"/>
  <c r="Q25" i="1"/>
  <c r="Q19" i="1"/>
  <c r="Q13" i="1"/>
  <c r="F33" i="1"/>
  <c r="J39" i="1"/>
  <c r="J9" i="1"/>
  <c r="N21" i="1"/>
  <c r="F38" i="1"/>
  <c r="F32" i="1"/>
  <c r="F26" i="1"/>
  <c r="F20" i="1"/>
  <c r="F14" i="1"/>
  <c r="F8" i="1"/>
  <c r="J38" i="1"/>
  <c r="J32" i="1"/>
  <c r="J26" i="1"/>
  <c r="J20" i="1"/>
  <c r="J14" i="1"/>
  <c r="J8" i="1"/>
  <c r="N32" i="1"/>
  <c r="N20" i="1"/>
  <c r="N8" i="1"/>
  <c r="F15" i="1"/>
  <c r="J21" i="1"/>
  <c r="N27" i="1"/>
  <c r="F37" i="1"/>
  <c r="F31" i="1"/>
  <c r="F25" i="1"/>
  <c r="F19" i="1"/>
  <c r="F13" i="1"/>
  <c r="J37" i="1"/>
  <c r="J31" i="1"/>
  <c r="J25" i="1"/>
  <c r="J19" i="1"/>
  <c r="J13" i="1"/>
  <c r="F21" i="1"/>
  <c r="J33" i="1"/>
  <c r="N39" i="1"/>
  <c r="N9" i="1"/>
  <c r="L39" i="1"/>
  <c r="L33" i="1"/>
  <c r="L27" i="1"/>
  <c r="L21" i="1"/>
  <c r="L15" i="1"/>
  <c r="L9" i="1"/>
  <c r="Q39" i="1"/>
  <c r="Q15" i="1"/>
  <c r="Q9" i="1"/>
  <c r="J15" i="1"/>
  <c r="L20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<sst xmlns="http://schemas.openxmlformats.org/spreadsheetml/2006/main" count="781" uniqueCount="322">
  <si>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</si>
  <si>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</si>
  <si>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</si>
  <si>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</si>
  <si>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</si>
  <si>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</si>
  <si>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</si>
  <si>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</si>
  <si>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</si>
  <si>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</si>
  <si>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</si>
  <si>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</si>
  <si>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</si>
  <si>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</si>
  <si>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</si>
  <si>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</si>
  <si>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</si>
  <si>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</si>
  <si>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</si>
  <si>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</si>
  <si>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</si>
  <si>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</si>
  <si>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</si>
  <si>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</si>
  <si>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</si>
  <si>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</si>
  <si>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</si>
  <si>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</si>
  <si>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</si>
  <si>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</si>
  <si>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</si>
  <si>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</si>
  <si>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</si>
  <si>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</si>
  <si>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</si>
  <si>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</si>
  <si>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</si>
  <si>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</si>
  <si>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</si>
  <si>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</si>
  <si>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</si>
  <si>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</si>
  <si>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</si>
  <si>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</si>
  <si>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</si>
  <si>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</si>
  <si>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</si>
  <si>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</si>
  <si>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</si>
  <si>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</si>
  <si>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</si>
  <si>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</si>
  <si>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</si>
  <si>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</si>
  <si>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</si>
  <si>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</si>
  <si>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</si>
  <si>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</si>
  <si>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</si>
  <si>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</si>
  <si>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</si>
  <si>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</si>
  <si>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</si>
  <si>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</si>
  <si>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</si>
  <si>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</si>
  <si>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</si>
  <si>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</si>
  <si>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</si>
  <si>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</si>
  <si>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</si>
  <si>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</si>
  <si>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</si>
  <si>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</si>
  <si>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</si>
  <si>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</si>
  <si>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</si>
  <si>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</si>
  <si>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</si>
  <si>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</si>
  <si>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</si>
  <si>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</si>
  <si>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</si>
  <si>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</si>
  <si>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</si>
  <si>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</si>
  <si>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</si>
  <si>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</si>
  <si>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</si>
  <si>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</si>
  <si>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</si>
  <si>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</si>
  <si>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</si>
  <si>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</si>
  <si>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</si>
  <si>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</si>
  <si>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</si>
  <si>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</si>
  <si>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</si>
  <si>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</si>
  <si>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</si>
  <si>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</si>
  <si>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</si>
  <si>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</si>
  <si>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</si>
  <si>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</si>
  <si>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</si>
  <si>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</si>
  <si>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</si>
  <si>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</si>
  <si>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</si>
  <si>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</si>
  <si>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</si>
  <si>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</si>
  <si>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</si>
  <si>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</si>
  <si>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</si>
  <si>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</si>
  <si>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</si>
  <si>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</si>
  <si>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</si>
  <si>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</si>
  <si>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</si>
  <si>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</si>
  <si>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</si>
  <si>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</si>
  <si>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</si>
  <si>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</si>
  <si>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</si>
  <si>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</si>
  <si>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</si>
  <si>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</si>
  <si>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</si>
  <si>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</si>
  <si>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</si>
  <si>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</si>
  <si>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</si>
  <si>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</si>
  <si>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</si>
  <si>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</si>
  <si>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</si>
  <si>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</si>
  <si>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</si>
  <si>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</si>
  <si>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</si>
  <si>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</si>
  <si>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</si>
  <si>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</si>
  <si>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</si>
  <si>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</si>
  <si>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</si>
  <si>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</si>
  <si>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</si>
  <si>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</si>
  <si>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</si>
  <si>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</si>
  <si>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</si>
  <si>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</si>
  <si>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</si>
  <si>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</si>
  <si>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</si>
  <si>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</si>
  <si>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</si>
  <si>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</si>
  <si>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</si>
  <si>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</si>
  <si>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</si>
  <si>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</si>
  <si>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</si>
  <si>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</si>
  <si>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</si>
  <si>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</si>
  <si>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</si>
  <si>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</si>
  <si>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</si>
  <si>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</si>
  <si>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</si>
  <si>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</si>
  <si>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</si>
  <si>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</si>
  <si>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</si>
  <si>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</si>
  <si>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</si>
  <si>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</si>
  <si>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</si>
  <si>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</si>
  <si>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</si>
  <si>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</si>
  <si>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</si>
  <si>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</si>
  <si>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</si>
  <si>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</si>
  <si>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</si>
  <si>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</si>
  <si>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</si>
  <si>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</si>
  <si>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</si>
  <si>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</si>
  <si>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</si>
  <si>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</si>
  <si>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</si>
  <si>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</si>
  <si>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</si>
  <si>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</si>
  <si>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</si>
  <si>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</si>
  <si>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</si>
  <si>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</si>
  <si>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</si>
  <si>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</si>
  <si>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</si>
  <si>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</si>
  <si>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</si>
  <si>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</si>
  <si>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</si>
  <si>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</si>
  <si>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</si>
  <si>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</si>
  <si>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</si>
  <si>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</si>
  <si>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</si>
  <si>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</si>
  <si>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</si>
  <si>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</si>
  <si>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</si>
  <si>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</si>
  <si>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</si>
  <si>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</si>
  <si>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</si>
  <si>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</si>
  <si>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</si>
  <si>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</si>
  <si>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</si>
  <si>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</si>
  <si>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</si>
  <si>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</si>
  <si>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</si>
  <si>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</si>
  <si>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</si>
  <si>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</si>
  <si>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</si>
  <si>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</si>
  <si>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</si>
  <si>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</si>
  <si>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</si>
  <si>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</si>
  <si>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</si>
  <si>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</si>
  <si>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</si>
  <si>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</si>
  <si>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</si>
  <si>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03000</t>
  </si>
  <si>
    <t>水洗化人口等（平成30年度実績）</t>
    <phoneticPr fontId="3"/>
  </si>
  <si>
    <t>し尿処理の状況（平成30年度実績）</t>
    <phoneticPr fontId="3"/>
  </si>
  <si>
    <t>03201</t>
  </si>
  <si>
    <t>盛岡市</t>
  </si>
  <si>
    <t/>
  </si>
  <si>
    <t>○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</si>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</sst>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51</v>
      </c>
      <c r="B7" s="116" t="s">
        <v>251</v>
      </c>
      <c r="C7" s="109" t="s">
        <v>200</v>
      </c>
      <c r="D7" s="110">
        <f>+SUM(E7,+I7)</f>
        <v>1252038</v>
      </c>
      <c r="E7" s="110">
        <f>+SUM(G7,+H7)</f>
        <v>310188</v>
      </c>
      <c r="F7" s="111">
        <f>IF(D7&gt;0,E7/D7*100,"-")</f>
        <v>24.774647414854819</v>
      </c>
      <c r="G7" s="108">
        <f>SUM(G$8:G$207)</f>
        <v>309328</v>
      </c>
      <c r="H7" s="108">
        <f>SUM(H$8:H$207)</f>
        <v>860</v>
      </c>
      <c r="I7" s="110">
        <f>+SUM(K7,+M7,+O7)</f>
        <v>941850</v>
      </c>
      <c r="J7" s="111">
        <f>IF(D7&gt;0,I7/D7*100,"-")</f>
        <v>75.225352585145174</v>
      </c>
      <c r="K7" s="108">
        <f>SUM(K$8:K$207)</f>
        <v>668630</v>
      </c>
      <c r="L7" s="111">
        <f>IF(D7&gt;0,K7/D7*100,"-")</f>
        <v>53.403331208797177</v>
      </c>
      <c r="M7" s="108">
        <f>SUM(M$8:M$207)</f>
        <v>1576</v>
      </c>
      <c r="N7" s="111">
        <f>IF(D7&gt;0,M7/D7*100,"-")</f>
        <v>0.12587477376884729</v>
      </c>
      <c r="O7" s="108">
        <f>SUM(O$8:O$207)</f>
        <v>271644</v>
      </c>
      <c r="P7" s="108">
        <f>SUM(P$8:P$207)</f>
        <v>230886</v>
      </c>
      <c r="Q7" s="111">
        <f>IF(D7&gt;0,O7/D7*100,"-")</f>
        <v>21.696146602579155</v>
      </c>
      <c r="R7" s="108">
        <f>SUM(R$8:R$207)</f>
        <v>6951</v>
      </c>
      <c r="S7" s="112">
        <f t="shared" ref="S7:Z7" si="0">COUNTIF(S$8:S$207,"○")</f>
        <v>30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28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51</v>
      </c>
      <c r="B8" s="102" t="s">
        <v>254</v>
      </c>
      <c r="C8" s="101" t="s">
        <v>255</v>
      </c>
      <c r="D8" s="103">
        <f>+SUM(E8,+I8)</f>
        <v>290233</v>
      </c>
      <c r="E8" s="103">
        <f>+SUM(G8,+H8)</f>
        <v>17146</v>
      </c>
      <c r="F8" s="104">
        <f>IF(D8&gt;0,E8/D8*100,"-")</f>
        <v>5.9076672880065333</v>
      </c>
      <c r="G8" s="103">
        <v>17146</v>
      </c>
      <c r="H8" s="103">
        <v>0</v>
      </c>
      <c r="I8" s="103">
        <f>+SUM(K8,+M8,+O8)</f>
        <v>273087</v>
      </c>
      <c r="J8" s="104">
        <f>IF(D8&gt;0,I8/D8*100,"-")</f>
        <v>94.092332711993464</v>
      </c>
      <c r="K8" s="103">
        <v>252966</v>
      </c>
      <c r="L8" s="104">
        <f>IF(D8&gt;0,K8/D8*100,"-")</f>
        <v>87.159626920439777</v>
      </c>
      <c r="M8" s="103">
        <v>0</v>
      </c>
      <c r="N8" s="104">
        <f>IF(D8&gt;0,M8/D8*100,"-")</f>
        <v>0</v>
      </c>
      <c r="O8" s="103">
        <v>20121</v>
      </c>
      <c r="P8" s="103">
        <v>19016</v>
      </c>
      <c r="Q8" s="104">
        <f>IF(D8&gt;0,O8/D8*100,"-")</f>
        <v>6.9327057915536825</v>
      </c>
      <c r="R8" s="103">
        <v>1457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51</v>
      </c>
      <c r="B9" s="102" t="s">
        <v>258</v>
      </c>
      <c r="C9" s="101" t="s">
        <v>259</v>
      </c>
      <c r="D9" s="103">
        <f>+SUM(E9,+I9)</f>
        <v>53181</v>
      </c>
      <c r="E9" s="103">
        <f>+SUM(G9,+H9)</f>
        <v>14141</v>
      </c>
      <c r="F9" s="104">
        <f>IF(D9&gt;0,E9/D9*100,"-")</f>
        <v>26.590323611816252</v>
      </c>
      <c r="G9" s="103">
        <v>14141</v>
      </c>
      <c r="H9" s="103">
        <v>0</v>
      </c>
      <c r="I9" s="103">
        <f>+SUM(K9,+M9,+O9)</f>
        <v>39040</v>
      </c>
      <c r="J9" s="104">
        <f>IF(D9&gt;0,I9/D9*100,"-")</f>
        <v>73.409676388183755</v>
      </c>
      <c r="K9" s="103">
        <v>30025</v>
      </c>
      <c r="L9" s="104">
        <f>IF(D9&gt;0,K9/D9*100,"-")</f>
        <v>56.458133543934863</v>
      </c>
      <c r="M9" s="103">
        <v>0</v>
      </c>
      <c r="N9" s="104">
        <f>IF(D9&gt;0,M9/D9*100,"-")</f>
        <v>0</v>
      </c>
      <c r="O9" s="103">
        <v>9015</v>
      </c>
      <c r="P9" s="103">
        <v>6451</v>
      </c>
      <c r="Q9" s="104">
        <f>IF(D9&gt;0,O9/D9*100,"-")</f>
        <v>16.951542844248884</v>
      </c>
      <c r="R9" s="103">
        <v>208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51</v>
      </c>
      <c r="B10" s="102" t="s">
        <v>260</v>
      </c>
      <c r="C10" s="101" t="s">
        <v>261</v>
      </c>
      <c r="D10" s="103">
        <f>+SUM(E10,+I10)</f>
        <v>36712</v>
      </c>
      <c r="E10" s="103">
        <f>+SUM(G10,+H10)</f>
        <v>11154</v>
      </c>
      <c r="F10" s="104">
        <f>IF(D10&gt;0,E10/D10*100,"-")</f>
        <v>30.38243626062323</v>
      </c>
      <c r="G10" s="103">
        <v>11094</v>
      </c>
      <c r="H10" s="103">
        <v>60</v>
      </c>
      <c r="I10" s="103">
        <f>+SUM(K10,+M10,+O10)</f>
        <v>25558</v>
      </c>
      <c r="J10" s="104">
        <f>IF(D10&gt;0,I10/D10*100,"-")</f>
        <v>69.617563739376777</v>
      </c>
      <c r="K10" s="103">
        <v>8865</v>
      </c>
      <c r="L10" s="104">
        <f>IF(D10&gt;0,K10/D10*100,"-")</f>
        <v>24.147417738069297</v>
      </c>
      <c r="M10" s="103">
        <v>0</v>
      </c>
      <c r="N10" s="104">
        <f>IF(D10&gt;0,M10/D10*100,"-")</f>
        <v>0</v>
      </c>
      <c r="O10" s="103">
        <v>16693</v>
      </c>
      <c r="P10" s="103">
        <v>15499</v>
      </c>
      <c r="Q10" s="104">
        <f>IF(D10&gt;0,O10/D10*100,"-")</f>
        <v>45.470146001307477</v>
      </c>
      <c r="R10" s="103">
        <v>372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51</v>
      </c>
      <c r="B11" s="102" t="s">
        <v>262</v>
      </c>
      <c r="C11" s="101" t="s">
        <v>263</v>
      </c>
      <c r="D11" s="103">
        <f>+SUM(E11,+I11)</f>
        <v>96260</v>
      </c>
      <c r="E11" s="103">
        <f>+SUM(G11,+H11)</f>
        <v>18621</v>
      </c>
      <c r="F11" s="104">
        <f>IF(D11&gt;0,E11/D11*100,"-")</f>
        <v>19.344483690006236</v>
      </c>
      <c r="G11" s="103">
        <v>18621</v>
      </c>
      <c r="H11" s="103">
        <v>0</v>
      </c>
      <c r="I11" s="103">
        <f>+SUM(K11,+M11,+O11)</f>
        <v>77639</v>
      </c>
      <c r="J11" s="104">
        <f>IF(D11&gt;0,I11/D11*100,"-")</f>
        <v>80.655516309993772</v>
      </c>
      <c r="K11" s="103">
        <v>51077</v>
      </c>
      <c r="L11" s="104">
        <f>IF(D11&gt;0,K11/D11*100,"-")</f>
        <v>53.061500103885308</v>
      </c>
      <c r="M11" s="103">
        <v>206</v>
      </c>
      <c r="N11" s="104">
        <f>IF(D11&gt;0,M11/D11*100,"-")</f>
        <v>0.21400373987118224</v>
      </c>
      <c r="O11" s="103">
        <v>26356</v>
      </c>
      <c r="P11" s="103">
        <v>25063</v>
      </c>
      <c r="Q11" s="104">
        <f>IF(D11&gt;0,O11/D11*100,"-")</f>
        <v>27.380012466237275</v>
      </c>
      <c r="R11" s="103">
        <v>355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51</v>
      </c>
      <c r="B12" s="102" t="s">
        <v>264</v>
      </c>
      <c r="C12" s="101" t="s">
        <v>265</v>
      </c>
      <c r="D12" s="103">
        <f>+SUM(E12,+I12)</f>
        <v>92661</v>
      </c>
      <c r="E12" s="103">
        <f>+SUM(G12,+H12)</f>
        <v>16311</v>
      </c>
      <c r="F12" s="104">
        <f>IF(D12&gt;0,E12/D12*100,"-")</f>
        <v>17.602874995952991</v>
      </c>
      <c r="G12" s="103">
        <v>16311</v>
      </c>
      <c r="H12" s="103">
        <v>0</v>
      </c>
      <c r="I12" s="103">
        <f>+SUM(K12,+M12,+O12)</f>
        <v>76350</v>
      </c>
      <c r="J12" s="104">
        <f>IF(D12&gt;0,I12/D12*100,"-")</f>
        <v>82.397125004047012</v>
      </c>
      <c r="K12" s="103">
        <v>57304</v>
      </c>
      <c r="L12" s="104">
        <f>IF(D12&gt;0,K12/D12*100,"-")</f>
        <v>61.842630664465091</v>
      </c>
      <c r="M12" s="103">
        <v>85</v>
      </c>
      <c r="N12" s="104">
        <f>IF(D12&gt;0,M12/D12*100,"-")</f>
        <v>9.173222822978383E-2</v>
      </c>
      <c r="O12" s="103">
        <v>18961</v>
      </c>
      <c r="P12" s="103">
        <v>7550</v>
      </c>
      <c r="Q12" s="104">
        <f>IF(D12&gt;0,O12/D12*100,"-")</f>
        <v>20.462762111352134</v>
      </c>
      <c r="R12" s="103">
        <v>613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51</v>
      </c>
      <c r="B13" s="102" t="s">
        <v>266</v>
      </c>
      <c r="C13" s="101" t="s">
        <v>267</v>
      </c>
      <c r="D13" s="103">
        <f>+SUM(E13,+I13)</f>
        <v>35239</v>
      </c>
      <c r="E13" s="103">
        <f>+SUM(G13,+H13)</f>
        <v>19002</v>
      </c>
      <c r="F13" s="104">
        <f>IF(D13&gt;0,E13/D13*100,"-")</f>
        <v>53.923210079741189</v>
      </c>
      <c r="G13" s="103">
        <v>19002</v>
      </c>
      <c r="H13" s="103">
        <v>0</v>
      </c>
      <c r="I13" s="103">
        <f>+SUM(K13,+M13,+O13)</f>
        <v>16237</v>
      </c>
      <c r="J13" s="104">
        <f>IF(D13&gt;0,I13/D13*100,"-")</f>
        <v>46.076789920258804</v>
      </c>
      <c r="K13" s="103">
        <v>8895</v>
      </c>
      <c r="L13" s="104">
        <f>IF(D13&gt;0,K13/D13*100,"-")</f>
        <v>25.241919464229973</v>
      </c>
      <c r="M13" s="103">
        <v>87</v>
      </c>
      <c r="N13" s="104">
        <f>IF(D13&gt;0,M13/D13*100,"-")</f>
        <v>0.24688555293850564</v>
      </c>
      <c r="O13" s="103">
        <v>7255</v>
      </c>
      <c r="P13" s="103">
        <v>7094</v>
      </c>
      <c r="Q13" s="104">
        <f>IF(D13&gt;0,O13/D13*100,"-")</f>
        <v>20.587984903090327</v>
      </c>
      <c r="R13" s="103">
        <v>235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51</v>
      </c>
      <c r="B14" s="102" t="s">
        <v>268</v>
      </c>
      <c r="C14" s="101" t="s">
        <v>269</v>
      </c>
      <c r="D14" s="103">
        <f>+SUM(E14,+I14)</f>
        <v>27246</v>
      </c>
      <c r="E14" s="103">
        <f>+SUM(G14,+H14)</f>
        <v>9615</v>
      </c>
      <c r="F14" s="104">
        <f>IF(D14&gt;0,E14/D14*100,"-")</f>
        <v>35.289583792116275</v>
      </c>
      <c r="G14" s="103">
        <v>9615</v>
      </c>
      <c r="H14" s="103">
        <v>0</v>
      </c>
      <c r="I14" s="103">
        <f>+SUM(K14,+M14,+O14)</f>
        <v>17631</v>
      </c>
      <c r="J14" s="104">
        <f>IF(D14&gt;0,I14/D14*100,"-")</f>
        <v>64.710416207883725</v>
      </c>
      <c r="K14" s="103">
        <v>10461</v>
      </c>
      <c r="L14" s="104">
        <f>IF(D14&gt;0,K14/D14*100,"-")</f>
        <v>38.39462673419952</v>
      </c>
      <c r="M14" s="103">
        <v>0</v>
      </c>
      <c r="N14" s="104">
        <f>IF(D14&gt;0,M14/D14*100,"-")</f>
        <v>0</v>
      </c>
      <c r="O14" s="103">
        <v>7170</v>
      </c>
      <c r="P14" s="103">
        <v>6967</v>
      </c>
      <c r="Q14" s="104">
        <f>IF(D14&gt;0,O14/D14*100,"-")</f>
        <v>26.315789473684209</v>
      </c>
      <c r="R14" s="103">
        <v>145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51</v>
      </c>
      <c r="B15" s="102" t="s">
        <v>270</v>
      </c>
      <c r="C15" s="101" t="s">
        <v>271</v>
      </c>
      <c r="D15" s="103">
        <f>+SUM(E15,+I15)</f>
        <v>117814</v>
      </c>
      <c r="E15" s="103">
        <f>+SUM(G15,+H15)</f>
        <v>47375</v>
      </c>
      <c r="F15" s="104">
        <f>IF(D15&gt;0,E15/D15*100,"-")</f>
        <v>40.211689612439947</v>
      </c>
      <c r="G15" s="103">
        <v>47375</v>
      </c>
      <c r="H15" s="103">
        <v>0</v>
      </c>
      <c r="I15" s="103">
        <f>+SUM(K15,+M15,+O15)</f>
        <v>70439</v>
      </c>
      <c r="J15" s="104">
        <f>IF(D15&gt;0,I15/D15*100,"-")</f>
        <v>59.788310387560053</v>
      </c>
      <c r="K15" s="103">
        <v>37652</v>
      </c>
      <c r="L15" s="104">
        <f>IF(D15&gt;0,K15/D15*100,"-")</f>
        <v>31.958850391294753</v>
      </c>
      <c r="M15" s="103">
        <v>161</v>
      </c>
      <c r="N15" s="104">
        <f>IF(D15&gt;0,M15/D15*100,"-")</f>
        <v>0.13665608501536319</v>
      </c>
      <c r="O15" s="103">
        <v>32626</v>
      </c>
      <c r="P15" s="103">
        <v>32132</v>
      </c>
      <c r="Q15" s="104">
        <f>IF(D15&gt;0,O15/D15*100,"-")</f>
        <v>27.692803911249936</v>
      </c>
      <c r="R15" s="103">
        <v>863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51</v>
      </c>
      <c r="B16" s="102" t="s">
        <v>272</v>
      </c>
      <c r="C16" s="101" t="s">
        <v>273</v>
      </c>
      <c r="D16" s="103">
        <f>+SUM(E16,+I16)</f>
        <v>19233</v>
      </c>
      <c r="E16" s="103">
        <f>+SUM(G16,+H16)</f>
        <v>4581</v>
      </c>
      <c r="F16" s="104">
        <f>IF(D16&gt;0,E16/D16*100,"-")</f>
        <v>23.818437061300891</v>
      </c>
      <c r="G16" s="103">
        <v>4581</v>
      </c>
      <c r="H16" s="103">
        <v>0</v>
      </c>
      <c r="I16" s="103">
        <f>+SUM(K16,+M16,+O16)</f>
        <v>14652</v>
      </c>
      <c r="J16" s="104">
        <f>IF(D16&gt;0,I16/D16*100,"-")</f>
        <v>76.181562938699116</v>
      </c>
      <c r="K16" s="103">
        <v>3317</v>
      </c>
      <c r="L16" s="104">
        <f>IF(D16&gt;0,K16/D16*100,"-")</f>
        <v>17.246399417667551</v>
      </c>
      <c r="M16" s="103">
        <v>0</v>
      </c>
      <c r="N16" s="104">
        <f>IF(D16&gt;0,M16/D16*100,"-")</f>
        <v>0</v>
      </c>
      <c r="O16" s="103">
        <v>11335</v>
      </c>
      <c r="P16" s="103">
        <v>11175</v>
      </c>
      <c r="Q16" s="104">
        <f>IF(D16&gt;0,O16/D16*100,"-")</f>
        <v>58.935163521031562</v>
      </c>
      <c r="R16" s="103">
        <v>150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51</v>
      </c>
      <c r="B17" s="102" t="s">
        <v>274</v>
      </c>
      <c r="C17" s="101" t="s">
        <v>275</v>
      </c>
      <c r="D17" s="103">
        <f>+SUM(E17,+I17)</f>
        <v>33977</v>
      </c>
      <c r="E17" s="103">
        <f>+SUM(G17,+H17)</f>
        <v>8916</v>
      </c>
      <c r="F17" s="104">
        <f>IF(D17&gt;0,E17/D17*100,"-")</f>
        <v>26.241280866468493</v>
      </c>
      <c r="G17" s="103">
        <v>8916</v>
      </c>
      <c r="H17" s="103">
        <v>0</v>
      </c>
      <c r="I17" s="103">
        <f>+SUM(K17,+M17,+O17)</f>
        <v>25061</v>
      </c>
      <c r="J17" s="104">
        <f>IF(D17&gt;0,I17/D17*100,"-")</f>
        <v>73.7587191335315</v>
      </c>
      <c r="K17" s="103">
        <v>18894</v>
      </c>
      <c r="L17" s="104">
        <f>IF(D17&gt;0,K17/D17*100,"-")</f>
        <v>55.608205550813786</v>
      </c>
      <c r="M17" s="103">
        <v>0</v>
      </c>
      <c r="N17" s="104">
        <f>IF(D17&gt;0,M17/D17*100,"-")</f>
        <v>0</v>
      </c>
      <c r="O17" s="103">
        <v>6167</v>
      </c>
      <c r="P17" s="103">
        <v>5937</v>
      </c>
      <c r="Q17" s="104">
        <f>IF(D17&gt;0,O17/D17*100,"-")</f>
        <v>18.150513582717721</v>
      </c>
      <c r="R17" s="103">
        <v>231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51</v>
      </c>
      <c r="B18" s="102" t="s">
        <v>276</v>
      </c>
      <c r="C18" s="101" t="s">
        <v>277</v>
      </c>
      <c r="D18" s="103">
        <f>+SUM(E18,+I18)</f>
        <v>27239</v>
      </c>
      <c r="E18" s="103">
        <f>+SUM(G18,+H18)</f>
        <v>10410</v>
      </c>
      <c r="F18" s="104">
        <f>IF(D18&gt;0,E18/D18*100,"-")</f>
        <v>38.217262014024008</v>
      </c>
      <c r="G18" s="103">
        <v>10410</v>
      </c>
      <c r="H18" s="103">
        <v>0</v>
      </c>
      <c r="I18" s="103">
        <f>+SUM(K18,+M18,+O18)</f>
        <v>16829</v>
      </c>
      <c r="J18" s="104">
        <f>IF(D18&gt;0,I18/D18*100,"-")</f>
        <v>61.782737985975992</v>
      </c>
      <c r="K18" s="103">
        <v>12491</v>
      </c>
      <c r="L18" s="104">
        <f>IF(D18&gt;0,K18/D18*100,"-")</f>
        <v>45.857043210103157</v>
      </c>
      <c r="M18" s="103">
        <v>0</v>
      </c>
      <c r="N18" s="104">
        <f>IF(D18&gt;0,M18/D18*100,"-")</f>
        <v>0</v>
      </c>
      <c r="O18" s="103">
        <v>4338</v>
      </c>
      <c r="P18" s="103">
        <v>4042</v>
      </c>
      <c r="Q18" s="104">
        <f>IF(D18&gt;0,O18/D18*100,"-")</f>
        <v>15.925694775872829</v>
      </c>
      <c r="R18" s="103">
        <v>183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51</v>
      </c>
      <c r="B19" s="102" t="s">
        <v>278</v>
      </c>
      <c r="C19" s="101" t="s">
        <v>279</v>
      </c>
      <c r="D19" s="103">
        <f>+SUM(E19,+I19)</f>
        <v>26002</v>
      </c>
      <c r="E19" s="103">
        <f>+SUM(G19,+H19)</f>
        <v>11764</v>
      </c>
      <c r="F19" s="104">
        <f>IF(D19&gt;0,E19/D19*100,"-")</f>
        <v>45.242673640489194</v>
      </c>
      <c r="G19" s="103">
        <v>11764</v>
      </c>
      <c r="H19" s="103">
        <v>0</v>
      </c>
      <c r="I19" s="103">
        <f>+SUM(K19,+M19,+O19)</f>
        <v>14238</v>
      </c>
      <c r="J19" s="104">
        <f>IF(D19&gt;0,I19/D19*100,"-")</f>
        <v>54.757326359510806</v>
      </c>
      <c r="K19" s="103">
        <v>6324</v>
      </c>
      <c r="L19" s="104">
        <f>IF(D19&gt;0,K19/D19*100,"-")</f>
        <v>24.321206061072225</v>
      </c>
      <c r="M19" s="103">
        <v>0</v>
      </c>
      <c r="N19" s="104">
        <f>IF(D19&gt;0,M19/D19*100,"-")</f>
        <v>0</v>
      </c>
      <c r="O19" s="103">
        <v>7914</v>
      </c>
      <c r="P19" s="103">
        <v>3417</v>
      </c>
      <c r="Q19" s="104">
        <f>IF(D19&gt;0,O19/D19*100,"-")</f>
        <v>30.436120298438578</v>
      </c>
      <c r="R19" s="103">
        <v>161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51</v>
      </c>
      <c r="B20" s="102" t="s">
        <v>280</v>
      </c>
      <c r="C20" s="101" t="s">
        <v>281</v>
      </c>
      <c r="D20" s="103">
        <f>+SUM(E20,+I20)</f>
        <v>117545</v>
      </c>
      <c r="E20" s="103">
        <f>+SUM(G20,+H20)</f>
        <v>37048</v>
      </c>
      <c r="F20" s="104">
        <f>IF(D20&gt;0,E20/D20*100,"-")</f>
        <v>31.51814198817474</v>
      </c>
      <c r="G20" s="103">
        <v>37048</v>
      </c>
      <c r="H20" s="103">
        <v>0</v>
      </c>
      <c r="I20" s="103">
        <f>+SUM(K20,+M20,+O20)</f>
        <v>80497</v>
      </c>
      <c r="J20" s="104">
        <f>IF(D20&gt;0,I20/D20*100,"-")</f>
        <v>68.481858011825253</v>
      </c>
      <c r="K20" s="103">
        <v>43635</v>
      </c>
      <c r="L20" s="104">
        <f>IF(D20&gt;0,K20/D20*100,"-")</f>
        <v>37.121953294482964</v>
      </c>
      <c r="M20" s="103">
        <v>1037</v>
      </c>
      <c r="N20" s="104">
        <f>IF(D20&gt;0,M20/D20*100,"-")</f>
        <v>0.88221532179165429</v>
      </c>
      <c r="O20" s="103">
        <v>35825</v>
      </c>
      <c r="P20" s="103">
        <v>33912</v>
      </c>
      <c r="Q20" s="104">
        <f>IF(D20&gt;0,O20/D20*100,"-")</f>
        <v>30.477689395550637</v>
      </c>
      <c r="R20" s="103">
        <v>548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51</v>
      </c>
      <c r="B21" s="102" t="s">
        <v>282</v>
      </c>
      <c r="C21" s="101" t="s">
        <v>283</v>
      </c>
      <c r="D21" s="103">
        <f>+SUM(E21,+I21)</f>
        <v>55211</v>
      </c>
      <c r="E21" s="103">
        <f>+SUM(G21,+H21)</f>
        <v>8212</v>
      </c>
      <c r="F21" s="104">
        <f>IF(D21&gt;0,E21/D21*100,"-")</f>
        <v>14.873847602832768</v>
      </c>
      <c r="G21" s="103">
        <v>8073</v>
      </c>
      <c r="H21" s="103">
        <v>139</v>
      </c>
      <c r="I21" s="103">
        <f>+SUM(K21,+M21,+O21)</f>
        <v>46999</v>
      </c>
      <c r="J21" s="104">
        <f>IF(D21&gt;0,I21/D21*100,"-")</f>
        <v>85.126152397167232</v>
      </c>
      <c r="K21" s="103">
        <v>35510</v>
      </c>
      <c r="L21" s="104">
        <f>IF(D21&gt;0,K21/D21*100,"-")</f>
        <v>64.316893372697464</v>
      </c>
      <c r="M21" s="103">
        <v>0</v>
      </c>
      <c r="N21" s="104">
        <f>IF(D21&gt;0,M21/D21*100,"-")</f>
        <v>0</v>
      </c>
      <c r="O21" s="103">
        <v>11489</v>
      </c>
      <c r="P21" s="103">
        <v>11437</v>
      </c>
      <c r="Q21" s="104">
        <f>IF(D21&gt;0,O21/D21*100,"-")</f>
        <v>20.80925902446976</v>
      </c>
      <c r="R21" s="103">
        <v>191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51</v>
      </c>
      <c r="B22" s="102" t="s">
        <v>284</v>
      </c>
      <c r="C22" s="101" t="s">
        <v>285</v>
      </c>
      <c r="D22" s="103">
        <f>+SUM(E22,+I22)</f>
        <v>16753</v>
      </c>
      <c r="E22" s="103">
        <f>+SUM(G22,+H22)</f>
        <v>4548</v>
      </c>
      <c r="F22" s="104">
        <f>IF(D22&gt;0,E22/D22*100,"-")</f>
        <v>27.147376589267591</v>
      </c>
      <c r="G22" s="103">
        <v>4548</v>
      </c>
      <c r="H22" s="103">
        <v>0</v>
      </c>
      <c r="I22" s="103">
        <f>+SUM(K22,+M22,+O22)</f>
        <v>12205</v>
      </c>
      <c r="J22" s="104">
        <f>IF(D22&gt;0,I22/D22*100,"-")</f>
        <v>72.852623410732406</v>
      </c>
      <c r="K22" s="103">
        <v>9141</v>
      </c>
      <c r="L22" s="104">
        <f>IF(D22&gt;0,K22/D22*100,"-")</f>
        <v>54.563361785948786</v>
      </c>
      <c r="M22" s="103">
        <v>0</v>
      </c>
      <c r="N22" s="104">
        <f>IF(D22&gt;0,M22/D22*100,"-")</f>
        <v>0</v>
      </c>
      <c r="O22" s="103">
        <v>3064</v>
      </c>
      <c r="P22" s="103">
        <v>2772</v>
      </c>
      <c r="Q22" s="104">
        <f>IF(D22&gt;0,O22/D22*100,"-")</f>
        <v>18.28926162478362</v>
      </c>
      <c r="R22" s="103">
        <v>59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51</v>
      </c>
      <c r="B23" s="102" t="s">
        <v>286</v>
      </c>
      <c r="C23" s="101" t="s">
        <v>287</v>
      </c>
      <c r="D23" s="103">
        <f>+SUM(E23,+I23)</f>
        <v>6227</v>
      </c>
      <c r="E23" s="103">
        <f>+SUM(G23,+H23)</f>
        <v>3268</v>
      </c>
      <c r="F23" s="104">
        <f>IF(D23&gt;0,E23/D23*100,"-")</f>
        <v>52.481130560462496</v>
      </c>
      <c r="G23" s="103">
        <v>2792</v>
      </c>
      <c r="H23" s="103">
        <v>476</v>
      </c>
      <c r="I23" s="103">
        <f>+SUM(K23,+M23,+O23)</f>
        <v>2959</v>
      </c>
      <c r="J23" s="104">
        <f>IF(D23&gt;0,I23/D23*100,"-")</f>
        <v>47.518869439537497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2959</v>
      </c>
      <c r="P23" s="103">
        <v>2959</v>
      </c>
      <c r="Q23" s="104">
        <f>IF(D23&gt;0,O23/D23*100,"-")</f>
        <v>47.518869439537497</v>
      </c>
      <c r="R23" s="103">
        <v>17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51</v>
      </c>
      <c r="B24" s="102" t="s">
        <v>288</v>
      </c>
      <c r="C24" s="101" t="s">
        <v>289</v>
      </c>
      <c r="D24" s="103">
        <f>+SUM(E24,+I24)</f>
        <v>13540</v>
      </c>
      <c r="E24" s="103">
        <f>+SUM(G24,+H24)</f>
        <v>6765</v>
      </c>
      <c r="F24" s="104">
        <f>IF(D24&gt;0,E24/D24*100,"-")</f>
        <v>49.963072378138847</v>
      </c>
      <c r="G24" s="103">
        <v>6765</v>
      </c>
      <c r="H24" s="103">
        <v>0</v>
      </c>
      <c r="I24" s="103">
        <f>+SUM(K24,+M24,+O24)</f>
        <v>6775</v>
      </c>
      <c r="J24" s="104">
        <f>IF(D24&gt;0,I24/D24*100,"-")</f>
        <v>50.036927621861146</v>
      </c>
      <c r="K24" s="103">
        <v>3768</v>
      </c>
      <c r="L24" s="104">
        <f>IF(D24&gt;0,K24/D24*100,"-")</f>
        <v>27.828655834564252</v>
      </c>
      <c r="M24" s="103">
        <v>0</v>
      </c>
      <c r="N24" s="104">
        <f>IF(D24&gt;0,M24/D24*100,"-")</f>
        <v>0</v>
      </c>
      <c r="O24" s="103">
        <v>3007</v>
      </c>
      <c r="P24" s="103">
        <v>2969</v>
      </c>
      <c r="Q24" s="104">
        <f>IF(D24&gt;0,O24/D24*100,"-")</f>
        <v>22.208271787296898</v>
      </c>
      <c r="R24" s="103">
        <v>159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51</v>
      </c>
      <c r="B25" s="102" t="s">
        <v>290</v>
      </c>
      <c r="C25" s="101" t="s">
        <v>291</v>
      </c>
      <c r="D25" s="103">
        <f>+SUM(E25,+I25)</f>
        <v>33173</v>
      </c>
      <c r="E25" s="103">
        <f>+SUM(G25,+H25)</f>
        <v>4230</v>
      </c>
      <c r="F25" s="104">
        <f>IF(D25&gt;0,E25/D25*100,"-")</f>
        <v>12.751333916136618</v>
      </c>
      <c r="G25" s="103">
        <v>4230</v>
      </c>
      <c r="H25" s="103">
        <v>0</v>
      </c>
      <c r="I25" s="103">
        <f>+SUM(K25,+M25,+O25)</f>
        <v>28943</v>
      </c>
      <c r="J25" s="104">
        <f>IF(D25&gt;0,I25/D25*100,"-")</f>
        <v>87.248666083863384</v>
      </c>
      <c r="K25" s="103">
        <v>18560</v>
      </c>
      <c r="L25" s="104">
        <f>IF(D25&gt;0,K25/D25*100,"-")</f>
        <v>55.949115244325206</v>
      </c>
      <c r="M25" s="103">
        <v>0</v>
      </c>
      <c r="N25" s="104">
        <f>IF(D25&gt;0,M25/D25*100,"-")</f>
        <v>0</v>
      </c>
      <c r="O25" s="103">
        <v>10383</v>
      </c>
      <c r="P25" s="103">
        <v>10335</v>
      </c>
      <c r="Q25" s="104">
        <f>IF(D25&gt;0,O25/D25*100,"-")</f>
        <v>31.299550839538178</v>
      </c>
      <c r="R25" s="103">
        <v>82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51</v>
      </c>
      <c r="B26" s="102" t="s">
        <v>292</v>
      </c>
      <c r="C26" s="101" t="s">
        <v>293</v>
      </c>
      <c r="D26" s="103">
        <f>+SUM(E26,+I26)</f>
        <v>27264</v>
      </c>
      <c r="E26" s="103">
        <f>+SUM(G26,+H26)</f>
        <v>1435</v>
      </c>
      <c r="F26" s="104">
        <f>IF(D26&gt;0,E26/D26*100,"-")</f>
        <v>5.263350938967136</v>
      </c>
      <c r="G26" s="103">
        <v>1435</v>
      </c>
      <c r="H26" s="103">
        <v>0</v>
      </c>
      <c r="I26" s="103">
        <f>+SUM(K26,+M26,+O26)</f>
        <v>25829</v>
      </c>
      <c r="J26" s="104">
        <f>IF(D26&gt;0,I26/D26*100,"-")</f>
        <v>94.736649061032864</v>
      </c>
      <c r="K26" s="103">
        <v>20394</v>
      </c>
      <c r="L26" s="104">
        <f>IF(D26&gt;0,K26/D26*100,"-")</f>
        <v>74.801936619718319</v>
      </c>
      <c r="M26" s="103">
        <v>0</v>
      </c>
      <c r="N26" s="104">
        <f>IF(D26&gt;0,M26/D26*100,"-")</f>
        <v>0</v>
      </c>
      <c r="O26" s="103">
        <v>5435</v>
      </c>
      <c r="P26" s="103">
        <v>0</v>
      </c>
      <c r="Q26" s="104">
        <f>IF(D26&gt;0,O26/D26*100,"-")</f>
        <v>19.934712441314552</v>
      </c>
      <c r="R26" s="103">
        <v>79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51</v>
      </c>
      <c r="B27" s="102" t="s">
        <v>294</v>
      </c>
      <c r="C27" s="101" t="s">
        <v>295</v>
      </c>
      <c r="D27" s="103">
        <f>+SUM(E27,+I27)</f>
        <v>5714</v>
      </c>
      <c r="E27" s="103">
        <f>+SUM(G27,+H27)</f>
        <v>1402</v>
      </c>
      <c r="F27" s="104">
        <f>IF(D27&gt;0,E27/D27*100,"-")</f>
        <v>24.536226811340565</v>
      </c>
      <c r="G27" s="103">
        <v>1402</v>
      </c>
      <c r="H27" s="103">
        <v>0</v>
      </c>
      <c r="I27" s="103">
        <f>+SUM(K27,+M27,+O27)</f>
        <v>4312</v>
      </c>
      <c r="J27" s="104">
        <f>IF(D27&gt;0,I27/D27*100,"-")</f>
        <v>75.463773188659431</v>
      </c>
      <c r="K27" s="103">
        <v>2998</v>
      </c>
      <c r="L27" s="104">
        <f>IF(D27&gt;0,K27/D27*100,"-")</f>
        <v>52.467623381169062</v>
      </c>
      <c r="M27" s="103">
        <v>0</v>
      </c>
      <c r="N27" s="104">
        <f>IF(D27&gt;0,M27/D27*100,"-")</f>
        <v>0</v>
      </c>
      <c r="O27" s="103">
        <v>1314</v>
      </c>
      <c r="P27" s="103">
        <v>1199</v>
      </c>
      <c r="Q27" s="104">
        <f>IF(D27&gt;0,O27/D27*100,"-")</f>
        <v>22.996149807490372</v>
      </c>
      <c r="R27" s="103">
        <v>18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51</v>
      </c>
      <c r="B28" s="102" t="s">
        <v>296</v>
      </c>
      <c r="C28" s="101" t="s">
        <v>297</v>
      </c>
      <c r="D28" s="103">
        <f>+SUM(E28,+I28)</f>
        <v>15655</v>
      </c>
      <c r="E28" s="103">
        <f>+SUM(G28,+H28)</f>
        <v>2227</v>
      </c>
      <c r="F28" s="104">
        <f>IF(D28&gt;0,E28/D28*100,"-")</f>
        <v>14.225487064835516</v>
      </c>
      <c r="G28" s="103">
        <v>2227</v>
      </c>
      <c r="H28" s="103">
        <v>0</v>
      </c>
      <c r="I28" s="103">
        <f>+SUM(K28,+M28,+O28)</f>
        <v>13428</v>
      </c>
      <c r="J28" s="104">
        <f>IF(D28&gt;0,I28/D28*100,"-")</f>
        <v>85.774512935164481</v>
      </c>
      <c r="K28" s="103">
        <v>7916</v>
      </c>
      <c r="L28" s="104">
        <f>IF(D28&gt;0,K28/D28*100,"-")</f>
        <v>50.565314595975728</v>
      </c>
      <c r="M28" s="103">
        <v>0</v>
      </c>
      <c r="N28" s="104">
        <f>IF(D28&gt;0,M28/D28*100,"-")</f>
        <v>0</v>
      </c>
      <c r="O28" s="103">
        <v>5512</v>
      </c>
      <c r="P28" s="103">
        <v>721</v>
      </c>
      <c r="Q28" s="104">
        <f>IF(D28&gt;0,O28/D28*100,"-")</f>
        <v>35.20919833918876</v>
      </c>
      <c r="R28" s="103">
        <v>150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51</v>
      </c>
      <c r="B29" s="102" t="s">
        <v>298</v>
      </c>
      <c r="C29" s="101" t="s">
        <v>299</v>
      </c>
      <c r="D29" s="103">
        <f>+SUM(E29,+I29)</f>
        <v>7685</v>
      </c>
      <c r="E29" s="103">
        <f>+SUM(G29,+H29)</f>
        <v>3194</v>
      </c>
      <c r="F29" s="104">
        <f>IF(D29&gt;0,E29/D29*100,"-")</f>
        <v>41.561483409238775</v>
      </c>
      <c r="G29" s="103">
        <v>3194</v>
      </c>
      <c r="H29" s="103">
        <v>0</v>
      </c>
      <c r="I29" s="103">
        <f>+SUM(K29,+M29,+O29)</f>
        <v>4491</v>
      </c>
      <c r="J29" s="104">
        <f>IF(D29&gt;0,I29/D29*100,"-")</f>
        <v>58.438516590761225</v>
      </c>
      <c r="K29" s="103">
        <v>2340</v>
      </c>
      <c r="L29" s="104">
        <f>IF(D29&gt;0,K29/D29*100,"-")</f>
        <v>30.448926480156146</v>
      </c>
      <c r="M29" s="103">
        <v>0</v>
      </c>
      <c r="N29" s="104">
        <f>IF(D29&gt;0,M29/D29*100,"-")</f>
        <v>0</v>
      </c>
      <c r="O29" s="103">
        <v>2151</v>
      </c>
      <c r="P29" s="103">
        <v>1510</v>
      </c>
      <c r="Q29" s="104">
        <f>IF(D29&gt;0,O29/D29*100,"-")</f>
        <v>27.989590110605072</v>
      </c>
      <c r="R29" s="103">
        <v>42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51</v>
      </c>
      <c r="B30" s="102" t="s">
        <v>300</v>
      </c>
      <c r="C30" s="101" t="s">
        <v>301</v>
      </c>
      <c r="D30" s="103">
        <f>+SUM(E30,+I30)</f>
        <v>5544</v>
      </c>
      <c r="E30" s="103">
        <f>+SUM(G30,+H30)</f>
        <v>2289</v>
      </c>
      <c r="F30" s="104">
        <f>IF(D30&gt;0,E30/D30*100,"-")</f>
        <v>41.287878787878789</v>
      </c>
      <c r="G30" s="103">
        <v>2229</v>
      </c>
      <c r="H30" s="103">
        <v>60</v>
      </c>
      <c r="I30" s="103">
        <f>+SUM(K30,+M30,+O30)</f>
        <v>3255</v>
      </c>
      <c r="J30" s="104">
        <f>IF(D30&gt;0,I30/D30*100,"-")</f>
        <v>58.712121212121218</v>
      </c>
      <c r="K30" s="103">
        <v>1569</v>
      </c>
      <c r="L30" s="104">
        <f>IF(D30&gt;0,K30/D30*100,"-")</f>
        <v>28.3008658008658</v>
      </c>
      <c r="M30" s="103">
        <v>0</v>
      </c>
      <c r="N30" s="104">
        <f>IF(D30&gt;0,M30/D30*100,"-")</f>
        <v>0</v>
      </c>
      <c r="O30" s="103">
        <v>1686</v>
      </c>
      <c r="P30" s="103">
        <v>0</v>
      </c>
      <c r="Q30" s="104">
        <f>IF(D30&gt;0,O30/D30*100,"-")</f>
        <v>30.411255411255411</v>
      </c>
      <c r="R30" s="103">
        <v>90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51</v>
      </c>
      <c r="B31" s="102" t="s">
        <v>302</v>
      </c>
      <c r="C31" s="101" t="s">
        <v>303</v>
      </c>
      <c r="D31" s="103">
        <f>+SUM(E31,+I31)</f>
        <v>11960</v>
      </c>
      <c r="E31" s="103">
        <f>+SUM(G31,+H31)</f>
        <v>4166</v>
      </c>
      <c r="F31" s="104">
        <f>IF(D31&gt;0,E31/D31*100,"-")</f>
        <v>34.832775919732441</v>
      </c>
      <c r="G31" s="103">
        <v>4142</v>
      </c>
      <c r="H31" s="103">
        <v>24</v>
      </c>
      <c r="I31" s="103">
        <f>+SUM(K31,+M31,+O31)</f>
        <v>7794</v>
      </c>
      <c r="J31" s="104">
        <f>IF(D31&gt;0,I31/D31*100,"-")</f>
        <v>65.167224080267559</v>
      </c>
      <c r="K31" s="103">
        <v>7149</v>
      </c>
      <c r="L31" s="104">
        <f>IF(D31&gt;0,K31/D31*100,"-")</f>
        <v>59.774247491638796</v>
      </c>
      <c r="M31" s="103">
        <v>0</v>
      </c>
      <c r="N31" s="104">
        <f>IF(D31&gt;0,M31/D31*100,"-")</f>
        <v>0</v>
      </c>
      <c r="O31" s="103">
        <v>645</v>
      </c>
      <c r="P31" s="103">
        <v>0</v>
      </c>
      <c r="Q31" s="104">
        <f>IF(D31&gt;0,O31/D31*100,"-")</f>
        <v>5.3929765886287626</v>
      </c>
      <c r="R31" s="103">
        <v>50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51</v>
      </c>
      <c r="B32" s="102" t="s">
        <v>304</v>
      </c>
      <c r="C32" s="101" t="s">
        <v>305</v>
      </c>
      <c r="D32" s="103">
        <f>+SUM(E32,+I32)</f>
        <v>15714</v>
      </c>
      <c r="E32" s="103">
        <f>+SUM(G32,+H32)</f>
        <v>7297</v>
      </c>
      <c r="F32" s="104">
        <f>IF(D32&gt;0,E32/D32*100,"-")</f>
        <v>46.436298841797125</v>
      </c>
      <c r="G32" s="103">
        <v>7297</v>
      </c>
      <c r="H32" s="103">
        <v>0</v>
      </c>
      <c r="I32" s="103">
        <f>+SUM(K32,+M32,+O32)</f>
        <v>8417</v>
      </c>
      <c r="J32" s="104">
        <f>IF(D32&gt;0,I32/D32*100,"-")</f>
        <v>53.563701158202882</v>
      </c>
      <c r="K32" s="103">
        <v>3194</v>
      </c>
      <c r="L32" s="104">
        <f>IF(D32&gt;0,K32/D32*100,"-")</f>
        <v>20.325824105892835</v>
      </c>
      <c r="M32" s="103">
        <v>0</v>
      </c>
      <c r="N32" s="104">
        <f>IF(D32&gt;0,M32/D32*100,"-")</f>
        <v>0</v>
      </c>
      <c r="O32" s="103">
        <v>5223</v>
      </c>
      <c r="P32" s="103">
        <v>5223</v>
      </c>
      <c r="Q32" s="104">
        <f>IF(D32&gt;0,O32/D32*100,"-")</f>
        <v>33.237877052310047</v>
      </c>
      <c r="R32" s="103">
        <v>64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51</v>
      </c>
      <c r="B33" s="102" t="s">
        <v>306</v>
      </c>
      <c r="C33" s="101" t="s">
        <v>307</v>
      </c>
      <c r="D33" s="103">
        <f>+SUM(E33,+I33)</f>
        <v>9462</v>
      </c>
      <c r="E33" s="103">
        <f>+SUM(G33,+H33)</f>
        <v>5720</v>
      </c>
      <c r="F33" s="104">
        <f>IF(D33&gt;0,E33/D33*100,"-")</f>
        <v>60.452335658423159</v>
      </c>
      <c r="G33" s="103">
        <v>5720</v>
      </c>
      <c r="H33" s="103">
        <v>0</v>
      </c>
      <c r="I33" s="103">
        <f>+SUM(K33,+M33,+O33)</f>
        <v>3742</v>
      </c>
      <c r="J33" s="104">
        <f>IF(D33&gt;0,I33/D33*100,"-")</f>
        <v>39.547664341576834</v>
      </c>
      <c r="K33" s="103">
        <v>2028</v>
      </c>
      <c r="L33" s="104">
        <f>IF(D33&gt;0,K33/D33*100,"-")</f>
        <v>21.433100824350031</v>
      </c>
      <c r="M33" s="103">
        <v>0</v>
      </c>
      <c r="N33" s="104">
        <f>IF(D33&gt;0,M33/D33*100,"-")</f>
        <v>0</v>
      </c>
      <c r="O33" s="103">
        <v>1714</v>
      </c>
      <c r="P33" s="103">
        <v>1714</v>
      </c>
      <c r="Q33" s="104">
        <f>IF(D33&gt;0,O33/D33*100,"-")</f>
        <v>18.114563517226802</v>
      </c>
      <c r="R33" s="103">
        <v>59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51</v>
      </c>
      <c r="B34" s="102" t="s">
        <v>308</v>
      </c>
      <c r="C34" s="101" t="s">
        <v>309</v>
      </c>
      <c r="D34" s="103">
        <f>+SUM(E34,+I34)</f>
        <v>3441</v>
      </c>
      <c r="E34" s="103">
        <f>+SUM(G34,+H34)</f>
        <v>1791</v>
      </c>
      <c r="F34" s="104">
        <f>IF(D34&gt;0,E34/D34*100,"-")</f>
        <v>52.048823016564953</v>
      </c>
      <c r="G34" s="103">
        <v>1791</v>
      </c>
      <c r="H34" s="103">
        <v>0</v>
      </c>
      <c r="I34" s="103">
        <f>+SUM(K34,+M34,+O34)</f>
        <v>1650</v>
      </c>
      <c r="J34" s="104">
        <f>IF(D34&gt;0,I34/D34*100,"-")</f>
        <v>47.951176983435047</v>
      </c>
      <c r="K34" s="103">
        <v>322</v>
      </c>
      <c r="L34" s="104">
        <f>IF(D34&gt;0,K34/D34*100,"-")</f>
        <v>9.3577448416158084</v>
      </c>
      <c r="M34" s="103">
        <v>0</v>
      </c>
      <c r="N34" s="104">
        <f>IF(D34&gt;0,M34/D34*100,"-")</f>
        <v>0</v>
      </c>
      <c r="O34" s="103">
        <v>1328</v>
      </c>
      <c r="P34" s="103">
        <v>1328</v>
      </c>
      <c r="Q34" s="104">
        <f>IF(D34&gt;0,O34/D34*100,"-")</f>
        <v>38.593432141819243</v>
      </c>
      <c r="R34" s="103">
        <v>22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51</v>
      </c>
      <c r="B35" s="102" t="s">
        <v>310</v>
      </c>
      <c r="C35" s="101" t="s">
        <v>311</v>
      </c>
      <c r="D35" s="103">
        <f>+SUM(E35,+I35)</f>
        <v>2736</v>
      </c>
      <c r="E35" s="103">
        <f>+SUM(G35,+H35)</f>
        <v>1955</v>
      </c>
      <c r="F35" s="104">
        <f>IF(D35&gt;0,E35/D35*100,"-")</f>
        <v>71.454678362573105</v>
      </c>
      <c r="G35" s="103">
        <v>1955</v>
      </c>
      <c r="H35" s="103">
        <v>0</v>
      </c>
      <c r="I35" s="103">
        <f>+SUM(K35,+M35,+O35)</f>
        <v>781</v>
      </c>
      <c r="J35" s="104">
        <f>IF(D35&gt;0,I35/D35*100,"-")</f>
        <v>28.545321637426902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781</v>
      </c>
      <c r="P35" s="103">
        <v>781</v>
      </c>
      <c r="Q35" s="104">
        <f>IF(D35&gt;0,O35/D35*100,"-")</f>
        <v>28.545321637426902</v>
      </c>
      <c r="R35" s="103">
        <v>18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51</v>
      </c>
      <c r="B36" s="102" t="s">
        <v>312</v>
      </c>
      <c r="C36" s="101" t="s">
        <v>313</v>
      </c>
      <c r="D36" s="103">
        <f>+SUM(E36,+I36)</f>
        <v>9038</v>
      </c>
      <c r="E36" s="103">
        <f>+SUM(G36,+H36)</f>
        <v>4097</v>
      </c>
      <c r="F36" s="104">
        <f>IF(D36&gt;0,E36/D36*100,"-")</f>
        <v>45.330825403850412</v>
      </c>
      <c r="G36" s="103">
        <v>3996</v>
      </c>
      <c r="H36" s="103">
        <v>101</v>
      </c>
      <c r="I36" s="103">
        <f>+SUM(K36,+M36,+O36)</f>
        <v>4941</v>
      </c>
      <c r="J36" s="104">
        <f>IF(D36&gt;0,I36/D36*100,"-")</f>
        <v>54.669174596149595</v>
      </c>
      <c r="K36" s="103">
        <v>2719</v>
      </c>
      <c r="L36" s="104">
        <f>IF(D36&gt;0,K36/D36*100,"-")</f>
        <v>30.084089400309804</v>
      </c>
      <c r="M36" s="103">
        <v>0</v>
      </c>
      <c r="N36" s="104">
        <f>IF(D36&gt;0,M36/D36*100,"-")</f>
        <v>0</v>
      </c>
      <c r="O36" s="103">
        <v>2222</v>
      </c>
      <c r="P36" s="103">
        <v>2222</v>
      </c>
      <c r="Q36" s="104">
        <f>IF(D36&gt;0,O36/D36*100,"-")</f>
        <v>24.585085195839788</v>
      </c>
      <c r="R36" s="103">
        <v>89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51</v>
      </c>
      <c r="B37" s="102" t="s">
        <v>314</v>
      </c>
      <c r="C37" s="101" t="s">
        <v>315</v>
      </c>
      <c r="D37" s="103">
        <f>+SUM(E37,+I37)</f>
        <v>4258</v>
      </c>
      <c r="E37" s="103">
        <f>+SUM(G37,+H37)</f>
        <v>1321</v>
      </c>
      <c r="F37" s="104">
        <f>IF(D37&gt;0,E37/D37*100,"-")</f>
        <v>31.023954908407703</v>
      </c>
      <c r="G37" s="103">
        <v>1321</v>
      </c>
      <c r="H37" s="103">
        <v>0</v>
      </c>
      <c r="I37" s="103">
        <f>+SUM(K37,+M37,+O37)</f>
        <v>2937</v>
      </c>
      <c r="J37" s="104">
        <f>IF(D37&gt;0,I37/D37*100,"-")</f>
        <v>68.976045091592297</v>
      </c>
      <c r="K37" s="103">
        <v>1981</v>
      </c>
      <c r="L37" s="104">
        <f>IF(D37&gt;0,K37/D37*100,"-")</f>
        <v>46.524189760450916</v>
      </c>
      <c r="M37" s="103">
        <v>0</v>
      </c>
      <c r="N37" s="104">
        <f>IF(D37&gt;0,M37/D37*100,"-")</f>
        <v>0</v>
      </c>
      <c r="O37" s="103">
        <v>956</v>
      </c>
      <c r="P37" s="103">
        <v>321</v>
      </c>
      <c r="Q37" s="104">
        <f>IF(D37&gt;0,O37/D37*100,"-")</f>
        <v>22.451855331141381</v>
      </c>
      <c r="R37" s="103">
        <v>12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51</v>
      </c>
      <c r="B38" s="102" t="s">
        <v>316</v>
      </c>
      <c r="C38" s="101" t="s">
        <v>317</v>
      </c>
      <c r="D38" s="103">
        <f>+SUM(E38,+I38)</f>
        <v>5819</v>
      </c>
      <c r="E38" s="103">
        <f>+SUM(G38,+H38)</f>
        <v>2429</v>
      </c>
      <c r="F38" s="104">
        <f>IF(D38&gt;0,E38/D38*100,"-")</f>
        <v>41.742567451452139</v>
      </c>
      <c r="G38" s="103">
        <v>2429</v>
      </c>
      <c r="H38" s="103">
        <v>0</v>
      </c>
      <c r="I38" s="103">
        <f>+SUM(K38,+M38,+O38)</f>
        <v>3390</v>
      </c>
      <c r="J38" s="104">
        <f>IF(D38&gt;0,I38/D38*100,"-")</f>
        <v>58.257432548547861</v>
      </c>
      <c r="K38" s="103">
        <v>1822</v>
      </c>
      <c r="L38" s="104">
        <f>IF(D38&gt;0,K38/D38*100,"-")</f>
        <v>31.31122185942602</v>
      </c>
      <c r="M38" s="103">
        <v>0</v>
      </c>
      <c r="N38" s="104">
        <f>IF(D38&gt;0,M38/D38*100,"-")</f>
        <v>0</v>
      </c>
      <c r="O38" s="103">
        <v>1568</v>
      </c>
      <c r="P38" s="103">
        <v>1568</v>
      </c>
      <c r="Q38" s="104">
        <f>IF(D38&gt;0,O38/D38*100,"-")</f>
        <v>26.946210689121841</v>
      </c>
      <c r="R38" s="103">
        <v>16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51</v>
      </c>
      <c r="B39" s="102" t="s">
        <v>318</v>
      </c>
      <c r="C39" s="101" t="s">
        <v>319</v>
      </c>
      <c r="D39" s="103">
        <f>+SUM(E39,+I39)</f>
        <v>16887</v>
      </c>
      <c r="E39" s="103">
        <f>+SUM(G39,+H39)</f>
        <v>9609</v>
      </c>
      <c r="F39" s="104">
        <f>IF(D39&gt;0,E39/D39*100,"-")</f>
        <v>56.901758749333808</v>
      </c>
      <c r="G39" s="103">
        <v>9609</v>
      </c>
      <c r="H39" s="103">
        <v>0</v>
      </c>
      <c r="I39" s="103">
        <f>+SUM(K39,+M39,+O39)</f>
        <v>7278</v>
      </c>
      <c r="J39" s="104">
        <f>IF(D39&gt;0,I39/D39*100,"-")</f>
        <v>43.098241250666192</v>
      </c>
      <c r="K39" s="103">
        <v>2505</v>
      </c>
      <c r="L39" s="104">
        <f>IF(D39&gt;0,K39/D39*100,"-")</f>
        <v>14.833895896251553</v>
      </c>
      <c r="M39" s="103">
        <v>0</v>
      </c>
      <c r="N39" s="104">
        <f>IF(D39&gt;0,M39/D39*100,"-")</f>
        <v>0</v>
      </c>
      <c r="O39" s="103">
        <v>4773</v>
      </c>
      <c r="P39" s="103">
        <v>3983</v>
      </c>
      <c r="Q39" s="104">
        <f>IF(D39&gt;0,O39/D39*100,"-")</f>
        <v>28.264345354414637</v>
      </c>
      <c r="R39" s="103">
        <v>58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51</v>
      </c>
      <c r="B40" s="102" t="s">
        <v>320</v>
      </c>
      <c r="C40" s="101" t="s">
        <v>321</v>
      </c>
      <c r="D40" s="103">
        <f>+SUM(E40,+I40)</f>
        <v>12615</v>
      </c>
      <c r="E40" s="103">
        <f>+SUM(G40,+H40)</f>
        <v>8149</v>
      </c>
      <c r="F40" s="104">
        <f>IF(D40&gt;0,E40/D40*100,"-")</f>
        <v>64.597701149425291</v>
      </c>
      <c r="G40" s="103">
        <v>8149</v>
      </c>
      <c r="H40" s="103">
        <v>0</v>
      </c>
      <c r="I40" s="103">
        <f>+SUM(K40,+M40,+O40)</f>
        <v>4466</v>
      </c>
      <c r="J40" s="104">
        <f>IF(D40&gt;0,I40/D40*100,"-")</f>
        <v>35.402298850574716</v>
      </c>
      <c r="K40" s="103">
        <v>2808</v>
      </c>
      <c r="L40" s="104">
        <f>IF(D40&gt;0,K40/D40*100,"-")</f>
        <v>22.25921521997622</v>
      </c>
      <c r="M40" s="103">
        <v>0</v>
      </c>
      <c r="N40" s="104">
        <f>IF(D40&gt;0,M40/D40*100,"-")</f>
        <v>0</v>
      </c>
      <c r="O40" s="103">
        <v>1658</v>
      </c>
      <c r="P40" s="103">
        <v>1589</v>
      </c>
      <c r="Q40" s="104">
        <f>IF(D40&gt;0,O40/D40*100,"-")</f>
        <v>13.143083630598493</v>
      </c>
      <c r="R40" s="103">
        <v>155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0">
    <sortCondition ref="A8:A40"/>
    <sortCondition ref="B8:B40"/>
    <sortCondition ref="C8:C4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岩手県</v>
      </c>
      <c r="B7" s="107" t="str">
        <f>水洗化人口等!B7</f>
        <v>03000</v>
      </c>
      <c r="C7" s="106" t="s">
        <v>200</v>
      </c>
      <c r="D7" s="108">
        <f>SUM(E7,+H7,+K7)</f>
        <v>525190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175408</v>
      </c>
      <c r="I7" s="108">
        <f>SUM(I$8:I$207)</f>
        <v>160997</v>
      </c>
      <c r="J7" s="108">
        <f>SUM(J$8:J$207)</f>
        <v>14411</v>
      </c>
      <c r="K7" s="108">
        <f>SUM(L7:M7)</f>
        <v>349782</v>
      </c>
      <c r="L7" s="108">
        <f>SUM(L$8:L$207)</f>
        <v>192527</v>
      </c>
      <c r="M7" s="108">
        <f>SUM(M$8:M$207)</f>
        <v>157255</v>
      </c>
      <c r="N7" s="108">
        <f>SUM(O7,+V7,+AC7)</f>
        <v>525943</v>
      </c>
      <c r="O7" s="108">
        <f>SUM(P7:U7)</f>
        <v>353524</v>
      </c>
      <c r="P7" s="108">
        <f t="shared" ref="P7:U7" si="0">SUM(P$8:P$207)</f>
        <v>353524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171666</v>
      </c>
      <c r="W7" s="108">
        <f t="shared" ref="W7:AB7" si="1">SUM(W$8:W$207)</f>
        <v>171666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753</v>
      </c>
      <c r="AD7" s="108">
        <f>SUM(AD$8:AD$207)</f>
        <v>753</v>
      </c>
      <c r="AE7" s="108">
        <f>SUM(AE$8:AE$207)</f>
        <v>0</v>
      </c>
      <c r="AF7" s="108">
        <f>SUM(AG7:AI7)</f>
        <v>13098</v>
      </c>
      <c r="AG7" s="108">
        <f>SUM(AG$8:AG$207)</f>
        <v>13098</v>
      </c>
      <c r="AH7" s="108">
        <f>SUM(AH$8:AH$207)</f>
        <v>0</v>
      </c>
      <c r="AI7" s="108">
        <f>SUM(AI$8:AI$207)</f>
        <v>0</v>
      </c>
      <c r="AJ7" s="108">
        <f>SUM(AK7:AS7)</f>
        <v>13413</v>
      </c>
      <c r="AK7" s="108">
        <f t="shared" ref="AK7:AS7" si="2">SUM(AK$8:AK$207)</f>
        <v>0</v>
      </c>
      <c r="AL7" s="108">
        <f t="shared" si="2"/>
        <v>409</v>
      </c>
      <c r="AM7" s="108">
        <f t="shared" si="2"/>
        <v>4698</v>
      </c>
      <c r="AN7" s="108">
        <f t="shared" si="2"/>
        <v>4538</v>
      </c>
      <c r="AO7" s="108">
        <f t="shared" si="2"/>
        <v>0</v>
      </c>
      <c r="AP7" s="108">
        <f t="shared" si="2"/>
        <v>0</v>
      </c>
      <c r="AQ7" s="108">
        <f t="shared" si="2"/>
        <v>121</v>
      </c>
      <c r="AR7" s="108">
        <f t="shared" si="2"/>
        <v>5</v>
      </c>
      <c r="AS7" s="108">
        <f t="shared" si="2"/>
        <v>3642</v>
      </c>
      <c r="AT7" s="108">
        <f>SUM(AU7:AY7)</f>
        <v>470</v>
      </c>
      <c r="AU7" s="108">
        <f>SUM(AU$8:AU$207)</f>
        <v>94</v>
      </c>
      <c r="AV7" s="108">
        <f>SUM(AV$8:AV$207)</f>
        <v>0</v>
      </c>
      <c r="AW7" s="108">
        <f>SUM(AW$8:AW$207)</f>
        <v>376</v>
      </c>
      <c r="AX7" s="108">
        <f>SUM(AX$8:AX$207)</f>
        <v>0</v>
      </c>
      <c r="AY7" s="108">
        <f>SUM(AY$8:AY$207)</f>
        <v>0</v>
      </c>
      <c r="AZ7" s="108">
        <f>SUM(BA7:BC7)</f>
        <v>1133</v>
      </c>
      <c r="BA7" s="108">
        <f>SUM(BA$8:BA$207)</f>
        <v>1133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51</v>
      </c>
      <c r="B8" s="113" t="s">
        <v>254</v>
      </c>
      <c r="C8" s="101" t="s">
        <v>255</v>
      </c>
      <c r="D8" s="103">
        <f>SUM(E8,+H8,+K8)</f>
        <v>27047</v>
      </c>
      <c r="E8" s="103">
        <f>SUM(F8:G8)</f>
        <v>0</v>
      </c>
      <c r="F8" s="103">
        <v>0</v>
      </c>
      <c r="G8" s="103">
        <v>0</v>
      </c>
      <c r="H8" s="103">
        <f>SUM(I8:J8)</f>
        <v>5742</v>
      </c>
      <c r="I8" s="103">
        <v>4078</v>
      </c>
      <c r="J8" s="103">
        <v>1664</v>
      </c>
      <c r="K8" s="103">
        <f>SUM(L8:M8)</f>
        <v>21305</v>
      </c>
      <c r="L8" s="103">
        <v>15052</v>
      </c>
      <c r="M8" s="103">
        <v>6253</v>
      </c>
      <c r="N8" s="103">
        <f>SUM(O8,+V8,+AC8)</f>
        <v>27047</v>
      </c>
      <c r="O8" s="103">
        <f>SUM(P8:U8)</f>
        <v>19130</v>
      </c>
      <c r="P8" s="103">
        <v>19130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7917</v>
      </c>
      <c r="W8" s="103">
        <v>7917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17</v>
      </c>
      <c r="AG8" s="103">
        <v>17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17</v>
      </c>
      <c r="AU8" s="103">
        <v>17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188</v>
      </c>
      <c r="BA8" s="103">
        <v>188</v>
      </c>
      <c r="BB8" s="103">
        <v>0</v>
      </c>
      <c r="BC8" s="103">
        <v>0</v>
      </c>
    </row>
    <row r="9" spans="1:55" s="105" customFormat="1" ht="13.5" customHeight="1">
      <c r="A9" s="115" t="s">
        <v>51</v>
      </c>
      <c r="B9" s="113" t="s">
        <v>258</v>
      </c>
      <c r="C9" s="101" t="s">
        <v>259</v>
      </c>
      <c r="D9" s="103">
        <f>SUM(E9,+H9,+K9)</f>
        <v>27527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27527</v>
      </c>
      <c r="L9" s="103">
        <v>19817</v>
      </c>
      <c r="M9" s="103">
        <v>7710</v>
      </c>
      <c r="N9" s="103">
        <f>SUM(O9,+V9,+AC9)</f>
        <v>27527</v>
      </c>
      <c r="O9" s="103">
        <f>SUM(P9:U9)</f>
        <v>19817</v>
      </c>
      <c r="P9" s="103">
        <v>19817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7710</v>
      </c>
      <c r="W9" s="103">
        <v>7710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872</v>
      </c>
      <c r="AG9" s="103">
        <v>872</v>
      </c>
      <c r="AH9" s="103">
        <v>0</v>
      </c>
      <c r="AI9" s="103">
        <v>0</v>
      </c>
      <c r="AJ9" s="103">
        <f>SUM(AK9:AS9)</f>
        <v>872</v>
      </c>
      <c r="AK9" s="103">
        <v>0</v>
      </c>
      <c r="AL9" s="103">
        <v>0</v>
      </c>
      <c r="AM9" s="103">
        <v>869</v>
      </c>
      <c r="AN9" s="103">
        <v>0</v>
      </c>
      <c r="AO9" s="103">
        <v>0</v>
      </c>
      <c r="AP9" s="103">
        <v>0</v>
      </c>
      <c r="AQ9" s="103">
        <v>0</v>
      </c>
      <c r="AR9" s="103">
        <v>3</v>
      </c>
      <c r="AS9" s="103">
        <v>0</v>
      </c>
      <c r="AT9" s="103">
        <f>SUM(AU9:AY9)</f>
        <v>80</v>
      </c>
      <c r="AU9" s="103">
        <v>0</v>
      </c>
      <c r="AV9" s="103">
        <v>0</v>
      </c>
      <c r="AW9" s="103">
        <v>80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51</v>
      </c>
      <c r="B10" s="113" t="s">
        <v>260</v>
      </c>
      <c r="C10" s="101" t="s">
        <v>261</v>
      </c>
      <c r="D10" s="103">
        <f>SUM(E10,+H10,+K10)</f>
        <v>29804</v>
      </c>
      <c r="E10" s="103">
        <f>SUM(F10:G10)</f>
        <v>0</v>
      </c>
      <c r="F10" s="103">
        <v>0</v>
      </c>
      <c r="G10" s="103">
        <v>0</v>
      </c>
      <c r="H10" s="103">
        <f>SUM(I10:J10)</f>
        <v>18792</v>
      </c>
      <c r="I10" s="103">
        <v>18792</v>
      </c>
      <c r="J10" s="103">
        <v>0</v>
      </c>
      <c r="K10" s="103">
        <f>SUM(L10:M10)</f>
        <v>11012</v>
      </c>
      <c r="L10" s="103">
        <v>0</v>
      </c>
      <c r="M10" s="103">
        <v>11012</v>
      </c>
      <c r="N10" s="103">
        <f>SUM(O10,+V10,+AC10)</f>
        <v>29858</v>
      </c>
      <c r="O10" s="103">
        <f>SUM(P10:U10)</f>
        <v>18792</v>
      </c>
      <c r="P10" s="103">
        <v>18792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11012</v>
      </c>
      <c r="W10" s="103">
        <v>11012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54</v>
      </c>
      <c r="AD10" s="103">
        <v>54</v>
      </c>
      <c r="AE10" s="103">
        <v>0</v>
      </c>
      <c r="AF10" s="103">
        <f>SUM(AG10:AI10)</f>
        <v>989</v>
      </c>
      <c r="AG10" s="103">
        <v>989</v>
      </c>
      <c r="AH10" s="103">
        <v>0</v>
      </c>
      <c r="AI10" s="103">
        <v>0</v>
      </c>
      <c r="AJ10" s="103">
        <f>SUM(AK10:AS10)</f>
        <v>989</v>
      </c>
      <c r="AK10" s="103">
        <v>0</v>
      </c>
      <c r="AL10" s="103">
        <v>0</v>
      </c>
      <c r="AM10" s="103">
        <v>25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964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51</v>
      </c>
      <c r="B11" s="113" t="s">
        <v>262</v>
      </c>
      <c r="C11" s="101" t="s">
        <v>263</v>
      </c>
      <c r="D11" s="103">
        <f>SUM(E11,+H11,+K11)</f>
        <v>38884</v>
      </c>
      <c r="E11" s="103">
        <f>SUM(F11:G11)</f>
        <v>0</v>
      </c>
      <c r="F11" s="103">
        <v>0</v>
      </c>
      <c r="G11" s="103">
        <v>0</v>
      </c>
      <c r="H11" s="103">
        <f>SUM(I11:J11)</f>
        <v>19295</v>
      </c>
      <c r="I11" s="103">
        <v>19295</v>
      </c>
      <c r="J11" s="103">
        <v>0</v>
      </c>
      <c r="K11" s="103">
        <f>SUM(L11:M11)</f>
        <v>19589</v>
      </c>
      <c r="L11" s="103">
        <v>0</v>
      </c>
      <c r="M11" s="103">
        <v>19589</v>
      </c>
      <c r="N11" s="103">
        <f>SUM(O11,+V11,+AC11)</f>
        <v>38884</v>
      </c>
      <c r="O11" s="103">
        <f>SUM(P11:U11)</f>
        <v>19295</v>
      </c>
      <c r="P11" s="103">
        <v>19295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19589</v>
      </c>
      <c r="W11" s="103">
        <v>19589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1151</v>
      </c>
      <c r="AG11" s="103">
        <v>1151</v>
      </c>
      <c r="AH11" s="103">
        <v>0</v>
      </c>
      <c r="AI11" s="103">
        <v>0</v>
      </c>
      <c r="AJ11" s="103">
        <f>SUM(AK11:AS11)</f>
        <v>1151</v>
      </c>
      <c r="AK11" s="103">
        <v>0</v>
      </c>
      <c r="AL11" s="103">
        <v>0</v>
      </c>
      <c r="AM11" s="103">
        <v>33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1118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51</v>
      </c>
      <c r="B12" s="113" t="s">
        <v>264</v>
      </c>
      <c r="C12" s="101" t="s">
        <v>265</v>
      </c>
      <c r="D12" s="103">
        <f>SUM(E12,+H12,+K12)</f>
        <v>30376</v>
      </c>
      <c r="E12" s="103">
        <f>SUM(F12:G12)</f>
        <v>0</v>
      </c>
      <c r="F12" s="103">
        <v>0</v>
      </c>
      <c r="G12" s="103">
        <v>0</v>
      </c>
      <c r="H12" s="103">
        <f>SUM(I12:J12)</f>
        <v>18847</v>
      </c>
      <c r="I12" s="103">
        <v>18847</v>
      </c>
      <c r="J12" s="103">
        <v>0</v>
      </c>
      <c r="K12" s="103">
        <f>SUM(L12:M12)</f>
        <v>11529</v>
      </c>
      <c r="L12" s="103">
        <v>0</v>
      </c>
      <c r="M12" s="103">
        <v>11529</v>
      </c>
      <c r="N12" s="103">
        <f>SUM(O12,+V12,+AC12)</f>
        <v>30376</v>
      </c>
      <c r="O12" s="103">
        <f>SUM(P12:U12)</f>
        <v>18847</v>
      </c>
      <c r="P12" s="103">
        <v>18847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11529</v>
      </c>
      <c r="W12" s="103">
        <v>11529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899</v>
      </c>
      <c r="AG12" s="103">
        <v>899</v>
      </c>
      <c r="AH12" s="103">
        <v>0</v>
      </c>
      <c r="AI12" s="103">
        <v>0</v>
      </c>
      <c r="AJ12" s="103">
        <f>SUM(AK12:AS12)</f>
        <v>899</v>
      </c>
      <c r="AK12" s="103">
        <v>0</v>
      </c>
      <c r="AL12" s="103">
        <v>0</v>
      </c>
      <c r="AM12" s="103">
        <v>26</v>
      </c>
      <c r="AN12" s="103">
        <v>873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51</v>
      </c>
      <c r="B13" s="113" t="s">
        <v>266</v>
      </c>
      <c r="C13" s="101" t="s">
        <v>267</v>
      </c>
      <c r="D13" s="103">
        <f>SUM(E13,+H13,+K13)</f>
        <v>25221</v>
      </c>
      <c r="E13" s="103">
        <f>SUM(F13:G13)</f>
        <v>0</v>
      </c>
      <c r="F13" s="103">
        <v>0</v>
      </c>
      <c r="G13" s="103">
        <v>0</v>
      </c>
      <c r="H13" s="103">
        <f>SUM(I13:J13)</f>
        <v>20691</v>
      </c>
      <c r="I13" s="103">
        <v>20691</v>
      </c>
      <c r="J13" s="103">
        <v>0</v>
      </c>
      <c r="K13" s="103">
        <f>SUM(L13:M13)</f>
        <v>4530</v>
      </c>
      <c r="L13" s="103">
        <v>0</v>
      </c>
      <c r="M13" s="103">
        <v>4530</v>
      </c>
      <c r="N13" s="103">
        <f>SUM(O13,+V13,+AC13)</f>
        <v>25221</v>
      </c>
      <c r="O13" s="103">
        <f>SUM(P13:U13)</f>
        <v>20691</v>
      </c>
      <c r="P13" s="103">
        <v>20691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4530</v>
      </c>
      <c r="W13" s="103">
        <v>4530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755</v>
      </c>
      <c r="AG13" s="103">
        <v>755</v>
      </c>
      <c r="AH13" s="103">
        <v>0</v>
      </c>
      <c r="AI13" s="103">
        <v>0</v>
      </c>
      <c r="AJ13" s="103">
        <f>SUM(AK13:AS13)</f>
        <v>755</v>
      </c>
      <c r="AK13" s="103">
        <v>0</v>
      </c>
      <c r="AL13" s="103">
        <v>0</v>
      </c>
      <c r="AM13" s="103">
        <v>18</v>
      </c>
      <c r="AN13" s="103">
        <v>737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51</v>
      </c>
      <c r="B14" s="113" t="s">
        <v>268</v>
      </c>
      <c r="C14" s="101" t="s">
        <v>269</v>
      </c>
      <c r="D14" s="103">
        <f>SUM(E14,+H14,+K14)</f>
        <v>18187</v>
      </c>
      <c r="E14" s="103">
        <f>SUM(F14:G14)</f>
        <v>0</v>
      </c>
      <c r="F14" s="103">
        <v>0</v>
      </c>
      <c r="G14" s="103">
        <v>0</v>
      </c>
      <c r="H14" s="103">
        <f>SUM(I14:J14)</f>
        <v>18187</v>
      </c>
      <c r="I14" s="103">
        <v>14946</v>
      </c>
      <c r="J14" s="103">
        <v>3241</v>
      </c>
      <c r="K14" s="103">
        <f>SUM(L14:M14)</f>
        <v>0</v>
      </c>
      <c r="L14" s="103">
        <v>0</v>
      </c>
      <c r="M14" s="103">
        <v>0</v>
      </c>
      <c r="N14" s="103">
        <f>SUM(O14,+V14,+AC14)</f>
        <v>18187</v>
      </c>
      <c r="O14" s="103">
        <f>SUM(P14:U14)</f>
        <v>14946</v>
      </c>
      <c r="P14" s="103">
        <v>14946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3241</v>
      </c>
      <c r="W14" s="103">
        <v>3241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656</v>
      </c>
      <c r="AG14" s="103">
        <v>656</v>
      </c>
      <c r="AH14" s="103">
        <v>0</v>
      </c>
      <c r="AI14" s="103">
        <v>0</v>
      </c>
      <c r="AJ14" s="103">
        <f>SUM(AK14:AS14)</f>
        <v>656</v>
      </c>
      <c r="AK14" s="103">
        <v>0</v>
      </c>
      <c r="AL14" s="103">
        <v>0</v>
      </c>
      <c r="AM14" s="103">
        <v>50</v>
      </c>
      <c r="AN14" s="103">
        <v>426</v>
      </c>
      <c r="AO14" s="103">
        <v>0</v>
      </c>
      <c r="AP14" s="103">
        <v>0</v>
      </c>
      <c r="AQ14" s="103">
        <v>121</v>
      </c>
      <c r="AR14" s="103">
        <v>0</v>
      </c>
      <c r="AS14" s="103">
        <v>59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51</v>
      </c>
      <c r="B15" s="113" t="s">
        <v>270</v>
      </c>
      <c r="C15" s="101" t="s">
        <v>271</v>
      </c>
      <c r="D15" s="103">
        <f>SUM(E15,+H15,+K15)</f>
        <v>73325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73325</v>
      </c>
      <c r="L15" s="103">
        <v>58381</v>
      </c>
      <c r="M15" s="103">
        <v>14944</v>
      </c>
      <c r="N15" s="103">
        <f>SUM(O15,+V15,+AC15)</f>
        <v>73325</v>
      </c>
      <c r="O15" s="103">
        <f>SUM(P15:U15)</f>
        <v>58381</v>
      </c>
      <c r="P15" s="103">
        <v>58381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14944</v>
      </c>
      <c r="W15" s="103">
        <v>14944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2896</v>
      </c>
      <c r="AG15" s="103">
        <v>2896</v>
      </c>
      <c r="AH15" s="103">
        <v>0</v>
      </c>
      <c r="AI15" s="103">
        <v>0</v>
      </c>
      <c r="AJ15" s="103">
        <f>SUM(AK15:AS15)</f>
        <v>2896</v>
      </c>
      <c r="AK15" s="103">
        <v>0</v>
      </c>
      <c r="AL15" s="103">
        <v>0</v>
      </c>
      <c r="AM15" s="103">
        <v>98</v>
      </c>
      <c r="AN15" s="103">
        <v>1965</v>
      </c>
      <c r="AO15" s="103">
        <v>0</v>
      </c>
      <c r="AP15" s="103">
        <v>0</v>
      </c>
      <c r="AQ15" s="103">
        <v>0</v>
      </c>
      <c r="AR15" s="103">
        <v>0</v>
      </c>
      <c r="AS15" s="103">
        <v>833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51</v>
      </c>
      <c r="B16" s="113" t="s">
        <v>272</v>
      </c>
      <c r="C16" s="101" t="s">
        <v>273</v>
      </c>
      <c r="D16" s="103">
        <f>SUM(E16,+H16,+K16)</f>
        <v>15571</v>
      </c>
      <c r="E16" s="103">
        <f>SUM(F16:G16)</f>
        <v>0</v>
      </c>
      <c r="F16" s="103">
        <v>0</v>
      </c>
      <c r="G16" s="103">
        <v>0</v>
      </c>
      <c r="H16" s="103">
        <f>SUM(I16:J16)</f>
        <v>6938</v>
      </c>
      <c r="I16" s="103">
        <v>6938</v>
      </c>
      <c r="J16" s="103">
        <v>0</v>
      </c>
      <c r="K16" s="103">
        <f>SUM(L16:M16)</f>
        <v>8633</v>
      </c>
      <c r="L16" s="103">
        <v>0</v>
      </c>
      <c r="M16" s="103">
        <v>8633</v>
      </c>
      <c r="N16" s="103">
        <f>SUM(O16,+V16,+AC16)</f>
        <v>15571</v>
      </c>
      <c r="O16" s="103">
        <f>SUM(P16:U16)</f>
        <v>6938</v>
      </c>
      <c r="P16" s="103">
        <v>6938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8633</v>
      </c>
      <c r="W16" s="103">
        <v>8633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517</v>
      </c>
      <c r="AG16" s="103">
        <v>517</v>
      </c>
      <c r="AH16" s="103">
        <v>0</v>
      </c>
      <c r="AI16" s="103">
        <v>0</v>
      </c>
      <c r="AJ16" s="103">
        <f>SUM(AK16:AS16)</f>
        <v>517</v>
      </c>
      <c r="AK16" s="103">
        <v>0</v>
      </c>
      <c r="AL16" s="103">
        <v>0</v>
      </c>
      <c r="AM16" s="103">
        <v>13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504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51</v>
      </c>
      <c r="B17" s="113" t="s">
        <v>274</v>
      </c>
      <c r="C17" s="101" t="s">
        <v>275</v>
      </c>
      <c r="D17" s="103">
        <f>SUM(E17,+H17,+K17)</f>
        <v>15194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15194</v>
      </c>
      <c r="L17" s="103">
        <v>10369</v>
      </c>
      <c r="M17" s="103">
        <v>4825</v>
      </c>
      <c r="N17" s="103">
        <f>SUM(O17,+V17,+AC17)</f>
        <v>15194</v>
      </c>
      <c r="O17" s="103">
        <f>SUM(P17:U17)</f>
        <v>10369</v>
      </c>
      <c r="P17" s="103">
        <v>10369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4825</v>
      </c>
      <c r="W17" s="103">
        <v>4825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18</v>
      </c>
      <c r="AG17" s="103">
        <v>18</v>
      </c>
      <c r="AH17" s="103">
        <v>0</v>
      </c>
      <c r="AI17" s="103">
        <v>0</v>
      </c>
      <c r="AJ17" s="103">
        <f>SUM(AK17:AS17)</f>
        <v>82</v>
      </c>
      <c r="AK17" s="103">
        <v>0</v>
      </c>
      <c r="AL17" s="103">
        <v>64</v>
      </c>
      <c r="AM17" s="103">
        <v>18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64</v>
      </c>
      <c r="BA17" s="103">
        <v>64</v>
      </c>
      <c r="BB17" s="103">
        <v>0</v>
      </c>
      <c r="BC17" s="103">
        <v>0</v>
      </c>
    </row>
    <row r="18" spans="1:55" s="105" customFormat="1" ht="13.5" customHeight="1">
      <c r="A18" s="115" t="s">
        <v>51</v>
      </c>
      <c r="B18" s="113" t="s">
        <v>276</v>
      </c>
      <c r="C18" s="101" t="s">
        <v>277</v>
      </c>
      <c r="D18" s="103">
        <f>SUM(E18,+H18,+K18)</f>
        <v>17298</v>
      </c>
      <c r="E18" s="103">
        <f>SUM(F18:G18)</f>
        <v>0</v>
      </c>
      <c r="F18" s="103">
        <v>0</v>
      </c>
      <c r="G18" s="103">
        <v>0</v>
      </c>
      <c r="H18" s="103">
        <f>SUM(I18:J18)</f>
        <v>14666</v>
      </c>
      <c r="I18" s="103">
        <v>14666</v>
      </c>
      <c r="J18" s="103">
        <v>0</v>
      </c>
      <c r="K18" s="103">
        <f>SUM(L18:M18)</f>
        <v>2632</v>
      </c>
      <c r="L18" s="103">
        <v>0</v>
      </c>
      <c r="M18" s="103">
        <v>2632</v>
      </c>
      <c r="N18" s="103">
        <f>SUM(O18,+V18,+AC18)</f>
        <v>17298</v>
      </c>
      <c r="O18" s="103">
        <f>SUM(P18:U18)</f>
        <v>14666</v>
      </c>
      <c r="P18" s="103">
        <v>14666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2632</v>
      </c>
      <c r="W18" s="103">
        <v>2632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884</v>
      </c>
      <c r="AG18" s="103">
        <v>884</v>
      </c>
      <c r="AH18" s="103">
        <v>0</v>
      </c>
      <c r="AI18" s="103">
        <v>0</v>
      </c>
      <c r="AJ18" s="103">
        <f>SUM(AK18:AS18)</f>
        <v>884</v>
      </c>
      <c r="AK18" s="103">
        <v>0</v>
      </c>
      <c r="AL18" s="103">
        <v>0</v>
      </c>
      <c r="AM18" s="103">
        <v>884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71</v>
      </c>
      <c r="AU18" s="103">
        <v>0</v>
      </c>
      <c r="AV18" s="103">
        <v>0</v>
      </c>
      <c r="AW18" s="103">
        <v>71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51</v>
      </c>
      <c r="B19" s="113" t="s">
        <v>278</v>
      </c>
      <c r="C19" s="101" t="s">
        <v>279</v>
      </c>
      <c r="D19" s="103">
        <f>SUM(E19,+H19,+K19)</f>
        <v>16231</v>
      </c>
      <c r="E19" s="103">
        <f>SUM(F19:G19)</f>
        <v>0</v>
      </c>
      <c r="F19" s="103">
        <v>0</v>
      </c>
      <c r="G19" s="103">
        <v>0</v>
      </c>
      <c r="H19" s="103">
        <f>SUM(I19:J19)</f>
        <v>16231</v>
      </c>
      <c r="I19" s="103">
        <v>9939</v>
      </c>
      <c r="J19" s="103">
        <v>6292</v>
      </c>
      <c r="K19" s="103">
        <f>SUM(L19:M19)</f>
        <v>0</v>
      </c>
      <c r="L19" s="103">
        <v>0</v>
      </c>
      <c r="M19" s="103">
        <v>0</v>
      </c>
      <c r="N19" s="103">
        <f>SUM(O19,+V19,+AC19)</f>
        <v>16231</v>
      </c>
      <c r="O19" s="103">
        <f>SUM(P19:U19)</f>
        <v>9939</v>
      </c>
      <c r="P19" s="103">
        <v>9939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6292</v>
      </c>
      <c r="W19" s="103">
        <v>6292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48</v>
      </c>
      <c r="AG19" s="103">
        <v>48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48</v>
      </c>
      <c r="AU19" s="103">
        <v>48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51</v>
      </c>
      <c r="B20" s="113" t="s">
        <v>280</v>
      </c>
      <c r="C20" s="101" t="s">
        <v>281</v>
      </c>
      <c r="D20" s="103">
        <f>SUM(E20,+H20,+K20)</f>
        <v>65267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65267</v>
      </c>
      <c r="L20" s="103">
        <v>42906</v>
      </c>
      <c r="M20" s="103">
        <v>22361</v>
      </c>
      <c r="N20" s="103">
        <f>SUM(O20,+V20,+AC20)</f>
        <v>65267</v>
      </c>
      <c r="O20" s="103">
        <f>SUM(P20:U20)</f>
        <v>42906</v>
      </c>
      <c r="P20" s="103">
        <v>42906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22361</v>
      </c>
      <c r="W20" s="103">
        <v>22361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1139</v>
      </c>
      <c r="AG20" s="103">
        <v>1139</v>
      </c>
      <c r="AH20" s="103">
        <v>0</v>
      </c>
      <c r="AI20" s="103">
        <v>0</v>
      </c>
      <c r="AJ20" s="103">
        <f>SUM(AK20:AS20)</f>
        <v>1181</v>
      </c>
      <c r="AK20" s="103">
        <v>0</v>
      </c>
      <c r="AL20" s="103">
        <v>42</v>
      </c>
      <c r="AM20" s="103">
        <v>1139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134</v>
      </c>
      <c r="AU20" s="103">
        <v>0</v>
      </c>
      <c r="AV20" s="103">
        <v>0</v>
      </c>
      <c r="AW20" s="103">
        <v>134</v>
      </c>
      <c r="AX20" s="103">
        <v>0</v>
      </c>
      <c r="AY20" s="103">
        <v>0</v>
      </c>
      <c r="AZ20" s="103">
        <f>SUM(BA20:BC20)</f>
        <v>43</v>
      </c>
      <c r="BA20" s="103">
        <v>43</v>
      </c>
      <c r="BB20" s="103">
        <v>0</v>
      </c>
      <c r="BC20" s="103">
        <v>0</v>
      </c>
    </row>
    <row r="21" spans="1:55" s="105" customFormat="1" ht="13.5" customHeight="1">
      <c r="A21" s="115" t="s">
        <v>51</v>
      </c>
      <c r="B21" s="113" t="s">
        <v>282</v>
      </c>
      <c r="C21" s="101" t="s">
        <v>283</v>
      </c>
      <c r="D21" s="103">
        <f>SUM(E21,+H21,+K21)</f>
        <v>18282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18282</v>
      </c>
      <c r="L21" s="103">
        <v>13230</v>
      </c>
      <c r="M21" s="103">
        <v>5052</v>
      </c>
      <c r="N21" s="103">
        <f>SUM(O21,+V21,+AC21)</f>
        <v>18453</v>
      </c>
      <c r="O21" s="103">
        <f>SUM(P21:U21)</f>
        <v>13230</v>
      </c>
      <c r="P21" s="103">
        <v>13230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5052</v>
      </c>
      <c r="W21" s="103">
        <v>5052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171</v>
      </c>
      <c r="AD21" s="103">
        <v>171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162</v>
      </c>
      <c r="BA21" s="103">
        <v>162</v>
      </c>
      <c r="BB21" s="103">
        <v>0</v>
      </c>
      <c r="BC21" s="103">
        <v>0</v>
      </c>
    </row>
    <row r="22" spans="1:55" s="105" customFormat="1" ht="13.5" customHeight="1">
      <c r="A22" s="115" t="s">
        <v>51</v>
      </c>
      <c r="B22" s="113" t="s">
        <v>284</v>
      </c>
      <c r="C22" s="101" t="s">
        <v>285</v>
      </c>
      <c r="D22" s="103">
        <f>SUM(E22,+H22,+K22)</f>
        <v>5666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5666</v>
      </c>
      <c r="L22" s="103">
        <v>3561</v>
      </c>
      <c r="M22" s="103">
        <v>2105</v>
      </c>
      <c r="N22" s="103">
        <f>SUM(O22,+V22,+AC22)</f>
        <v>5666</v>
      </c>
      <c r="O22" s="103">
        <f>SUM(P22:U22)</f>
        <v>3561</v>
      </c>
      <c r="P22" s="103">
        <v>3561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2105</v>
      </c>
      <c r="W22" s="103">
        <v>2105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50</v>
      </c>
      <c r="AK22" s="103">
        <v>0</v>
      </c>
      <c r="AL22" s="103">
        <v>50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50</v>
      </c>
      <c r="BA22" s="103">
        <v>50</v>
      </c>
      <c r="BB22" s="103">
        <v>0</v>
      </c>
      <c r="BC22" s="103">
        <v>0</v>
      </c>
    </row>
    <row r="23" spans="1:55" s="105" customFormat="1" ht="13.5" customHeight="1">
      <c r="A23" s="115" t="s">
        <v>51</v>
      </c>
      <c r="B23" s="113" t="s">
        <v>286</v>
      </c>
      <c r="C23" s="101" t="s">
        <v>287</v>
      </c>
      <c r="D23" s="103">
        <f>SUM(E23,+H23,+K23)</f>
        <v>3088</v>
      </c>
      <c r="E23" s="103">
        <f>SUM(F23:G23)</f>
        <v>0</v>
      </c>
      <c r="F23" s="103">
        <v>0</v>
      </c>
      <c r="G23" s="103">
        <v>0</v>
      </c>
      <c r="H23" s="103">
        <f>SUM(I23:J23)</f>
        <v>3088</v>
      </c>
      <c r="I23" s="103">
        <v>1879</v>
      </c>
      <c r="J23" s="103">
        <v>1209</v>
      </c>
      <c r="K23" s="103">
        <f>SUM(L23:M23)</f>
        <v>0</v>
      </c>
      <c r="L23" s="103">
        <v>0</v>
      </c>
      <c r="M23" s="103">
        <v>0</v>
      </c>
      <c r="N23" s="103">
        <f>SUM(O23,+V23,+AC23)</f>
        <v>3488</v>
      </c>
      <c r="O23" s="103">
        <f>SUM(P23:U23)</f>
        <v>1879</v>
      </c>
      <c r="P23" s="103">
        <v>1879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1209</v>
      </c>
      <c r="W23" s="103">
        <v>1209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400</v>
      </c>
      <c r="AD23" s="103">
        <v>400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9</v>
      </c>
      <c r="AU23" s="103">
        <v>9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51</v>
      </c>
      <c r="B24" s="113" t="s">
        <v>288</v>
      </c>
      <c r="C24" s="101" t="s">
        <v>289</v>
      </c>
      <c r="D24" s="103">
        <f>SUM(E24,+H24,+K24)</f>
        <v>6749</v>
      </c>
      <c r="E24" s="103">
        <f>SUM(F24:G24)</f>
        <v>0</v>
      </c>
      <c r="F24" s="103">
        <v>0</v>
      </c>
      <c r="G24" s="103">
        <v>0</v>
      </c>
      <c r="H24" s="103">
        <f>SUM(I24:J24)</f>
        <v>6749</v>
      </c>
      <c r="I24" s="103">
        <v>5872</v>
      </c>
      <c r="J24" s="103">
        <v>877</v>
      </c>
      <c r="K24" s="103">
        <f>SUM(L24:M24)</f>
        <v>0</v>
      </c>
      <c r="L24" s="103">
        <v>0</v>
      </c>
      <c r="M24" s="103">
        <v>0</v>
      </c>
      <c r="N24" s="103">
        <f>SUM(O24,+V24,+AC24)</f>
        <v>6749</v>
      </c>
      <c r="O24" s="103">
        <f>SUM(P24:U24)</f>
        <v>5872</v>
      </c>
      <c r="P24" s="103">
        <v>5872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877</v>
      </c>
      <c r="W24" s="103">
        <v>877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20</v>
      </c>
      <c r="AG24" s="103">
        <v>20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20</v>
      </c>
      <c r="AU24" s="103">
        <v>20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51</v>
      </c>
      <c r="B25" s="113" t="s">
        <v>290</v>
      </c>
      <c r="C25" s="101" t="s">
        <v>291</v>
      </c>
      <c r="D25" s="103">
        <f>SUM(E25,+H25,+K25)</f>
        <v>9818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9818</v>
      </c>
      <c r="L25" s="103">
        <v>4142</v>
      </c>
      <c r="M25" s="103">
        <v>5676</v>
      </c>
      <c r="N25" s="103">
        <f>SUM(O25,+V25,+AC25)</f>
        <v>9818</v>
      </c>
      <c r="O25" s="103">
        <f>SUM(P25:U25)</f>
        <v>4142</v>
      </c>
      <c r="P25" s="103">
        <v>4142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5676</v>
      </c>
      <c r="W25" s="103">
        <v>5676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370</v>
      </c>
      <c r="BA25" s="103">
        <v>370</v>
      </c>
      <c r="BB25" s="103">
        <v>0</v>
      </c>
      <c r="BC25" s="103">
        <v>0</v>
      </c>
    </row>
    <row r="26" spans="1:55" s="105" customFormat="1" ht="13.5" customHeight="1">
      <c r="A26" s="115" t="s">
        <v>51</v>
      </c>
      <c r="B26" s="113" t="s">
        <v>292</v>
      </c>
      <c r="C26" s="101" t="s">
        <v>293</v>
      </c>
      <c r="D26" s="103">
        <f>SUM(E26,+H26,+K26)</f>
        <v>5383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5383</v>
      </c>
      <c r="L26" s="103">
        <v>1860</v>
      </c>
      <c r="M26" s="103">
        <v>3523</v>
      </c>
      <c r="N26" s="103">
        <f>SUM(O26,+V26,+AC26)</f>
        <v>5383</v>
      </c>
      <c r="O26" s="103">
        <f>SUM(P26:U26)</f>
        <v>1860</v>
      </c>
      <c r="P26" s="103">
        <v>1860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3523</v>
      </c>
      <c r="W26" s="103">
        <v>3523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202</v>
      </c>
      <c r="AK26" s="103">
        <v>0</v>
      </c>
      <c r="AL26" s="103">
        <v>202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202</v>
      </c>
      <c r="BA26" s="103">
        <v>202</v>
      </c>
      <c r="BB26" s="103">
        <v>0</v>
      </c>
      <c r="BC26" s="103">
        <v>0</v>
      </c>
    </row>
    <row r="27" spans="1:55" s="105" customFormat="1" ht="13.5" customHeight="1">
      <c r="A27" s="115" t="s">
        <v>51</v>
      </c>
      <c r="B27" s="113" t="s">
        <v>294</v>
      </c>
      <c r="C27" s="101" t="s">
        <v>295</v>
      </c>
      <c r="D27" s="103">
        <f>SUM(E27,+H27,+K27)</f>
        <v>2152</v>
      </c>
      <c r="E27" s="103">
        <f>SUM(F27:G27)</f>
        <v>0</v>
      </c>
      <c r="F27" s="103">
        <v>0</v>
      </c>
      <c r="G27" s="103">
        <v>0</v>
      </c>
      <c r="H27" s="103">
        <f>SUM(I27:J27)</f>
        <v>2152</v>
      </c>
      <c r="I27" s="103">
        <v>1024</v>
      </c>
      <c r="J27" s="103">
        <v>1128</v>
      </c>
      <c r="K27" s="103">
        <f>SUM(L27:M27)</f>
        <v>0</v>
      </c>
      <c r="L27" s="103">
        <v>0</v>
      </c>
      <c r="M27" s="103">
        <v>0</v>
      </c>
      <c r="N27" s="103">
        <f>SUM(O27,+V27,+AC27)</f>
        <v>2152</v>
      </c>
      <c r="O27" s="103">
        <f>SUM(P27:U27)</f>
        <v>1024</v>
      </c>
      <c r="P27" s="103">
        <v>1024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1128</v>
      </c>
      <c r="W27" s="103">
        <v>1128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64</v>
      </c>
      <c r="AG27" s="103">
        <v>64</v>
      </c>
      <c r="AH27" s="103">
        <v>0</v>
      </c>
      <c r="AI27" s="103">
        <v>0</v>
      </c>
      <c r="AJ27" s="103">
        <f>SUM(AK27:AS27)</f>
        <v>64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62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51</v>
      </c>
      <c r="B28" s="113" t="s">
        <v>296</v>
      </c>
      <c r="C28" s="101" t="s">
        <v>297</v>
      </c>
      <c r="D28" s="103">
        <f>SUM(E28,+H28,+K28)</f>
        <v>5324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5324</v>
      </c>
      <c r="L28" s="103">
        <v>1808</v>
      </c>
      <c r="M28" s="103">
        <v>3516</v>
      </c>
      <c r="N28" s="103">
        <f>SUM(O28,+V28,+AC28)</f>
        <v>5324</v>
      </c>
      <c r="O28" s="103">
        <f>SUM(P28:U28)</f>
        <v>1808</v>
      </c>
      <c r="P28" s="103">
        <v>1808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3516</v>
      </c>
      <c r="W28" s="103">
        <v>3516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96</v>
      </c>
      <c r="AG28" s="103">
        <v>96</v>
      </c>
      <c r="AH28" s="103">
        <v>0</v>
      </c>
      <c r="AI28" s="103">
        <v>0</v>
      </c>
      <c r="AJ28" s="103">
        <f>SUM(AK28:AS28)</f>
        <v>96</v>
      </c>
      <c r="AK28" s="103">
        <v>0</v>
      </c>
      <c r="AL28" s="103">
        <v>0</v>
      </c>
      <c r="AM28" s="103">
        <v>96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0</v>
      </c>
      <c r="AV28" s="103">
        <v>0</v>
      </c>
      <c r="AW28" s="103">
        <v>11</v>
      </c>
      <c r="AX28" s="103">
        <v>0</v>
      </c>
      <c r="AY28" s="103">
        <v>0</v>
      </c>
      <c r="AZ28" s="103">
        <f>SUM(BA28:BC28)</f>
        <v>3</v>
      </c>
      <c r="BA28" s="103">
        <v>3</v>
      </c>
      <c r="BB28" s="103">
        <v>0</v>
      </c>
      <c r="BC28" s="103">
        <v>0</v>
      </c>
    </row>
    <row r="29" spans="1:55" s="105" customFormat="1" ht="13.5" customHeight="1">
      <c r="A29" s="115" t="s">
        <v>51</v>
      </c>
      <c r="B29" s="113" t="s">
        <v>298</v>
      </c>
      <c r="C29" s="101" t="s">
        <v>299</v>
      </c>
      <c r="D29" s="103">
        <f>SUM(E29,+H29,+K29)</f>
        <v>4310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4310</v>
      </c>
      <c r="L29" s="103">
        <v>3501</v>
      </c>
      <c r="M29" s="103">
        <v>809</v>
      </c>
      <c r="N29" s="103">
        <f>SUM(O29,+V29,+AC29)</f>
        <v>4310</v>
      </c>
      <c r="O29" s="103">
        <f>SUM(P29:U29)</f>
        <v>3501</v>
      </c>
      <c r="P29" s="103">
        <v>3501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809</v>
      </c>
      <c r="W29" s="103">
        <v>809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115</v>
      </c>
      <c r="AG29" s="103">
        <v>115</v>
      </c>
      <c r="AH29" s="103">
        <v>0</v>
      </c>
      <c r="AI29" s="103">
        <v>0</v>
      </c>
      <c r="AJ29" s="103">
        <f>SUM(AK29:AS29)</f>
        <v>115</v>
      </c>
      <c r="AK29" s="103">
        <v>0</v>
      </c>
      <c r="AL29" s="103">
        <v>0</v>
      </c>
      <c r="AM29" s="103">
        <v>4</v>
      </c>
      <c r="AN29" s="103">
        <v>111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51</v>
      </c>
      <c r="B30" s="113" t="s">
        <v>300</v>
      </c>
      <c r="C30" s="101" t="s">
        <v>301</v>
      </c>
      <c r="D30" s="103">
        <f>SUM(E30,+H30,+K30)</f>
        <v>3157</v>
      </c>
      <c r="E30" s="103">
        <f>SUM(F30:G30)</f>
        <v>0</v>
      </c>
      <c r="F30" s="103">
        <v>0</v>
      </c>
      <c r="G30" s="103">
        <v>0</v>
      </c>
      <c r="H30" s="103">
        <f>SUM(I30:J30)</f>
        <v>2120</v>
      </c>
      <c r="I30" s="103">
        <v>2120</v>
      </c>
      <c r="J30" s="103">
        <v>0</v>
      </c>
      <c r="K30" s="103">
        <f>SUM(L30:M30)</f>
        <v>1037</v>
      </c>
      <c r="L30" s="103">
        <v>0</v>
      </c>
      <c r="M30" s="103">
        <v>1037</v>
      </c>
      <c r="N30" s="103">
        <f>SUM(O30,+V30,+AC30)</f>
        <v>3211</v>
      </c>
      <c r="O30" s="103">
        <f>SUM(P30:U30)</f>
        <v>2120</v>
      </c>
      <c r="P30" s="103">
        <v>2120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1037</v>
      </c>
      <c r="W30" s="103">
        <v>1037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54</v>
      </c>
      <c r="AD30" s="103">
        <v>54</v>
      </c>
      <c r="AE30" s="103">
        <v>0</v>
      </c>
      <c r="AF30" s="103">
        <f>SUM(AG30:AI30)</f>
        <v>105</v>
      </c>
      <c r="AG30" s="103">
        <v>105</v>
      </c>
      <c r="AH30" s="103">
        <v>0</v>
      </c>
      <c r="AI30" s="103">
        <v>0</v>
      </c>
      <c r="AJ30" s="103">
        <f>SUM(AK30:AS30)</f>
        <v>105</v>
      </c>
      <c r="AK30" s="103">
        <v>0</v>
      </c>
      <c r="AL30" s="103">
        <v>0</v>
      </c>
      <c r="AM30" s="103">
        <v>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102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51</v>
      </c>
      <c r="B31" s="113" t="s">
        <v>302</v>
      </c>
      <c r="C31" s="101" t="s">
        <v>303</v>
      </c>
      <c r="D31" s="103">
        <f>SUM(E31,+H31,+K31)</f>
        <v>12186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12186</v>
      </c>
      <c r="L31" s="103">
        <v>5063</v>
      </c>
      <c r="M31" s="103">
        <v>7123</v>
      </c>
      <c r="N31" s="103">
        <f>SUM(O31,+V31,+AC31)</f>
        <v>12210</v>
      </c>
      <c r="O31" s="103">
        <f>SUM(P31:U31)</f>
        <v>5063</v>
      </c>
      <c r="P31" s="103">
        <v>5063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7123</v>
      </c>
      <c r="W31" s="103">
        <v>7123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24</v>
      </c>
      <c r="AD31" s="103">
        <v>24</v>
      </c>
      <c r="AE31" s="103">
        <v>0</v>
      </c>
      <c r="AF31" s="103">
        <f>SUM(AG31:AI31)</f>
        <v>15</v>
      </c>
      <c r="AG31" s="103">
        <v>15</v>
      </c>
      <c r="AH31" s="103">
        <v>0</v>
      </c>
      <c r="AI31" s="103">
        <v>0</v>
      </c>
      <c r="AJ31" s="103">
        <f>SUM(AK31:AS31)</f>
        <v>66</v>
      </c>
      <c r="AK31" s="103">
        <v>0</v>
      </c>
      <c r="AL31" s="103">
        <v>51</v>
      </c>
      <c r="AM31" s="103">
        <v>15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51</v>
      </c>
      <c r="BA31" s="103">
        <v>51</v>
      </c>
      <c r="BB31" s="103">
        <v>0</v>
      </c>
      <c r="BC31" s="103">
        <v>0</v>
      </c>
    </row>
    <row r="32" spans="1:55" s="105" customFormat="1" ht="13.5" customHeight="1">
      <c r="A32" s="115" t="s">
        <v>51</v>
      </c>
      <c r="B32" s="113" t="s">
        <v>304</v>
      </c>
      <c r="C32" s="101" t="s">
        <v>305</v>
      </c>
      <c r="D32" s="103">
        <f>SUM(E32,+H32,+K32)</f>
        <v>10720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10720</v>
      </c>
      <c r="L32" s="103">
        <v>6981</v>
      </c>
      <c r="M32" s="103">
        <v>3739</v>
      </c>
      <c r="N32" s="103">
        <f>SUM(O32,+V32,+AC32)</f>
        <v>10720</v>
      </c>
      <c r="O32" s="103">
        <f>SUM(P32:U32)</f>
        <v>6981</v>
      </c>
      <c r="P32" s="103">
        <v>6981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3739</v>
      </c>
      <c r="W32" s="103">
        <v>3739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339</v>
      </c>
      <c r="AG32" s="103">
        <v>339</v>
      </c>
      <c r="AH32" s="103">
        <v>0</v>
      </c>
      <c r="AI32" s="103">
        <v>0</v>
      </c>
      <c r="AJ32" s="103">
        <f>SUM(AK32:AS32)</f>
        <v>339</v>
      </c>
      <c r="AK32" s="103">
        <v>0</v>
      </c>
      <c r="AL32" s="103">
        <v>0</v>
      </c>
      <c r="AM32" s="103">
        <v>338</v>
      </c>
      <c r="AN32" s="103">
        <v>0</v>
      </c>
      <c r="AO32" s="103">
        <v>0</v>
      </c>
      <c r="AP32" s="103">
        <v>0</v>
      </c>
      <c r="AQ32" s="103">
        <v>0</v>
      </c>
      <c r="AR32" s="103">
        <v>1</v>
      </c>
      <c r="AS32" s="103">
        <v>0</v>
      </c>
      <c r="AT32" s="103">
        <f>SUM(AU32:AY32)</f>
        <v>31</v>
      </c>
      <c r="AU32" s="103">
        <v>0</v>
      </c>
      <c r="AV32" s="103">
        <v>0</v>
      </c>
      <c r="AW32" s="103">
        <v>31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51</v>
      </c>
      <c r="B33" s="113" t="s">
        <v>306</v>
      </c>
      <c r="C33" s="101" t="s">
        <v>307</v>
      </c>
      <c r="D33" s="103">
        <f>SUM(E33,+H33,+K33)</f>
        <v>5939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5939</v>
      </c>
      <c r="L33" s="103">
        <v>4736</v>
      </c>
      <c r="M33" s="103">
        <v>1203</v>
      </c>
      <c r="N33" s="103">
        <f>SUM(O33,+V33,+AC33)</f>
        <v>5939</v>
      </c>
      <c r="O33" s="103">
        <f>SUM(P33:U33)</f>
        <v>4736</v>
      </c>
      <c r="P33" s="103">
        <v>4736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1203</v>
      </c>
      <c r="W33" s="103">
        <v>1203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189</v>
      </c>
      <c r="AG33" s="103">
        <v>189</v>
      </c>
      <c r="AH33" s="103">
        <v>0</v>
      </c>
      <c r="AI33" s="103">
        <v>0</v>
      </c>
      <c r="AJ33" s="103">
        <f>SUM(AK33:AS33)</f>
        <v>189</v>
      </c>
      <c r="AK33" s="103">
        <v>0</v>
      </c>
      <c r="AL33" s="103">
        <v>0</v>
      </c>
      <c r="AM33" s="103">
        <v>188</v>
      </c>
      <c r="AN33" s="103">
        <v>0</v>
      </c>
      <c r="AO33" s="103">
        <v>0</v>
      </c>
      <c r="AP33" s="103">
        <v>0</v>
      </c>
      <c r="AQ33" s="103">
        <v>0</v>
      </c>
      <c r="AR33" s="103">
        <v>1</v>
      </c>
      <c r="AS33" s="103">
        <v>0</v>
      </c>
      <c r="AT33" s="103">
        <f>SUM(AU33:AY33)</f>
        <v>17</v>
      </c>
      <c r="AU33" s="103">
        <v>0</v>
      </c>
      <c r="AV33" s="103">
        <v>0</v>
      </c>
      <c r="AW33" s="103">
        <v>17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51</v>
      </c>
      <c r="B34" s="113" t="s">
        <v>308</v>
      </c>
      <c r="C34" s="101" t="s">
        <v>309</v>
      </c>
      <c r="D34" s="103">
        <f>SUM(E34,+H34,+K34)</f>
        <v>2294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2294</v>
      </c>
      <c r="L34" s="103">
        <v>1120</v>
      </c>
      <c r="M34" s="103">
        <v>1174</v>
      </c>
      <c r="N34" s="103">
        <f>SUM(O34,+V34,+AC34)</f>
        <v>2294</v>
      </c>
      <c r="O34" s="103">
        <f>SUM(P34:U34)</f>
        <v>1120</v>
      </c>
      <c r="P34" s="103">
        <v>1120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1174</v>
      </c>
      <c r="W34" s="103">
        <v>1174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72</v>
      </c>
      <c r="AG34" s="103">
        <v>72</v>
      </c>
      <c r="AH34" s="103">
        <v>0</v>
      </c>
      <c r="AI34" s="103">
        <v>0</v>
      </c>
      <c r="AJ34" s="103">
        <f>SUM(AK34:AS34)</f>
        <v>72</v>
      </c>
      <c r="AK34" s="103">
        <v>0</v>
      </c>
      <c r="AL34" s="103">
        <v>0</v>
      </c>
      <c r="AM34" s="103">
        <v>72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7</v>
      </c>
      <c r="AU34" s="103">
        <v>0</v>
      </c>
      <c r="AV34" s="103">
        <v>0</v>
      </c>
      <c r="AW34" s="103">
        <v>7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51</v>
      </c>
      <c r="B35" s="113" t="s">
        <v>310</v>
      </c>
      <c r="C35" s="101" t="s">
        <v>311</v>
      </c>
      <c r="D35" s="103">
        <f>SUM(E35,+H35,+K35)</f>
        <v>2087</v>
      </c>
      <c r="E35" s="103">
        <f>SUM(F35:G35)</f>
        <v>0</v>
      </c>
      <c r="F35" s="103">
        <v>0</v>
      </c>
      <c r="G35" s="103">
        <v>0</v>
      </c>
      <c r="H35" s="103">
        <f>SUM(I35:J35)</f>
        <v>1439</v>
      </c>
      <c r="I35" s="103">
        <v>1439</v>
      </c>
      <c r="J35" s="103">
        <v>0</v>
      </c>
      <c r="K35" s="103">
        <f>SUM(L35:M35)</f>
        <v>648</v>
      </c>
      <c r="L35" s="103">
        <v>0</v>
      </c>
      <c r="M35" s="103">
        <v>648</v>
      </c>
      <c r="N35" s="103">
        <f>SUM(O35,+V35,+AC35)</f>
        <v>2087</v>
      </c>
      <c r="O35" s="103">
        <f>SUM(P35:U35)</f>
        <v>1439</v>
      </c>
      <c r="P35" s="103">
        <v>1439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648</v>
      </c>
      <c r="W35" s="103">
        <v>648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63</v>
      </c>
      <c r="AG35" s="103">
        <v>63</v>
      </c>
      <c r="AH35" s="103">
        <v>0</v>
      </c>
      <c r="AI35" s="103">
        <v>0</v>
      </c>
      <c r="AJ35" s="103">
        <f>SUM(AK35:AS35)</f>
        <v>63</v>
      </c>
      <c r="AK35" s="103">
        <v>0</v>
      </c>
      <c r="AL35" s="103">
        <v>0</v>
      </c>
      <c r="AM35" s="103">
        <v>2</v>
      </c>
      <c r="AN35" s="103">
        <v>61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51</v>
      </c>
      <c r="B36" s="113" t="s">
        <v>312</v>
      </c>
      <c r="C36" s="101" t="s">
        <v>313</v>
      </c>
      <c r="D36" s="103">
        <f>SUM(E36,+H36,+K36)</f>
        <v>6105</v>
      </c>
      <c r="E36" s="103">
        <f>SUM(F36:G36)</f>
        <v>0</v>
      </c>
      <c r="F36" s="103">
        <v>0</v>
      </c>
      <c r="G36" s="103">
        <v>0</v>
      </c>
      <c r="H36" s="103">
        <f>SUM(I36:J36)</f>
        <v>4863</v>
      </c>
      <c r="I36" s="103">
        <v>4863</v>
      </c>
      <c r="J36" s="103">
        <v>0</v>
      </c>
      <c r="K36" s="103">
        <f>SUM(L36:M36)</f>
        <v>1242</v>
      </c>
      <c r="L36" s="103">
        <v>0</v>
      </c>
      <c r="M36" s="103">
        <v>1242</v>
      </c>
      <c r="N36" s="103">
        <f>SUM(O36,+V36,+AC36)</f>
        <v>6155</v>
      </c>
      <c r="O36" s="103">
        <f>SUM(P36:U36)</f>
        <v>4863</v>
      </c>
      <c r="P36" s="103">
        <v>4863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1242</v>
      </c>
      <c r="W36" s="103">
        <v>1242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50</v>
      </c>
      <c r="AD36" s="103">
        <v>50</v>
      </c>
      <c r="AE36" s="103">
        <v>0</v>
      </c>
      <c r="AF36" s="103">
        <f>SUM(AG36:AI36)</f>
        <v>312</v>
      </c>
      <c r="AG36" s="103">
        <v>312</v>
      </c>
      <c r="AH36" s="103">
        <v>0</v>
      </c>
      <c r="AI36" s="103">
        <v>0</v>
      </c>
      <c r="AJ36" s="103">
        <f>SUM(AK36:AS36)</f>
        <v>312</v>
      </c>
      <c r="AK36" s="103">
        <v>0</v>
      </c>
      <c r="AL36" s="103">
        <v>0</v>
      </c>
      <c r="AM36" s="103">
        <v>312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25</v>
      </c>
      <c r="AU36" s="103">
        <v>0</v>
      </c>
      <c r="AV36" s="103">
        <v>0</v>
      </c>
      <c r="AW36" s="103">
        <v>25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51</v>
      </c>
      <c r="B37" s="113" t="s">
        <v>314</v>
      </c>
      <c r="C37" s="101" t="s">
        <v>315</v>
      </c>
      <c r="D37" s="103">
        <f>SUM(E37,+H37,+K37)</f>
        <v>1885</v>
      </c>
      <c r="E37" s="103">
        <f>SUM(F37:G37)</f>
        <v>0</v>
      </c>
      <c r="F37" s="103">
        <v>0</v>
      </c>
      <c r="G37" s="103">
        <v>0</v>
      </c>
      <c r="H37" s="103">
        <f>SUM(I37:J37)</f>
        <v>1182</v>
      </c>
      <c r="I37" s="103">
        <v>1182</v>
      </c>
      <c r="J37" s="103">
        <v>0</v>
      </c>
      <c r="K37" s="103">
        <f>SUM(L37:M37)</f>
        <v>703</v>
      </c>
      <c r="L37" s="103">
        <v>0</v>
      </c>
      <c r="M37" s="103">
        <v>703</v>
      </c>
      <c r="N37" s="103">
        <f>SUM(O37,+V37,+AC37)</f>
        <v>1885</v>
      </c>
      <c r="O37" s="103">
        <f>SUM(P37:U37)</f>
        <v>1182</v>
      </c>
      <c r="P37" s="103">
        <v>1182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703</v>
      </c>
      <c r="W37" s="103">
        <v>703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56</v>
      </c>
      <c r="AG37" s="103">
        <v>56</v>
      </c>
      <c r="AH37" s="103">
        <v>0</v>
      </c>
      <c r="AI37" s="103">
        <v>0</v>
      </c>
      <c r="AJ37" s="103">
        <f>SUM(AK37:AS37)</f>
        <v>56</v>
      </c>
      <c r="AK37" s="103">
        <v>0</v>
      </c>
      <c r="AL37" s="103">
        <v>0</v>
      </c>
      <c r="AM37" s="103">
        <v>1</v>
      </c>
      <c r="AN37" s="103">
        <v>55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51</v>
      </c>
      <c r="B38" s="113" t="s">
        <v>316</v>
      </c>
      <c r="C38" s="101" t="s">
        <v>317</v>
      </c>
      <c r="D38" s="103">
        <f>SUM(E38,+H38,+K38)</f>
        <v>2438</v>
      </c>
      <c r="E38" s="103">
        <f>SUM(F38:G38)</f>
        <v>0</v>
      </c>
      <c r="F38" s="103">
        <v>0</v>
      </c>
      <c r="G38" s="103">
        <v>0</v>
      </c>
      <c r="H38" s="103">
        <f>SUM(I38:J38)</f>
        <v>1908</v>
      </c>
      <c r="I38" s="103">
        <v>1908</v>
      </c>
      <c r="J38" s="103">
        <v>0</v>
      </c>
      <c r="K38" s="103">
        <f>SUM(L38:M38)</f>
        <v>530</v>
      </c>
      <c r="L38" s="103">
        <v>0</v>
      </c>
      <c r="M38" s="103">
        <v>530</v>
      </c>
      <c r="N38" s="103">
        <f>SUM(O38,+V38,+AC38)</f>
        <v>2438</v>
      </c>
      <c r="O38" s="103">
        <f>SUM(P38:U38)</f>
        <v>1908</v>
      </c>
      <c r="P38" s="103">
        <v>1908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530</v>
      </c>
      <c r="W38" s="103">
        <v>530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124</v>
      </c>
      <c r="AG38" s="103">
        <v>124</v>
      </c>
      <c r="AH38" s="103">
        <v>0</v>
      </c>
      <c r="AI38" s="103">
        <v>0</v>
      </c>
      <c r="AJ38" s="103">
        <f>SUM(AK38:AS38)</f>
        <v>124</v>
      </c>
      <c r="AK38" s="103">
        <v>0</v>
      </c>
      <c r="AL38" s="103">
        <v>0</v>
      </c>
      <c r="AM38" s="103">
        <v>124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51</v>
      </c>
      <c r="B39" s="113" t="s">
        <v>318</v>
      </c>
      <c r="C39" s="101" t="s">
        <v>319</v>
      </c>
      <c r="D39" s="103">
        <f>SUM(E39,+H39,+K39)</f>
        <v>10618</v>
      </c>
      <c r="E39" s="103">
        <f>SUM(F39:G39)</f>
        <v>0</v>
      </c>
      <c r="F39" s="103">
        <v>0</v>
      </c>
      <c r="G39" s="103">
        <v>0</v>
      </c>
      <c r="H39" s="103">
        <f>SUM(I39:J39)</f>
        <v>6988</v>
      </c>
      <c r="I39" s="103">
        <v>6988</v>
      </c>
      <c r="J39" s="103">
        <v>0</v>
      </c>
      <c r="K39" s="103">
        <f>SUM(L39:M39)</f>
        <v>3630</v>
      </c>
      <c r="L39" s="103">
        <v>0</v>
      </c>
      <c r="M39" s="103">
        <v>3630</v>
      </c>
      <c r="N39" s="103">
        <f>SUM(O39,+V39,+AC39)</f>
        <v>10618</v>
      </c>
      <c r="O39" s="103">
        <f>SUM(P39:U39)</f>
        <v>6988</v>
      </c>
      <c r="P39" s="103">
        <v>6988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3630</v>
      </c>
      <c r="W39" s="103">
        <v>3630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318</v>
      </c>
      <c r="AG39" s="103">
        <v>318</v>
      </c>
      <c r="AH39" s="103">
        <v>0</v>
      </c>
      <c r="AI39" s="103">
        <v>0</v>
      </c>
      <c r="AJ39" s="103">
        <f>SUM(AK39:AS39)</f>
        <v>318</v>
      </c>
      <c r="AK39" s="103">
        <v>0</v>
      </c>
      <c r="AL39" s="103">
        <v>0</v>
      </c>
      <c r="AM39" s="103">
        <v>8</v>
      </c>
      <c r="AN39" s="103">
        <v>310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51</v>
      </c>
      <c r="B40" s="113" t="s">
        <v>320</v>
      </c>
      <c r="C40" s="101" t="s">
        <v>321</v>
      </c>
      <c r="D40" s="103">
        <f>SUM(E40,+H40,+K40)</f>
        <v>7057</v>
      </c>
      <c r="E40" s="103">
        <f>SUM(F40:G40)</f>
        <v>0</v>
      </c>
      <c r="F40" s="103">
        <v>0</v>
      </c>
      <c r="G40" s="103">
        <v>0</v>
      </c>
      <c r="H40" s="103">
        <f>SUM(I40:J40)</f>
        <v>5530</v>
      </c>
      <c r="I40" s="103">
        <v>5530</v>
      </c>
      <c r="J40" s="103">
        <v>0</v>
      </c>
      <c r="K40" s="103">
        <f>SUM(L40:M40)</f>
        <v>1527</v>
      </c>
      <c r="L40" s="103">
        <v>0</v>
      </c>
      <c r="M40" s="103">
        <v>1527</v>
      </c>
      <c r="N40" s="103">
        <f>SUM(O40,+V40,+AC40)</f>
        <v>7057</v>
      </c>
      <c r="O40" s="103">
        <f>SUM(P40:U40)</f>
        <v>5530</v>
      </c>
      <c r="P40" s="103">
        <v>5530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1527</v>
      </c>
      <c r="W40" s="103">
        <v>1527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360</v>
      </c>
      <c r="AG40" s="103">
        <v>360</v>
      </c>
      <c r="AH40" s="103">
        <v>0</v>
      </c>
      <c r="AI40" s="103">
        <v>0</v>
      </c>
      <c r="AJ40" s="103">
        <f>SUM(AK40:AS40)</f>
        <v>360</v>
      </c>
      <c r="AK40" s="103">
        <v>0</v>
      </c>
      <c r="AL40" s="103">
        <v>0</v>
      </c>
      <c r="AM40" s="103">
        <v>360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03000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03201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03205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03206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03301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03302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03303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03321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03322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03366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03381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03402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03441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03461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03482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03483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03484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03485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03501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03503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03506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03507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03524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2016-10-24T05:42:31Z</cp:lastPrinted>
  <dcterms:created xsi:type="dcterms:W3CDTF">2008-01-06T09:25:24Z</dcterms:created>
  <dcterms:modified xsi:type="dcterms:W3CDTF">2020-02-05T02:53:02Z</dcterms:modified>
</cp:coreProperties>
</file>