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過去資料修正\H29\経費\"/>
    </mc:Choice>
  </mc:AlternateContent>
  <xr:revisionPtr revIDLastSave="0" documentId="13_ncr:1_{CB54F6EE-A83A-4AF6-96C9-240B3ED88641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市町村分担金内訳!$A$6:$DU$54</definedName>
    <definedName name="_xlnm._FilterDatabase" localSheetId="4" hidden="1">組合分担金内訳!$A$6:$BE$54</definedName>
    <definedName name="_xlnm._FilterDatabase" localSheetId="3" hidden="1">'廃棄物事業経費（歳出）'!$A$6:$CI$54</definedName>
    <definedName name="_xlnm._FilterDatabase" localSheetId="2" hidden="1">'廃棄物事業経費（歳入）'!$A$6:$AD$54</definedName>
    <definedName name="_xlnm._FilterDatabase" localSheetId="0" hidden="1">'廃棄物事業経費（市町村）'!$A$1:$DJ$54</definedName>
    <definedName name="_xlnm._FilterDatabase" localSheetId="1" hidden="1">'廃棄物事業経費（組合）'!$A$6:$DJ$54</definedName>
    <definedName name="_xlnm.Print_Area" localSheetId="6">経費集計!$A$1:$N$34</definedName>
    <definedName name="_xlnm.Print_Area" localSheetId="5">市町村分担金内訳!$A$7:$DU$54</definedName>
    <definedName name="_xlnm.Print_Area" localSheetId="4">組合分担金内訳!$A$7:$BE$54</definedName>
    <definedName name="_xlnm.Print_Area" localSheetId="3">'廃棄物事業経費（歳出）'!$A$7:$CI$54</definedName>
    <definedName name="_xlnm.Print_Area" localSheetId="2">'廃棄物事業経費（歳入）'!$A$7:$AD$54</definedName>
    <definedName name="_xlnm.Print_Area" localSheetId="0">'廃棄物事業経費（市町村）'!$A$7:$DJ$54</definedName>
    <definedName name="_xlnm.Print_Area" localSheetId="1">'廃棄物事業経費（組合）'!$A$7:$DJ$54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I28" i="5" s="1"/>
  <c r="G28" i="5"/>
  <c r="E7" i="1" l="1"/>
  <c r="N7" i="1"/>
  <c r="M7" i="1" s="1"/>
  <c r="X7" i="1"/>
  <c r="Y7" i="1"/>
  <c r="Z7" i="1"/>
  <c r="AA7" i="1"/>
  <c r="AC7" i="1"/>
  <c r="AD7" i="1"/>
  <c r="AF7" i="1"/>
  <c r="AE7" i="1" s="1"/>
  <c r="AN7" i="1"/>
  <c r="AS7" i="1"/>
  <c r="AX7" i="1"/>
  <c r="BH7" i="1"/>
  <c r="BG7" i="1" s="1"/>
  <c r="BP7" i="1"/>
  <c r="BU7" i="1"/>
  <c r="BZ7" i="1"/>
  <c r="CJ7" i="1"/>
  <c r="CK7" i="1"/>
  <c r="CL7" i="1"/>
  <c r="CM7" i="1"/>
  <c r="CN7" i="1"/>
  <c r="CO7" i="1"/>
  <c r="CP7" i="1"/>
  <c r="CS7" i="1"/>
  <c r="CT7" i="1"/>
  <c r="CU7" i="1"/>
  <c r="CV7" i="1"/>
  <c r="CX7" i="1"/>
  <c r="CY7" i="1"/>
  <c r="CZ7" i="1"/>
  <c r="DA7" i="1"/>
  <c r="DC7" i="1"/>
  <c r="DD7" i="1"/>
  <c r="DE7" i="1"/>
  <c r="DF7" i="1"/>
  <c r="DG7" i="1"/>
  <c r="DH7" i="1"/>
  <c r="DI7" i="1"/>
  <c r="E8" i="1"/>
  <c r="N8" i="1"/>
  <c r="M8" i="1" s="1"/>
  <c r="X8" i="1"/>
  <c r="Y8" i="1"/>
  <c r="Z8" i="1"/>
  <c r="AA8" i="1"/>
  <c r="AC8" i="1"/>
  <c r="AD8" i="1"/>
  <c r="AF8" i="1"/>
  <c r="AN8" i="1"/>
  <c r="AS8" i="1"/>
  <c r="AX8" i="1"/>
  <c r="BH8" i="1"/>
  <c r="BG8" i="1" s="1"/>
  <c r="BP8" i="1"/>
  <c r="BU8" i="1"/>
  <c r="BZ8" i="1"/>
  <c r="CK8" i="1"/>
  <c r="CL8" i="1"/>
  <c r="CM8" i="1"/>
  <c r="CN8" i="1"/>
  <c r="CO8" i="1"/>
  <c r="CP8" i="1"/>
  <c r="CS8" i="1"/>
  <c r="CT8" i="1"/>
  <c r="CU8" i="1"/>
  <c r="CV8" i="1"/>
  <c r="CX8" i="1"/>
  <c r="CY8" i="1"/>
  <c r="CZ8" i="1"/>
  <c r="DA8" i="1"/>
  <c r="DC8" i="1"/>
  <c r="DD8" i="1"/>
  <c r="DE8" i="1"/>
  <c r="DF8" i="1"/>
  <c r="DG8" i="1"/>
  <c r="DH8" i="1"/>
  <c r="DI8" i="1"/>
  <c r="E9" i="1"/>
  <c r="D9" i="1" s="1"/>
  <c r="N9" i="1"/>
  <c r="X9" i="1"/>
  <c r="Y9" i="1"/>
  <c r="Z9" i="1"/>
  <c r="AA9" i="1"/>
  <c r="AC9" i="1"/>
  <c r="AD9" i="1"/>
  <c r="AF9" i="1"/>
  <c r="AE9" i="1" s="1"/>
  <c r="AN9" i="1"/>
  <c r="AS9" i="1"/>
  <c r="AX9" i="1"/>
  <c r="BH9" i="1"/>
  <c r="BG9" i="1" s="1"/>
  <c r="BP9" i="1"/>
  <c r="BU9" i="1"/>
  <c r="BZ9" i="1"/>
  <c r="CK9" i="1"/>
  <c r="CL9" i="1"/>
  <c r="CM9" i="1"/>
  <c r="CN9" i="1"/>
  <c r="CO9" i="1"/>
  <c r="CP9" i="1"/>
  <c r="CS9" i="1"/>
  <c r="CT9" i="1"/>
  <c r="CU9" i="1"/>
  <c r="CV9" i="1"/>
  <c r="CX9" i="1"/>
  <c r="CY9" i="1"/>
  <c r="CZ9" i="1"/>
  <c r="DA9" i="1"/>
  <c r="DC9" i="1"/>
  <c r="DD9" i="1"/>
  <c r="DE9" i="1"/>
  <c r="DF9" i="1"/>
  <c r="DG9" i="1"/>
  <c r="DH9" i="1"/>
  <c r="DI9" i="1"/>
  <c r="E10" i="1"/>
  <c r="D10" i="1" s="1"/>
  <c r="N10" i="1"/>
  <c r="M10" i="1" s="1"/>
  <c r="X10" i="1"/>
  <c r="Y10" i="1"/>
  <c r="Z10" i="1"/>
  <c r="AA10" i="1"/>
  <c r="AC10" i="1"/>
  <c r="AD10" i="1"/>
  <c r="AF10" i="1"/>
  <c r="AE10" i="1" s="1"/>
  <c r="AN10" i="1"/>
  <c r="AS10" i="1"/>
  <c r="AX10" i="1"/>
  <c r="BH10" i="1"/>
  <c r="BG10" i="1" s="1"/>
  <c r="BP10" i="1"/>
  <c r="BU10" i="1"/>
  <c r="BZ10" i="1"/>
  <c r="CK10" i="1"/>
  <c r="CL10" i="1"/>
  <c r="CM10" i="1"/>
  <c r="CN10" i="1"/>
  <c r="CO10" i="1"/>
  <c r="CP10" i="1"/>
  <c r="CS10" i="1"/>
  <c r="CT10" i="1"/>
  <c r="CU10" i="1"/>
  <c r="CV10" i="1"/>
  <c r="CX10" i="1"/>
  <c r="CY10" i="1"/>
  <c r="CZ10" i="1"/>
  <c r="DA10" i="1"/>
  <c r="DC10" i="1"/>
  <c r="DD10" i="1"/>
  <c r="DE10" i="1"/>
  <c r="DF10" i="1"/>
  <c r="DG10" i="1"/>
  <c r="DH10" i="1"/>
  <c r="DI10" i="1"/>
  <c r="E11" i="1"/>
  <c r="N11" i="1"/>
  <c r="M11" i="1" s="1"/>
  <c r="X11" i="1"/>
  <c r="Y11" i="1"/>
  <c r="Z11" i="1"/>
  <c r="AA11" i="1"/>
  <c r="AC11" i="1"/>
  <c r="AD11" i="1"/>
  <c r="AF11" i="1"/>
  <c r="AE11" i="1" s="1"/>
  <c r="AN11" i="1"/>
  <c r="AS11" i="1"/>
  <c r="AX11" i="1"/>
  <c r="BH11" i="1"/>
  <c r="BG11" i="1" s="1"/>
  <c r="BP11" i="1"/>
  <c r="BU11" i="1"/>
  <c r="BZ11" i="1"/>
  <c r="CK11" i="1"/>
  <c r="CL11" i="1"/>
  <c r="CM11" i="1"/>
  <c r="CN11" i="1"/>
  <c r="CO11" i="1"/>
  <c r="CP11" i="1"/>
  <c r="CS11" i="1"/>
  <c r="CT11" i="1"/>
  <c r="CU11" i="1"/>
  <c r="CV11" i="1"/>
  <c r="CX11" i="1"/>
  <c r="CY11" i="1"/>
  <c r="CZ11" i="1"/>
  <c r="DA11" i="1"/>
  <c r="DC11" i="1"/>
  <c r="DD11" i="1"/>
  <c r="DE11" i="1"/>
  <c r="DF11" i="1"/>
  <c r="DG11" i="1"/>
  <c r="DH11" i="1"/>
  <c r="DI11" i="1"/>
  <c r="E12" i="1"/>
  <c r="N12" i="1"/>
  <c r="M12" i="1" s="1"/>
  <c r="X12" i="1"/>
  <c r="Y12" i="1"/>
  <c r="Z12" i="1"/>
  <c r="AA12" i="1"/>
  <c r="AC12" i="1"/>
  <c r="AD12" i="1"/>
  <c r="AF12" i="1"/>
  <c r="AE12" i="1" s="1"/>
  <c r="AN12" i="1"/>
  <c r="AS12" i="1"/>
  <c r="AX12" i="1"/>
  <c r="BH12" i="1"/>
  <c r="BG12" i="1" s="1"/>
  <c r="BP12" i="1"/>
  <c r="BU12" i="1"/>
  <c r="BZ12" i="1"/>
  <c r="CK12" i="1"/>
  <c r="CL12" i="1"/>
  <c r="CM12" i="1"/>
  <c r="CN12" i="1"/>
  <c r="CO12" i="1"/>
  <c r="CP12" i="1"/>
  <c r="CS12" i="1"/>
  <c r="CT12" i="1"/>
  <c r="CU12" i="1"/>
  <c r="CV12" i="1"/>
  <c r="CX12" i="1"/>
  <c r="CY12" i="1"/>
  <c r="CZ12" i="1"/>
  <c r="DA12" i="1"/>
  <c r="DC12" i="1"/>
  <c r="DD12" i="1"/>
  <c r="DE12" i="1"/>
  <c r="DF12" i="1"/>
  <c r="DG12" i="1"/>
  <c r="DH12" i="1"/>
  <c r="DI12" i="1"/>
  <c r="E13" i="1"/>
  <c r="D13" i="1" s="1"/>
  <c r="N13" i="1"/>
  <c r="M13" i="1" s="1"/>
  <c r="X13" i="1"/>
  <c r="Y13" i="1"/>
  <c r="Z13" i="1"/>
  <c r="AA13" i="1"/>
  <c r="AC13" i="1"/>
  <c r="AD13" i="1"/>
  <c r="AF13" i="1"/>
  <c r="AN13" i="1"/>
  <c r="AS13" i="1"/>
  <c r="AX13" i="1"/>
  <c r="BH13" i="1"/>
  <c r="BG13" i="1" s="1"/>
  <c r="BP13" i="1"/>
  <c r="BU13" i="1"/>
  <c r="BZ13" i="1"/>
  <c r="DB13" i="1" s="1"/>
  <c r="CK13" i="1"/>
  <c r="CL13" i="1"/>
  <c r="CM13" i="1"/>
  <c r="CN13" i="1"/>
  <c r="CO13" i="1"/>
  <c r="CP13" i="1"/>
  <c r="CS13" i="1"/>
  <c r="CT13" i="1"/>
  <c r="CU13" i="1"/>
  <c r="CV13" i="1"/>
  <c r="CX13" i="1"/>
  <c r="CY13" i="1"/>
  <c r="CZ13" i="1"/>
  <c r="DA13" i="1"/>
  <c r="DC13" i="1"/>
  <c r="DD13" i="1"/>
  <c r="DE13" i="1"/>
  <c r="DF13" i="1"/>
  <c r="DG13" i="1"/>
  <c r="DH13" i="1"/>
  <c r="DI13" i="1"/>
  <c r="E14" i="1"/>
  <c r="D14" i="1" s="1"/>
  <c r="N14" i="1"/>
  <c r="M14" i="1" s="1"/>
  <c r="X14" i="1"/>
  <c r="Y14" i="1"/>
  <c r="Z14" i="1"/>
  <c r="AA14" i="1"/>
  <c r="AC14" i="1"/>
  <c r="AD14" i="1"/>
  <c r="AF14" i="1"/>
  <c r="AE14" i="1" s="1"/>
  <c r="AN14" i="1"/>
  <c r="AS14" i="1"/>
  <c r="AX14" i="1"/>
  <c r="BH14" i="1"/>
  <c r="BG14" i="1" s="1"/>
  <c r="BP14" i="1"/>
  <c r="BU14" i="1"/>
  <c r="BZ14" i="1"/>
  <c r="CK14" i="1"/>
  <c r="CL14" i="1"/>
  <c r="CM14" i="1"/>
  <c r="CN14" i="1"/>
  <c r="CO14" i="1"/>
  <c r="CP14" i="1"/>
  <c r="CS14" i="1"/>
  <c r="CT14" i="1"/>
  <c r="CU14" i="1"/>
  <c r="CV14" i="1"/>
  <c r="CX14" i="1"/>
  <c r="CY14" i="1"/>
  <c r="CZ14" i="1"/>
  <c r="DA14" i="1"/>
  <c r="DC14" i="1"/>
  <c r="DD14" i="1"/>
  <c r="DE14" i="1"/>
  <c r="DF14" i="1"/>
  <c r="DG14" i="1"/>
  <c r="DH14" i="1"/>
  <c r="DI14" i="1"/>
  <c r="E15" i="1"/>
  <c r="N15" i="1"/>
  <c r="M15" i="1" s="1"/>
  <c r="X15" i="1"/>
  <c r="Y15" i="1"/>
  <c r="Z15" i="1"/>
  <c r="AA15" i="1"/>
  <c r="AC15" i="1"/>
  <c r="AD15" i="1"/>
  <c r="AF15" i="1"/>
  <c r="AE15" i="1" s="1"/>
  <c r="AN15" i="1"/>
  <c r="AS15" i="1"/>
  <c r="AX15" i="1"/>
  <c r="BH15" i="1"/>
  <c r="BG15" i="1" s="1"/>
  <c r="BP15" i="1"/>
  <c r="BU15" i="1"/>
  <c r="CW15" i="1" s="1"/>
  <c r="BZ15" i="1"/>
  <c r="CK15" i="1"/>
  <c r="CL15" i="1"/>
  <c r="CM15" i="1"/>
  <c r="CN15" i="1"/>
  <c r="CO15" i="1"/>
  <c r="CP15" i="1"/>
  <c r="CS15" i="1"/>
  <c r="CT15" i="1"/>
  <c r="CU15" i="1"/>
  <c r="CV15" i="1"/>
  <c r="CX15" i="1"/>
  <c r="CY15" i="1"/>
  <c r="CZ15" i="1"/>
  <c r="DA15" i="1"/>
  <c r="DC15" i="1"/>
  <c r="DD15" i="1"/>
  <c r="DE15" i="1"/>
  <c r="DF15" i="1"/>
  <c r="DG15" i="1"/>
  <c r="DH15" i="1"/>
  <c r="DI15" i="1"/>
  <c r="E16" i="1"/>
  <c r="N16" i="1"/>
  <c r="M16" i="1" s="1"/>
  <c r="X16" i="1"/>
  <c r="Y16" i="1"/>
  <c r="Z16" i="1"/>
  <c r="AA16" i="1"/>
  <c r="AC16" i="1"/>
  <c r="AD16" i="1"/>
  <c r="AF16" i="1"/>
  <c r="AE16" i="1" s="1"/>
  <c r="AN16" i="1"/>
  <c r="AS16" i="1"/>
  <c r="AX16" i="1"/>
  <c r="BH16" i="1"/>
  <c r="CJ16" i="1" s="1"/>
  <c r="BP16" i="1"/>
  <c r="BU16" i="1"/>
  <c r="BZ16" i="1"/>
  <c r="CK16" i="1"/>
  <c r="CL16" i="1"/>
  <c r="CM16" i="1"/>
  <c r="CN16" i="1"/>
  <c r="CO16" i="1"/>
  <c r="CP16" i="1"/>
  <c r="CS16" i="1"/>
  <c r="CT16" i="1"/>
  <c r="CU16" i="1"/>
  <c r="CV16" i="1"/>
  <c r="CX16" i="1"/>
  <c r="CY16" i="1"/>
  <c r="CZ16" i="1"/>
  <c r="DA16" i="1"/>
  <c r="DC16" i="1"/>
  <c r="DD16" i="1"/>
  <c r="DE16" i="1"/>
  <c r="DF16" i="1"/>
  <c r="DG16" i="1"/>
  <c r="DH16" i="1"/>
  <c r="DI16" i="1"/>
  <c r="E17" i="1"/>
  <c r="N17" i="1"/>
  <c r="M17" i="1" s="1"/>
  <c r="X17" i="1"/>
  <c r="Y17" i="1"/>
  <c r="Z17" i="1"/>
  <c r="AA17" i="1"/>
  <c r="AC17" i="1"/>
  <c r="AD17" i="1"/>
  <c r="AF17" i="1"/>
  <c r="AE17" i="1" s="1"/>
  <c r="AN17" i="1"/>
  <c r="AS17" i="1"/>
  <c r="AX17" i="1"/>
  <c r="BH17" i="1"/>
  <c r="BG17" i="1" s="1"/>
  <c r="BP17" i="1"/>
  <c r="BU17" i="1"/>
  <c r="BZ17" i="1"/>
  <c r="CK17" i="1"/>
  <c r="CL17" i="1"/>
  <c r="CM17" i="1"/>
  <c r="CN17" i="1"/>
  <c r="CO17" i="1"/>
  <c r="CP17" i="1"/>
  <c r="CS17" i="1"/>
  <c r="CT17" i="1"/>
  <c r="CU17" i="1"/>
  <c r="CV17" i="1"/>
  <c r="CX17" i="1"/>
  <c r="CY17" i="1"/>
  <c r="CZ17" i="1"/>
  <c r="DA17" i="1"/>
  <c r="DC17" i="1"/>
  <c r="DD17" i="1"/>
  <c r="DE17" i="1"/>
  <c r="DF17" i="1"/>
  <c r="DG17" i="1"/>
  <c r="DH17" i="1"/>
  <c r="DI17" i="1"/>
  <c r="E18" i="1"/>
  <c r="D18" i="1" s="1"/>
  <c r="N18" i="1"/>
  <c r="M18" i="1" s="1"/>
  <c r="X18" i="1"/>
  <c r="Y18" i="1"/>
  <c r="Z18" i="1"/>
  <c r="AA18" i="1"/>
  <c r="AC18" i="1"/>
  <c r="AD18" i="1"/>
  <c r="AF18" i="1"/>
  <c r="AE18" i="1" s="1"/>
  <c r="AN18" i="1"/>
  <c r="AS18" i="1"/>
  <c r="AX18" i="1"/>
  <c r="BH18" i="1"/>
  <c r="CJ18" i="1" s="1"/>
  <c r="BP18" i="1"/>
  <c r="BU18" i="1"/>
  <c r="BZ18" i="1"/>
  <c r="CK18" i="1"/>
  <c r="CL18" i="1"/>
  <c r="CM18" i="1"/>
  <c r="CN18" i="1"/>
  <c r="CO18" i="1"/>
  <c r="CP18" i="1"/>
  <c r="CS18" i="1"/>
  <c r="CT18" i="1"/>
  <c r="CU18" i="1"/>
  <c r="CV18" i="1"/>
  <c r="CX18" i="1"/>
  <c r="CY18" i="1"/>
  <c r="CZ18" i="1"/>
  <c r="DA18" i="1"/>
  <c r="DC18" i="1"/>
  <c r="DD18" i="1"/>
  <c r="DE18" i="1"/>
  <c r="DF18" i="1"/>
  <c r="DG18" i="1"/>
  <c r="DH18" i="1"/>
  <c r="DI18" i="1"/>
  <c r="E19" i="1"/>
  <c r="N19" i="1"/>
  <c r="M19" i="1" s="1"/>
  <c r="X19" i="1"/>
  <c r="Y19" i="1"/>
  <c r="Z19" i="1"/>
  <c r="AA19" i="1"/>
  <c r="AC19" i="1"/>
  <c r="AD19" i="1"/>
  <c r="AF19" i="1"/>
  <c r="AE19" i="1" s="1"/>
  <c r="AN19" i="1"/>
  <c r="AS19" i="1"/>
  <c r="AX19" i="1"/>
  <c r="BH19" i="1"/>
  <c r="BG19" i="1" s="1"/>
  <c r="BP19" i="1"/>
  <c r="BU19" i="1"/>
  <c r="BZ19" i="1"/>
  <c r="CK19" i="1"/>
  <c r="CL19" i="1"/>
  <c r="CM19" i="1"/>
  <c r="CN19" i="1"/>
  <c r="CO19" i="1"/>
  <c r="CP19" i="1"/>
  <c r="CS19" i="1"/>
  <c r="CT19" i="1"/>
  <c r="CU19" i="1"/>
  <c r="CV19" i="1"/>
  <c r="CX19" i="1"/>
  <c r="CY19" i="1"/>
  <c r="CZ19" i="1"/>
  <c r="DA19" i="1"/>
  <c r="DC19" i="1"/>
  <c r="DD19" i="1"/>
  <c r="DE19" i="1"/>
  <c r="DF19" i="1"/>
  <c r="DG19" i="1"/>
  <c r="DH19" i="1"/>
  <c r="DI19" i="1"/>
  <c r="E20" i="1"/>
  <c r="N20" i="1"/>
  <c r="M20" i="1" s="1"/>
  <c r="X20" i="1"/>
  <c r="Y20" i="1"/>
  <c r="Z20" i="1"/>
  <c r="AA20" i="1"/>
  <c r="AC20" i="1"/>
  <c r="AD20" i="1"/>
  <c r="AF20" i="1"/>
  <c r="AN20" i="1"/>
  <c r="AS20" i="1"/>
  <c r="AX20" i="1"/>
  <c r="BH20" i="1"/>
  <c r="BG20" i="1" s="1"/>
  <c r="BP20" i="1"/>
  <c r="BU20" i="1"/>
  <c r="BZ20" i="1"/>
  <c r="CK20" i="1"/>
  <c r="CL20" i="1"/>
  <c r="CM20" i="1"/>
  <c r="CN20" i="1"/>
  <c r="CO20" i="1"/>
  <c r="CP20" i="1"/>
  <c r="CS20" i="1"/>
  <c r="CT20" i="1"/>
  <c r="CU20" i="1"/>
  <c r="CV20" i="1"/>
  <c r="CX20" i="1"/>
  <c r="CY20" i="1"/>
  <c r="CZ20" i="1"/>
  <c r="DA20" i="1"/>
  <c r="DC20" i="1"/>
  <c r="DD20" i="1"/>
  <c r="DE20" i="1"/>
  <c r="DF20" i="1"/>
  <c r="DG20" i="1"/>
  <c r="DH20" i="1"/>
  <c r="DI20" i="1"/>
  <c r="E21" i="1"/>
  <c r="D21" i="1" s="1"/>
  <c r="N21" i="1"/>
  <c r="X21" i="1"/>
  <c r="Y21" i="1"/>
  <c r="Z21" i="1"/>
  <c r="AA21" i="1"/>
  <c r="AC21" i="1"/>
  <c r="AD21" i="1"/>
  <c r="AF21" i="1"/>
  <c r="AN21" i="1"/>
  <c r="AS21" i="1"/>
  <c r="AX21" i="1"/>
  <c r="BH21" i="1"/>
  <c r="BG21" i="1" s="1"/>
  <c r="BP21" i="1"/>
  <c r="BU21" i="1"/>
  <c r="BZ21" i="1"/>
  <c r="DB21" i="1" s="1"/>
  <c r="CK21" i="1"/>
  <c r="CL21" i="1"/>
  <c r="CM21" i="1"/>
  <c r="CN21" i="1"/>
  <c r="CO21" i="1"/>
  <c r="CP21" i="1"/>
  <c r="CS21" i="1"/>
  <c r="CT21" i="1"/>
  <c r="CU21" i="1"/>
  <c r="CV21" i="1"/>
  <c r="CX21" i="1"/>
  <c r="CY21" i="1"/>
  <c r="CZ21" i="1"/>
  <c r="DA21" i="1"/>
  <c r="DC21" i="1"/>
  <c r="DD21" i="1"/>
  <c r="DE21" i="1"/>
  <c r="DF21" i="1"/>
  <c r="DG21" i="1"/>
  <c r="DH21" i="1"/>
  <c r="DI21" i="1"/>
  <c r="E22" i="1"/>
  <c r="D22" i="1" s="1"/>
  <c r="N22" i="1"/>
  <c r="X22" i="1"/>
  <c r="Y22" i="1"/>
  <c r="Z22" i="1"/>
  <c r="AA22" i="1"/>
  <c r="AC22" i="1"/>
  <c r="AD22" i="1"/>
  <c r="AF22" i="1"/>
  <c r="AE22" i="1" s="1"/>
  <c r="AN22" i="1"/>
  <c r="AS22" i="1"/>
  <c r="AX22" i="1"/>
  <c r="BH22" i="1"/>
  <c r="BG22" i="1" s="1"/>
  <c r="BP22" i="1"/>
  <c r="BU22" i="1"/>
  <c r="BZ22" i="1"/>
  <c r="CK22" i="1"/>
  <c r="CL22" i="1"/>
  <c r="CM22" i="1"/>
  <c r="CN22" i="1"/>
  <c r="CO22" i="1"/>
  <c r="CP22" i="1"/>
  <c r="CS22" i="1"/>
  <c r="CT22" i="1"/>
  <c r="CU22" i="1"/>
  <c r="CV22" i="1"/>
  <c r="CX22" i="1"/>
  <c r="CY22" i="1"/>
  <c r="CZ22" i="1"/>
  <c r="DA22" i="1"/>
  <c r="DC22" i="1"/>
  <c r="DD22" i="1"/>
  <c r="DE22" i="1"/>
  <c r="DF22" i="1"/>
  <c r="DG22" i="1"/>
  <c r="DH22" i="1"/>
  <c r="DI22" i="1"/>
  <c r="E23" i="1"/>
  <c r="N23" i="1"/>
  <c r="M23" i="1" s="1"/>
  <c r="X23" i="1"/>
  <c r="Y23" i="1"/>
  <c r="Z23" i="1"/>
  <c r="AA23" i="1"/>
  <c r="AC23" i="1"/>
  <c r="AD23" i="1"/>
  <c r="AF23" i="1"/>
  <c r="AE23" i="1" s="1"/>
  <c r="AN23" i="1"/>
  <c r="AS23" i="1"/>
  <c r="AX23" i="1"/>
  <c r="BH23" i="1"/>
  <c r="BG23" i="1" s="1"/>
  <c r="BP23" i="1"/>
  <c r="BU23" i="1"/>
  <c r="BZ23" i="1"/>
  <c r="CK23" i="1"/>
  <c r="CL23" i="1"/>
  <c r="CM23" i="1"/>
  <c r="CN23" i="1"/>
  <c r="CO23" i="1"/>
  <c r="CP23" i="1"/>
  <c r="CS23" i="1"/>
  <c r="CT23" i="1"/>
  <c r="CU23" i="1"/>
  <c r="CV23" i="1"/>
  <c r="CX23" i="1"/>
  <c r="CY23" i="1"/>
  <c r="CZ23" i="1"/>
  <c r="DA23" i="1"/>
  <c r="DC23" i="1"/>
  <c r="DD23" i="1"/>
  <c r="DE23" i="1"/>
  <c r="DF23" i="1"/>
  <c r="DG23" i="1"/>
  <c r="DH23" i="1"/>
  <c r="DI23" i="1"/>
  <c r="E24" i="1"/>
  <c r="N24" i="1"/>
  <c r="M24" i="1" s="1"/>
  <c r="X24" i="1"/>
  <c r="Y24" i="1"/>
  <c r="Z24" i="1"/>
  <c r="AA24" i="1"/>
  <c r="AC24" i="1"/>
  <c r="AD24" i="1"/>
  <c r="AF24" i="1"/>
  <c r="AE24" i="1" s="1"/>
  <c r="AN24" i="1"/>
  <c r="AS24" i="1"/>
  <c r="AX24" i="1"/>
  <c r="BH24" i="1"/>
  <c r="BG24" i="1" s="1"/>
  <c r="BP24" i="1"/>
  <c r="BU24" i="1"/>
  <c r="BZ24" i="1"/>
  <c r="CK24" i="1"/>
  <c r="CL24" i="1"/>
  <c r="CM24" i="1"/>
  <c r="CN24" i="1"/>
  <c r="CO24" i="1"/>
  <c r="CP24" i="1"/>
  <c r="CS24" i="1"/>
  <c r="CT24" i="1"/>
  <c r="CU24" i="1"/>
  <c r="CV24" i="1"/>
  <c r="CX24" i="1"/>
  <c r="CY24" i="1"/>
  <c r="CZ24" i="1"/>
  <c r="DA24" i="1"/>
  <c r="DC24" i="1"/>
  <c r="DD24" i="1"/>
  <c r="DE24" i="1"/>
  <c r="DF24" i="1"/>
  <c r="DG24" i="1"/>
  <c r="DH24" i="1"/>
  <c r="DI24" i="1"/>
  <c r="E25" i="1"/>
  <c r="D25" i="1" s="1"/>
  <c r="N25" i="1"/>
  <c r="M25" i="1" s="1"/>
  <c r="X25" i="1"/>
  <c r="Y25" i="1"/>
  <c r="Z25" i="1"/>
  <c r="AA25" i="1"/>
  <c r="AC25" i="1"/>
  <c r="AD25" i="1"/>
  <c r="AF25" i="1"/>
  <c r="AE25" i="1" s="1"/>
  <c r="AN25" i="1"/>
  <c r="AS25" i="1"/>
  <c r="AX25" i="1"/>
  <c r="BH25" i="1"/>
  <c r="BG25" i="1" s="1"/>
  <c r="BP25" i="1"/>
  <c r="BU25" i="1"/>
  <c r="BZ25" i="1"/>
  <c r="CK25" i="1"/>
  <c r="CL25" i="1"/>
  <c r="CM25" i="1"/>
  <c r="CN25" i="1"/>
  <c r="CO25" i="1"/>
  <c r="CP25" i="1"/>
  <c r="CS25" i="1"/>
  <c r="CT25" i="1"/>
  <c r="CU25" i="1"/>
  <c r="CV25" i="1"/>
  <c r="CX25" i="1"/>
  <c r="CY25" i="1"/>
  <c r="CZ25" i="1"/>
  <c r="DA25" i="1"/>
  <c r="DC25" i="1"/>
  <c r="DD25" i="1"/>
  <c r="DE25" i="1"/>
  <c r="DF25" i="1"/>
  <c r="DG25" i="1"/>
  <c r="DH25" i="1"/>
  <c r="DI25" i="1"/>
  <c r="E26" i="1"/>
  <c r="D26" i="1" s="1"/>
  <c r="N26" i="1"/>
  <c r="X26" i="1"/>
  <c r="Y26" i="1"/>
  <c r="Z26" i="1"/>
  <c r="AA26" i="1"/>
  <c r="AC26" i="1"/>
  <c r="AD26" i="1"/>
  <c r="AF26" i="1"/>
  <c r="AE26" i="1" s="1"/>
  <c r="AN26" i="1"/>
  <c r="AS26" i="1"/>
  <c r="AX26" i="1"/>
  <c r="BH26" i="1"/>
  <c r="BP26" i="1"/>
  <c r="BU26" i="1"/>
  <c r="BZ26" i="1"/>
  <c r="CK26" i="1"/>
  <c r="CL26" i="1"/>
  <c r="CM26" i="1"/>
  <c r="CN26" i="1"/>
  <c r="CO26" i="1"/>
  <c r="CP26" i="1"/>
  <c r="CS26" i="1"/>
  <c r="CT26" i="1"/>
  <c r="CU26" i="1"/>
  <c r="CV26" i="1"/>
  <c r="CX26" i="1"/>
  <c r="CY26" i="1"/>
  <c r="CZ26" i="1"/>
  <c r="DA26" i="1"/>
  <c r="DC26" i="1"/>
  <c r="DD26" i="1"/>
  <c r="DE26" i="1"/>
  <c r="DF26" i="1"/>
  <c r="DG26" i="1"/>
  <c r="DH26" i="1"/>
  <c r="DI26" i="1"/>
  <c r="E27" i="1"/>
  <c r="D27" i="1" s="1"/>
  <c r="N27" i="1"/>
  <c r="M27" i="1" s="1"/>
  <c r="X27" i="1"/>
  <c r="Y27" i="1"/>
  <c r="Z27" i="1"/>
  <c r="AA27" i="1"/>
  <c r="AC27" i="1"/>
  <c r="AD27" i="1"/>
  <c r="AF27" i="1"/>
  <c r="AE27" i="1" s="1"/>
  <c r="AN27" i="1"/>
  <c r="AS27" i="1"/>
  <c r="AX27" i="1"/>
  <c r="BH27" i="1"/>
  <c r="BP27" i="1"/>
  <c r="BU27" i="1"/>
  <c r="BZ27" i="1"/>
  <c r="DB27" i="1" s="1"/>
  <c r="CK27" i="1"/>
  <c r="CL27" i="1"/>
  <c r="CM27" i="1"/>
  <c r="CN27" i="1"/>
  <c r="CO27" i="1"/>
  <c r="CP27" i="1"/>
  <c r="CS27" i="1"/>
  <c r="CT27" i="1"/>
  <c r="CU27" i="1"/>
  <c r="CV27" i="1"/>
  <c r="CW27" i="1"/>
  <c r="CX27" i="1"/>
  <c r="CY27" i="1"/>
  <c r="CZ27" i="1"/>
  <c r="DA27" i="1"/>
  <c r="DC27" i="1"/>
  <c r="DD27" i="1"/>
  <c r="DE27" i="1"/>
  <c r="DF27" i="1"/>
  <c r="DG27" i="1"/>
  <c r="DH27" i="1"/>
  <c r="DI27" i="1"/>
  <c r="E28" i="1"/>
  <c r="D28" i="1" s="1"/>
  <c r="N28" i="1"/>
  <c r="M28" i="1" s="1"/>
  <c r="X28" i="1"/>
  <c r="Y28" i="1"/>
  <c r="Z28" i="1"/>
  <c r="AA28" i="1"/>
  <c r="AC28" i="1"/>
  <c r="AD28" i="1"/>
  <c r="AF28" i="1"/>
  <c r="AE28" i="1" s="1"/>
  <c r="AN28" i="1"/>
  <c r="AS28" i="1"/>
  <c r="AX28" i="1"/>
  <c r="BH28" i="1"/>
  <c r="BP28" i="1"/>
  <c r="BU28" i="1"/>
  <c r="BZ28" i="1"/>
  <c r="CK28" i="1"/>
  <c r="CL28" i="1"/>
  <c r="CM28" i="1"/>
  <c r="CN28" i="1"/>
  <c r="CO28" i="1"/>
  <c r="CP28" i="1"/>
  <c r="CS28" i="1"/>
  <c r="CT28" i="1"/>
  <c r="CU28" i="1"/>
  <c r="CV28" i="1"/>
  <c r="CX28" i="1"/>
  <c r="CY28" i="1"/>
  <c r="CZ28" i="1"/>
  <c r="DA28" i="1"/>
  <c r="DC28" i="1"/>
  <c r="DD28" i="1"/>
  <c r="DE28" i="1"/>
  <c r="DF28" i="1"/>
  <c r="DG28" i="1"/>
  <c r="DH28" i="1"/>
  <c r="DI28" i="1"/>
  <c r="E29" i="1"/>
  <c r="N29" i="1"/>
  <c r="M29" i="1" s="1"/>
  <c r="X29" i="1"/>
  <c r="Y29" i="1"/>
  <c r="Z29" i="1"/>
  <c r="AA29" i="1"/>
  <c r="AC29" i="1"/>
  <c r="AD29" i="1"/>
  <c r="AF29" i="1"/>
  <c r="AE29" i="1" s="1"/>
  <c r="AN29" i="1"/>
  <c r="AS29" i="1"/>
  <c r="AX29" i="1"/>
  <c r="BH29" i="1"/>
  <c r="BP29" i="1"/>
  <c r="BU29" i="1"/>
  <c r="BZ29" i="1"/>
  <c r="DB29" i="1" s="1"/>
  <c r="CK29" i="1"/>
  <c r="CL29" i="1"/>
  <c r="CM29" i="1"/>
  <c r="CN29" i="1"/>
  <c r="CO29" i="1"/>
  <c r="CP29" i="1"/>
  <c r="CS29" i="1"/>
  <c r="CT29" i="1"/>
  <c r="CU29" i="1"/>
  <c r="CV29" i="1"/>
  <c r="CX29" i="1"/>
  <c r="CY29" i="1"/>
  <c r="CZ29" i="1"/>
  <c r="DA29" i="1"/>
  <c r="DC29" i="1"/>
  <c r="DD29" i="1"/>
  <c r="DE29" i="1"/>
  <c r="DF29" i="1"/>
  <c r="DG29" i="1"/>
  <c r="DH29" i="1"/>
  <c r="DI29" i="1"/>
  <c r="E30" i="1"/>
  <c r="D30" i="1" s="1"/>
  <c r="N30" i="1"/>
  <c r="X30" i="1"/>
  <c r="Y30" i="1"/>
  <c r="Z30" i="1"/>
  <c r="AA30" i="1"/>
  <c r="AC30" i="1"/>
  <c r="AD30" i="1"/>
  <c r="AF30" i="1"/>
  <c r="AE30" i="1" s="1"/>
  <c r="AN30" i="1"/>
  <c r="AS30" i="1"/>
  <c r="AX30" i="1"/>
  <c r="BH30" i="1"/>
  <c r="BP30" i="1"/>
  <c r="BU30" i="1"/>
  <c r="BZ30" i="1"/>
  <c r="DB30" i="1" s="1"/>
  <c r="CK30" i="1"/>
  <c r="CL30" i="1"/>
  <c r="CM30" i="1"/>
  <c r="CN30" i="1"/>
  <c r="CO30" i="1"/>
  <c r="CP30" i="1"/>
  <c r="CS30" i="1"/>
  <c r="CT30" i="1"/>
  <c r="CU30" i="1"/>
  <c r="CV30" i="1"/>
  <c r="CX30" i="1"/>
  <c r="CY30" i="1"/>
  <c r="CZ30" i="1"/>
  <c r="DA30" i="1"/>
  <c r="DC30" i="1"/>
  <c r="DD30" i="1"/>
  <c r="DE30" i="1"/>
  <c r="DF30" i="1"/>
  <c r="DG30" i="1"/>
  <c r="DH30" i="1"/>
  <c r="DI30" i="1"/>
  <c r="E31" i="1"/>
  <c r="D31" i="1" s="1"/>
  <c r="N31" i="1"/>
  <c r="M31" i="1" s="1"/>
  <c r="X31" i="1"/>
  <c r="Y31" i="1"/>
  <c r="Z31" i="1"/>
  <c r="AA31" i="1"/>
  <c r="AC31" i="1"/>
  <c r="AD31" i="1"/>
  <c r="AF31" i="1"/>
  <c r="AE31" i="1" s="1"/>
  <c r="AN31" i="1"/>
  <c r="AS31" i="1"/>
  <c r="AX31" i="1"/>
  <c r="BH31" i="1"/>
  <c r="BP31" i="1"/>
  <c r="BU31" i="1"/>
  <c r="CW31" i="1" s="1"/>
  <c r="BZ31" i="1"/>
  <c r="DB31" i="1" s="1"/>
  <c r="CK31" i="1"/>
  <c r="CL31" i="1"/>
  <c r="CM31" i="1"/>
  <c r="CN31" i="1"/>
  <c r="CO31" i="1"/>
  <c r="CP31" i="1"/>
  <c r="CS31" i="1"/>
  <c r="CT31" i="1"/>
  <c r="CU31" i="1"/>
  <c r="CV31" i="1"/>
  <c r="CX31" i="1"/>
  <c r="CY31" i="1"/>
  <c r="CZ31" i="1"/>
  <c r="DA31" i="1"/>
  <c r="DC31" i="1"/>
  <c r="DD31" i="1"/>
  <c r="DE31" i="1"/>
  <c r="DF31" i="1"/>
  <c r="DG31" i="1"/>
  <c r="DH31" i="1"/>
  <c r="DI31" i="1"/>
  <c r="E32" i="1"/>
  <c r="D32" i="1" s="1"/>
  <c r="N32" i="1"/>
  <c r="M32" i="1" s="1"/>
  <c r="X32" i="1"/>
  <c r="Y32" i="1"/>
  <c r="Z32" i="1"/>
  <c r="AA32" i="1"/>
  <c r="AC32" i="1"/>
  <c r="AD32" i="1"/>
  <c r="AF32" i="1"/>
  <c r="AE32" i="1" s="1"/>
  <c r="AN32" i="1"/>
  <c r="AS32" i="1"/>
  <c r="AX32" i="1"/>
  <c r="BH32" i="1"/>
  <c r="BP32" i="1"/>
  <c r="BU32" i="1"/>
  <c r="BZ32" i="1"/>
  <c r="DB32" i="1" s="1"/>
  <c r="CK32" i="1"/>
  <c r="CL32" i="1"/>
  <c r="CM32" i="1"/>
  <c r="CN32" i="1"/>
  <c r="CO32" i="1"/>
  <c r="CP32" i="1"/>
  <c r="CS32" i="1"/>
  <c r="CT32" i="1"/>
  <c r="CU32" i="1"/>
  <c r="CV32" i="1"/>
  <c r="CW32" i="1"/>
  <c r="CX32" i="1"/>
  <c r="CY32" i="1"/>
  <c r="CZ32" i="1"/>
  <c r="DA32" i="1"/>
  <c r="DC32" i="1"/>
  <c r="DD32" i="1"/>
  <c r="DE32" i="1"/>
  <c r="DF32" i="1"/>
  <c r="DG32" i="1"/>
  <c r="DH32" i="1"/>
  <c r="DI32" i="1"/>
  <c r="E33" i="1"/>
  <c r="D33" i="1" s="1"/>
  <c r="N33" i="1"/>
  <c r="M33" i="1" s="1"/>
  <c r="X33" i="1"/>
  <c r="Y33" i="1"/>
  <c r="Z33" i="1"/>
  <c r="AA33" i="1"/>
  <c r="AC33" i="1"/>
  <c r="AD33" i="1"/>
  <c r="AF33" i="1"/>
  <c r="AE33" i="1" s="1"/>
  <c r="AN33" i="1"/>
  <c r="AS33" i="1"/>
  <c r="AX33" i="1"/>
  <c r="BH33" i="1"/>
  <c r="BG33" i="1" s="1"/>
  <c r="BP33" i="1"/>
  <c r="BU33" i="1"/>
  <c r="BZ33" i="1"/>
  <c r="CK33" i="1"/>
  <c r="CL33" i="1"/>
  <c r="CM33" i="1"/>
  <c r="CN33" i="1"/>
  <c r="CO33" i="1"/>
  <c r="CP33" i="1"/>
  <c r="CS33" i="1"/>
  <c r="CT33" i="1"/>
  <c r="CU33" i="1"/>
  <c r="CV33" i="1"/>
  <c r="CX33" i="1"/>
  <c r="CY33" i="1"/>
  <c r="CZ33" i="1"/>
  <c r="DA33" i="1"/>
  <c r="DC33" i="1"/>
  <c r="DD33" i="1"/>
  <c r="DE33" i="1"/>
  <c r="DF33" i="1"/>
  <c r="DG33" i="1"/>
  <c r="DH33" i="1"/>
  <c r="DI33" i="1"/>
  <c r="E34" i="1"/>
  <c r="D34" i="1" s="1"/>
  <c r="N34" i="1"/>
  <c r="M34" i="1" s="1"/>
  <c r="X34" i="1"/>
  <c r="Y34" i="1"/>
  <c r="Z34" i="1"/>
  <c r="AA34" i="1"/>
  <c r="AC34" i="1"/>
  <c r="AD34" i="1"/>
  <c r="AF34" i="1"/>
  <c r="AE34" i="1" s="1"/>
  <c r="AN34" i="1"/>
  <c r="AS34" i="1"/>
  <c r="AX34" i="1"/>
  <c r="BH34" i="1"/>
  <c r="BP34" i="1"/>
  <c r="CR34" i="1" s="1"/>
  <c r="BU34" i="1"/>
  <c r="BZ34" i="1"/>
  <c r="DB34" i="1" s="1"/>
  <c r="CK34" i="1"/>
  <c r="CL34" i="1"/>
  <c r="CM34" i="1"/>
  <c r="CN34" i="1"/>
  <c r="CO34" i="1"/>
  <c r="CP34" i="1"/>
  <c r="CS34" i="1"/>
  <c r="CT34" i="1"/>
  <c r="CU34" i="1"/>
  <c r="CV34" i="1"/>
  <c r="CX34" i="1"/>
  <c r="CY34" i="1"/>
  <c r="CZ34" i="1"/>
  <c r="DA34" i="1"/>
  <c r="DC34" i="1"/>
  <c r="DD34" i="1"/>
  <c r="DE34" i="1"/>
  <c r="DF34" i="1"/>
  <c r="DG34" i="1"/>
  <c r="DH34" i="1"/>
  <c r="DI34" i="1"/>
  <c r="E35" i="1"/>
  <c r="D35" i="1" s="1"/>
  <c r="N35" i="1"/>
  <c r="X35" i="1"/>
  <c r="Y35" i="1"/>
  <c r="Z35" i="1"/>
  <c r="AA35" i="1"/>
  <c r="AC35" i="1"/>
  <c r="AD35" i="1"/>
  <c r="AF35" i="1"/>
  <c r="AE35" i="1" s="1"/>
  <c r="AN35" i="1"/>
  <c r="AS35" i="1"/>
  <c r="AX35" i="1"/>
  <c r="BH35" i="1"/>
  <c r="BG35" i="1" s="1"/>
  <c r="BP35" i="1"/>
  <c r="BU35" i="1"/>
  <c r="BZ35" i="1"/>
  <c r="DB35" i="1" s="1"/>
  <c r="CK35" i="1"/>
  <c r="CL35" i="1"/>
  <c r="CM35" i="1"/>
  <c r="CN35" i="1"/>
  <c r="CO35" i="1"/>
  <c r="CP35" i="1"/>
  <c r="CS35" i="1"/>
  <c r="CT35" i="1"/>
  <c r="CU35" i="1"/>
  <c r="CV35" i="1"/>
  <c r="CW35" i="1"/>
  <c r="CX35" i="1"/>
  <c r="CY35" i="1"/>
  <c r="CZ35" i="1"/>
  <c r="DA35" i="1"/>
  <c r="DC35" i="1"/>
  <c r="DD35" i="1"/>
  <c r="DE35" i="1"/>
  <c r="DF35" i="1"/>
  <c r="DG35" i="1"/>
  <c r="DH35" i="1"/>
  <c r="DI35" i="1"/>
  <c r="E36" i="1"/>
  <c r="D36" i="1" s="1"/>
  <c r="N36" i="1"/>
  <c r="M36" i="1" s="1"/>
  <c r="X36" i="1"/>
  <c r="Y36" i="1"/>
  <c r="Z36" i="1"/>
  <c r="AA36" i="1"/>
  <c r="AC36" i="1"/>
  <c r="AD36" i="1"/>
  <c r="AF36" i="1"/>
  <c r="AE36" i="1" s="1"/>
  <c r="AN36" i="1"/>
  <c r="AS36" i="1"/>
  <c r="AX36" i="1"/>
  <c r="BH36" i="1"/>
  <c r="BP36" i="1"/>
  <c r="CR36" i="1" s="1"/>
  <c r="BU36" i="1"/>
  <c r="BZ36" i="1"/>
  <c r="DB36" i="1" s="1"/>
  <c r="CK36" i="1"/>
  <c r="CL36" i="1"/>
  <c r="CM36" i="1"/>
  <c r="CN36" i="1"/>
  <c r="CO36" i="1"/>
  <c r="CP36" i="1"/>
  <c r="CS36" i="1"/>
  <c r="CT36" i="1"/>
  <c r="CU36" i="1"/>
  <c r="CV36" i="1"/>
  <c r="CW36" i="1"/>
  <c r="CX36" i="1"/>
  <c r="CY36" i="1"/>
  <c r="CZ36" i="1"/>
  <c r="DA36" i="1"/>
  <c r="DC36" i="1"/>
  <c r="DD36" i="1"/>
  <c r="DE36" i="1"/>
  <c r="DF36" i="1"/>
  <c r="DG36" i="1"/>
  <c r="DH36" i="1"/>
  <c r="DI36" i="1"/>
  <c r="E37" i="1"/>
  <c r="D37" i="1" s="1"/>
  <c r="N37" i="1"/>
  <c r="X37" i="1"/>
  <c r="Y37" i="1"/>
  <c r="Z37" i="1"/>
  <c r="AA37" i="1"/>
  <c r="AC37" i="1"/>
  <c r="AD37" i="1"/>
  <c r="AF37" i="1"/>
  <c r="AE37" i="1" s="1"/>
  <c r="AN37" i="1"/>
  <c r="AS37" i="1"/>
  <c r="AX37" i="1"/>
  <c r="BH37" i="1"/>
  <c r="BG37" i="1" s="1"/>
  <c r="BP37" i="1"/>
  <c r="BU37" i="1"/>
  <c r="BZ37" i="1"/>
  <c r="CK37" i="1"/>
  <c r="CL37" i="1"/>
  <c r="CM37" i="1"/>
  <c r="CN37" i="1"/>
  <c r="CO37" i="1"/>
  <c r="CP37" i="1"/>
  <c r="CS37" i="1"/>
  <c r="CT37" i="1"/>
  <c r="CU37" i="1"/>
  <c r="CV37" i="1"/>
  <c r="CW37" i="1"/>
  <c r="CX37" i="1"/>
  <c r="CY37" i="1"/>
  <c r="CZ37" i="1"/>
  <c r="DA37" i="1"/>
  <c r="DC37" i="1"/>
  <c r="DD37" i="1"/>
  <c r="DE37" i="1"/>
  <c r="DF37" i="1"/>
  <c r="DG37" i="1"/>
  <c r="DH37" i="1"/>
  <c r="DI37" i="1"/>
  <c r="E38" i="1"/>
  <c r="D38" i="1" s="1"/>
  <c r="N38" i="1"/>
  <c r="X38" i="1"/>
  <c r="Y38" i="1"/>
  <c r="Z38" i="1"/>
  <c r="AA38" i="1"/>
  <c r="AC38" i="1"/>
  <c r="AD38" i="1"/>
  <c r="AF38" i="1"/>
  <c r="AE38" i="1" s="1"/>
  <c r="AN38" i="1"/>
  <c r="AS38" i="1"/>
  <c r="AX38" i="1"/>
  <c r="BH38" i="1"/>
  <c r="BP38" i="1"/>
  <c r="BU38" i="1"/>
  <c r="BZ38" i="1"/>
  <c r="DB38" i="1" s="1"/>
  <c r="CK38" i="1"/>
  <c r="CL38" i="1"/>
  <c r="CM38" i="1"/>
  <c r="CN38" i="1"/>
  <c r="CO38" i="1"/>
  <c r="CP38" i="1"/>
  <c r="CS38" i="1"/>
  <c r="CT38" i="1"/>
  <c r="CU38" i="1"/>
  <c r="CV38" i="1"/>
  <c r="CW38" i="1"/>
  <c r="CX38" i="1"/>
  <c r="CY38" i="1"/>
  <c r="CZ38" i="1"/>
  <c r="DA38" i="1"/>
  <c r="DC38" i="1"/>
  <c r="DD38" i="1"/>
  <c r="DE38" i="1"/>
  <c r="DF38" i="1"/>
  <c r="DG38" i="1"/>
  <c r="DH38" i="1"/>
  <c r="DI38" i="1"/>
  <c r="E39" i="1"/>
  <c r="N39" i="1"/>
  <c r="M39" i="1" s="1"/>
  <c r="X39" i="1"/>
  <c r="Y39" i="1"/>
  <c r="Z39" i="1"/>
  <c r="AA39" i="1"/>
  <c r="AC39" i="1"/>
  <c r="AD39" i="1"/>
  <c r="AF39" i="1"/>
  <c r="AE39" i="1" s="1"/>
  <c r="AN39" i="1"/>
  <c r="AS39" i="1"/>
  <c r="AX39" i="1"/>
  <c r="BH39" i="1"/>
  <c r="BG39" i="1" s="1"/>
  <c r="BP39" i="1"/>
  <c r="BU39" i="1"/>
  <c r="BZ39" i="1"/>
  <c r="DB39" i="1" s="1"/>
  <c r="CK39" i="1"/>
  <c r="CL39" i="1"/>
  <c r="CM39" i="1"/>
  <c r="CN39" i="1"/>
  <c r="CO39" i="1"/>
  <c r="CP39" i="1"/>
  <c r="CS39" i="1"/>
  <c r="CT39" i="1"/>
  <c r="CU39" i="1"/>
  <c r="CV39" i="1"/>
  <c r="CW39" i="1"/>
  <c r="CX39" i="1"/>
  <c r="CY39" i="1"/>
  <c r="CZ39" i="1"/>
  <c r="DA39" i="1"/>
  <c r="DC39" i="1"/>
  <c r="DD39" i="1"/>
  <c r="DE39" i="1"/>
  <c r="DF39" i="1"/>
  <c r="DG39" i="1"/>
  <c r="DH39" i="1"/>
  <c r="DI39" i="1"/>
  <c r="E40" i="1"/>
  <c r="D40" i="1" s="1"/>
  <c r="N40" i="1"/>
  <c r="X40" i="1"/>
  <c r="Y40" i="1"/>
  <c r="Z40" i="1"/>
  <c r="AA40" i="1"/>
  <c r="AC40" i="1"/>
  <c r="AD40" i="1"/>
  <c r="AF40" i="1"/>
  <c r="AE40" i="1" s="1"/>
  <c r="AN40" i="1"/>
  <c r="AS40" i="1"/>
  <c r="AX40" i="1"/>
  <c r="BH40" i="1"/>
  <c r="BP40" i="1"/>
  <c r="CR40" i="1" s="1"/>
  <c r="BU40" i="1"/>
  <c r="BZ40" i="1"/>
  <c r="CK40" i="1"/>
  <c r="CL40" i="1"/>
  <c r="CM40" i="1"/>
  <c r="CN40" i="1"/>
  <c r="CO40" i="1"/>
  <c r="CP40" i="1"/>
  <c r="CS40" i="1"/>
  <c r="CT40" i="1"/>
  <c r="CU40" i="1"/>
  <c r="CV40" i="1"/>
  <c r="CW40" i="1"/>
  <c r="CX40" i="1"/>
  <c r="CY40" i="1"/>
  <c r="CZ40" i="1"/>
  <c r="DA40" i="1"/>
  <c r="DC40" i="1"/>
  <c r="DD40" i="1"/>
  <c r="DE40" i="1"/>
  <c r="DF40" i="1"/>
  <c r="DG40" i="1"/>
  <c r="DH40" i="1"/>
  <c r="DI40" i="1"/>
  <c r="E41" i="1"/>
  <c r="D41" i="1" s="1"/>
  <c r="N41" i="1"/>
  <c r="M41" i="1" s="1"/>
  <c r="X41" i="1"/>
  <c r="Y41" i="1"/>
  <c r="Z41" i="1"/>
  <c r="AA41" i="1"/>
  <c r="AC41" i="1"/>
  <c r="AD41" i="1"/>
  <c r="AF41" i="1"/>
  <c r="AE41" i="1" s="1"/>
  <c r="AN41" i="1"/>
  <c r="AS41" i="1"/>
  <c r="AX41" i="1"/>
  <c r="BH41" i="1"/>
  <c r="BG41" i="1" s="1"/>
  <c r="BP41" i="1"/>
  <c r="BU41" i="1"/>
  <c r="CW41" i="1" s="1"/>
  <c r="BZ41" i="1"/>
  <c r="DB41" i="1" s="1"/>
  <c r="CK41" i="1"/>
  <c r="CL41" i="1"/>
  <c r="CM41" i="1"/>
  <c r="CN41" i="1"/>
  <c r="CO41" i="1"/>
  <c r="CP41" i="1"/>
  <c r="CS41" i="1"/>
  <c r="CT41" i="1"/>
  <c r="CU41" i="1"/>
  <c r="CV41" i="1"/>
  <c r="CX41" i="1"/>
  <c r="CY41" i="1"/>
  <c r="CZ41" i="1"/>
  <c r="DA41" i="1"/>
  <c r="DC41" i="1"/>
  <c r="DD41" i="1"/>
  <c r="DE41" i="1"/>
  <c r="DF41" i="1"/>
  <c r="DG41" i="1"/>
  <c r="DH41" i="1"/>
  <c r="DI41" i="1"/>
  <c r="E42" i="1"/>
  <c r="D42" i="1" s="1"/>
  <c r="N42" i="1"/>
  <c r="M42" i="1" s="1"/>
  <c r="X42" i="1"/>
  <c r="Y42" i="1"/>
  <c r="Z42" i="1"/>
  <c r="AA42" i="1"/>
  <c r="AC42" i="1"/>
  <c r="AD42" i="1"/>
  <c r="AF42" i="1"/>
  <c r="AE42" i="1" s="1"/>
  <c r="AN42" i="1"/>
  <c r="AS42" i="1"/>
  <c r="AX42" i="1"/>
  <c r="BH42" i="1"/>
  <c r="BP42" i="1"/>
  <c r="CR42" i="1" s="1"/>
  <c r="BU42" i="1"/>
  <c r="BZ42" i="1"/>
  <c r="DB42" i="1" s="1"/>
  <c r="CK42" i="1"/>
  <c r="CL42" i="1"/>
  <c r="CM42" i="1"/>
  <c r="CN42" i="1"/>
  <c r="CO42" i="1"/>
  <c r="CP42" i="1"/>
  <c r="CS42" i="1"/>
  <c r="CT42" i="1"/>
  <c r="CU42" i="1"/>
  <c r="CV42" i="1"/>
  <c r="CW42" i="1"/>
  <c r="CX42" i="1"/>
  <c r="CY42" i="1"/>
  <c r="CZ42" i="1"/>
  <c r="DA42" i="1"/>
  <c r="DC42" i="1"/>
  <c r="DD42" i="1"/>
  <c r="DE42" i="1"/>
  <c r="DF42" i="1"/>
  <c r="DG42" i="1"/>
  <c r="DH42" i="1"/>
  <c r="DI42" i="1"/>
  <c r="E43" i="1"/>
  <c r="D43" i="1" s="1"/>
  <c r="N43" i="1"/>
  <c r="M43" i="1" s="1"/>
  <c r="X43" i="1"/>
  <c r="Y43" i="1"/>
  <c r="Z43" i="1"/>
  <c r="AA43" i="1"/>
  <c r="AC43" i="1"/>
  <c r="AD43" i="1"/>
  <c r="AF43" i="1"/>
  <c r="AE43" i="1" s="1"/>
  <c r="AN43" i="1"/>
  <c r="AS43" i="1"/>
  <c r="AX43" i="1"/>
  <c r="BH43" i="1"/>
  <c r="BG43" i="1" s="1"/>
  <c r="BP43" i="1"/>
  <c r="BU43" i="1"/>
  <c r="CW43" i="1" s="1"/>
  <c r="BZ43" i="1"/>
  <c r="DB43" i="1" s="1"/>
  <c r="CK43" i="1"/>
  <c r="CL43" i="1"/>
  <c r="CM43" i="1"/>
  <c r="CN43" i="1"/>
  <c r="CO43" i="1"/>
  <c r="CP43" i="1"/>
  <c r="CS43" i="1"/>
  <c r="CT43" i="1"/>
  <c r="CU43" i="1"/>
  <c r="CV43" i="1"/>
  <c r="CX43" i="1"/>
  <c r="CY43" i="1"/>
  <c r="CZ43" i="1"/>
  <c r="DA43" i="1"/>
  <c r="DC43" i="1"/>
  <c r="DD43" i="1"/>
  <c r="DE43" i="1"/>
  <c r="DF43" i="1"/>
  <c r="DG43" i="1"/>
  <c r="DH43" i="1"/>
  <c r="DI43" i="1"/>
  <c r="E44" i="1"/>
  <c r="D44" i="1" s="1"/>
  <c r="N44" i="1"/>
  <c r="M44" i="1" s="1"/>
  <c r="X44" i="1"/>
  <c r="Y44" i="1"/>
  <c r="Z44" i="1"/>
  <c r="AA44" i="1"/>
  <c r="AC44" i="1"/>
  <c r="AD44" i="1"/>
  <c r="AF44" i="1"/>
  <c r="AE44" i="1" s="1"/>
  <c r="AN44" i="1"/>
  <c r="AS44" i="1"/>
  <c r="AX44" i="1"/>
  <c r="BH44" i="1"/>
  <c r="BP44" i="1"/>
  <c r="CR44" i="1" s="1"/>
  <c r="BU44" i="1"/>
  <c r="BZ44" i="1"/>
  <c r="CK44" i="1"/>
  <c r="CL44" i="1"/>
  <c r="CM44" i="1"/>
  <c r="CN44" i="1"/>
  <c r="CO44" i="1"/>
  <c r="CP44" i="1"/>
  <c r="CS44" i="1"/>
  <c r="CT44" i="1"/>
  <c r="CU44" i="1"/>
  <c r="CV44" i="1"/>
  <c r="CW44" i="1"/>
  <c r="CX44" i="1"/>
  <c r="CY44" i="1"/>
  <c r="CZ44" i="1"/>
  <c r="DA44" i="1"/>
  <c r="DC44" i="1"/>
  <c r="DD44" i="1"/>
  <c r="DE44" i="1"/>
  <c r="DF44" i="1"/>
  <c r="DG44" i="1"/>
  <c r="DH44" i="1"/>
  <c r="DI44" i="1"/>
  <c r="E45" i="1"/>
  <c r="N45" i="1"/>
  <c r="M45" i="1" s="1"/>
  <c r="X45" i="1"/>
  <c r="Y45" i="1"/>
  <c r="Z45" i="1"/>
  <c r="AA45" i="1"/>
  <c r="AC45" i="1"/>
  <c r="AD45" i="1"/>
  <c r="AF45" i="1"/>
  <c r="AE45" i="1" s="1"/>
  <c r="AN45" i="1"/>
  <c r="AS45" i="1"/>
  <c r="AX45" i="1"/>
  <c r="BH45" i="1"/>
  <c r="BG45" i="1" s="1"/>
  <c r="BP45" i="1"/>
  <c r="BU45" i="1"/>
  <c r="BZ45" i="1"/>
  <c r="DB45" i="1" s="1"/>
  <c r="CK45" i="1"/>
  <c r="CL45" i="1"/>
  <c r="CM45" i="1"/>
  <c r="CN45" i="1"/>
  <c r="CO45" i="1"/>
  <c r="CP45" i="1"/>
  <c r="CS45" i="1"/>
  <c r="CT45" i="1"/>
  <c r="CU45" i="1"/>
  <c r="CV45" i="1"/>
  <c r="CW45" i="1"/>
  <c r="CX45" i="1"/>
  <c r="CY45" i="1"/>
  <c r="CZ45" i="1"/>
  <c r="DA45" i="1"/>
  <c r="DC45" i="1"/>
  <c r="DD45" i="1"/>
  <c r="DE45" i="1"/>
  <c r="DF45" i="1"/>
  <c r="DG45" i="1"/>
  <c r="DH45" i="1"/>
  <c r="DI45" i="1"/>
  <c r="E46" i="1"/>
  <c r="D46" i="1" s="1"/>
  <c r="N46" i="1"/>
  <c r="X46" i="1"/>
  <c r="Y46" i="1"/>
  <c r="Z46" i="1"/>
  <c r="AA46" i="1"/>
  <c r="AC46" i="1"/>
  <c r="AD46" i="1"/>
  <c r="AF46" i="1"/>
  <c r="AE46" i="1" s="1"/>
  <c r="AN46" i="1"/>
  <c r="AS46" i="1"/>
  <c r="AX46" i="1"/>
  <c r="BH46" i="1"/>
  <c r="BP46" i="1"/>
  <c r="CR46" i="1" s="1"/>
  <c r="BU46" i="1"/>
  <c r="BZ46" i="1"/>
  <c r="DB46" i="1" s="1"/>
  <c r="CK46" i="1"/>
  <c r="CL46" i="1"/>
  <c r="CM46" i="1"/>
  <c r="CN46" i="1"/>
  <c r="CO46" i="1"/>
  <c r="CP46" i="1"/>
  <c r="CS46" i="1"/>
  <c r="CT46" i="1"/>
  <c r="CU46" i="1"/>
  <c r="CV46" i="1"/>
  <c r="CX46" i="1"/>
  <c r="CY46" i="1"/>
  <c r="CZ46" i="1"/>
  <c r="DA46" i="1"/>
  <c r="DC46" i="1"/>
  <c r="DD46" i="1"/>
  <c r="DE46" i="1"/>
  <c r="DF46" i="1"/>
  <c r="DG46" i="1"/>
  <c r="DH46" i="1"/>
  <c r="DI46" i="1"/>
  <c r="E47" i="1"/>
  <c r="D47" i="1" s="1"/>
  <c r="N47" i="1"/>
  <c r="X47" i="1"/>
  <c r="Y47" i="1"/>
  <c r="Z47" i="1"/>
  <c r="AA47" i="1"/>
  <c r="AC47" i="1"/>
  <c r="AD47" i="1"/>
  <c r="AF47" i="1"/>
  <c r="AE47" i="1" s="1"/>
  <c r="AN47" i="1"/>
  <c r="AS47" i="1"/>
  <c r="AX47" i="1"/>
  <c r="BH47" i="1"/>
  <c r="BG47" i="1" s="1"/>
  <c r="BP47" i="1"/>
  <c r="BU47" i="1"/>
  <c r="CW47" i="1" s="1"/>
  <c r="BZ47" i="1"/>
  <c r="DB47" i="1" s="1"/>
  <c r="CK47" i="1"/>
  <c r="CL47" i="1"/>
  <c r="CM47" i="1"/>
  <c r="CN47" i="1"/>
  <c r="CO47" i="1"/>
  <c r="CP47" i="1"/>
  <c r="CS47" i="1"/>
  <c r="CT47" i="1"/>
  <c r="CU47" i="1"/>
  <c r="CV47" i="1"/>
  <c r="CX47" i="1"/>
  <c r="CY47" i="1"/>
  <c r="CZ47" i="1"/>
  <c r="DA47" i="1"/>
  <c r="DC47" i="1"/>
  <c r="DD47" i="1"/>
  <c r="DE47" i="1"/>
  <c r="DF47" i="1"/>
  <c r="DG47" i="1"/>
  <c r="DH47" i="1"/>
  <c r="DI47" i="1"/>
  <c r="E48" i="1"/>
  <c r="D48" i="1" s="1"/>
  <c r="N48" i="1"/>
  <c r="M48" i="1" s="1"/>
  <c r="X48" i="1"/>
  <c r="Y48" i="1"/>
  <c r="Z48" i="1"/>
  <c r="AA48" i="1"/>
  <c r="AC48" i="1"/>
  <c r="AD48" i="1"/>
  <c r="AF48" i="1"/>
  <c r="AE48" i="1" s="1"/>
  <c r="AN48" i="1"/>
  <c r="AS48" i="1"/>
  <c r="AX48" i="1"/>
  <c r="BH48" i="1"/>
  <c r="BP48" i="1"/>
  <c r="BU48" i="1"/>
  <c r="BZ48" i="1"/>
  <c r="CK48" i="1"/>
  <c r="CL48" i="1"/>
  <c r="CM48" i="1"/>
  <c r="CN48" i="1"/>
  <c r="CO48" i="1"/>
  <c r="CP48" i="1"/>
  <c r="CS48" i="1"/>
  <c r="CT48" i="1"/>
  <c r="CU48" i="1"/>
  <c r="CV48" i="1"/>
  <c r="CW48" i="1"/>
  <c r="CX48" i="1"/>
  <c r="CY48" i="1"/>
  <c r="CZ48" i="1"/>
  <c r="DA48" i="1"/>
  <c r="DC48" i="1"/>
  <c r="DD48" i="1"/>
  <c r="DE48" i="1"/>
  <c r="DF48" i="1"/>
  <c r="DG48" i="1"/>
  <c r="DH48" i="1"/>
  <c r="DI48" i="1"/>
  <c r="E49" i="1"/>
  <c r="D49" i="1" s="1"/>
  <c r="N49" i="1"/>
  <c r="M49" i="1" s="1"/>
  <c r="X49" i="1"/>
  <c r="Y49" i="1"/>
  <c r="Z49" i="1"/>
  <c r="AA49" i="1"/>
  <c r="AC49" i="1"/>
  <c r="AD49" i="1"/>
  <c r="AF49" i="1"/>
  <c r="AE49" i="1" s="1"/>
  <c r="AN49" i="1"/>
  <c r="AS49" i="1"/>
  <c r="AX49" i="1"/>
  <c r="BH49" i="1"/>
  <c r="BG49" i="1" s="1"/>
  <c r="BP49" i="1"/>
  <c r="BU49" i="1"/>
  <c r="BZ49" i="1"/>
  <c r="CK49" i="1"/>
  <c r="CL49" i="1"/>
  <c r="CM49" i="1"/>
  <c r="CN49" i="1"/>
  <c r="CO49" i="1"/>
  <c r="CP49" i="1"/>
  <c r="CS49" i="1"/>
  <c r="CT49" i="1"/>
  <c r="CU49" i="1"/>
  <c r="CV49" i="1"/>
  <c r="CW49" i="1"/>
  <c r="CX49" i="1"/>
  <c r="CY49" i="1"/>
  <c r="CZ49" i="1"/>
  <c r="DA49" i="1"/>
  <c r="DC49" i="1"/>
  <c r="DD49" i="1"/>
  <c r="DE49" i="1"/>
  <c r="DF49" i="1"/>
  <c r="DG49" i="1"/>
  <c r="DH49" i="1"/>
  <c r="DI49" i="1"/>
  <c r="E50" i="1"/>
  <c r="D50" i="1" s="1"/>
  <c r="N50" i="1"/>
  <c r="M50" i="1" s="1"/>
  <c r="X50" i="1"/>
  <c r="Y50" i="1"/>
  <c r="Z50" i="1"/>
  <c r="AA50" i="1"/>
  <c r="AC50" i="1"/>
  <c r="AD50" i="1"/>
  <c r="AF50" i="1"/>
  <c r="AE50" i="1" s="1"/>
  <c r="AN50" i="1"/>
  <c r="AS50" i="1"/>
  <c r="AX50" i="1"/>
  <c r="BH50" i="1"/>
  <c r="BP50" i="1"/>
  <c r="CR50" i="1" s="1"/>
  <c r="BU50" i="1"/>
  <c r="BZ50" i="1"/>
  <c r="DB50" i="1" s="1"/>
  <c r="CK50" i="1"/>
  <c r="CL50" i="1"/>
  <c r="CM50" i="1"/>
  <c r="CN50" i="1"/>
  <c r="CO50" i="1"/>
  <c r="CP50" i="1"/>
  <c r="CS50" i="1"/>
  <c r="CT50" i="1"/>
  <c r="CU50" i="1"/>
  <c r="CV50" i="1"/>
  <c r="CW50" i="1"/>
  <c r="CX50" i="1"/>
  <c r="CY50" i="1"/>
  <c r="CZ50" i="1"/>
  <c r="DA50" i="1"/>
  <c r="DC50" i="1"/>
  <c r="DD50" i="1"/>
  <c r="DE50" i="1"/>
  <c r="DF50" i="1"/>
  <c r="DG50" i="1"/>
  <c r="DH50" i="1"/>
  <c r="DI50" i="1"/>
  <c r="E51" i="1"/>
  <c r="D51" i="1" s="1"/>
  <c r="N51" i="1"/>
  <c r="M51" i="1" s="1"/>
  <c r="X51" i="1"/>
  <c r="Y51" i="1"/>
  <c r="Z51" i="1"/>
  <c r="AA51" i="1"/>
  <c r="AC51" i="1"/>
  <c r="AD51" i="1"/>
  <c r="AF51" i="1"/>
  <c r="AE51" i="1" s="1"/>
  <c r="AN51" i="1"/>
  <c r="AS51" i="1"/>
  <c r="AX51" i="1"/>
  <c r="BH51" i="1"/>
  <c r="BG51" i="1" s="1"/>
  <c r="BP51" i="1"/>
  <c r="BU51" i="1"/>
  <c r="BZ51" i="1"/>
  <c r="CK51" i="1"/>
  <c r="CL51" i="1"/>
  <c r="CM51" i="1"/>
  <c r="CN51" i="1"/>
  <c r="CO51" i="1"/>
  <c r="CP51" i="1"/>
  <c r="CS51" i="1"/>
  <c r="CT51" i="1"/>
  <c r="CU51" i="1"/>
  <c r="CV51" i="1"/>
  <c r="CW51" i="1"/>
  <c r="CX51" i="1"/>
  <c r="CY51" i="1"/>
  <c r="CZ51" i="1"/>
  <c r="DA51" i="1"/>
  <c r="DC51" i="1"/>
  <c r="DD51" i="1"/>
  <c r="DE51" i="1"/>
  <c r="DF51" i="1"/>
  <c r="DG51" i="1"/>
  <c r="DH51" i="1"/>
  <c r="DI51" i="1"/>
  <c r="E52" i="1"/>
  <c r="D52" i="1" s="1"/>
  <c r="N52" i="1"/>
  <c r="M52" i="1" s="1"/>
  <c r="X52" i="1"/>
  <c r="Y52" i="1"/>
  <c r="Z52" i="1"/>
  <c r="AA52" i="1"/>
  <c r="AC52" i="1"/>
  <c r="AD52" i="1"/>
  <c r="AF52" i="1"/>
  <c r="AE52" i="1" s="1"/>
  <c r="AN52" i="1"/>
  <c r="AS52" i="1"/>
  <c r="AX52" i="1"/>
  <c r="BH52" i="1"/>
  <c r="BP52" i="1"/>
  <c r="BU52" i="1"/>
  <c r="BZ52" i="1"/>
  <c r="DB52" i="1" s="1"/>
  <c r="CK52" i="1"/>
  <c r="CL52" i="1"/>
  <c r="CM52" i="1"/>
  <c r="CN52" i="1"/>
  <c r="CO52" i="1"/>
  <c r="CP52" i="1"/>
  <c r="CS52" i="1"/>
  <c r="CT52" i="1"/>
  <c r="CU52" i="1"/>
  <c r="CV52" i="1"/>
  <c r="CW52" i="1"/>
  <c r="CX52" i="1"/>
  <c r="CY52" i="1"/>
  <c r="CZ52" i="1"/>
  <c r="DA52" i="1"/>
  <c r="DC52" i="1"/>
  <c r="DD52" i="1"/>
  <c r="DE52" i="1"/>
  <c r="DF52" i="1"/>
  <c r="DG52" i="1"/>
  <c r="DH52" i="1"/>
  <c r="DI52" i="1"/>
  <c r="E53" i="1"/>
  <c r="D53" i="1" s="1"/>
  <c r="N53" i="1"/>
  <c r="M53" i="1" s="1"/>
  <c r="X53" i="1"/>
  <c r="Y53" i="1"/>
  <c r="Z53" i="1"/>
  <c r="AA53" i="1"/>
  <c r="AC53" i="1"/>
  <c r="AD53" i="1"/>
  <c r="AF53" i="1"/>
  <c r="AE53" i="1" s="1"/>
  <c r="AN53" i="1"/>
  <c r="AS53" i="1"/>
  <c r="CW53" i="1" s="1"/>
  <c r="AX53" i="1"/>
  <c r="BH53" i="1"/>
  <c r="BG53" i="1" s="1"/>
  <c r="BP53" i="1"/>
  <c r="BU53" i="1"/>
  <c r="BZ53" i="1"/>
  <c r="CK53" i="1"/>
  <c r="CL53" i="1"/>
  <c r="CM53" i="1"/>
  <c r="CN53" i="1"/>
  <c r="CO53" i="1"/>
  <c r="CP53" i="1"/>
  <c r="CS53" i="1"/>
  <c r="CT53" i="1"/>
  <c r="CU53" i="1"/>
  <c r="CV53" i="1"/>
  <c r="CX53" i="1"/>
  <c r="CY53" i="1"/>
  <c r="CZ53" i="1"/>
  <c r="DA53" i="1"/>
  <c r="DC53" i="1"/>
  <c r="DD53" i="1"/>
  <c r="DE53" i="1"/>
  <c r="DF53" i="1"/>
  <c r="DG53" i="1"/>
  <c r="DH53" i="1"/>
  <c r="DI53" i="1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7" i="5"/>
  <c r="E7" i="5"/>
  <c r="G7" i="5"/>
  <c r="H7" i="5"/>
  <c r="N7" i="5"/>
  <c r="Q7" i="5"/>
  <c r="V7" i="5"/>
  <c r="Y7" i="5"/>
  <c r="AD7" i="5"/>
  <c r="AG7" i="5"/>
  <c r="AL7" i="5"/>
  <c r="AO7" i="5"/>
  <c r="AT7" i="5"/>
  <c r="AW7" i="5"/>
  <c r="BB7" i="5"/>
  <c r="BE7" i="5"/>
  <c r="D8" i="5"/>
  <c r="E8" i="5"/>
  <c r="G8" i="5"/>
  <c r="H8" i="5"/>
  <c r="N8" i="5"/>
  <c r="Q8" i="5"/>
  <c r="V8" i="5"/>
  <c r="Y8" i="5"/>
  <c r="AD8" i="5"/>
  <c r="AG8" i="5"/>
  <c r="AL8" i="5"/>
  <c r="AO8" i="5"/>
  <c r="AT8" i="5"/>
  <c r="AW8" i="5"/>
  <c r="BB8" i="5"/>
  <c r="BE8" i="5"/>
  <c r="D9" i="5"/>
  <c r="E9" i="5"/>
  <c r="G9" i="5"/>
  <c r="H9" i="5"/>
  <c r="N9" i="5"/>
  <c r="Q9" i="5"/>
  <c r="V9" i="5"/>
  <c r="Y9" i="5"/>
  <c r="AD9" i="5"/>
  <c r="AG9" i="5"/>
  <c r="AL9" i="5"/>
  <c r="AO9" i="5"/>
  <c r="AT9" i="5"/>
  <c r="AW9" i="5"/>
  <c r="BB9" i="5"/>
  <c r="BE9" i="5"/>
  <c r="D10" i="5"/>
  <c r="E10" i="5"/>
  <c r="G10" i="5"/>
  <c r="H10" i="5"/>
  <c r="N10" i="5"/>
  <c r="Q10" i="5"/>
  <c r="V10" i="5"/>
  <c r="Y10" i="5"/>
  <c r="AD10" i="5"/>
  <c r="AG10" i="5"/>
  <c r="AL10" i="5"/>
  <c r="AO10" i="5"/>
  <c r="AT10" i="5"/>
  <c r="AW10" i="5"/>
  <c r="BB10" i="5"/>
  <c r="BE10" i="5"/>
  <c r="D11" i="5"/>
  <c r="E11" i="5"/>
  <c r="G11" i="5"/>
  <c r="H11" i="5"/>
  <c r="N11" i="5"/>
  <c r="Q11" i="5"/>
  <c r="V11" i="5"/>
  <c r="Y11" i="5"/>
  <c r="AD11" i="5"/>
  <c r="AG11" i="5"/>
  <c r="AL11" i="5"/>
  <c r="AO11" i="5"/>
  <c r="AT11" i="5"/>
  <c r="AW11" i="5"/>
  <c r="BB11" i="5"/>
  <c r="BE11" i="5"/>
  <c r="D12" i="5"/>
  <c r="E12" i="5"/>
  <c r="G12" i="5"/>
  <c r="H12" i="5"/>
  <c r="N12" i="5"/>
  <c r="Q12" i="5"/>
  <c r="V12" i="5"/>
  <c r="Y12" i="5"/>
  <c r="AD12" i="5"/>
  <c r="AG12" i="5"/>
  <c r="AL12" i="5"/>
  <c r="AO12" i="5"/>
  <c r="AT12" i="5"/>
  <c r="AW12" i="5"/>
  <c r="BB12" i="5"/>
  <c r="BE12" i="5"/>
  <c r="D13" i="5"/>
  <c r="E13" i="5"/>
  <c r="G13" i="5"/>
  <c r="H13" i="5"/>
  <c r="N13" i="5"/>
  <c r="Q13" i="5"/>
  <c r="V13" i="5"/>
  <c r="Y13" i="5"/>
  <c r="AD13" i="5"/>
  <c r="AG13" i="5"/>
  <c r="AL13" i="5"/>
  <c r="AO13" i="5"/>
  <c r="AT13" i="5"/>
  <c r="AW13" i="5"/>
  <c r="BB13" i="5"/>
  <c r="BE13" i="5"/>
  <c r="D14" i="5"/>
  <c r="E14" i="5"/>
  <c r="G14" i="5"/>
  <c r="H14" i="5"/>
  <c r="N14" i="5"/>
  <c r="Q14" i="5"/>
  <c r="V14" i="5"/>
  <c r="Y14" i="5"/>
  <c r="AD14" i="5"/>
  <c r="AG14" i="5"/>
  <c r="AL14" i="5"/>
  <c r="AO14" i="5"/>
  <c r="AT14" i="5"/>
  <c r="AW14" i="5"/>
  <c r="BB14" i="5"/>
  <c r="BE14" i="5"/>
  <c r="D15" i="5"/>
  <c r="E15" i="5"/>
  <c r="G15" i="5"/>
  <c r="H15" i="5"/>
  <c r="N15" i="5"/>
  <c r="Q15" i="5"/>
  <c r="V15" i="5"/>
  <c r="Y15" i="5"/>
  <c r="AD15" i="5"/>
  <c r="AG15" i="5"/>
  <c r="AL15" i="5"/>
  <c r="AO15" i="5"/>
  <c r="AT15" i="5"/>
  <c r="AW15" i="5"/>
  <c r="BB15" i="5"/>
  <c r="BE15" i="5"/>
  <c r="D16" i="5"/>
  <c r="E16" i="5"/>
  <c r="G16" i="5"/>
  <c r="H16" i="5"/>
  <c r="N16" i="5"/>
  <c r="Q16" i="5"/>
  <c r="V16" i="5"/>
  <c r="Y16" i="5"/>
  <c r="AD16" i="5"/>
  <c r="AG16" i="5"/>
  <c r="AL16" i="5"/>
  <c r="AO16" i="5"/>
  <c r="AT16" i="5"/>
  <c r="AW16" i="5"/>
  <c r="BB16" i="5"/>
  <c r="BE16" i="5"/>
  <c r="D17" i="5"/>
  <c r="E17" i="5"/>
  <c r="G17" i="5"/>
  <c r="H17" i="5"/>
  <c r="N17" i="5"/>
  <c r="Q17" i="5"/>
  <c r="V17" i="5"/>
  <c r="Y17" i="5"/>
  <c r="AD17" i="5"/>
  <c r="AG17" i="5"/>
  <c r="AL17" i="5"/>
  <c r="AO17" i="5"/>
  <c r="AT17" i="5"/>
  <c r="AW17" i="5"/>
  <c r="BB17" i="5"/>
  <c r="BE17" i="5"/>
  <c r="D18" i="5"/>
  <c r="E18" i="5"/>
  <c r="G18" i="5"/>
  <c r="H18" i="5"/>
  <c r="N18" i="5"/>
  <c r="Q18" i="5"/>
  <c r="V18" i="5"/>
  <c r="Y18" i="5"/>
  <c r="AD18" i="5"/>
  <c r="AG18" i="5"/>
  <c r="AL18" i="5"/>
  <c r="AO18" i="5"/>
  <c r="AT18" i="5"/>
  <c r="AW18" i="5"/>
  <c r="BB18" i="5"/>
  <c r="BE18" i="5"/>
  <c r="D19" i="5"/>
  <c r="E19" i="5"/>
  <c r="G19" i="5"/>
  <c r="H19" i="5"/>
  <c r="N19" i="5"/>
  <c r="Q19" i="5"/>
  <c r="V19" i="5"/>
  <c r="Y19" i="5"/>
  <c r="AD19" i="5"/>
  <c r="AG19" i="5"/>
  <c r="AL19" i="5"/>
  <c r="AO19" i="5"/>
  <c r="AT19" i="5"/>
  <c r="AW19" i="5"/>
  <c r="BB19" i="5"/>
  <c r="BE19" i="5"/>
  <c r="D20" i="5"/>
  <c r="E20" i="5"/>
  <c r="G20" i="5"/>
  <c r="H20" i="5"/>
  <c r="N20" i="5"/>
  <c r="Q20" i="5"/>
  <c r="V20" i="5"/>
  <c r="Y20" i="5"/>
  <c r="AD20" i="5"/>
  <c r="AG20" i="5"/>
  <c r="AL20" i="5"/>
  <c r="AO20" i="5"/>
  <c r="AT20" i="5"/>
  <c r="AW20" i="5"/>
  <c r="BB20" i="5"/>
  <c r="BE20" i="5"/>
  <c r="D21" i="5"/>
  <c r="E21" i="5"/>
  <c r="G21" i="5"/>
  <c r="H21" i="5"/>
  <c r="N21" i="5"/>
  <c r="Q21" i="5"/>
  <c r="V21" i="5"/>
  <c r="Y21" i="5"/>
  <c r="AD21" i="5"/>
  <c r="AG21" i="5"/>
  <c r="AL21" i="5"/>
  <c r="AO21" i="5"/>
  <c r="AT21" i="5"/>
  <c r="AW21" i="5"/>
  <c r="BB21" i="5"/>
  <c r="BE21" i="5"/>
  <c r="D22" i="5"/>
  <c r="E22" i="5"/>
  <c r="G22" i="5"/>
  <c r="H22" i="5"/>
  <c r="N22" i="5"/>
  <c r="Q22" i="5"/>
  <c r="V22" i="5"/>
  <c r="Y22" i="5"/>
  <c r="AD22" i="5"/>
  <c r="AG22" i="5"/>
  <c r="AL22" i="5"/>
  <c r="AO22" i="5"/>
  <c r="AT22" i="5"/>
  <c r="AW22" i="5"/>
  <c r="BB22" i="5"/>
  <c r="BE22" i="5"/>
  <c r="D23" i="5"/>
  <c r="E23" i="5"/>
  <c r="G23" i="5"/>
  <c r="H23" i="5"/>
  <c r="N23" i="5"/>
  <c r="Q23" i="5"/>
  <c r="V23" i="5"/>
  <c r="Y23" i="5"/>
  <c r="AD23" i="5"/>
  <c r="AG23" i="5"/>
  <c r="AL23" i="5"/>
  <c r="AO23" i="5"/>
  <c r="AT23" i="5"/>
  <c r="AW23" i="5"/>
  <c r="BB23" i="5"/>
  <c r="BE23" i="5"/>
  <c r="D24" i="5"/>
  <c r="E24" i="5"/>
  <c r="G24" i="5"/>
  <c r="H24" i="5"/>
  <c r="N24" i="5"/>
  <c r="Q24" i="5"/>
  <c r="V24" i="5"/>
  <c r="Y24" i="5"/>
  <c r="AD24" i="5"/>
  <c r="AG24" i="5"/>
  <c r="AL24" i="5"/>
  <c r="AO24" i="5"/>
  <c r="AT24" i="5"/>
  <c r="AW24" i="5"/>
  <c r="BB24" i="5"/>
  <c r="BE24" i="5"/>
  <c r="D25" i="5"/>
  <c r="E25" i="5"/>
  <c r="G25" i="5"/>
  <c r="H25" i="5"/>
  <c r="N25" i="5"/>
  <c r="Q25" i="5"/>
  <c r="V25" i="5"/>
  <c r="Y25" i="5"/>
  <c r="AD25" i="5"/>
  <c r="AG25" i="5"/>
  <c r="AL25" i="5"/>
  <c r="AO25" i="5"/>
  <c r="AT25" i="5"/>
  <c r="AW25" i="5"/>
  <c r="BB25" i="5"/>
  <c r="BE25" i="5"/>
  <c r="D26" i="5"/>
  <c r="E26" i="5"/>
  <c r="G26" i="5"/>
  <c r="H26" i="5"/>
  <c r="N26" i="5"/>
  <c r="Q26" i="5"/>
  <c r="V26" i="5"/>
  <c r="Y26" i="5"/>
  <c r="AD26" i="5"/>
  <c r="AG26" i="5"/>
  <c r="AL26" i="5"/>
  <c r="AO26" i="5"/>
  <c r="AT26" i="5"/>
  <c r="AW26" i="5"/>
  <c r="BB26" i="5"/>
  <c r="BE26" i="5"/>
  <c r="D27" i="5"/>
  <c r="E27" i="5"/>
  <c r="G27" i="5"/>
  <c r="H27" i="5"/>
  <c r="N27" i="5"/>
  <c r="Q27" i="5"/>
  <c r="V27" i="5"/>
  <c r="Y27" i="5"/>
  <c r="AD27" i="5"/>
  <c r="AG27" i="5"/>
  <c r="AL27" i="5"/>
  <c r="AO27" i="5"/>
  <c r="AT27" i="5"/>
  <c r="AW27" i="5"/>
  <c r="BB27" i="5"/>
  <c r="BE27" i="5"/>
  <c r="D28" i="5"/>
  <c r="E28" i="5"/>
  <c r="N28" i="5"/>
  <c r="Q28" i="5"/>
  <c r="V28" i="5"/>
  <c r="Y28" i="5"/>
  <c r="AD28" i="5"/>
  <c r="AG28" i="5"/>
  <c r="AL28" i="5"/>
  <c r="AO28" i="5"/>
  <c r="AT28" i="5"/>
  <c r="AW28" i="5"/>
  <c r="BB28" i="5"/>
  <c r="BE28" i="5"/>
  <c r="D29" i="5"/>
  <c r="E29" i="5"/>
  <c r="G29" i="5"/>
  <c r="H29" i="5"/>
  <c r="N29" i="5"/>
  <c r="Q29" i="5"/>
  <c r="V29" i="5"/>
  <c r="Y29" i="5"/>
  <c r="AD29" i="5"/>
  <c r="AG29" i="5"/>
  <c r="AL29" i="5"/>
  <c r="AO29" i="5"/>
  <c r="AT29" i="5"/>
  <c r="AW29" i="5"/>
  <c r="BB29" i="5"/>
  <c r="BE29" i="5"/>
  <c r="D30" i="5"/>
  <c r="E30" i="5"/>
  <c r="G30" i="5"/>
  <c r="H30" i="5"/>
  <c r="N30" i="5"/>
  <c r="Q30" i="5"/>
  <c r="V30" i="5"/>
  <c r="Y30" i="5"/>
  <c r="AD30" i="5"/>
  <c r="AG30" i="5"/>
  <c r="AL30" i="5"/>
  <c r="AO30" i="5"/>
  <c r="AT30" i="5"/>
  <c r="AW30" i="5"/>
  <c r="BB30" i="5"/>
  <c r="BE30" i="5"/>
  <c r="D31" i="5"/>
  <c r="E31" i="5"/>
  <c r="G31" i="5"/>
  <c r="H31" i="5"/>
  <c r="N31" i="5"/>
  <c r="Q31" i="5"/>
  <c r="V31" i="5"/>
  <c r="Y31" i="5"/>
  <c r="AD31" i="5"/>
  <c r="AG31" i="5"/>
  <c r="AL31" i="5"/>
  <c r="AO31" i="5"/>
  <c r="AT31" i="5"/>
  <c r="AW31" i="5"/>
  <c r="BB31" i="5"/>
  <c r="BE31" i="5"/>
  <c r="D32" i="5"/>
  <c r="E32" i="5"/>
  <c r="G32" i="5"/>
  <c r="H32" i="5"/>
  <c r="N32" i="5"/>
  <c r="Q32" i="5"/>
  <c r="V32" i="5"/>
  <c r="Y32" i="5"/>
  <c r="AD32" i="5"/>
  <c r="AG32" i="5"/>
  <c r="AL32" i="5"/>
  <c r="AO32" i="5"/>
  <c r="AT32" i="5"/>
  <c r="AW32" i="5"/>
  <c r="BB32" i="5"/>
  <c r="BE32" i="5"/>
  <c r="D33" i="5"/>
  <c r="E33" i="5"/>
  <c r="G33" i="5"/>
  <c r="H33" i="5"/>
  <c r="N33" i="5"/>
  <c r="Q33" i="5"/>
  <c r="V33" i="5"/>
  <c r="Y33" i="5"/>
  <c r="AD33" i="5"/>
  <c r="AG33" i="5"/>
  <c r="AL33" i="5"/>
  <c r="AO33" i="5"/>
  <c r="AT33" i="5"/>
  <c r="AW33" i="5"/>
  <c r="BB33" i="5"/>
  <c r="BE33" i="5"/>
  <c r="D34" i="5"/>
  <c r="E34" i="5"/>
  <c r="G34" i="5"/>
  <c r="H34" i="5"/>
  <c r="N34" i="5"/>
  <c r="Q34" i="5"/>
  <c r="V34" i="5"/>
  <c r="Y34" i="5"/>
  <c r="AD34" i="5"/>
  <c r="AG34" i="5"/>
  <c r="AL34" i="5"/>
  <c r="AO34" i="5"/>
  <c r="AT34" i="5"/>
  <c r="AW34" i="5"/>
  <c r="BB34" i="5"/>
  <c r="BE34" i="5"/>
  <c r="D35" i="5"/>
  <c r="E35" i="5"/>
  <c r="G35" i="5"/>
  <c r="H35" i="5"/>
  <c r="N35" i="5"/>
  <c r="Q35" i="5"/>
  <c r="V35" i="5"/>
  <c r="Y35" i="5"/>
  <c r="AD35" i="5"/>
  <c r="AG35" i="5"/>
  <c r="AL35" i="5"/>
  <c r="AO35" i="5"/>
  <c r="AT35" i="5"/>
  <c r="AW35" i="5"/>
  <c r="BB35" i="5"/>
  <c r="BE35" i="5"/>
  <c r="D36" i="5"/>
  <c r="E36" i="5"/>
  <c r="G36" i="5"/>
  <c r="H36" i="5"/>
  <c r="N36" i="5"/>
  <c r="Q36" i="5"/>
  <c r="V36" i="5"/>
  <c r="Y36" i="5"/>
  <c r="AD36" i="5"/>
  <c r="AG36" i="5"/>
  <c r="AL36" i="5"/>
  <c r="AO36" i="5"/>
  <c r="AT36" i="5"/>
  <c r="AW36" i="5"/>
  <c r="BB36" i="5"/>
  <c r="BE36" i="5"/>
  <c r="D37" i="5"/>
  <c r="E37" i="5"/>
  <c r="G37" i="5"/>
  <c r="H37" i="5"/>
  <c r="N37" i="5"/>
  <c r="Q37" i="5"/>
  <c r="V37" i="5"/>
  <c r="Y37" i="5"/>
  <c r="AD37" i="5"/>
  <c r="AG37" i="5"/>
  <c r="AL37" i="5"/>
  <c r="AO37" i="5"/>
  <c r="AT37" i="5"/>
  <c r="AW37" i="5"/>
  <c r="BB37" i="5"/>
  <c r="BE37" i="5"/>
  <c r="D38" i="5"/>
  <c r="E38" i="5"/>
  <c r="G38" i="5"/>
  <c r="H38" i="5"/>
  <c r="N38" i="5"/>
  <c r="Q38" i="5"/>
  <c r="V38" i="5"/>
  <c r="Y38" i="5"/>
  <c r="AD38" i="5"/>
  <c r="AG38" i="5"/>
  <c r="AL38" i="5"/>
  <c r="AO38" i="5"/>
  <c r="AT38" i="5"/>
  <c r="AW38" i="5"/>
  <c r="BB38" i="5"/>
  <c r="BE38" i="5"/>
  <c r="D39" i="5"/>
  <c r="E39" i="5"/>
  <c r="G39" i="5"/>
  <c r="H39" i="5"/>
  <c r="N39" i="5"/>
  <c r="Q39" i="5"/>
  <c r="V39" i="5"/>
  <c r="Y39" i="5"/>
  <c r="AD39" i="5"/>
  <c r="AG39" i="5"/>
  <c r="AL39" i="5"/>
  <c r="AO39" i="5"/>
  <c r="AT39" i="5"/>
  <c r="AW39" i="5"/>
  <c r="BB39" i="5"/>
  <c r="BE39" i="5"/>
  <c r="D40" i="5"/>
  <c r="E40" i="5"/>
  <c r="G40" i="5"/>
  <c r="H40" i="5"/>
  <c r="N40" i="5"/>
  <c r="Q40" i="5"/>
  <c r="V40" i="5"/>
  <c r="Y40" i="5"/>
  <c r="AD40" i="5"/>
  <c r="AG40" i="5"/>
  <c r="AL40" i="5"/>
  <c r="AO40" i="5"/>
  <c r="AT40" i="5"/>
  <c r="AW40" i="5"/>
  <c r="BB40" i="5"/>
  <c r="BE40" i="5"/>
  <c r="D41" i="5"/>
  <c r="E41" i="5"/>
  <c r="G41" i="5"/>
  <c r="H41" i="5"/>
  <c r="N41" i="5"/>
  <c r="Q41" i="5"/>
  <c r="V41" i="5"/>
  <c r="Y41" i="5"/>
  <c r="AD41" i="5"/>
  <c r="AG41" i="5"/>
  <c r="AL41" i="5"/>
  <c r="AO41" i="5"/>
  <c r="AT41" i="5"/>
  <c r="AW41" i="5"/>
  <c r="BB41" i="5"/>
  <c r="BE41" i="5"/>
  <c r="D42" i="5"/>
  <c r="E42" i="5"/>
  <c r="G42" i="5"/>
  <c r="H42" i="5"/>
  <c r="N42" i="5"/>
  <c r="Q42" i="5"/>
  <c r="V42" i="5"/>
  <c r="Y42" i="5"/>
  <c r="AD42" i="5"/>
  <c r="AG42" i="5"/>
  <c r="AL42" i="5"/>
  <c r="AO42" i="5"/>
  <c r="AT42" i="5"/>
  <c r="AW42" i="5"/>
  <c r="BB42" i="5"/>
  <c r="BE42" i="5"/>
  <c r="D43" i="5"/>
  <c r="E43" i="5"/>
  <c r="G43" i="5"/>
  <c r="H43" i="5"/>
  <c r="N43" i="5"/>
  <c r="Q43" i="5"/>
  <c r="V43" i="5"/>
  <c r="Y43" i="5"/>
  <c r="AD43" i="5"/>
  <c r="AG43" i="5"/>
  <c r="AL43" i="5"/>
  <c r="AO43" i="5"/>
  <c r="AT43" i="5"/>
  <c r="AW43" i="5"/>
  <c r="BB43" i="5"/>
  <c r="BE43" i="5"/>
  <c r="D44" i="5"/>
  <c r="E44" i="5"/>
  <c r="G44" i="5"/>
  <c r="H44" i="5"/>
  <c r="N44" i="5"/>
  <c r="Q44" i="5"/>
  <c r="V44" i="5"/>
  <c r="Y44" i="5"/>
  <c r="AD44" i="5"/>
  <c r="AG44" i="5"/>
  <c r="AL44" i="5"/>
  <c r="AO44" i="5"/>
  <c r="AT44" i="5"/>
  <c r="AW44" i="5"/>
  <c r="BB44" i="5"/>
  <c r="BE44" i="5"/>
  <c r="D45" i="5"/>
  <c r="E45" i="5"/>
  <c r="G45" i="5"/>
  <c r="H45" i="5"/>
  <c r="N45" i="5"/>
  <c r="Q45" i="5"/>
  <c r="V45" i="5"/>
  <c r="Y45" i="5"/>
  <c r="AD45" i="5"/>
  <c r="AG45" i="5"/>
  <c r="AL45" i="5"/>
  <c r="AO45" i="5"/>
  <c r="AT45" i="5"/>
  <c r="AW45" i="5"/>
  <c r="BB45" i="5"/>
  <c r="BE45" i="5"/>
  <c r="D46" i="5"/>
  <c r="E46" i="5"/>
  <c r="G46" i="5"/>
  <c r="H46" i="5"/>
  <c r="N46" i="5"/>
  <c r="Q46" i="5"/>
  <c r="V46" i="5"/>
  <c r="Y46" i="5"/>
  <c r="AD46" i="5"/>
  <c r="AG46" i="5"/>
  <c r="AL46" i="5"/>
  <c r="AO46" i="5"/>
  <c r="AT46" i="5"/>
  <c r="AW46" i="5"/>
  <c r="BB46" i="5"/>
  <c r="BE46" i="5"/>
  <c r="D47" i="5"/>
  <c r="E47" i="5"/>
  <c r="G47" i="5"/>
  <c r="H47" i="5"/>
  <c r="N47" i="5"/>
  <c r="Q47" i="5"/>
  <c r="V47" i="5"/>
  <c r="Y47" i="5"/>
  <c r="AD47" i="5"/>
  <c r="AG47" i="5"/>
  <c r="AL47" i="5"/>
  <c r="AO47" i="5"/>
  <c r="AT47" i="5"/>
  <c r="AW47" i="5"/>
  <c r="BB47" i="5"/>
  <c r="BE47" i="5"/>
  <c r="D48" i="5"/>
  <c r="E48" i="5"/>
  <c r="G48" i="5"/>
  <c r="H48" i="5"/>
  <c r="N48" i="5"/>
  <c r="Q48" i="5"/>
  <c r="V48" i="5"/>
  <c r="Y48" i="5"/>
  <c r="AD48" i="5"/>
  <c r="AG48" i="5"/>
  <c r="AL48" i="5"/>
  <c r="AO48" i="5"/>
  <c r="AT48" i="5"/>
  <c r="AW48" i="5"/>
  <c r="BB48" i="5"/>
  <c r="BE48" i="5"/>
  <c r="D49" i="5"/>
  <c r="E49" i="5"/>
  <c r="G49" i="5"/>
  <c r="H49" i="5"/>
  <c r="N49" i="5"/>
  <c r="Q49" i="5"/>
  <c r="V49" i="5"/>
  <c r="Y49" i="5"/>
  <c r="AD49" i="5"/>
  <c r="AG49" i="5"/>
  <c r="AL49" i="5"/>
  <c r="AO49" i="5"/>
  <c r="AT49" i="5"/>
  <c r="AW49" i="5"/>
  <c r="BB49" i="5"/>
  <c r="BE49" i="5"/>
  <c r="D50" i="5"/>
  <c r="E50" i="5"/>
  <c r="G50" i="5"/>
  <c r="H50" i="5"/>
  <c r="N50" i="5"/>
  <c r="Q50" i="5"/>
  <c r="V50" i="5"/>
  <c r="Y50" i="5"/>
  <c r="AD50" i="5"/>
  <c r="AG50" i="5"/>
  <c r="AL50" i="5"/>
  <c r="AO50" i="5"/>
  <c r="AT50" i="5"/>
  <c r="AW50" i="5"/>
  <c r="BB50" i="5"/>
  <c r="BE50" i="5"/>
  <c r="D51" i="5"/>
  <c r="E51" i="5"/>
  <c r="G51" i="5"/>
  <c r="H51" i="5"/>
  <c r="N51" i="5"/>
  <c r="Q51" i="5"/>
  <c r="V51" i="5"/>
  <c r="Y51" i="5"/>
  <c r="AD51" i="5"/>
  <c r="AG51" i="5"/>
  <c r="AL51" i="5"/>
  <c r="AO51" i="5"/>
  <c r="AT51" i="5"/>
  <c r="AW51" i="5"/>
  <c r="BB51" i="5"/>
  <c r="BE51" i="5"/>
  <c r="D52" i="5"/>
  <c r="E52" i="5"/>
  <c r="G52" i="5"/>
  <c r="H52" i="5"/>
  <c r="N52" i="5"/>
  <c r="Q52" i="5"/>
  <c r="V52" i="5"/>
  <c r="Y52" i="5"/>
  <c r="AD52" i="5"/>
  <c r="AG52" i="5"/>
  <c r="AL52" i="5"/>
  <c r="AO52" i="5"/>
  <c r="AT52" i="5"/>
  <c r="AW52" i="5"/>
  <c r="BB52" i="5"/>
  <c r="BE52" i="5"/>
  <c r="D53" i="5"/>
  <c r="E53" i="5"/>
  <c r="G53" i="5"/>
  <c r="H53" i="5"/>
  <c r="N53" i="5"/>
  <c r="Q53" i="5"/>
  <c r="V53" i="5"/>
  <c r="Y53" i="5"/>
  <c r="AD53" i="5"/>
  <c r="AG53" i="5"/>
  <c r="AL53" i="5"/>
  <c r="AO53" i="5"/>
  <c r="AT53" i="5"/>
  <c r="AW53" i="5"/>
  <c r="BB53" i="5"/>
  <c r="BE53" i="5"/>
  <c r="E7" i="4"/>
  <c r="D7" i="4" s="1"/>
  <c r="M7" i="4"/>
  <c r="R7" i="4"/>
  <c r="W7" i="4"/>
  <c r="AG7" i="4"/>
  <c r="AO7" i="4"/>
  <c r="AT7" i="4"/>
  <c r="AY7" i="4"/>
  <c r="CA7" i="4" s="1"/>
  <c r="BJ7" i="4"/>
  <c r="BK7" i="4"/>
  <c r="BL7" i="4"/>
  <c r="BM7" i="4"/>
  <c r="BN7" i="4"/>
  <c r="BO7" i="4"/>
  <c r="BR7" i="4"/>
  <c r="BS7" i="4"/>
  <c r="BT7" i="4"/>
  <c r="BU7" i="4"/>
  <c r="BW7" i="4"/>
  <c r="BX7" i="4"/>
  <c r="BY7" i="4"/>
  <c r="BZ7" i="4"/>
  <c r="CB7" i="4"/>
  <c r="CC7" i="4"/>
  <c r="CD7" i="4"/>
  <c r="CE7" i="4"/>
  <c r="CF7" i="4"/>
  <c r="CG7" i="4"/>
  <c r="CH7" i="4"/>
  <c r="E8" i="4"/>
  <c r="D8" i="4" s="1"/>
  <c r="M8" i="4"/>
  <c r="R8" i="4"/>
  <c r="W8" i="4"/>
  <c r="AG8" i="4"/>
  <c r="AO8" i="4"/>
  <c r="AT8" i="4"/>
  <c r="AY8" i="4"/>
  <c r="BJ8" i="4"/>
  <c r="BK8" i="4"/>
  <c r="BL8" i="4"/>
  <c r="BM8" i="4"/>
  <c r="BN8" i="4"/>
  <c r="BO8" i="4"/>
  <c r="BR8" i="4"/>
  <c r="BS8" i="4"/>
  <c r="BT8" i="4"/>
  <c r="BU8" i="4"/>
  <c r="BW8" i="4"/>
  <c r="BX8" i="4"/>
  <c r="BY8" i="4"/>
  <c r="BZ8" i="4"/>
  <c r="CB8" i="4"/>
  <c r="CC8" i="4"/>
  <c r="CD8" i="4"/>
  <c r="CE8" i="4"/>
  <c r="CF8" i="4"/>
  <c r="CG8" i="4"/>
  <c r="CH8" i="4"/>
  <c r="E9" i="4"/>
  <c r="D9" i="4" s="1"/>
  <c r="M9" i="4"/>
  <c r="R9" i="4"/>
  <c r="W9" i="4"/>
  <c r="AG9" i="4"/>
  <c r="AO9" i="4"/>
  <c r="AT9" i="4"/>
  <c r="AY9" i="4"/>
  <c r="BJ9" i="4"/>
  <c r="BK9" i="4"/>
  <c r="BL9" i="4"/>
  <c r="BM9" i="4"/>
  <c r="BN9" i="4"/>
  <c r="BO9" i="4"/>
  <c r="BR9" i="4"/>
  <c r="BS9" i="4"/>
  <c r="BT9" i="4"/>
  <c r="BU9" i="4"/>
  <c r="BW9" i="4"/>
  <c r="BX9" i="4"/>
  <c r="BY9" i="4"/>
  <c r="BZ9" i="4"/>
  <c r="CB9" i="4"/>
  <c r="CC9" i="4"/>
  <c r="CD9" i="4"/>
  <c r="CE9" i="4"/>
  <c r="CF9" i="4"/>
  <c r="CG9" i="4"/>
  <c r="CH9" i="4"/>
  <c r="E10" i="4"/>
  <c r="D10" i="4" s="1"/>
  <c r="M10" i="4"/>
  <c r="R10" i="4"/>
  <c r="W10" i="4"/>
  <c r="AG10" i="4"/>
  <c r="AO10" i="4"/>
  <c r="AT10" i="4"/>
  <c r="AY10" i="4"/>
  <c r="CA10" i="4" s="1"/>
  <c r="BJ10" i="4"/>
  <c r="BK10" i="4"/>
  <c r="BL10" i="4"/>
  <c r="BM10" i="4"/>
  <c r="BN10" i="4"/>
  <c r="BO10" i="4"/>
  <c r="BR10" i="4"/>
  <c r="BS10" i="4"/>
  <c r="BT10" i="4"/>
  <c r="BU10" i="4"/>
  <c r="BW10" i="4"/>
  <c r="BX10" i="4"/>
  <c r="BY10" i="4"/>
  <c r="BZ10" i="4"/>
  <c r="CB10" i="4"/>
  <c r="CC10" i="4"/>
  <c r="CD10" i="4"/>
  <c r="CE10" i="4"/>
  <c r="CF10" i="4"/>
  <c r="CG10" i="4"/>
  <c r="CH10" i="4"/>
  <c r="E11" i="4"/>
  <c r="D11" i="4" s="1"/>
  <c r="M11" i="4"/>
  <c r="R11" i="4"/>
  <c r="W11" i="4"/>
  <c r="AG11" i="4"/>
  <c r="AF11" i="4" s="1"/>
  <c r="AO11" i="4"/>
  <c r="AT11" i="4"/>
  <c r="AY11" i="4"/>
  <c r="CA11" i="4" s="1"/>
  <c r="BJ11" i="4"/>
  <c r="BK11" i="4"/>
  <c r="BL11" i="4"/>
  <c r="BM11" i="4"/>
  <c r="BN11" i="4"/>
  <c r="BO11" i="4"/>
  <c r="BR11" i="4"/>
  <c r="BS11" i="4"/>
  <c r="BT11" i="4"/>
  <c r="BU11" i="4"/>
  <c r="BW11" i="4"/>
  <c r="BX11" i="4"/>
  <c r="BY11" i="4"/>
  <c r="BZ11" i="4"/>
  <c r="CB11" i="4"/>
  <c r="CC11" i="4"/>
  <c r="CD11" i="4"/>
  <c r="CE11" i="4"/>
  <c r="CF11" i="4"/>
  <c r="CG11" i="4"/>
  <c r="CH11" i="4"/>
  <c r="E12" i="4"/>
  <c r="D12" i="4" s="1"/>
  <c r="M12" i="4"/>
  <c r="R12" i="4"/>
  <c r="W12" i="4"/>
  <c r="AG12" i="4"/>
  <c r="AO12" i="4"/>
  <c r="AT12" i="4"/>
  <c r="AY12" i="4"/>
  <c r="BJ12" i="4"/>
  <c r="BK12" i="4"/>
  <c r="BL12" i="4"/>
  <c r="BM12" i="4"/>
  <c r="BN12" i="4"/>
  <c r="BO12" i="4"/>
  <c r="BR12" i="4"/>
  <c r="BS12" i="4"/>
  <c r="BT12" i="4"/>
  <c r="BU12" i="4"/>
  <c r="BW12" i="4"/>
  <c r="BX12" i="4"/>
  <c r="BY12" i="4"/>
  <c r="BZ12" i="4"/>
  <c r="CB12" i="4"/>
  <c r="CC12" i="4"/>
  <c r="CD12" i="4"/>
  <c r="CE12" i="4"/>
  <c r="CF12" i="4"/>
  <c r="CG12" i="4"/>
  <c r="CH12" i="4"/>
  <c r="E13" i="4"/>
  <c r="D13" i="4" s="1"/>
  <c r="M13" i="4"/>
  <c r="R13" i="4"/>
  <c r="W13" i="4"/>
  <c r="AG13" i="4"/>
  <c r="AO13" i="4"/>
  <c r="AT13" i="4"/>
  <c r="AY13" i="4"/>
  <c r="CA13" i="4" s="1"/>
  <c r="BJ13" i="4"/>
  <c r="BK13" i="4"/>
  <c r="BL13" i="4"/>
  <c r="BM13" i="4"/>
  <c r="BN13" i="4"/>
  <c r="BO13" i="4"/>
  <c r="BR13" i="4"/>
  <c r="BS13" i="4"/>
  <c r="BT13" i="4"/>
  <c r="BU13" i="4"/>
  <c r="BV13" i="4"/>
  <c r="BW13" i="4"/>
  <c r="BX13" i="4"/>
  <c r="BY13" i="4"/>
  <c r="BZ13" i="4"/>
  <c r="CB13" i="4"/>
  <c r="CC13" i="4"/>
  <c r="CD13" i="4"/>
  <c r="CE13" i="4"/>
  <c r="CF13" i="4"/>
  <c r="CG13" i="4"/>
  <c r="CH13" i="4"/>
  <c r="E14" i="4"/>
  <c r="D14" i="4" s="1"/>
  <c r="M14" i="4"/>
  <c r="R14" i="4"/>
  <c r="W14" i="4"/>
  <c r="AG14" i="4"/>
  <c r="AF14" i="4" s="1"/>
  <c r="AO14" i="4"/>
  <c r="AT14" i="4"/>
  <c r="AY14" i="4"/>
  <c r="CA14" i="4" s="1"/>
  <c r="BJ14" i="4"/>
  <c r="BK14" i="4"/>
  <c r="BL14" i="4"/>
  <c r="BM14" i="4"/>
  <c r="BN14" i="4"/>
  <c r="BO14" i="4"/>
  <c r="BR14" i="4"/>
  <c r="BS14" i="4"/>
  <c r="BT14" i="4"/>
  <c r="BU14" i="4"/>
  <c r="BV14" i="4"/>
  <c r="BW14" i="4"/>
  <c r="BX14" i="4"/>
  <c r="BY14" i="4"/>
  <c r="BZ14" i="4"/>
  <c r="CB14" i="4"/>
  <c r="CC14" i="4"/>
  <c r="CD14" i="4"/>
  <c r="CE14" i="4"/>
  <c r="CF14" i="4"/>
  <c r="CG14" i="4"/>
  <c r="CH14" i="4"/>
  <c r="E15" i="4"/>
  <c r="D15" i="4" s="1"/>
  <c r="M15" i="4"/>
  <c r="R15" i="4"/>
  <c r="W15" i="4"/>
  <c r="AG15" i="4"/>
  <c r="AO15" i="4"/>
  <c r="AT15" i="4"/>
  <c r="AY15" i="4"/>
  <c r="CA15" i="4" s="1"/>
  <c r="BJ15" i="4"/>
  <c r="BK15" i="4"/>
  <c r="BL15" i="4"/>
  <c r="BM15" i="4"/>
  <c r="BN15" i="4"/>
  <c r="BO15" i="4"/>
  <c r="BR15" i="4"/>
  <c r="BS15" i="4"/>
  <c r="BT15" i="4"/>
  <c r="BU15" i="4"/>
  <c r="BW15" i="4"/>
  <c r="BX15" i="4"/>
  <c r="BY15" i="4"/>
  <c r="BZ15" i="4"/>
  <c r="CB15" i="4"/>
  <c r="CC15" i="4"/>
  <c r="CD15" i="4"/>
  <c r="CE15" i="4"/>
  <c r="CF15" i="4"/>
  <c r="CG15" i="4"/>
  <c r="CH15" i="4"/>
  <c r="E16" i="4"/>
  <c r="D16" i="4" s="1"/>
  <c r="M16" i="4"/>
  <c r="R16" i="4"/>
  <c r="W16" i="4"/>
  <c r="AG16" i="4"/>
  <c r="AF16" i="4" s="1"/>
  <c r="AO16" i="4"/>
  <c r="AT16" i="4"/>
  <c r="AY16" i="4"/>
  <c r="CA16" i="4" s="1"/>
  <c r="BJ16" i="4"/>
  <c r="BK16" i="4"/>
  <c r="BL16" i="4"/>
  <c r="BM16" i="4"/>
  <c r="BN16" i="4"/>
  <c r="BO16" i="4"/>
  <c r="BR16" i="4"/>
  <c r="BS16" i="4"/>
  <c r="BT16" i="4"/>
  <c r="BU16" i="4"/>
  <c r="BW16" i="4"/>
  <c r="BX16" i="4"/>
  <c r="BY16" i="4"/>
  <c r="BZ16" i="4"/>
  <c r="CB16" i="4"/>
  <c r="CC16" i="4"/>
  <c r="CD16" i="4"/>
  <c r="CE16" i="4"/>
  <c r="CF16" i="4"/>
  <c r="CG16" i="4"/>
  <c r="CH16" i="4"/>
  <c r="E17" i="4"/>
  <c r="D17" i="4" s="1"/>
  <c r="M17" i="4"/>
  <c r="R17" i="4"/>
  <c r="W17" i="4"/>
  <c r="AG17" i="4"/>
  <c r="AO17" i="4"/>
  <c r="AT17" i="4"/>
  <c r="AY17" i="4"/>
  <c r="CA17" i="4" s="1"/>
  <c r="BJ17" i="4"/>
  <c r="BK17" i="4"/>
  <c r="BL17" i="4"/>
  <c r="BM17" i="4"/>
  <c r="BN17" i="4"/>
  <c r="BO17" i="4"/>
  <c r="BR17" i="4"/>
  <c r="BS17" i="4"/>
  <c r="BT17" i="4"/>
  <c r="BU17" i="4"/>
  <c r="BW17" i="4"/>
  <c r="BX17" i="4"/>
  <c r="BY17" i="4"/>
  <c r="BZ17" i="4"/>
  <c r="CB17" i="4"/>
  <c r="CC17" i="4"/>
  <c r="CD17" i="4"/>
  <c r="CE17" i="4"/>
  <c r="CF17" i="4"/>
  <c r="CG17" i="4"/>
  <c r="CH17" i="4"/>
  <c r="E18" i="4"/>
  <c r="D18" i="4" s="1"/>
  <c r="M18" i="4"/>
  <c r="R18" i="4"/>
  <c r="W18" i="4"/>
  <c r="CA18" i="4" s="1"/>
  <c r="AG18" i="4"/>
  <c r="AF18" i="4" s="1"/>
  <c r="AO18" i="4"/>
  <c r="AT18" i="4"/>
  <c r="AY18" i="4"/>
  <c r="BH18" i="4"/>
  <c r="BJ18" i="4"/>
  <c r="BK18" i="4"/>
  <c r="BL18" i="4"/>
  <c r="BM18" i="4"/>
  <c r="BN18" i="4"/>
  <c r="BO18" i="4"/>
  <c r="BR18" i="4"/>
  <c r="BS18" i="4"/>
  <c r="BT18" i="4"/>
  <c r="BU18" i="4"/>
  <c r="BW18" i="4"/>
  <c r="BX18" i="4"/>
  <c r="BY18" i="4"/>
  <c r="BZ18" i="4"/>
  <c r="CB18" i="4"/>
  <c r="CC18" i="4"/>
  <c r="CD18" i="4"/>
  <c r="CE18" i="4"/>
  <c r="CF18" i="4"/>
  <c r="CG18" i="4"/>
  <c r="CH18" i="4"/>
  <c r="E19" i="4"/>
  <c r="D19" i="4" s="1"/>
  <c r="M19" i="4"/>
  <c r="R19" i="4"/>
  <c r="W19" i="4"/>
  <c r="AG19" i="4"/>
  <c r="AO19" i="4"/>
  <c r="AT19" i="4"/>
  <c r="AY19" i="4"/>
  <c r="CA19" i="4" s="1"/>
  <c r="BJ19" i="4"/>
  <c r="BK19" i="4"/>
  <c r="BL19" i="4"/>
  <c r="BM19" i="4"/>
  <c r="BN19" i="4"/>
  <c r="BO19" i="4"/>
  <c r="BR19" i="4"/>
  <c r="BS19" i="4"/>
  <c r="BT19" i="4"/>
  <c r="BU19" i="4"/>
  <c r="BW19" i="4"/>
  <c r="BX19" i="4"/>
  <c r="BY19" i="4"/>
  <c r="BZ19" i="4"/>
  <c r="CB19" i="4"/>
  <c r="CC19" i="4"/>
  <c r="CD19" i="4"/>
  <c r="CE19" i="4"/>
  <c r="CF19" i="4"/>
  <c r="CG19" i="4"/>
  <c r="CH19" i="4"/>
  <c r="E20" i="4"/>
  <c r="D20" i="4" s="1"/>
  <c r="M20" i="4"/>
  <c r="R20" i="4"/>
  <c r="W20" i="4"/>
  <c r="CA20" i="4" s="1"/>
  <c r="AG20" i="4"/>
  <c r="AF20" i="4" s="1"/>
  <c r="AO20" i="4"/>
  <c r="AT20" i="4"/>
  <c r="AY20" i="4"/>
  <c r="BJ20" i="4"/>
  <c r="BK20" i="4"/>
  <c r="BL20" i="4"/>
  <c r="BM20" i="4"/>
  <c r="BN20" i="4"/>
  <c r="BO20" i="4"/>
  <c r="BR20" i="4"/>
  <c r="BS20" i="4"/>
  <c r="BT20" i="4"/>
  <c r="BU20" i="4"/>
  <c r="BV20" i="4"/>
  <c r="BW20" i="4"/>
  <c r="BX20" i="4"/>
  <c r="BY20" i="4"/>
  <c r="BZ20" i="4"/>
  <c r="CB20" i="4"/>
  <c r="CC20" i="4"/>
  <c r="CD20" i="4"/>
  <c r="CE20" i="4"/>
  <c r="CF20" i="4"/>
  <c r="CG20" i="4"/>
  <c r="CH20" i="4"/>
  <c r="E21" i="4"/>
  <c r="D21" i="4" s="1"/>
  <c r="M21" i="4"/>
  <c r="R21" i="4"/>
  <c r="W21" i="4"/>
  <c r="AG21" i="4"/>
  <c r="AO21" i="4"/>
  <c r="BQ21" i="4" s="1"/>
  <c r="AT21" i="4"/>
  <c r="AY21" i="4"/>
  <c r="CA21" i="4" s="1"/>
  <c r="BJ21" i="4"/>
  <c r="BK21" i="4"/>
  <c r="BL21" i="4"/>
  <c r="BM21" i="4"/>
  <c r="BN21" i="4"/>
  <c r="BO21" i="4"/>
  <c r="BR21" i="4"/>
  <c r="BS21" i="4"/>
  <c r="BT21" i="4"/>
  <c r="BU21" i="4"/>
  <c r="BW21" i="4"/>
  <c r="BX21" i="4"/>
  <c r="BY21" i="4"/>
  <c r="BZ21" i="4"/>
  <c r="CB21" i="4"/>
  <c r="CC21" i="4"/>
  <c r="CD21" i="4"/>
  <c r="CE21" i="4"/>
  <c r="CF21" i="4"/>
  <c r="CG21" i="4"/>
  <c r="CH21" i="4"/>
  <c r="E22" i="4"/>
  <c r="D22" i="4" s="1"/>
  <c r="M22" i="4"/>
  <c r="R22" i="4"/>
  <c r="W22" i="4"/>
  <c r="CA22" i="4" s="1"/>
  <c r="AG22" i="4"/>
  <c r="AF22" i="4" s="1"/>
  <c r="AO22" i="4"/>
  <c r="AT22" i="4"/>
  <c r="AY22" i="4"/>
  <c r="BJ22" i="4"/>
  <c r="BK22" i="4"/>
  <c r="BL22" i="4"/>
  <c r="BM22" i="4"/>
  <c r="BN22" i="4"/>
  <c r="BO22" i="4"/>
  <c r="BR22" i="4"/>
  <c r="BS22" i="4"/>
  <c r="BT22" i="4"/>
  <c r="BU22" i="4"/>
  <c r="BV22" i="4"/>
  <c r="BW22" i="4"/>
  <c r="BX22" i="4"/>
  <c r="BY22" i="4"/>
  <c r="BZ22" i="4"/>
  <c r="CB22" i="4"/>
  <c r="CC22" i="4"/>
  <c r="CD22" i="4"/>
  <c r="CE22" i="4"/>
  <c r="CF22" i="4"/>
  <c r="CG22" i="4"/>
  <c r="CH22" i="4"/>
  <c r="E23" i="4"/>
  <c r="D23" i="4" s="1"/>
  <c r="M23" i="4"/>
  <c r="R23" i="4"/>
  <c r="W23" i="4"/>
  <c r="AG23" i="4"/>
  <c r="AO23" i="4"/>
  <c r="AT23" i="4"/>
  <c r="AY23" i="4"/>
  <c r="CA23" i="4" s="1"/>
  <c r="BJ23" i="4"/>
  <c r="BK23" i="4"/>
  <c r="BL23" i="4"/>
  <c r="BM23" i="4"/>
  <c r="BN23" i="4"/>
  <c r="BO23" i="4"/>
  <c r="BR23" i="4"/>
  <c r="BS23" i="4"/>
  <c r="BT23" i="4"/>
  <c r="BU23" i="4"/>
  <c r="BW23" i="4"/>
  <c r="BX23" i="4"/>
  <c r="BY23" i="4"/>
  <c r="BZ23" i="4"/>
  <c r="CB23" i="4"/>
  <c r="CC23" i="4"/>
  <c r="CD23" i="4"/>
  <c r="CE23" i="4"/>
  <c r="CF23" i="4"/>
  <c r="CG23" i="4"/>
  <c r="CH23" i="4"/>
  <c r="E24" i="4"/>
  <c r="D24" i="4" s="1"/>
  <c r="M24" i="4"/>
  <c r="R24" i="4"/>
  <c r="W24" i="4"/>
  <c r="CA24" i="4" s="1"/>
  <c r="AG24" i="4"/>
  <c r="AF24" i="4" s="1"/>
  <c r="AO24" i="4"/>
  <c r="AT24" i="4"/>
  <c r="AY24" i="4"/>
  <c r="BJ24" i="4"/>
  <c r="BK24" i="4"/>
  <c r="BL24" i="4"/>
  <c r="BM24" i="4"/>
  <c r="BN24" i="4"/>
  <c r="BO24" i="4"/>
  <c r="BR24" i="4"/>
  <c r="BS24" i="4"/>
  <c r="BT24" i="4"/>
  <c r="BU24" i="4"/>
  <c r="BV24" i="4"/>
  <c r="BW24" i="4"/>
  <c r="BX24" i="4"/>
  <c r="BY24" i="4"/>
  <c r="BZ24" i="4"/>
  <c r="CB24" i="4"/>
  <c r="CC24" i="4"/>
  <c r="CD24" i="4"/>
  <c r="CE24" i="4"/>
  <c r="CF24" i="4"/>
  <c r="CG24" i="4"/>
  <c r="CH24" i="4"/>
  <c r="E25" i="4"/>
  <c r="D25" i="4" s="1"/>
  <c r="M25" i="4"/>
  <c r="R25" i="4"/>
  <c r="W25" i="4"/>
  <c r="AG25" i="4"/>
  <c r="AO25" i="4"/>
  <c r="AT25" i="4"/>
  <c r="AY25" i="4"/>
  <c r="CA25" i="4" s="1"/>
  <c r="BJ25" i="4"/>
  <c r="BK25" i="4"/>
  <c r="BL25" i="4"/>
  <c r="BM25" i="4"/>
  <c r="BN25" i="4"/>
  <c r="BO25" i="4"/>
  <c r="BR25" i="4"/>
  <c r="BS25" i="4"/>
  <c r="BT25" i="4"/>
  <c r="BU25" i="4"/>
  <c r="BW25" i="4"/>
  <c r="BX25" i="4"/>
  <c r="BY25" i="4"/>
  <c r="BZ25" i="4"/>
  <c r="CB25" i="4"/>
  <c r="CC25" i="4"/>
  <c r="CD25" i="4"/>
  <c r="CE25" i="4"/>
  <c r="CF25" i="4"/>
  <c r="CG25" i="4"/>
  <c r="CH25" i="4"/>
  <c r="E26" i="4"/>
  <c r="D26" i="4" s="1"/>
  <c r="M26" i="4"/>
  <c r="R26" i="4"/>
  <c r="W26" i="4"/>
  <c r="AG26" i="4"/>
  <c r="AF26" i="4" s="1"/>
  <c r="AO26" i="4"/>
  <c r="AT26" i="4"/>
  <c r="AY26" i="4"/>
  <c r="BJ26" i="4"/>
  <c r="BK26" i="4"/>
  <c r="BL26" i="4"/>
  <c r="BM26" i="4"/>
  <c r="BN26" i="4"/>
  <c r="BO26" i="4"/>
  <c r="BR26" i="4"/>
  <c r="BS26" i="4"/>
  <c r="BT26" i="4"/>
  <c r="BU26" i="4"/>
  <c r="BW26" i="4"/>
  <c r="BX26" i="4"/>
  <c r="BY26" i="4"/>
  <c r="BZ26" i="4"/>
  <c r="CB26" i="4"/>
  <c r="CC26" i="4"/>
  <c r="CD26" i="4"/>
  <c r="CE26" i="4"/>
  <c r="CF26" i="4"/>
  <c r="CG26" i="4"/>
  <c r="CH26" i="4"/>
  <c r="E27" i="4"/>
  <c r="D27" i="4" s="1"/>
  <c r="M27" i="4"/>
  <c r="R27" i="4"/>
  <c r="W27" i="4"/>
  <c r="AG27" i="4"/>
  <c r="AO27" i="4"/>
  <c r="AT27" i="4"/>
  <c r="AY27" i="4"/>
  <c r="CA27" i="4" s="1"/>
  <c r="BJ27" i="4"/>
  <c r="BK27" i="4"/>
  <c r="BL27" i="4"/>
  <c r="BM27" i="4"/>
  <c r="BN27" i="4"/>
  <c r="BO27" i="4"/>
  <c r="BR27" i="4"/>
  <c r="BS27" i="4"/>
  <c r="BT27" i="4"/>
  <c r="BU27" i="4"/>
  <c r="BW27" i="4"/>
  <c r="BX27" i="4"/>
  <c r="BY27" i="4"/>
  <c r="BZ27" i="4"/>
  <c r="CB27" i="4"/>
  <c r="CC27" i="4"/>
  <c r="CD27" i="4"/>
  <c r="CE27" i="4"/>
  <c r="CF27" i="4"/>
  <c r="CG27" i="4"/>
  <c r="CH27" i="4"/>
  <c r="E28" i="4"/>
  <c r="D28" i="4" s="1"/>
  <c r="M28" i="4"/>
  <c r="L28" i="4" s="1"/>
  <c r="R28" i="4"/>
  <c r="W28" i="4"/>
  <c r="AG28" i="4"/>
  <c r="AF28" i="4" s="1"/>
  <c r="AO28" i="4"/>
  <c r="AT28" i="4"/>
  <c r="AY28" i="4"/>
  <c r="CA28" i="4" s="1"/>
  <c r="BJ28" i="4"/>
  <c r="BK28" i="4"/>
  <c r="BL28" i="4"/>
  <c r="BM28" i="4"/>
  <c r="BN28" i="4"/>
  <c r="BO28" i="4"/>
  <c r="BR28" i="4"/>
  <c r="BS28" i="4"/>
  <c r="BT28" i="4"/>
  <c r="BU28" i="4"/>
  <c r="BV28" i="4"/>
  <c r="BW28" i="4"/>
  <c r="BX28" i="4"/>
  <c r="BY28" i="4"/>
  <c r="BZ28" i="4"/>
  <c r="CB28" i="4"/>
  <c r="CC28" i="4"/>
  <c r="CD28" i="4"/>
  <c r="CE28" i="4"/>
  <c r="CF28" i="4"/>
  <c r="CG28" i="4"/>
  <c r="CH28" i="4"/>
  <c r="E29" i="4"/>
  <c r="D29" i="4" s="1"/>
  <c r="M29" i="4"/>
  <c r="R29" i="4"/>
  <c r="W29" i="4"/>
  <c r="AG29" i="4"/>
  <c r="AO29" i="4"/>
  <c r="AT29" i="4"/>
  <c r="AY29" i="4"/>
  <c r="CA29" i="4" s="1"/>
  <c r="BJ29" i="4"/>
  <c r="BK29" i="4"/>
  <c r="BL29" i="4"/>
  <c r="BM29" i="4"/>
  <c r="BN29" i="4"/>
  <c r="BO29" i="4"/>
  <c r="BR29" i="4"/>
  <c r="BS29" i="4"/>
  <c r="BT29" i="4"/>
  <c r="BU29" i="4"/>
  <c r="BW29" i="4"/>
  <c r="BX29" i="4"/>
  <c r="BY29" i="4"/>
  <c r="BZ29" i="4"/>
  <c r="CB29" i="4"/>
  <c r="CC29" i="4"/>
  <c r="CD29" i="4"/>
  <c r="CE29" i="4"/>
  <c r="CF29" i="4"/>
  <c r="CG29" i="4"/>
  <c r="CH29" i="4"/>
  <c r="E30" i="4"/>
  <c r="D30" i="4" s="1"/>
  <c r="M30" i="4"/>
  <c r="R30" i="4"/>
  <c r="W30" i="4"/>
  <c r="AG30" i="4"/>
  <c r="AF30" i="4" s="1"/>
  <c r="AO30" i="4"/>
  <c r="AT30" i="4"/>
  <c r="AY30" i="4"/>
  <c r="BJ30" i="4"/>
  <c r="BK30" i="4"/>
  <c r="BL30" i="4"/>
  <c r="BM30" i="4"/>
  <c r="BN30" i="4"/>
  <c r="BO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E31" i="4"/>
  <c r="D31" i="4" s="1"/>
  <c r="M31" i="4"/>
  <c r="R31" i="4"/>
  <c r="W31" i="4"/>
  <c r="AG31" i="4"/>
  <c r="AO31" i="4"/>
  <c r="AT31" i="4"/>
  <c r="AY31" i="4"/>
  <c r="CA31" i="4" s="1"/>
  <c r="BJ31" i="4"/>
  <c r="BK31" i="4"/>
  <c r="BL31" i="4"/>
  <c r="BM31" i="4"/>
  <c r="BN31" i="4"/>
  <c r="BO31" i="4"/>
  <c r="BR31" i="4"/>
  <c r="BS31" i="4"/>
  <c r="BT31" i="4"/>
  <c r="BU31" i="4"/>
  <c r="BW31" i="4"/>
  <c r="BX31" i="4"/>
  <c r="BY31" i="4"/>
  <c r="BZ31" i="4"/>
  <c r="CB31" i="4"/>
  <c r="CC31" i="4"/>
  <c r="CD31" i="4"/>
  <c r="CE31" i="4"/>
  <c r="CF31" i="4"/>
  <c r="CG31" i="4"/>
  <c r="CH31" i="4"/>
  <c r="E32" i="4"/>
  <c r="D32" i="4" s="1"/>
  <c r="M32" i="4"/>
  <c r="R32" i="4"/>
  <c r="W32" i="4"/>
  <c r="AG32" i="4"/>
  <c r="AF32" i="4" s="1"/>
  <c r="AO32" i="4"/>
  <c r="AT32" i="4"/>
  <c r="AY32" i="4"/>
  <c r="BJ32" i="4"/>
  <c r="BK32" i="4"/>
  <c r="BL32" i="4"/>
  <c r="BM32" i="4"/>
  <c r="BN32" i="4"/>
  <c r="BO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E33" i="4"/>
  <c r="D33" i="4" s="1"/>
  <c r="M33" i="4"/>
  <c r="R33" i="4"/>
  <c r="W33" i="4"/>
  <c r="AG33" i="4"/>
  <c r="AF33" i="4" s="1"/>
  <c r="AO33" i="4"/>
  <c r="AT33" i="4"/>
  <c r="AY33" i="4"/>
  <c r="CA33" i="4" s="1"/>
  <c r="BI33" i="4"/>
  <c r="BJ33" i="4"/>
  <c r="BK33" i="4"/>
  <c r="BL33" i="4"/>
  <c r="BM33" i="4"/>
  <c r="BN33" i="4"/>
  <c r="BO33" i="4"/>
  <c r="BR33" i="4"/>
  <c r="BS33" i="4"/>
  <c r="BT33" i="4"/>
  <c r="BU33" i="4"/>
  <c r="BW33" i="4"/>
  <c r="BX33" i="4"/>
  <c r="BY33" i="4"/>
  <c r="BZ33" i="4"/>
  <c r="CB33" i="4"/>
  <c r="CC33" i="4"/>
  <c r="CD33" i="4"/>
  <c r="CE33" i="4"/>
  <c r="CF33" i="4"/>
  <c r="CG33" i="4"/>
  <c r="CH33" i="4"/>
  <c r="E34" i="4"/>
  <c r="M34" i="4"/>
  <c r="R34" i="4"/>
  <c r="W34" i="4"/>
  <c r="AG34" i="4"/>
  <c r="AF34" i="4" s="1"/>
  <c r="AO34" i="4"/>
  <c r="AT34" i="4"/>
  <c r="AY34" i="4"/>
  <c r="BJ34" i="4"/>
  <c r="BK34" i="4"/>
  <c r="BL34" i="4"/>
  <c r="BM34" i="4"/>
  <c r="BN34" i="4"/>
  <c r="BO34" i="4"/>
  <c r="BR34" i="4"/>
  <c r="BS34" i="4"/>
  <c r="BT34" i="4"/>
  <c r="BU34" i="4"/>
  <c r="BV34" i="4"/>
  <c r="BW34" i="4"/>
  <c r="BX34" i="4"/>
  <c r="BY34" i="4"/>
  <c r="BZ34" i="4"/>
  <c r="CB34" i="4"/>
  <c r="CC34" i="4"/>
  <c r="CD34" i="4"/>
  <c r="CE34" i="4"/>
  <c r="CF34" i="4"/>
  <c r="CG34" i="4"/>
  <c r="CH34" i="4"/>
  <c r="E35" i="4"/>
  <c r="M35" i="4"/>
  <c r="R35" i="4"/>
  <c r="W35" i="4"/>
  <c r="AG35" i="4"/>
  <c r="AF35" i="4" s="1"/>
  <c r="AO35" i="4"/>
  <c r="AT35" i="4"/>
  <c r="AY35" i="4"/>
  <c r="BJ35" i="4"/>
  <c r="BK35" i="4"/>
  <c r="BL35" i="4"/>
  <c r="BM35" i="4"/>
  <c r="BN35" i="4"/>
  <c r="BO35" i="4"/>
  <c r="BR35" i="4"/>
  <c r="BS35" i="4"/>
  <c r="BT35" i="4"/>
  <c r="BU35" i="4"/>
  <c r="BW35" i="4"/>
  <c r="BX35" i="4"/>
  <c r="BY35" i="4"/>
  <c r="BZ35" i="4"/>
  <c r="CB35" i="4"/>
  <c r="CC35" i="4"/>
  <c r="CD35" i="4"/>
  <c r="CE35" i="4"/>
  <c r="CF35" i="4"/>
  <c r="CG35" i="4"/>
  <c r="CH35" i="4"/>
  <c r="E36" i="4"/>
  <c r="M36" i="4"/>
  <c r="R36" i="4"/>
  <c r="W36" i="4"/>
  <c r="AG36" i="4"/>
  <c r="AF36" i="4" s="1"/>
  <c r="AO36" i="4"/>
  <c r="AT36" i="4"/>
  <c r="AY36" i="4"/>
  <c r="BJ36" i="4"/>
  <c r="BK36" i="4"/>
  <c r="BL36" i="4"/>
  <c r="BM36" i="4"/>
  <c r="BN36" i="4"/>
  <c r="BO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E37" i="4"/>
  <c r="D37" i="4" s="1"/>
  <c r="M37" i="4"/>
  <c r="R37" i="4"/>
  <c r="W37" i="4"/>
  <c r="AG37" i="4"/>
  <c r="AF37" i="4" s="1"/>
  <c r="AO37" i="4"/>
  <c r="AT37" i="4"/>
  <c r="AY37" i="4"/>
  <c r="BJ37" i="4"/>
  <c r="BK37" i="4"/>
  <c r="BL37" i="4"/>
  <c r="BM37" i="4"/>
  <c r="BN37" i="4"/>
  <c r="BO37" i="4"/>
  <c r="BR37" i="4"/>
  <c r="BS37" i="4"/>
  <c r="BT37" i="4"/>
  <c r="BU37" i="4"/>
  <c r="BW37" i="4"/>
  <c r="BX37" i="4"/>
  <c r="BY37" i="4"/>
  <c r="BZ37" i="4"/>
  <c r="CB37" i="4"/>
  <c r="CC37" i="4"/>
  <c r="CD37" i="4"/>
  <c r="CE37" i="4"/>
  <c r="CF37" i="4"/>
  <c r="CG37" i="4"/>
  <c r="CH37" i="4"/>
  <c r="E38" i="4"/>
  <c r="M38" i="4"/>
  <c r="R38" i="4"/>
  <c r="W38" i="4"/>
  <c r="AG38" i="4"/>
  <c r="AF38" i="4" s="1"/>
  <c r="AO38" i="4"/>
  <c r="AT38" i="4"/>
  <c r="AY38" i="4"/>
  <c r="BJ38" i="4"/>
  <c r="BK38" i="4"/>
  <c r="BL38" i="4"/>
  <c r="BM38" i="4"/>
  <c r="BN38" i="4"/>
  <c r="BO38" i="4"/>
  <c r="BR38" i="4"/>
  <c r="BS38" i="4"/>
  <c r="BT38" i="4"/>
  <c r="BU38" i="4"/>
  <c r="BV38" i="4"/>
  <c r="BW38" i="4"/>
  <c r="BX38" i="4"/>
  <c r="BY38" i="4"/>
  <c r="BZ38" i="4"/>
  <c r="CB38" i="4"/>
  <c r="CC38" i="4"/>
  <c r="CD38" i="4"/>
  <c r="CE38" i="4"/>
  <c r="CF38" i="4"/>
  <c r="CG38" i="4"/>
  <c r="CH38" i="4"/>
  <c r="E39" i="4"/>
  <c r="D39" i="4" s="1"/>
  <c r="M39" i="4"/>
  <c r="R39" i="4"/>
  <c r="W39" i="4"/>
  <c r="AG39" i="4"/>
  <c r="AO39" i="4"/>
  <c r="AT39" i="4"/>
  <c r="AY39" i="4"/>
  <c r="BJ39" i="4"/>
  <c r="BK39" i="4"/>
  <c r="BL39" i="4"/>
  <c r="BM39" i="4"/>
  <c r="BN39" i="4"/>
  <c r="BO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E40" i="4"/>
  <c r="D40" i="4" s="1"/>
  <c r="M40" i="4"/>
  <c r="R40" i="4"/>
  <c r="W40" i="4"/>
  <c r="AG40" i="4"/>
  <c r="AF40" i="4" s="1"/>
  <c r="AO40" i="4"/>
  <c r="AT40" i="4"/>
  <c r="AY40" i="4"/>
  <c r="CA40" i="4" s="1"/>
  <c r="BI40" i="4"/>
  <c r="BJ40" i="4"/>
  <c r="BK40" i="4"/>
  <c r="BL40" i="4"/>
  <c r="BM40" i="4"/>
  <c r="BN40" i="4"/>
  <c r="BO40" i="4"/>
  <c r="BR40" i="4"/>
  <c r="BS40" i="4"/>
  <c r="BT40" i="4"/>
  <c r="BU40" i="4"/>
  <c r="BW40" i="4"/>
  <c r="BX40" i="4"/>
  <c r="BY40" i="4"/>
  <c r="BZ40" i="4"/>
  <c r="CB40" i="4"/>
  <c r="CC40" i="4"/>
  <c r="CD40" i="4"/>
  <c r="CE40" i="4"/>
  <c r="CF40" i="4"/>
  <c r="CG40" i="4"/>
  <c r="CH40" i="4"/>
  <c r="E41" i="4"/>
  <c r="D41" i="4" s="1"/>
  <c r="M41" i="4"/>
  <c r="R41" i="4"/>
  <c r="W41" i="4"/>
  <c r="AG41" i="4"/>
  <c r="AF41" i="4" s="1"/>
  <c r="AO41" i="4"/>
  <c r="BQ41" i="4" s="1"/>
  <c r="AT41" i="4"/>
  <c r="AY41" i="4"/>
  <c r="BJ41" i="4"/>
  <c r="BK41" i="4"/>
  <c r="BL41" i="4"/>
  <c r="BM41" i="4"/>
  <c r="BN41" i="4"/>
  <c r="BO41" i="4"/>
  <c r="BR41" i="4"/>
  <c r="BS41" i="4"/>
  <c r="BT41" i="4"/>
  <c r="BU41" i="4"/>
  <c r="BV41" i="4"/>
  <c r="BW41" i="4"/>
  <c r="BX41" i="4"/>
  <c r="BY41" i="4"/>
  <c r="BZ41" i="4"/>
  <c r="CB41" i="4"/>
  <c r="CC41" i="4"/>
  <c r="CD41" i="4"/>
  <c r="CE41" i="4"/>
  <c r="CF41" i="4"/>
  <c r="CG41" i="4"/>
  <c r="CH41" i="4"/>
  <c r="E42" i="4"/>
  <c r="D42" i="4" s="1"/>
  <c r="M42" i="4"/>
  <c r="R42" i="4"/>
  <c r="W42" i="4"/>
  <c r="AG42" i="4"/>
  <c r="AF42" i="4" s="1"/>
  <c r="AO42" i="4"/>
  <c r="AT42" i="4"/>
  <c r="AY42" i="4"/>
  <c r="BI42" i="4"/>
  <c r="BJ42" i="4"/>
  <c r="BK42" i="4"/>
  <c r="BL42" i="4"/>
  <c r="BM42" i="4"/>
  <c r="BN42" i="4"/>
  <c r="BO42" i="4"/>
  <c r="BR42" i="4"/>
  <c r="BS42" i="4"/>
  <c r="BT42" i="4"/>
  <c r="BU42" i="4"/>
  <c r="BW42" i="4"/>
  <c r="BX42" i="4"/>
  <c r="BY42" i="4"/>
  <c r="BZ42" i="4"/>
  <c r="CB42" i="4"/>
  <c r="CC42" i="4"/>
  <c r="CD42" i="4"/>
  <c r="CE42" i="4"/>
  <c r="CF42" i="4"/>
  <c r="CG42" i="4"/>
  <c r="CH42" i="4"/>
  <c r="E43" i="4"/>
  <c r="D43" i="4" s="1"/>
  <c r="M43" i="4"/>
  <c r="R43" i="4"/>
  <c r="W43" i="4"/>
  <c r="AG43" i="4"/>
  <c r="AF43" i="4" s="1"/>
  <c r="AO43" i="4"/>
  <c r="BQ43" i="4" s="1"/>
  <c r="AT43" i="4"/>
  <c r="AY43" i="4"/>
  <c r="BJ43" i="4"/>
  <c r="BK43" i="4"/>
  <c r="BL43" i="4"/>
  <c r="BM43" i="4"/>
  <c r="BN43" i="4"/>
  <c r="BO43" i="4"/>
  <c r="BR43" i="4"/>
  <c r="BS43" i="4"/>
  <c r="BT43" i="4"/>
  <c r="BU43" i="4"/>
  <c r="BV43" i="4"/>
  <c r="BW43" i="4"/>
  <c r="BX43" i="4"/>
  <c r="BY43" i="4"/>
  <c r="BZ43" i="4"/>
  <c r="CB43" i="4"/>
  <c r="CC43" i="4"/>
  <c r="CD43" i="4"/>
  <c r="CE43" i="4"/>
  <c r="CF43" i="4"/>
  <c r="CG43" i="4"/>
  <c r="CH43" i="4"/>
  <c r="E44" i="4"/>
  <c r="D44" i="4" s="1"/>
  <c r="M44" i="4"/>
  <c r="R44" i="4"/>
  <c r="W44" i="4"/>
  <c r="AG44" i="4"/>
  <c r="AF44" i="4" s="1"/>
  <c r="AO44" i="4"/>
  <c r="AT44" i="4"/>
  <c r="BV44" i="4" s="1"/>
  <c r="AY44" i="4"/>
  <c r="BJ44" i="4"/>
  <c r="BK44" i="4"/>
  <c r="BL44" i="4"/>
  <c r="BM44" i="4"/>
  <c r="BN44" i="4"/>
  <c r="BO44" i="4"/>
  <c r="BR44" i="4"/>
  <c r="BS44" i="4"/>
  <c r="BT44" i="4"/>
  <c r="BU44" i="4"/>
  <c r="BW44" i="4"/>
  <c r="BX44" i="4"/>
  <c r="BY44" i="4"/>
  <c r="BZ44" i="4"/>
  <c r="CB44" i="4"/>
  <c r="CC44" i="4"/>
  <c r="CD44" i="4"/>
  <c r="CE44" i="4"/>
  <c r="CF44" i="4"/>
  <c r="CG44" i="4"/>
  <c r="CH44" i="4"/>
  <c r="E45" i="4"/>
  <c r="D45" i="4" s="1"/>
  <c r="M45" i="4"/>
  <c r="R45" i="4"/>
  <c r="W45" i="4"/>
  <c r="AG45" i="4"/>
  <c r="AF45" i="4" s="1"/>
  <c r="AO45" i="4"/>
  <c r="BQ45" i="4" s="1"/>
  <c r="AT45" i="4"/>
  <c r="AY45" i="4"/>
  <c r="BJ45" i="4"/>
  <c r="BK45" i="4"/>
  <c r="BL45" i="4"/>
  <c r="BM45" i="4"/>
  <c r="BN45" i="4"/>
  <c r="BO45" i="4"/>
  <c r="BR45" i="4"/>
  <c r="BS45" i="4"/>
  <c r="BT45" i="4"/>
  <c r="BU45" i="4"/>
  <c r="BV45" i="4"/>
  <c r="BW45" i="4"/>
  <c r="BX45" i="4"/>
  <c r="BY45" i="4"/>
  <c r="BZ45" i="4"/>
  <c r="CB45" i="4"/>
  <c r="CC45" i="4"/>
  <c r="CD45" i="4"/>
  <c r="CE45" i="4"/>
  <c r="CF45" i="4"/>
  <c r="CG45" i="4"/>
  <c r="CH45" i="4"/>
  <c r="E46" i="4"/>
  <c r="D46" i="4" s="1"/>
  <c r="M46" i="4"/>
  <c r="R46" i="4"/>
  <c r="W46" i="4"/>
  <c r="AG46" i="4"/>
  <c r="AF46" i="4" s="1"/>
  <c r="AO46" i="4"/>
  <c r="AT46" i="4"/>
  <c r="BV46" i="4" s="1"/>
  <c r="AY46" i="4"/>
  <c r="CA46" i="4" s="1"/>
  <c r="BJ46" i="4"/>
  <c r="BK46" i="4"/>
  <c r="BL46" i="4"/>
  <c r="BM46" i="4"/>
  <c r="BN46" i="4"/>
  <c r="BO46" i="4"/>
  <c r="BR46" i="4"/>
  <c r="BS46" i="4"/>
  <c r="BT46" i="4"/>
  <c r="BU46" i="4"/>
  <c r="BW46" i="4"/>
  <c r="BX46" i="4"/>
  <c r="BY46" i="4"/>
  <c r="BZ46" i="4"/>
  <c r="CB46" i="4"/>
  <c r="CC46" i="4"/>
  <c r="CD46" i="4"/>
  <c r="CE46" i="4"/>
  <c r="CF46" i="4"/>
  <c r="CG46" i="4"/>
  <c r="CH46" i="4"/>
  <c r="E47" i="4"/>
  <c r="D47" i="4" s="1"/>
  <c r="M47" i="4"/>
  <c r="R47" i="4"/>
  <c r="W47" i="4"/>
  <c r="AG47" i="4"/>
  <c r="AF47" i="4" s="1"/>
  <c r="AO47" i="4"/>
  <c r="BQ47" i="4" s="1"/>
  <c r="AT47" i="4"/>
  <c r="AY47" i="4"/>
  <c r="BJ47" i="4"/>
  <c r="BK47" i="4"/>
  <c r="BL47" i="4"/>
  <c r="BM47" i="4"/>
  <c r="BN47" i="4"/>
  <c r="BO47" i="4"/>
  <c r="BR47" i="4"/>
  <c r="BS47" i="4"/>
  <c r="BT47" i="4"/>
  <c r="BU47" i="4"/>
  <c r="BV47" i="4"/>
  <c r="BW47" i="4"/>
  <c r="BX47" i="4"/>
  <c r="BY47" i="4"/>
  <c r="BZ47" i="4"/>
  <c r="CB47" i="4"/>
  <c r="CC47" i="4"/>
  <c r="CD47" i="4"/>
  <c r="CE47" i="4"/>
  <c r="CF47" i="4"/>
  <c r="CG47" i="4"/>
  <c r="CH47" i="4"/>
  <c r="E48" i="4"/>
  <c r="M48" i="4"/>
  <c r="R48" i="4"/>
  <c r="W48" i="4"/>
  <c r="AG48" i="4"/>
  <c r="AF48" i="4" s="1"/>
  <c r="AO48" i="4"/>
  <c r="AT48" i="4"/>
  <c r="AY48" i="4"/>
  <c r="CA48" i="4" s="1"/>
  <c r="BJ48" i="4"/>
  <c r="BK48" i="4"/>
  <c r="BL48" i="4"/>
  <c r="BM48" i="4"/>
  <c r="BN48" i="4"/>
  <c r="BO48" i="4"/>
  <c r="BR48" i="4"/>
  <c r="BS48" i="4"/>
  <c r="BT48" i="4"/>
  <c r="BU48" i="4"/>
  <c r="BW48" i="4"/>
  <c r="BX48" i="4"/>
  <c r="BY48" i="4"/>
  <c r="BZ48" i="4"/>
  <c r="CB48" i="4"/>
  <c r="CC48" i="4"/>
  <c r="CD48" i="4"/>
  <c r="CE48" i="4"/>
  <c r="CF48" i="4"/>
  <c r="CG48" i="4"/>
  <c r="CH48" i="4"/>
  <c r="E49" i="4"/>
  <c r="D49" i="4" s="1"/>
  <c r="M49" i="4"/>
  <c r="R49" i="4"/>
  <c r="W49" i="4"/>
  <c r="AG49" i="4"/>
  <c r="AF49" i="4" s="1"/>
  <c r="AO49" i="4"/>
  <c r="AT49" i="4"/>
  <c r="BV49" i="4" s="1"/>
  <c r="AY49" i="4"/>
  <c r="BJ49" i="4"/>
  <c r="BK49" i="4"/>
  <c r="BL49" i="4"/>
  <c r="BM49" i="4"/>
  <c r="BN49" i="4"/>
  <c r="BO49" i="4"/>
  <c r="BR49" i="4"/>
  <c r="BS49" i="4"/>
  <c r="BT49" i="4"/>
  <c r="BU49" i="4"/>
  <c r="BW49" i="4"/>
  <c r="BX49" i="4"/>
  <c r="BY49" i="4"/>
  <c r="BZ49" i="4"/>
  <c r="CB49" i="4"/>
  <c r="CC49" i="4"/>
  <c r="CD49" i="4"/>
  <c r="CE49" i="4"/>
  <c r="CF49" i="4"/>
  <c r="CG49" i="4"/>
  <c r="CH49" i="4"/>
  <c r="E50" i="4"/>
  <c r="D50" i="4" s="1"/>
  <c r="M50" i="4"/>
  <c r="R50" i="4"/>
  <c r="W50" i="4"/>
  <c r="AG50" i="4"/>
  <c r="AF50" i="4" s="1"/>
  <c r="AO50" i="4"/>
  <c r="AT50" i="4"/>
  <c r="AY50" i="4"/>
  <c r="CA50" i="4" s="1"/>
  <c r="BJ50" i="4"/>
  <c r="BK50" i="4"/>
  <c r="BL50" i="4"/>
  <c r="BM50" i="4"/>
  <c r="BN50" i="4"/>
  <c r="BO50" i="4"/>
  <c r="BR50" i="4"/>
  <c r="BS50" i="4"/>
  <c r="BT50" i="4"/>
  <c r="BU50" i="4"/>
  <c r="BW50" i="4"/>
  <c r="BX50" i="4"/>
  <c r="BY50" i="4"/>
  <c r="BZ50" i="4"/>
  <c r="CB50" i="4"/>
  <c r="CC50" i="4"/>
  <c r="CD50" i="4"/>
  <c r="CE50" i="4"/>
  <c r="CF50" i="4"/>
  <c r="CG50" i="4"/>
  <c r="CH50" i="4"/>
  <c r="E51" i="4"/>
  <c r="D51" i="4" s="1"/>
  <c r="M51" i="4"/>
  <c r="R51" i="4"/>
  <c r="W51" i="4"/>
  <c r="AG51" i="4"/>
  <c r="AF51" i="4" s="1"/>
  <c r="AO51" i="4"/>
  <c r="BQ51" i="4" s="1"/>
  <c r="AT51" i="4"/>
  <c r="AY51" i="4"/>
  <c r="BJ51" i="4"/>
  <c r="BK51" i="4"/>
  <c r="BL51" i="4"/>
  <c r="BM51" i="4"/>
  <c r="BN51" i="4"/>
  <c r="BO51" i="4"/>
  <c r="BR51" i="4"/>
  <c r="BS51" i="4"/>
  <c r="BT51" i="4"/>
  <c r="BU51" i="4"/>
  <c r="BV51" i="4"/>
  <c r="BW51" i="4"/>
  <c r="BX51" i="4"/>
  <c r="BY51" i="4"/>
  <c r="BZ51" i="4"/>
  <c r="CB51" i="4"/>
  <c r="CC51" i="4"/>
  <c r="CD51" i="4"/>
  <c r="CE51" i="4"/>
  <c r="CF51" i="4"/>
  <c r="CG51" i="4"/>
  <c r="CH51" i="4"/>
  <c r="E52" i="4"/>
  <c r="D52" i="4" s="1"/>
  <c r="M52" i="4"/>
  <c r="R52" i="4"/>
  <c r="W52" i="4"/>
  <c r="AG52" i="4"/>
  <c r="AF52" i="4" s="1"/>
  <c r="AO52" i="4"/>
  <c r="AT52" i="4"/>
  <c r="AY52" i="4"/>
  <c r="BJ52" i="4"/>
  <c r="BK52" i="4"/>
  <c r="BL52" i="4"/>
  <c r="BM52" i="4"/>
  <c r="BN52" i="4"/>
  <c r="BO52" i="4"/>
  <c r="BR52" i="4"/>
  <c r="BS52" i="4"/>
  <c r="BT52" i="4"/>
  <c r="BU52" i="4"/>
  <c r="BW52" i="4"/>
  <c r="BX52" i="4"/>
  <c r="BY52" i="4"/>
  <c r="BZ52" i="4"/>
  <c r="CB52" i="4"/>
  <c r="CC52" i="4"/>
  <c r="CD52" i="4"/>
  <c r="CE52" i="4"/>
  <c r="CF52" i="4"/>
  <c r="CG52" i="4"/>
  <c r="CH52" i="4"/>
  <c r="E53" i="4"/>
  <c r="D53" i="4" s="1"/>
  <c r="M53" i="4"/>
  <c r="R53" i="4"/>
  <c r="W53" i="4"/>
  <c r="AG53" i="4"/>
  <c r="AF53" i="4" s="1"/>
  <c r="AO53" i="4"/>
  <c r="BQ53" i="4" s="1"/>
  <c r="AT53" i="4"/>
  <c r="AY53" i="4"/>
  <c r="BJ53" i="4"/>
  <c r="BK53" i="4"/>
  <c r="BL53" i="4"/>
  <c r="BM53" i="4"/>
  <c r="BN53" i="4"/>
  <c r="BO53" i="4"/>
  <c r="BR53" i="4"/>
  <c r="BS53" i="4"/>
  <c r="BT53" i="4"/>
  <c r="BU53" i="4"/>
  <c r="BV53" i="4"/>
  <c r="BW53" i="4"/>
  <c r="BX53" i="4"/>
  <c r="BY53" i="4"/>
  <c r="BZ53" i="4"/>
  <c r="CB53" i="4"/>
  <c r="CC53" i="4"/>
  <c r="CD53" i="4"/>
  <c r="CE53" i="4"/>
  <c r="CF53" i="4"/>
  <c r="CG53" i="4"/>
  <c r="CH53" i="4"/>
  <c r="E7" i="3"/>
  <c r="D7" i="3" s="1"/>
  <c r="N7" i="3"/>
  <c r="M7" i="3" s="1"/>
  <c r="X7" i="3"/>
  <c r="Y7" i="3"/>
  <c r="Z7" i="3"/>
  <c r="AA7" i="3"/>
  <c r="AB7" i="3"/>
  <c r="AC7" i="3"/>
  <c r="AD7" i="3"/>
  <c r="E8" i="3"/>
  <c r="D8" i="3" s="1"/>
  <c r="N8" i="3"/>
  <c r="M8" i="3" s="1"/>
  <c r="X8" i="3"/>
  <c r="Y8" i="3"/>
  <c r="Z8" i="3"/>
  <c r="AA8" i="3"/>
  <c r="AB8" i="3"/>
  <c r="AC8" i="3"/>
  <c r="AD8" i="3"/>
  <c r="E9" i="3"/>
  <c r="D9" i="3" s="1"/>
  <c r="N9" i="3"/>
  <c r="M9" i="3" s="1"/>
  <c r="X9" i="3"/>
  <c r="Y9" i="3"/>
  <c r="Z9" i="3"/>
  <c r="AA9" i="3"/>
  <c r="AB9" i="3"/>
  <c r="AC9" i="3"/>
  <c r="AD9" i="3"/>
  <c r="E10" i="3"/>
  <c r="D10" i="3" s="1"/>
  <c r="N10" i="3"/>
  <c r="X10" i="3"/>
  <c r="Y10" i="3"/>
  <c r="Z10" i="3"/>
  <c r="AA10" i="3"/>
  <c r="AB10" i="3"/>
  <c r="AC10" i="3"/>
  <c r="AD10" i="3"/>
  <c r="E11" i="3"/>
  <c r="D11" i="3" s="1"/>
  <c r="N11" i="3"/>
  <c r="X11" i="3"/>
  <c r="Y11" i="3"/>
  <c r="Z11" i="3"/>
  <c r="AA11" i="3"/>
  <c r="AB11" i="3"/>
  <c r="AC11" i="3"/>
  <c r="AD11" i="3"/>
  <c r="E12" i="3"/>
  <c r="D12" i="3" s="1"/>
  <c r="N12" i="3"/>
  <c r="M12" i="3" s="1"/>
  <c r="X12" i="3"/>
  <c r="Y12" i="3"/>
  <c r="Z12" i="3"/>
  <c r="AA12" i="3"/>
  <c r="AB12" i="3"/>
  <c r="AC12" i="3"/>
  <c r="AD12" i="3"/>
  <c r="E13" i="3"/>
  <c r="D13" i="3" s="1"/>
  <c r="N13" i="3"/>
  <c r="M13" i="3" s="1"/>
  <c r="X13" i="3"/>
  <c r="Y13" i="3"/>
  <c r="Z13" i="3"/>
  <c r="AA13" i="3"/>
  <c r="AB13" i="3"/>
  <c r="AC13" i="3"/>
  <c r="AD13" i="3"/>
  <c r="E14" i="3"/>
  <c r="D14" i="3" s="1"/>
  <c r="N14" i="3"/>
  <c r="X14" i="3"/>
  <c r="Y14" i="3"/>
  <c r="Z14" i="3"/>
  <c r="AA14" i="3"/>
  <c r="AB14" i="3"/>
  <c r="AC14" i="3"/>
  <c r="AD14" i="3"/>
  <c r="E15" i="3"/>
  <c r="D15" i="3" s="1"/>
  <c r="N15" i="3"/>
  <c r="M15" i="3" s="1"/>
  <c r="X15" i="3"/>
  <c r="Y15" i="3"/>
  <c r="Z15" i="3"/>
  <c r="AA15" i="3"/>
  <c r="AB15" i="3"/>
  <c r="AC15" i="3"/>
  <c r="AD15" i="3"/>
  <c r="E16" i="3"/>
  <c r="D16" i="3" s="1"/>
  <c r="N16" i="3"/>
  <c r="M16" i="3" s="1"/>
  <c r="X16" i="3"/>
  <c r="Y16" i="3"/>
  <c r="Z16" i="3"/>
  <c r="AA16" i="3"/>
  <c r="AB16" i="3"/>
  <c r="AC16" i="3"/>
  <c r="AD16" i="3"/>
  <c r="E17" i="3"/>
  <c r="D17" i="3" s="1"/>
  <c r="N17" i="3"/>
  <c r="M17" i="3" s="1"/>
  <c r="X17" i="3"/>
  <c r="Y17" i="3"/>
  <c r="Z17" i="3"/>
  <c r="AA17" i="3"/>
  <c r="AB17" i="3"/>
  <c r="AC17" i="3"/>
  <c r="AD17" i="3"/>
  <c r="E18" i="3"/>
  <c r="D18" i="3" s="1"/>
  <c r="N18" i="3"/>
  <c r="X18" i="3"/>
  <c r="Y18" i="3"/>
  <c r="Z18" i="3"/>
  <c r="AA18" i="3"/>
  <c r="AB18" i="3"/>
  <c r="AC18" i="3"/>
  <c r="AD18" i="3"/>
  <c r="E19" i="3"/>
  <c r="D19" i="3" s="1"/>
  <c r="N19" i="3"/>
  <c r="X19" i="3"/>
  <c r="Y19" i="3"/>
  <c r="Z19" i="3"/>
  <c r="AA19" i="3"/>
  <c r="AB19" i="3"/>
  <c r="AC19" i="3"/>
  <c r="AD19" i="3"/>
  <c r="E20" i="3"/>
  <c r="D20" i="3" s="1"/>
  <c r="N20" i="3"/>
  <c r="M20" i="3" s="1"/>
  <c r="X20" i="3"/>
  <c r="Y20" i="3"/>
  <c r="Z20" i="3"/>
  <c r="AA20" i="3"/>
  <c r="AB20" i="3"/>
  <c r="AC20" i="3"/>
  <c r="AD20" i="3"/>
  <c r="E21" i="3"/>
  <c r="D21" i="3" s="1"/>
  <c r="N21" i="3"/>
  <c r="M21" i="3" s="1"/>
  <c r="X21" i="3"/>
  <c r="Y21" i="3"/>
  <c r="Z21" i="3"/>
  <c r="AA21" i="3"/>
  <c r="AB21" i="3"/>
  <c r="AC21" i="3"/>
  <c r="AD21" i="3"/>
  <c r="E22" i="3"/>
  <c r="D22" i="3" s="1"/>
  <c r="N22" i="3"/>
  <c r="X22" i="3"/>
  <c r="Y22" i="3"/>
  <c r="Z22" i="3"/>
  <c r="AA22" i="3"/>
  <c r="AB22" i="3"/>
  <c r="AC22" i="3"/>
  <c r="AD22" i="3"/>
  <c r="E23" i="3"/>
  <c r="D23" i="3" s="1"/>
  <c r="N23" i="3"/>
  <c r="M23" i="3" s="1"/>
  <c r="X23" i="3"/>
  <c r="Y23" i="3"/>
  <c r="Z23" i="3"/>
  <c r="AA23" i="3"/>
  <c r="AB23" i="3"/>
  <c r="AC23" i="3"/>
  <c r="AD23" i="3"/>
  <c r="E24" i="3"/>
  <c r="D24" i="3" s="1"/>
  <c r="N24" i="3"/>
  <c r="M24" i="3" s="1"/>
  <c r="X24" i="3"/>
  <c r="Y24" i="3"/>
  <c r="Z24" i="3"/>
  <c r="AA24" i="3"/>
  <c r="AB24" i="3"/>
  <c r="AC24" i="3"/>
  <c r="AD24" i="3"/>
  <c r="E25" i="3"/>
  <c r="D25" i="3" s="1"/>
  <c r="N25" i="3"/>
  <c r="M25" i="3" s="1"/>
  <c r="X25" i="3"/>
  <c r="Y25" i="3"/>
  <c r="Z25" i="3"/>
  <c r="AA25" i="3"/>
  <c r="AB25" i="3"/>
  <c r="AC25" i="3"/>
  <c r="AD25" i="3"/>
  <c r="E26" i="3"/>
  <c r="D26" i="3" s="1"/>
  <c r="N26" i="3"/>
  <c r="X26" i="3"/>
  <c r="Y26" i="3"/>
  <c r="Z26" i="3"/>
  <c r="AA26" i="3"/>
  <c r="AB26" i="3"/>
  <c r="AC26" i="3"/>
  <c r="AD26" i="3"/>
  <c r="E27" i="3"/>
  <c r="D27" i="3" s="1"/>
  <c r="N27" i="3"/>
  <c r="X27" i="3"/>
  <c r="Y27" i="3"/>
  <c r="Z27" i="3"/>
  <c r="AA27" i="3"/>
  <c r="AB27" i="3"/>
  <c r="AC27" i="3"/>
  <c r="AD27" i="3"/>
  <c r="E28" i="3"/>
  <c r="D28" i="3" s="1"/>
  <c r="N28" i="3"/>
  <c r="M28" i="3" s="1"/>
  <c r="X28" i="3"/>
  <c r="Y28" i="3"/>
  <c r="Z28" i="3"/>
  <c r="AA28" i="3"/>
  <c r="AB28" i="3"/>
  <c r="AC28" i="3"/>
  <c r="AD28" i="3"/>
  <c r="E29" i="3"/>
  <c r="D29" i="3" s="1"/>
  <c r="N29" i="3"/>
  <c r="M29" i="3" s="1"/>
  <c r="X29" i="3"/>
  <c r="Y29" i="3"/>
  <c r="Z29" i="3"/>
  <c r="AA29" i="3"/>
  <c r="AB29" i="3"/>
  <c r="AC29" i="3"/>
  <c r="AD29" i="3"/>
  <c r="E30" i="3"/>
  <c r="D30" i="3" s="1"/>
  <c r="N30" i="3"/>
  <c r="X30" i="3"/>
  <c r="Y30" i="3"/>
  <c r="Z30" i="3"/>
  <c r="AA30" i="3"/>
  <c r="AB30" i="3"/>
  <c r="AC30" i="3"/>
  <c r="AD30" i="3"/>
  <c r="E31" i="3"/>
  <c r="D31" i="3" s="1"/>
  <c r="N31" i="3"/>
  <c r="M31" i="3" s="1"/>
  <c r="X31" i="3"/>
  <c r="Y31" i="3"/>
  <c r="Z31" i="3"/>
  <c r="AA31" i="3"/>
  <c r="AB31" i="3"/>
  <c r="AC31" i="3"/>
  <c r="AD31" i="3"/>
  <c r="E32" i="3"/>
  <c r="D32" i="3" s="1"/>
  <c r="N32" i="3"/>
  <c r="M32" i="3" s="1"/>
  <c r="X32" i="3"/>
  <c r="Y32" i="3"/>
  <c r="Z32" i="3"/>
  <c r="AA32" i="3"/>
  <c r="AB32" i="3"/>
  <c r="AC32" i="3"/>
  <c r="AD32" i="3"/>
  <c r="E33" i="3"/>
  <c r="D33" i="3" s="1"/>
  <c r="N33" i="3"/>
  <c r="M33" i="3" s="1"/>
  <c r="X33" i="3"/>
  <c r="Y33" i="3"/>
  <c r="Z33" i="3"/>
  <c r="AA33" i="3"/>
  <c r="AB33" i="3"/>
  <c r="AC33" i="3"/>
  <c r="AD33" i="3"/>
  <c r="E34" i="3"/>
  <c r="D34" i="3" s="1"/>
  <c r="N34" i="3"/>
  <c r="X34" i="3"/>
  <c r="Y34" i="3"/>
  <c r="Z34" i="3"/>
  <c r="AA34" i="3"/>
  <c r="AB34" i="3"/>
  <c r="AC34" i="3"/>
  <c r="AD34" i="3"/>
  <c r="E35" i="3"/>
  <c r="D35" i="3" s="1"/>
  <c r="N35" i="3"/>
  <c r="X35" i="3"/>
  <c r="Y35" i="3"/>
  <c r="Z35" i="3"/>
  <c r="AA35" i="3"/>
  <c r="AB35" i="3"/>
  <c r="AC35" i="3"/>
  <c r="AD35" i="3"/>
  <c r="E36" i="3"/>
  <c r="D36" i="3" s="1"/>
  <c r="N36" i="3"/>
  <c r="M36" i="3" s="1"/>
  <c r="X36" i="3"/>
  <c r="Y36" i="3"/>
  <c r="Z36" i="3"/>
  <c r="AA36" i="3"/>
  <c r="AB36" i="3"/>
  <c r="AC36" i="3"/>
  <c r="AD36" i="3"/>
  <c r="E37" i="3"/>
  <c r="D37" i="3" s="1"/>
  <c r="N37" i="3"/>
  <c r="M37" i="3" s="1"/>
  <c r="X37" i="3"/>
  <c r="Y37" i="3"/>
  <c r="Z37" i="3"/>
  <c r="AA37" i="3"/>
  <c r="AB37" i="3"/>
  <c r="AC37" i="3"/>
  <c r="AD37" i="3"/>
  <c r="E38" i="3"/>
  <c r="D38" i="3" s="1"/>
  <c r="N38" i="3"/>
  <c r="X38" i="3"/>
  <c r="Y38" i="3"/>
  <c r="Z38" i="3"/>
  <c r="AA38" i="3"/>
  <c r="AB38" i="3"/>
  <c r="AC38" i="3"/>
  <c r="AD38" i="3"/>
  <c r="E39" i="3"/>
  <c r="D39" i="3" s="1"/>
  <c r="N39" i="3"/>
  <c r="M39" i="3" s="1"/>
  <c r="X39" i="3"/>
  <c r="Y39" i="3"/>
  <c r="Z39" i="3"/>
  <c r="AA39" i="3"/>
  <c r="AB39" i="3"/>
  <c r="AC39" i="3"/>
  <c r="AD39" i="3"/>
  <c r="E40" i="3"/>
  <c r="D40" i="3" s="1"/>
  <c r="N40" i="3"/>
  <c r="M40" i="3" s="1"/>
  <c r="X40" i="3"/>
  <c r="Y40" i="3"/>
  <c r="Z40" i="3"/>
  <c r="AA40" i="3"/>
  <c r="AB40" i="3"/>
  <c r="AC40" i="3"/>
  <c r="AD40" i="3"/>
  <c r="E41" i="3"/>
  <c r="D41" i="3" s="1"/>
  <c r="N41" i="3"/>
  <c r="M41" i="3" s="1"/>
  <c r="X41" i="3"/>
  <c r="Y41" i="3"/>
  <c r="Z41" i="3"/>
  <c r="AA41" i="3"/>
  <c r="AB41" i="3"/>
  <c r="AC41" i="3"/>
  <c r="AD41" i="3"/>
  <c r="E42" i="3"/>
  <c r="D42" i="3" s="1"/>
  <c r="N42" i="3"/>
  <c r="X42" i="3"/>
  <c r="Y42" i="3"/>
  <c r="Z42" i="3"/>
  <c r="AA42" i="3"/>
  <c r="AB42" i="3"/>
  <c r="AC42" i="3"/>
  <c r="AD42" i="3"/>
  <c r="E43" i="3"/>
  <c r="D43" i="3" s="1"/>
  <c r="N43" i="3"/>
  <c r="X43" i="3"/>
  <c r="Y43" i="3"/>
  <c r="Z43" i="3"/>
  <c r="AA43" i="3"/>
  <c r="AB43" i="3"/>
  <c r="AC43" i="3"/>
  <c r="AD43" i="3"/>
  <c r="E44" i="3"/>
  <c r="D44" i="3" s="1"/>
  <c r="N44" i="3"/>
  <c r="M44" i="3" s="1"/>
  <c r="X44" i="3"/>
  <c r="Y44" i="3"/>
  <c r="Z44" i="3"/>
  <c r="AA44" i="3"/>
  <c r="AB44" i="3"/>
  <c r="AC44" i="3"/>
  <c r="AD44" i="3"/>
  <c r="E45" i="3"/>
  <c r="D45" i="3" s="1"/>
  <c r="N45" i="3"/>
  <c r="M45" i="3" s="1"/>
  <c r="X45" i="3"/>
  <c r="Y45" i="3"/>
  <c r="Z45" i="3"/>
  <c r="AA45" i="3"/>
  <c r="AB45" i="3"/>
  <c r="AC45" i="3"/>
  <c r="AD45" i="3"/>
  <c r="E46" i="3"/>
  <c r="D46" i="3" s="1"/>
  <c r="N46" i="3"/>
  <c r="X46" i="3"/>
  <c r="Y46" i="3"/>
  <c r="Z46" i="3"/>
  <c r="AA46" i="3"/>
  <c r="AB46" i="3"/>
  <c r="AC46" i="3"/>
  <c r="AD46" i="3"/>
  <c r="E47" i="3"/>
  <c r="D47" i="3" s="1"/>
  <c r="N47" i="3"/>
  <c r="M47" i="3" s="1"/>
  <c r="X47" i="3"/>
  <c r="Y47" i="3"/>
  <c r="Z47" i="3"/>
  <c r="AA47" i="3"/>
  <c r="AB47" i="3"/>
  <c r="AC47" i="3"/>
  <c r="AD47" i="3"/>
  <c r="E48" i="3"/>
  <c r="D48" i="3" s="1"/>
  <c r="N48" i="3"/>
  <c r="M48" i="3" s="1"/>
  <c r="X48" i="3"/>
  <c r="Y48" i="3"/>
  <c r="Z48" i="3"/>
  <c r="AA48" i="3"/>
  <c r="AB48" i="3"/>
  <c r="AC48" i="3"/>
  <c r="AD48" i="3"/>
  <c r="E49" i="3"/>
  <c r="D49" i="3" s="1"/>
  <c r="N49" i="3"/>
  <c r="M49" i="3" s="1"/>
  <c r="X49" i="3"/>
  <c r="Y49" i="3"/>
  <c r="Z49" i="3"/>
  <c r="AA49" i="3"/>
  <c r="AB49" i="3"/>
  <c r="AC49" i="3"/>
  <c r="AD49" i="3"/>
  <c r="E50" i="3"/>
  <c r="D50" i="3" s="1"/>
  <c r="N50" i="3"/>
  <c r="X50" i="3"/>
  <c r="Y50" i="3"/>
  <c r="Z50" i="3"/>
  <c r="AA50" i="3"/>
  <c r="AB50" i="3"/>
  <c r="AC50" i="3"/>
  <c r="AD50" i="3"/>
  <c r="E51" i="3"/>
  <c r="D51" i="3" s="1"/>
  <c r="N51" i="3"/>
  <c r="X51" i="3"/>
  <c r="Y51" i="3"/>
  <c r="Z51" i="3"/>
  <c r="AA51" i="3"/>
  <c r="AB51" i="3"/>
  <c r="AC51" i="3"/>
  <c r="AD51" i="3"/>
  <c r="E52" i="3"/>
  <c r="D52" i="3" s="1"/>
  <c r="N52" i="3"/>
  <c r="M52" i="3" s="1"/>
  <c r="X52" i="3"/>
  <c r="Y52" i="3"/>
  <c r="Z52" i="3"/>
  <c r="AA52" i="3"/>
  <c r="AB52" i="3"/>
  <c r="AC52" i="3"/>
  <c r="AD52" i="3"/>
  <c r="E53" i="3"/>
  <c r="D53" i="3" s="1"/>
  <c r="N53" i="3"/>
  <c r="M53" i="3" s="1"/>
  <c r="X53" i="3"/>
  <c r="Y53" i="3"/>
  <c r="Z53" i="3"/>
  <c r="AA53" i="3"/>
  <c r="AB53" i="3"/>
  <c r="AC53" i="3"/>
  <c r="AD53" i="3"/>
  <c r="E7" i="2"/>
  <c r="D7" i="2" s="1"/>
  <c r="N7" i="2"/>
  <c r="X7" i="2"/>
  <c r="Y7" i="2"/>
  <c r="Z7" i="2"/>
  <c r="AA7" i="2"/>
  <c r="AB7" i="2"/>
  <c r="AC7" i="2"/>
  <c r="AD7" i="2"/>
  <c r="AF7" i="2"/>
  <c r="AE7" i="2" s="1"/>
  <c r="AN7" i="2"/>
  <c r="AS7" i="2"/>
  <c r="AX7" i="2"/>
  <c r="BH7" i="2"/>
  <c r="BG7" i="2" s="1"/>
  <c r="BP7" i="2"/>
  <c r="BU7" i="2"/>
  <c r="CW7" i="2" s="1"/>
  <c r="BZ7" i="2"/>
  <c r="DB7" i="2" s="1"/>
  <c r="CK7" i="2"/>
  <c r="CL7" i="2"/>
  <c r="CM7" i="2"/>
  <c r="CN7" i="2"/>
  <c r="CO7" i="2"/>
  <c r="CS7" i="2"/>
  <c r="CT7" i="2"/>
  <c r="CU7" i="2"/>
  <c r="CV7" i="2"/>
  <c r="CX7" i="2"/>
  <c r="CY7" i="2"/>
  <c r="CZ7" i="2"/>
  <c r="DA7" i="2"/>
  <c r="DC7" i="2"/>
  <c r="DD7" i="2"/>
  <c r="DE7" i="2"/>
  <c r="DF7" i="2"/>
  <c r="DH7" i="2"/>
  <c r="DI7" i="2"/>
  <c r="E8" i="2"/>
  <c r="D8" i="2" s="1"/>
  <c r="N8" i="2"/>
  <c r="X8" i="2"/>
  <c r="Y8" i="2"/>
  <c r="Z8" i="2"/>
  <c r="AA8" i="2"/>
  <c r="AB8" i="2"/>
  <c r="AC8" i="2"/>
  <c r="AD8" i="2"/>
  <c r="AF8" i="2"/>
  <c r="AN8" i="2"/>
  <c r="AS8" i="2"/>
  <c r="AX8" i="2"/>
  <c r="BH8" i="2"/>
  <c r="BG8" i="2" s="1"/>
  <c r="BP8" i="2"/>
  <c r="BU8" i="2"/>
  <c r="BZ8" i="2"/>
  <c r="CK8" i="2"/>
  <c r="CL8" i="2"/>
  <c r="CM8" i="2"/>
  <c r="CN8" i="2"/>
  <c r="CO8" i="2"/>
  <c r="CS8" i="2"/>
  <c r="CT8" i="2"/>
  <c r="CU8" i="2"/>
  <c r="CV8" i="2"/>
  <c r="CX8" i="2"/>
  <c r="CY8" i="2"/>
  <c r="CZ8" i="2"/>
  <c r="DA8" i="2"/>
  <c r="DC8" i="2"/>
  <c r="DD8" i="2"/>
  <c r="DE8" i="2"/>
  <c r="DF8" i="2"/>
  <c r="DH8" i="2"/>
  <c r="DI8" i="2"/>
  <c r="E9" i="2"/>
  <c r="D9" i="2" s="1"/>
  <c r="N9" i="2"/>
  <c r="M9" i="2" s="1"/>
  <c r="X9" i="2"/>
  <c r="Y9" i="2"/>
  <c r="Z9" i="2"/>
  <c r="AA9" i="2"/>
  <c r="AB9" i="2"/>
  <c r="AC9" i="2"/>
  <c r="AD9" i="2"/>
  <c r="AF9" i="2"/>
  <c r="AE9" i="2" s="1"/>
  <c r="AN9" i="2"/>
  <c r="AS9" i="2"/>
  <c r="AX9" i="2"/>
  <c r="BH9" i="2"/>
  <c r="BP9" i="2"/>
  <c r="BU9" i="2"/>
  <c r="BZ9" i="2"/>
  <c r="CK9" i="2"/>
  <c r="CL9" i="2"/>
  <c r="CM9" i="2"/>
  <c r="CN9" i="2"/>
  <c r="CO9" i="2"/>
  <c r="CR9" i="2"/>
  <c r="CS9" i="2"/>
  <c r="CT9" i="2"/>
  <c r="CU9" i="2"/>
  <c r="CV9" i="2"/>
  <c r="CX9" i="2"/>
  <c r="CY9" i="2"/>
  <c r="CZ9" i="2"/>
  <c r="DA9" i="2"/>
  <c r="DC9" i="2"/>
  <c r="DD9" i="2"/>
  <c r="DE9" i="2"/>
  <c r="DF9" i="2"/>
  <c r="DH9" i="2"/>
  <c r="DI9" i="2"/>
  <c r="E10" i="2"/>
  <c r="D10" i="2" s="1"/>
  <c r="N10" i="2"/>
  <c r="M10" i="2" s="1"/>
  <c r="X10" i="2"/>
  <c r="Y10" i="2"/>
  <c r="Z10" i="2"/>
  <c r="AA10" i="2"/>
  <c r="AB10" i="2"/>
  <c r="AC10" i="2"/>
  <c r="AD10" i="2"/>
  <c r="AF10" i="2"/>
  <c r="AE10" i="2" s="1"/>
  <c r="AN10" i="2"/>
  <c r="AS10" i="2"/>
  <c r="AX10" i="2"/>
  <c r="BH10" i="2"/>
  <c r="BG10" i="2" s="1"/>
  <c r="BP10" i="2"/>
  <c r="BU10" i="2"/>
  <c r="CW10" i="2" s="1"/>
  <c r="BZ10" i="2"/>
  <c r="CK10" i="2"/>
  <c r="CL10" i="2"/>
  <c r="CM10" i="2"/>
  <c r="CN10" i="2"/>
  <c r="CO10" i="2"/>
  <c r="CS10" i="2"/>
  <c r="CT10" i="2"/>
  <c r="CU10" i="2"/>
  <c r="CV10" i="2"/>
  <c r="CX10" i="2"/>
  <c r="CY10" i="2"/>
  <c r="CZ10" i="2"/>
  <c r="DA10" i="2"/>
  <c r="DC10" i="2"/>
  <c r="DD10" i="2"/>
  <c r="DE10" i="2"/>
  <c r="DF10" i="2"/>
  <c r="DH10" i="2"/>
  <c r="DI10" i="2"/>
  <c r="E11" i="2"/>
  <c r="D11" i="2" s="1"/>
  <c r="N11" i="2"/>
  <c r="X11" i="2"/>
  <c r="Y11" i="2"/>
  <c r="Z11" i="2"/>
  <c r="AA11" i="2"/>
  <c r="AB11" i="2"/>
  <c r="AC11" i="2"/>
  <c r="AD11" i="2"/>
  <c r="AF11" i="2"/>
  <c r="AE11" i="2" s="1"/>
  <c r="AN11" i="2"/>
  <c r="AS11" i="2"/>
  <c r="AX11" i="2"/>
  <c r="BH11" i="2"/>
  <c r="BG11" i="2" s="1"/>
  <c r="BP11" i="2"/>
  <c r="BU11" i="2"/>
  <c r="BZ11" i="2"/>
  <c r="CK11" i="2"/>
  <c r="CL11" i="2"/>
  <c r="CM11" i="2"/>
  <c r="CN11" i="2"/>
  <c r="CO11" i="2"/>
  <c r="CS11" i="2"/>
  <c r="CT11" i="2"/>
  <c r="CU11" i="2"/>
  <c r="CV11" i="2"/>
  <c r="CX11" i="2"/>
  <c r="CY11" i="2"/>
  <c r="CZ11" i="2"/>
  <c r="DA11" i="2"/>
  <c r="DC11" i="2"/>
  <c r="DD11" i="2"/>
  <c r="DE11" i="2"/>
  <c r="DF11" i="2"/>
  <c r="DH11" i="2"/>
  <c r="DI11" i="2"/>
  <c r="E12" i="2"/>
  <c r="D12" i="2" s="1"/>
  <c r="N12" i="2"/>
  <c r="M12" i="2" s="1"/>
  <c r="X12" i="2"/>
  <c r="Y12" i="2"/>
  <c r="Z12" i="2"/>
  <c r="AA12" i="2"/>
  <c r="AB12" i="2"/>
  <c r="AC12" i="2"/>
  <c r="AD12" i="2"/>
  <c r="AF12" i="2"/>
  <c r="AN12" i="2"/>
  <c r="AS12" i="2"/>
  <c r="AX12" i="2"/>
  <c r="BH12" i="2"/>
  <c r="BG12" i="2" s="1"/>
  <c r="BP12" i="2"/>
  <c r="CR12" i="2" s="1"/>
  <c r="BU12" i="2"/>
  <c r="BZ12" i="2"/>
  <c r="CK12" i="2"/>
  <c r="CL12" i="2"/>
  <c r="CM12" i="2"/>
  <c r="CN12" i="2"/>
  <c r="CO12" i="2"/>
  <c r="CS12" i="2"/>
  <c r="CT12" i="2"/>
  <c r="CU12" i="2"/>
  <c r="CV12" i="2"/>
  <c r="CX12" i="2"/>
  <c r="CY12" i="2"/>
  <c r="CZ12" i="2"/>
  <c r="DA12" i="2"/>
  <c r="DC12" i="2"/>
  <c r="DD12" i="2"/>
  <c r="DE12" i="2"/>
  <c r="DF12" i="2"/>
  <c r="DH12" i="2"/>
  <c r="DI12" i="2"/>
  <c r="E13" i="2"/>
  <c r="D13" i="2" s="1"/>
  <c r="N13" i="2"/>
  <c r="X13" i="2"/>
  <c r="Y13" i="2"/>
  <c r="Z13" i="2"/>
  <c r="AA13" i="2"/>
  <c r="AB13" i="2"/>
  <c r="AC13" i="2"/>
  <c r="AD13" i="2"/>
  <c r="AF13" i="2"/>
  <c r="AE13" i="2" s="1"/>
  <c r="AN13" i="2"/>
  <c r="AS13" i="2"/>
  <c r="AX13" i="2"/>
  <c r="BH13" i="2"/>
  <c r="BP13" i="2"/>
  <c r="CR13" i="2" s="1"/>
  <c r="BU13" i="2"/>
  <c r="BZ13" i="2"/>
  <c r="CK13" i="2"/>
  <c r="CL13" i="2"/>
  <c r="CM13" i="2"/>
  <c r="CN13" i="2"/>
  <c r="CO13" i="2"/>
  <c r="CS13" i="2"/>
  <c r="CT13" i="2"/>
  <c r="CU13" i="2"/>
  <c r="CV13" i="2"/>
  <c r="CX13" i="2"/>
  <c r="CY13" i="2"/>
  <c r="CZ13" i="2"/>
  <c r="DA13" i="2"/>
  <c r="DC13" i="2"/>
  <c r="DD13" i="2"/>
  <c r="DE13" i="2"/>
  <c r="DF13" i="2"/>
  <c r="DH13" i="2"/>
  <c r="DI13" i="2"/>
  <c r="E14" i="2"/>
  <c r="D14" i="2" s="1"/>
  <c r="N14" i="2"/>
  <c r="M14" i="2" s="1"/>
  <c r="X14" i="2"/>
  <c r="Y14" i="2"/>
  <c r="Z14" i="2"/>
  <c r="AA14" i="2"/>
  <c r="AB14" i="2"/>
  <c r="AC14" i="2"/>
  <c r="AD14" i="2"/>
  <c r="AF14" i="2"/>
  <c r="AE14" i="2" s="1"/>
  <c r="AN14" i="2"/>
  <c r="AS14" i="2"/>
  <c r="AX14" i="2"/>
  <c r="BH14" i="2"/>
  <c r="BG14" i="2" s="1"/>
  <c r="BP14" i="2"/>
  <c r="BU14" i="2"/>
  <c r="BZ14" i="2"/>
  <c r="DB14" i="2" s="1"/>
  <c r="CK14" i="2"/>
  <c r="CL14" i="2"/>
  <c r="CM14" i="2"/>
  <c r="CN14" i="2"/>
  <c r="CO14" i="2"/>
  <c r="CS14" i="2"/>
  <c r="CT14" i="2"/>
  <c r="CU14" i="2"/>
  <c r="CV14" i="2"/>
  <c r="CX14" i="2"/>
  <c r="CY14" i="2"/>
  <c r="CZ14" i="2"/>
  <c r="DA14" i="2"/>
  <c r="DC14" i="2"/>
  <c r="DD14" i="2"/>
  <c r="DE14" i="2"/>
  <c r="DF14" i="2"/>
  <c r="DH14" i="2"/>
  <c r="DI14" i="2"/>
  <c r="E15" i="2"/>
  <c r="D15" i="2" s="1"/>
  <c r="N15" i="2"/>
  <c r="X15" i="2"/>
  <c r="Y15" i="2"/>
  <c r="Z15" i="2"/>
  <c r="AA15" i="2"/>
  <c r="AB15" i="2"/>
  <c r="AC15" i="2"/>
  <c r="AD15" i="2"/>
  <c r="AF15" i="2"/>
  <c r="AE15" i="2" s="1"/>
  <c r="AN15" i="2"/>
  <c r="AS15" i="2"/>
  <c r="AX15" i="2"/>
  <c r="BH15" i="2"/>
  <c r="BG15" i="2" s="1"/>
  <c r="BP15" i="2"/>
  <c r="BU15" i="2"/>
  <c r="BZ15" i="2"/>
  <c r="DB15" i="2" s="1"/>
  <c r="CK15" i="2"/>
  <c r="CL15" i="2"/>
  <c r="CM15" i="2"/>
  <c r="CN15" i="2"/>
  <c r="CO15" i="2"/>
  <c r="CS15" i="2"/>
  <c r="CT15" i="2"/>
  <c r="CU15" i="2"/>
  <c r="CV15" i="2"/>
  <c r="CX15" i="2"/>
  <c r="CY15" i="2"/>
  <c r="CZ15" i="2"/>
  <c r="DA15" i="2"/>
  <c r="DC15" i="2"/>
  <c r="DD15" i="2"/>
  <c r="DE15" i="2"/>
  <c r="DF15" i="2"/>
  <c r="DH15" i="2"/>
  <c r="DI15" i="2"/>
  <c r="E16" i="2"/>
  <c r="D16" i="2" s="1"/>
  <c r="N16" i="2"/>
  <c r="M16" i="2" s="1"/>
  <c r="X16" i="2"/>
  <c r="Y16" i="2"/>
  <c r="Z16" i="2"/>
  <c r="AA16" i="2"/>
  <c r="AB16" i="2"/>
  <c r="AC16" i="2"/>
  <c r="AD16" i="2"/>
  <c r="AF16" i="2"/>
  <c r="AE16" i="2" s="1"/>
  <c r="AN16" i="2"/>
  <c r="AS16" i="2"/>
  <c r="AX16" i="2"/>
  <c r="BH16" i="2"/>
  <c r="BG16" i="2" s="1"/>
  <c r="BP16" i="2"/>
  <c r="BU16" i="2"/>
  <c r="BZ16" i="2"/>
  <c r="CK16" i="2"/>
  <c r="CL16" i="2"/>
  <c r="CM16" i="2"/>
  <c r="CN16" i="2"/>
  <c r="CO16" i="2"/>
  <c r="CS16" i="2"/>
  <c r="CT16" i="2"/>
  <c r="CU16" i="2"/>
  <c r="CV16" i="2"/>
  <c r="CX16" i="2"/>
  <c r="CY16" i="2"/>
  <c r="CZ16" i="2"/>
  <c r="DA16" i="2"/>
  <c r="DC16" i="2"/>
  <c r="DD16" i="2"/>
  <c r="DE16" i="2"/>
  <c r="DF16" i="2"/>
  <c r="DH16" i="2"/>
  <c r="DI16" i="2"/>
  <c r="E17" i="2"/>
  <c r="D17" i="2" s="1"/>
  <c r="N17" i="2"/>
  <c r="X17" i="2"/>
  <c r="Y17" i="2"/>
  <c r="Z17" i="2"/>
  <c r="AA17" i="2"/>
  <c r="AB17" i="2"/>
  <c r="AC17" i="2"/>
  <c r="AD17" i="2"/>
  <c r="AF17" i="2"/>
  <c r="AE17" i="2" s="1"/>
  <c r="AN17" i="2"/>
  <c r="AS17" i="2"/>
  <c r="AX17" i="2"/>
  <c r="BH17" i="2"/>
  <c r="BG17" i="2" s="1"/>
  <c r="BP17" i="2"/>
  <c r="BU17" i="2"/>
  <c r="BZ17" i="2"/>
  <c r="CK17" i="2"/>
  <c r="CL17" i="2"/>
  <c r="CM17" i="2"/>
  <c r="CN17" i="2"/>
  <c r="CO17" i="2"/>
  <c r="CR17" i="2"/>
  <c r="CS17" i="2"/>
  <c r="CT17" i="2"/>
  <c r="CU17" i="2"/>
  <c r="CV17" i="2"/>
  <c r="CX17" i="2"/>
  <c r="CY17" i="2"/>
  <c r="CZ17" i="2"/>
  <c r="DA17" i="2"/>
  <c r="DC17" i="2"/>
  <c r="DD17" i="2"/>
  <c r="DE17" i="2"/>
  <c r="DF17" i="2"/>
  <c r="DH17" i="2"/>
  <c r="DI17" i="2"/>
  <c r="E18" i="2"/>
  <c r="D18" i="2" s="1"/>
  <c r="N18" i="2"/>
  <c r="M18" i="2" s="1"/>
  <c r="X18" i="2"/>
  <c r="Y18" i="2"/>
  <c r="Z18" i="2"/>
  <c r="AA18" i="2"/>
  <c r="AB18" i="2"/>
  <c r="AC18" i="2"/>
  <c r="AD18" i="2"/>
  <c r="AF18" i="2"/>
  <c r="AN18" i="2"/>
  <c r="AS18" i="2"/>
  <c r="AX18" i="2"/>
  <c r="BH18" i="2"/>
  <c r="BG18" i="2" s="1"/>
  <c r="BP18" i="2"/>
  <c r="BU18" i="2"/>
  <c r="BZ18" i="2"/>
  <c r="CK18" i="2"/>
  <c r="CL18" i="2"/>
  <c r="CM18" i="2"/>
  <c r="CN18" i="2"/>
  <c r="CO18" i="2"/>
  <c r="CS18" i="2"/>
  <c r="CT18" i="2"/>
  <c r="CU18" i="2"/>
  <c r="CV18" i="2"/>
  <c r="CX18" i="2"/>
  <c r="CY18" i="2"/>
  <c r="CZ18" i="2"/>
  <c r="DA18" i="2"/>
  <c r="DC18" i="2"/>
  <c r="DD18" i="2"/>
  <c r="DE18" i="2"/>
  <c r="DF18" i="2"/>
  <c r="DH18" i="2"/>
  <c r="DI18" i="2"/>
  <c r="E19" i="2"/>
  <c r="N19" i="2"/>
  <c r="M19" i="2" s="1"/>
  <c r="X19" i="2"/>
  <c r="Y19" i="2"/>
  <c r="Z19" i="2"/>
  <c r="AA19" i="2"/>
  <c r="AB19" i="2"/>
  <c r="AC19" i="2"/>
  <c r="AD19" i="2"/>
  <c r="AF19" i="2"/>
  <c r="AE19" i="2" s="1"/>
  <c r="AN19" i="2"/>
  <c r="AS19" i="2"/>
  <c r="AX19" i="2"/>
  <c r="BH19" i="2"/>
  <c r="BG19" i="2" s="1"/>
  <c r="BP19" i="2"/>
  <c r="BU19" i="2"/>
  <c r="BZ19" i="2"/>
  <c r="DB19" i="2" s="1"/>
  <c r="CK19" i="2"/>
  <c r="CL19" i="2"/>
  <c r="CM19" i="2"/>
  <c r="CN19" i="2"/>
  <c r="CO19" i="2"/>
  <c r="CR19" i="2"/>
  <c r="CS19" i="2"/>
  <c r="CT19" i="2"/>
  <c r="CU19" i="2"/>
  <c r="CV19" i="2"/>
  <c r="CX19" i="2"/>
  <c r="CY19" i="2"/>
  <c r="CZ19" i="2"/>
  <c r="DA19" i="2"/>
  <c r="DC19" i="2"/>
  <c r="DD19" i="2"/>
  <c r="DE19" i="2"/>
  <c r="DF19" i="2"/>
  <c r="DH19" i="2"/>
  <c r="DI19" i="2"/>
  <c r="E20" i="2"/>
  <c r="D20" i="2" s="1"/>
  <c r="N20" i="2"/>
  <c r="M20" i="2" s="1"/>
  <c r="X20" i="2"/>
  <c r="Y20" i="2"/>
  <c r="Z20" i="2"/>
  <c r="AA20" i="2"/>
  <c r="AB20" i="2"/>
  <c r="AC20" i="2"/>
  <c r="AD20" i="2"/>
  <c r="AF20" i="2"/>
  <c r="AE20" i="2" s="1"/>
  <c r="AN20" i="2"/>
  <c r="AS20" i="2"/>
  <c r="AX20" i="2"/>
  <c r="BH20" i="2"/>
  <c r="BG20" i="2" s="1"/>
  <c r="BP20" i="2"/>
  <c r="BU20" i="2"/>
  <c r="BZ20" i="2"/>
  <c r="CK20" i="2"/>
  <c r="CL20" i="2"/>
  <c r="CM20" i="2"/>
  <c r="CN20" i="2"/>
  <c r="CO20" i="2"/>
  <c r="CS20" i="2"/>
  <c r="CT20" i="2"/>
  <c r="CU20" i="2"/>
  <c r="CV20" i="2"/>
  <c r="CX20" i="2"/>
  <c r="CY20" i="2"/>
  <c r="CZ20" i="2"/>
  <c r="DA20" i="2"/>
  <c r="DC20" i="2"/>
  <c r="DD20" i="2"/>
  <c r="DE20" i="2"/>
  <c r="DF20" i="2"/>
  <c r="DH20" i="2"/>
  <c r="DI20" i="2"/>
  <c r="E21" i="2"/>
  <c r="D21" i="2" s="1"/>
  <c r="N21" i="2"/>
  <c r="X21" i="2"/>
  <c r="Y21" i="2"/>
  <c r="Z21" i="2"/>
  <c r="AA21" i="2"/>
  <c r="AB21" i="2"/>
  <c r="AC21" i="2"/>
  <c r="AD21" i="2"/>
  <c r="AF21" i="2"/>
  <c r="AE21" i="2" s="1"/>
  <c r="AN21" i="2"/>
  <c r="AS21" i="2"/>
  <c r="AX21" i="2"/>
  <c r="BH21" i="2"/>
  <c r="BG21" i="2" s="1"/>
  <c r="BP21" i="2"/>
  <c r="BU21" i="2"/>
  <c r="BZ21" i="2"/>
  <c r="CK21" i="2"/>
  <c r="CL21" i="2"/>
  <c r="CM21" i="2"/>
  <c r="CN21" i="2"/>
  <c r="CO21" i="2"/>
  <c r="CR21" i="2"/>
  <c r="CS21" i="2"/>
  <c r="CT21" i="2"/>
  <c r="CU21" i="2"/>
  <c r="CV21" i="2"/>
  <c r="CX21" i="2"/>
  <c r="CY21" i="2"/>
  <c r="CZ21" i="2"/>
  <c r="DA21" i="2"/>
  <c r="DC21" i="2"/>
  <c r="DD21" i="2"/>
  <c r="DE21" i="2"/>
  <c r="DF21" i="2"/>
  <c r="DH21" i="2"/>
  <c r="DI21" i="2"/>
  <c r="E22" i="2"/>
  <c r="D22" i="2" s="1"/>
  <c r="N22" i="2"/>
  <c r="M22" i="2" s="1"/>
  <c r="X22" i="2"/>
  <c r="Y22" i="2"/>
  <c r="Z22" i="2"/>
  <c r="AA22" i="2"/>
  <c r="AB22" i="2"/>
  <c r="AC22" i="2"/>
  <c r="AD22" i="2"/>
  <c r="AF22" i="2"/>
  <c r="AN22" i="2"/>
  <c r="AS22" i="2"/>
  <c r="AX22" i="2"/>
  <c r="BH22" i="2"/>
  <c r="BG22" i="2" s="1"/>
  <c r="BP22" i="2"/>
  <c r="BU22" i="2"/>
  <c r="BZ22" i="2"/>
  <c r="CK22" i="2"/>
  <c r="CL22" i="2"/>
  <c r="CM22" i="2"/>
  <c r="CN22" i="2"/>
  <c r="CO22" i="2"/>
  <c r="CS22" i="2"/>
  <c r="CT22" i="2"/>
  <c r="CU22" i="2"/>
  <c r="CV22" i="2"/>
  <c r="CX22" i="2"/>
  <c r="CY22" i="2"/>
  <c r="CZ22" i="2"/>
  <c r="DA22" i="2"/>
  <c r="DC22" i="2"/>
  <c r="DD22" i="2"/>
  <c r="DE22" i="2"/>
  <c r="DF22" i="2"/>
  <c r="DH22" i="2"/>
  <c r="DI22" i="2"/>
  <c r="E23" i="2"/>
  <c r="D23" i="2" s="1"/>
  <c r="N23" i="2"/>
  <c r="M23" i="2" s="1"/>
  <c r="X23" i="2"/>
  <c r="Y23" i="2"/>
  <c r="Z23" i="2"/>
  <c r="AA23" i="2"/>
  <c r="AB23" i="2"/>
  <c r="AC23" i="2"/>
  <c r="AD23" i="2"/>
  <c r="AF23" i="2"/>
  <c r="AE23" i="2" s="1"/>
  <c r="AN23" i="2"/>
  <c r="AS23" i="2"/>
  <c r="AX23" i="2"/>
  <c r="BH23" i="2"/>
  <c r="BP23" i="2"/>
  <c r="CR23" i="2" s="1"/>
  <c r="BU23" i="2"/>
  <c r="BZ23" i="2"/>
  <c r="DB23" i="2" s="1"/>
  <c r="CK23" i="2"/>
  <c r="CL23" i="2"/>
  <c r="CM23" i="2"/>
  <c r="CN23" i="2"/>
  <c r="CO23" i="2"/>
  <c r="CS23" i="2"/>
  <c r="CT23" i="2"/>
  <c r="CU23" i="2"/>
  <c r="CV23" i="2"/>
  <c r="CX23" i="2"/>
  <c r="CY23" i="2"/>
  <c r="CZ23" i="2"/>
  <c r="DA23" i="2"/>
  <c r="DC23" i="2"/>
  <c r="DD23" i="2"/>
  <c r="DE23" i="2"/>
  <c r="DF23" i="2"/>
  <c r="DH23" i="2"/>
  <c r="DI23" i="2"/>
  <c r="E24" i="2"/>
  <c r="D24" i="2" s="1"/>
  <c r="N24" i="2"/>
  <c r="X24" i="2"/>
  <c r="Y24" i="2"/>
  <c r="Z24" i="2"/>
  <c r="AA24" i="2"/>
  <c r="AB24" i="2"/>
  <c r="AC24" i="2"/>
  <c r="AD24" i="2"/>
  <c r="AF24" i="2"/>
  <c r="AE24" i="2" s="1"/>
  <c r="AN24" i="2"/>
  <c r="AS24" i="2"/>
  <c r="AX24" i="2"/>
  <c r="BH24" i="2"/>
  <c r="BG24" i="2" s="1"/>
  <c r="BP24" i="2"/>
  <c r="BU24" i="2"/>
  <c r="CW24" i="2" s="1"/>
  <c r="BZ24" i="2"/>
  <c r="CK24" i="2"/>
  <c r="CL24" i="2"/>
  <c r="CM24" i="2"/>
  <c r="CN24" i="2"/>
  <c r="CO24" i="2"/>
  <c r="CS24" i="2"/>
  <c r="CT24" i="2"/>
  <c r="CU24" i="2"/>
  <c r="CV24" i="2"/>
  <c r="CX24" i="2"/>
  <c r="CY24" i="2"/>
  <c r="CZ24" i="2"/>
  <c r="DA24" i="2"/>
  <c r="DC24" i="2"/>
  <c r="DD24" i="2"/>
  <c r="DE24" i="2"/>
  <c r="DF24" i="2"/>
  <c r="DH24" i="2"/>
  <c r="DI24" i="2"/>
  <c r="E25" i="2"/>
  <c r="D25" i="2" s="1"/>
  <c r="N25" i="2"/>
  <c r="X25" i="2"/>
  <c r="Y25" i="2"/>
  <c r="Z25" i="2"/>
  <c r="AA25" i="2"/>
  <c r="AB25" i="2"/>
  <c r="AC25" i="2"/>
  <c r="AD25" i="2"/>
  <c r="AF25" i="2"/>
  <c r="AE25" i="2" s="1"/>
  <c r="AN25" i="2"/>
  <c r="AS25" i="2"/>
  <c r="AX25" i="2"/>
  <c r="BH25" i="2"/>
  <c r="BG25" i="2" s="1"/>
  <c r="BP25" i="2"/>
  <c r="BU25" i="2"/>
  <c r="BZ25" i="2"/>
  <c r="DB25" i="2" s="1"/>
  <c r="CK25" i="2"/>
  <c r="CL25" i="2"/>
  <c r="CM25" i="2"/>
  <c r="CN25" i="2"/>
  <c r="CO25" i="2"/>
  <c r="CS25" i="2"/>
  <c r="CT25" i="2"/>
  <c r="CU25" i="2"/>
  <c r="CV25" i="2"/>
  <c r="CX25" i="2"/>
  <c r="CY25" i="2"/>
  <c r="CZ25" i="2"/>
  <c r="DA25" i="2"/>
  <c r="DC25" i="2"/>
  <c r="DD25" i="2"/>
  <c r="DE25" i="2"/>
  <c r="DF25" i="2"/>
  <c r="DH25" i="2"/>
  <c r="DI25" i="2"/>
  <c r="E26" i="2"/>
  <c r="D26" i="2" s="1"/>
  <c r="N26" i="2"/>
  <c r="M26" i="2" s="1"/>
  <c r="X26" i="2"/>
  <c r="Y26" i="2"/>
  <c r="Z26" i="2"/>
  <c r="AA26" i="2"/>
  <c r="AB26" i="2"/>
  <c r="AC26" i="2"/>
  <c r="AD26" i="2"/>
  <c r="AF26" i="2"/>
  <c r="AN26" i="2"/>
  <c r="AS26" i="2"/>
  <c r="AX26" i="2"/>
  <c r="BH26" i="2"/>
  <c r="BG26" i="2" s="1"/>
  <c r="BP26" i="2"/>
  <c r="BU26" i="2"/>
  <c r="BZ26" i="2"/>
  <c r="CK26" i="2"/>
  <c r="CL26" i="2"/>
  <c r="CM26" i="2"/>
  <c r="CN26" i="2"/>
  <c r="CO26" i="2"/>
  <c r="CS26" i="2"/>
  <c r="CT26" i="2"/>
  <c r="CU26" i="2"/>
  <c r="CV26" i="2"/>
  <c r="CX26" i="2"/>
  <c r="CY26" i="2"/>
  <c r="CZ26" i="2"/>
  <c r="DA26" i="2"/>
  <c r="DC26" i="2"/>
  <c r="DD26" i="2"/>
  <c r="DE26" i="2"/>
  <c r="DF26" i="2"/>
  <c r="DH26" i="2"/>
  <c r="DI26" i="2"/>
  <c r="E27" i="2"/>
  <c r="D27" i="2" s="1"/>
  <c r="N27" i="2"/>
  <c r="M27" i="2" s="1"/>
  <c r="X27" i="2"/>
  <c r="Y27" i="2"/>
  <c r="Z27" i="2"/>
  <c r="AA27" i="2"/>
  <c r="AB27" i="2"/>
  <c r="AC27" i="2"/>
  <c r="AD27" i="2"/>
  <c r="AF27" i="2"/>
  <c r="AE27" i="2" s="1"/>
  <c r="AN27" i="2"/>
  <c r="AS27" i="2"/>
  <c r="AX27" i="2"/>
  <c r="BH27" i="2"/>
  <c r="BP27" i="2"/>
  <c r="CR27" i="2" s="1"/>
  <c r="BU27" i="2"/>
  <c r="BZ27" i="2"/>
  <c r="CK27" i="2"/>
  <c r="CL27" i="2"/>
  <c r="CM27" i="2"/>
  <c r="CN27" i="2"/>
  <c r="CO27" i="2"/>
  <c r="CS27" i="2"/>
  <c r="CT27" i="2"/>
  <c r="CU27" i="2"/>
  <c r="CV27" i="2"/>
  <c r="CX27" i="2"/>
  <c r="CY27" i="2"/>
  <c r="CZ27" i="2"/>
  <c r="DA27" i="2"/>
  <c r="DC27" i="2"/>
  <c r="DD27" i="2"/>
  <c r="DE27" i="2"/>
  <c r="DF27" i="2"/>
  <c r="DH27" i="2"/>
  <c r="DI27" i="2"/>
  <c r="E28" i="2"/>
  <c r="D28" i="2" s="1"/>
  <c r="N28" i="2"/>
  <c r="M28" i="2" s="1"/>
  <c r="X28" i="2"/>
  <c r="Y28" i="2"/>
  <c r="Z28" i="2"/>
  <c r="AA28" i="2"/>
  <c r="AB28" i="2"/>
  <c r="AC28" i="2"/>
  <c r="AD28" i="2"/>
  <c r="AF28" i="2"/>
  <c r="AE28" i="2" s="1"/>
  <c r="AN28" i="2"/>
  <c r="AS28" i="2"/>
  <c r="AX28" i="2"/>
  <c r="BH28" i="2"/>
  <c r="BG28" i="2" s="1"/>
  <c r="BP28" i="2"/>
  <c r="BU28" i="2"/>
  <c r="BZ28" i="2"/>
  <c r="CK28" i="2"/>
  <c r="CL28" i="2"/>
  <c r="CM28" i="2"/>
  <c r="CN28" i="2"/>
  <c r="CO28" i="2"/>
  <c r="CS28" i="2"/>
  <c r="CT28" i="2"/>
  <c r="CU28" i="2"/>
  <c r="CV28" i="2"/>
  <c r="CX28" i="2"/>
  <c r="CY28" i="2"/>
  <c r="CZ28" i="2"/>
  <c r="DA28" i="2"/>
  <c r="DC28" i="2"/>
  <c r="DD28" i="2"/>
  <c r="DE28" i="2"/>
  <c r="DF28" i="2"/>
  <c r="DH28" i="2"/>
  <c r="DI28" i="2"/>
  <c r="E29" i="2"/>
  <c r="D29" i="2" s="1"/>
  <c r="N29" i="2"/>
  <c r="X29" i="2"/>
  <c r="Y29" i="2"/>
  <c r="Z29" i="2"/>
  <c r="AA29" i="2"/>
  <c r="AB29" i="2"/>
  <c r="AC29" i="2"/>
  <c r="AD29" i="2"/>
  <c r="AF29" i="2"/>
  <c r="AE29" i="2" s="1"/>
  <c r="AN29" i="2"/>
  <c r="AS29" i="2"/>
  <c r="AX29" i="2"/>
  <c r="BH29" i="2"/>
  <c r="BG29" i="2" s="1"/>
  <c r="BP29" i="2"/>
  <c r="BU29" i="2"/>
  <c r="BZ29" i="2"/>
  <c r="CK29" i="2"/>
  <c r="CL29" i="2"/>
  <c r="CM29" i="2"/>
  <c r="CN29" i="2"/>
  <c r="CO29" i="2"/>
  <c r="CS29" i="2"/>
  <c r="CT29" i="2"/>
  <c r="CU29" i="2"/>
  <c r="CV29" i="2"/>
  <c r="CX29" i="2"/>
  <c r="CY29" i="2"/>
  <c r="CZ29" i="2"/>
  <c r="DA29" i="2"/>
  <c r="DC29" i="2"/>
  <c r="DD29" i="2"/>
  <c r="DE29" i="2"/>
  <c r="DF29" i="2"/>
  <c r="DH29" i="2"/>
  <c r="DI29" i="2"/>
  <c r="E30" i="2"/>
  <c r="D30" i="2" s="1"/>
  <c r="N30" i="2"/>
  <c r="M30" i="2" s="1"/>
  <c r="X30" i="2"/>
  <c r="Y30" i="2"/>
  <c r="Z30" i="2"/>
  <c r="AA30" i="2"/>
  <c r="AB30" i="2"/>
  <c r="AC30" i="2"/>
  <c r="AD30" i="2"/>
  <c r="AF30" i="2"/>
  <c r="AN30" i="2"/>
  <c r="AS30" i="2"/>
  <c r="AX30" i="2"/>
  <c r="BH30" i="2"/>
  <c r="BG30" i="2" s="1"/>
  <c r="BP30" i="2"/>
  <c r="BU30" i="2"/>
  <c r="CW30" i="2" s="1"/>
  <c r="BZ30" i="2"/>
  <c r="CK30" i="2"/>
  <c r="CL30" i="2"/>
  <c r="CM30" i="2"/>
  <c r="CN30" i="2"/>
  <c r="CO30" i="2"/>
  <c r="CS30" i="2"/>
  <c r="CT30" i="2"/>
  <c r="CU30" i="2"/>
  <c r="CV30" i="2"/>
  <c r="CX30" i="2"/>
  <c r="CY30" i="2"/>
  <c r="CZ30" i="2"/>
  <c r="DA30" i="2"/>
  <c r="DC30" i="2"/>
  <c r="DD30" i="2"/>
  <c r="DE30" i="2"/>
  <c r="DF30" i="2"/>
  <c r="DH30" i="2"/>
  <c r="DI30" i="2"/>
  <c r="E31" i="2"/>
  <c r="D31" i="2" s="1"/>
  <c r="N31" i="2"/>
  <c r="M31" i="2" s="1"/>
  <c r="X31" i="2"/>
  <c r="Y31" i="2"/>
  <c r="Z31" i="2"/>
  <c r="AA31" i="2"/>
  <c r="AB31" i="2"/>
  <c r="AC31" i="2"/>
  <c r="AD31" i="2"/>
  <c r="AF31" i="2"/>
  <c r="AE31" i="2" s="1"/>
  <c r="AN31" i="2"/>
  <c r="AS31" i="2"/>
  <c r="AX31" i="2"/>
  <c r="BH31" i="2"/>
  <c r="BP31" i="2"/>
  <c r="BU31" i="2"/>
  <c r="BZ31" i="2"/>
  <c r="CK31" i="2"/>
  <c r="CL31" i="2"/>
  <c r="CM31" i="2"/>
  <c r="CN31" i="2"/>
  <c r="CO31" i="2"/>
  <c r="CS31" i="2"/>
  <c r="CT31" i="2"/>
  <c r="CU31" i="2"/>
  <c r="CV31" i="2"/>
  <c r="CX31" i="2"/>
  <c r="CY31" i="2"/>
  <c r="CZ31" i="2"/>
  <c r="DA31" i="2"/>
  <c r="DC31" i="2"/>
  <c r="DD31" i="2"/>
  <c r="DE31" i="2"/>
  <c r="DF31" i="2"/>
  <c r="DH31" i="2"/>
  <c r="DI31" i="2"/>
  <c r="E32" i="2"/>
  <c r="D32" i="2" s="1"/>
  <c r="N32" i="2"/>
  <c r="M32" i="2" s="1"/>
  <c r="X32" i="2"/>
  <c r="Y32" i="2"/>
  <c r="Z32" i="2"/>
  <c r="AA32" i="2"/>
  <c r="AB32" i="2"/>
  <c r="AC32" i="2"/>
  <c r="AD32" i="2"/>
  <c r="AF32" i="2"/>
  <c r="AE32" i="2" s="1"/>
  <c r="AN32" i="2"/>
  <c r="AS32" i="2"/>
  <c r="AX32" i="2"/>
  <c r="BH32" i="2"/>
  <c r="BG32" i="2" s="1"/>
  <c r="BP32" i="2"/>
  <c r="BU32" i="2"/>
  <c r="BZ32" i="2"/>
  <c r="CK32" i="2"/>
  <c r="CL32" i="2"/>
  <c r="CM32" i="2"/>
  <c r="CN32" i="2"/>
  <c r="CO32" i="2"/>
  <c r="CS32" i="2"/>
  <c r="CT32" i="2"/>
  <c r="CU32" i="2"/>
  <c r="CV32" i="2"/>
  <c r="CX32" i="2"/>
  <c r="CY32" i="2"/>
  <c r="CZ32" i="2"/>
  <c r="DA32" i="2"/>
  <c r="DC32" i="2"/>
  <c r="DD32" i="2"/>
  <c r="DE32" i="2"/>
  <c r="DF32" i="2"/>
  <c r="DH32" i="2"/>
  <c r="DI32" i="2"/>
  <c r="E33" i="2"/>
  <c r="D33" i="2" s="1"/>
  <c r="N33" i="2"/>
  <c r="X33" i="2"/>
  <c r="Y33" i="2"/>
  <c r="Z33" i="2"/>
  <c r="AA33" i="2"/>
  <c r="AB33" i="2"/>
  <c r="AC33" i="2"/>
  <c r="AD33" i="2"/>
  <c r="AF33" i="2"/>
  <c r="AE33" i="2" s="1"/>
  <c r="AN33" i="2"/>
  <c r="AS33" i="2"/>
  <c r="AX33" i="2"/>
  <c r="BH33" i="2"/>
  <c r="BG33" i="2" s="1"/>
  <c r="BP33" i="2"/>
  <c r="CR33" i="2" s="1"/>
  <c r="BU33" i="2"/>
  <c r="CW33" i="2" s="1"/>
  <c r="BZ33" i="2"/>
  <c r="CK33" i="2"/>
  <c r="CL33" i="2"/>
  <c r="CM33" i="2"/>
  <c r="CN33" i="2"/>
  <c r="CO33" i="2"/>
  <c r="CS33" i="2"/>
  <c r="CT33" i="2"/>
  <c r="CU33" i="2"/>
  <c r="CV33" i="2"/>
  <c r="CX33" i="2"/>
  <c r="CY33" i="2"/>
  <c r="CZ33" i="2"/>
  <c r="DA33" i="2"/>
  <c r="DC33" i="2"/>
  <c r="DD33" i="2"/>
  <c r="DE33" i="2"/>
  <c r="DF33" i="2"/>
  <c r="DH33" i="2"/>
  <c r="DI33" i="2"/>
  <c r="E34" i="2"/>
  <c r="D34" i="2" s="1"/>
  <c r="N34" i="2"/>
  <c r="M34" i="2" s="1"/>
  <c r="X34" i="2"/>
  <c r="Y34" i="2"/>
  <c r="Z34" i="2"/>
  <c r="AA34" i="2"/>
  <c r="AB34" i="2"/>
  <c r="AC34" i="2"/>
  <c r="AD34" i="2"/>
  <c r="AF34" i="2"/>
  <c r="AN34" i="2"/>
  <c r="AS34" i="2"/>
  <c r="AX34" i="2"/>
  <c r="BH34" i="2"/>
  <c r="BG34" i="2" s="1"/>
  <c r="BP34" i="2"/>
  <c r="BU34" i="2"/>
  <c r="CW34" i="2" s="1"/>
  <c r="BZ34" i="2"/>
  <c r="CK34" i="2"/>
  <c r="CL34" i="2"/>
  <c r="CM34" i="2"/>
  <c r="CN34" i="2"/>
  <c r="CO34" i="2"/>
  <c r="CS34" i="2"/>
  <c r="CT34" i="2"/>
  <c r="CU34" i="2"/>
  <c r="CV34" i="2"/>
  <c r="CX34" i="2"/>
  <c r="CY34" i="2"/>
  <c r="CZ34" i="2"/>
  <c r="DA34" i="2"/>
  <c r="DC34" i="2"/>
  <c r="DD34" i="2"/>
  <c r="DE34" i="2"/>
  <c r="DF34" i="2"/>
  <c r="DH34" i="2"/>
  <c r="DI34" i="2"/>
  <c r="E35" i="2"/>
  <c r="D35" i="2" s="1"/>
  <c r="N35" i="2"/>
  <c r="M35" i="2" s="1"/>
  <c r="X35" i="2"/>
  <c r="Y35" i="2"/>
  <c r="Z35" i="2"/>
  <c r="AA35" i="2"/>
  <c r="AB35" i="2"/>
  <c r="AC35" i="2"/>
  <c r="AD35" i="2"/>
  <c r="AF35" i="2"/>
  <c r="AE35" i="2" s="1"/>
  <c r="AN35" i="2"/>
  <c r="AS35" i="2"/>
  <c r="AX35" i="2"/>
  <c r="BH35" i="2"/>
  <c r="BP35" i="2"/>
  <c r="CR35" i="2" s="1"/>
  <c r="BU35" i="2"/>
  <c r="BZ35" i="2"/>
  <c r="CK35" i="2"/>
  <c r="CL35" i="2"/>
  <c r="CM35" i="2"/>
  <c r="CN35" i="2"/>
  <c r="CO35" i="2"/>
  <c r="CS35" i="2"/>
  <c r="CT35" i="2"/>
  <c r="CU35" i="2"/>
  <c r="CV35" i="2"/>
  <c r="CX35" i="2"/>
  <c r="CY35" i="2"/>
  <c r="CZ35" i="2"/>
  <c r="DA35" i="2"/>
  <c r="DC35" i="2"/>
  <c r="DD35" i="2"/>
  <c r="DE35" i="2"/>
  <c r="DF35" i="2"/>
  <c r="DH35" i="2"/>
  <c r="DI35" i="2"/>
  <c r="E36" i="2"/>
  <c r="D36" i="2" s="1"/>
  <c r="N36" i="2"/>
  <c r="M36" i="2" s="1"/>
  <c r="X36" i="2"/>
  <c r="Y36" i="2"/>
  <c r="Z36" i="2"/>
  <c r="AA36" i="2"/>
  <c r="AB36" i="2"/>
  <c r="AC36" i="2"/>
  <c r="AD36" i="2"/>
  <c r="AF36" i="2"/>
  <c r="AE36" i="2" s="1"/>
  <c r="AN36" i="2"/>
  <c r="AS36" i="2"/>
  <c r="AX36" i="2"/>
  <c r="BH36" i="2"/>
  <c r="BG36" i="2" s="1"/>
  <c r="BP36" i="2"/>
  <c r="BU36" i="2"/>
  <c r="BZ36" i="2"/>
  <c r="DB36" i="2" s="1"/>
  <c r="CK36" i="2"/>
  <c r="CL36" i="2"/>
  <c r="CM36" i="2"/>
  <c r="CN36" i="2"/>
  <c r="CO36" i="2"/>
  <c r="CS36" i="2"/>
  <c r="CT36" i="2"/>
  <c r="CU36" i="2"/>
  <c r="CV36" i="2"/>
  <c r="CX36" i="2"/>
  <c r="CY36" i="2"/>
  <c r="CZ36" i="2"/>
  <c r="DA36" i="2"/>
  <c r="DC36" i="2"/>
  <c r="DD36" i="2"/>
  <c r="DE36" i="2"/>
  <c r="DF36" i="2"/>
  <c r="DH36" i="2"/>
  <c r="DI36" i="2"/>
  <c r="E37" i="2"/>
  <c r="D37" i="2" s="1"/>
  <c r="N37" i="2"/>
  <c r="X37" i="2"/>
  <c r="Y37" i="2"/>
  <c r="Z37" i="2"/>
  <c r="AA37" i="2"/>
  <c r="AB37" i="2"/>
  <c r="AC37" i="2"/>
  <c r="AD37" i="2"/>
  <c r="AF37" i="2"/>
  <c r="AE37" i="2" s="1"/>
  <c r="AN37" i="2"/>
  <c r="AS37" i="2"/>
  <c r="AX37" i="2"/>
  <c r="BH37" i="2"/>
  <c r="BG37" i="2" s="1"/>
  <c r="BP37" i="2"/>
  <c r="CR37" i="2" s="1"/>
  <c r="BU37" i="2"/>
  <c r="BZ37" i="2"/>
  <c r="CK37" i="2"/>
  <c r="CL37" i="2"/>
  <c r="CM37" i="2"/>
  <c r="CN37" i="2"/>
  <c r="CO37" i="2"/>
  <c r="CS37" i="2"/>
  <c r="CT37" i="2"/>
  <c r="CU37" i="2"/>
  <c r="CV37" i="2"/>
  <c r="CX37" i="2"/>
  <c r="CY37" i="2"/>
  <c r="CZ37" i="2"/>
  <c r="DA37" i="2"/>
  <c r="DC37" i="2"/>
  <c r="DD37" i="2"/>
  <c r="DE37" i="2"/>
  <c r="DF37" i="2"/>
  <c r="DH37" i="2"/>
  <c r="DI37" i="2"/>
  <c r="E38" i="2"/>
  <c r="D38" i="2" s="1"/>
  <c r="N38" i="2"/>
  <c r="M38" i="2" s="1"/>
  <c r="X38" i="2"/>
  <c r="Y38" i="2"/>
  <c r="Z38" i="2"/>
  <c r="AA38" i="2"/>
  <c r="AB38" i="2"/>
  <c r="AC38" i="2"/>
  <c r="AD38" i="2"/>
  <c r="AF38" i="2"/>
  <c r="AN38" i="2"/>
  <c r="AS38" i="2"/>
  <c r="AX38" i="2"/>
  <c r="BH38" i="2"/>
  <c r="BG38" i="2" s="1"/>
  <c r="BP38" i="2"/>
  <c r="BU38" i="2"/>
  <c r="BZ38" i="2"/>
  <c r="CK38" i="2"/>
  <c r="CL38" i="2"/>
  <c r="CM38" i="2"/>
  <c r="CN38" i="2"/>
  <c r="CO38" i="2"/>
  <c r="CS38" i="2"/>
  <c r="CT38" i="2"/>
  <c r="CU38" i="2"/>
  <c r="CV38" i="2"/>
  <c r="CX38" i="2"/>
  <c r="CY38" i="2"/>
  <c r="CZ38" i="2"/>
  <c r="DA38" i="2"/>
  <c r="DC38" i="2"/>
  <c r="DD38" i="2"/>
  <c r="DE38" i="2"/>
  <c r="DF38" i="2"/>
  <c r="DH38" i="2"/>
  <c r="DI38" i="2"/>
  <c r="E39" i="2"/>
  <c r="D39" i="2" s="1"/>
  <c r="N39" i="2"/>
  <c r="M39" i="2" s="1"/>
  <c r="X39" i="2"/>
  <c r="Y39" i="2"/>
  <c r="Z39" i="2"/>
  <c r="AA39" i="2"/>
  <c r="AB39" i="2"/>
  <c r="AC39" i="2"/>
  <c r="AD39" i="2"/>
  <c r="AF39" i="2"/>
  <c r="AE39" i="2" s="1"/>
  <c r="AN39" i="2"/>
  <c r="AS39" i="2"/>
  <c r="AX39" i="2"/>
  <c r="BH39" i="2"/>
  <c r="BP39" i="2"/>
  <c r="BU39" i="2"/>
  <c r="BZ39" i="2"/>
  <c r="CK39" i="2"/>
  <c r="CL39" i="2"/>
  <c r="CM39" i="2"/>
  <c r="CN39" i="2"/>
  <c r="CO39" i="2"/>
  <c r="CS39" i="2"/>
  <c r="CT39" i="2"/>
  <c r="CU39" i="2"/>
  <c r="CV39" i="2"/>
  <c r="CX39" i="2"/>
  <c r="CY39" i="2"/>
  <c r="CZ39" i="2"/>
  <c r="DA39" i="2"/>
  <c r="DC39" i="2"/>
  <c r="DD39" i="2"/>
  <c r="DE39" i="2"/>
  <c r="DF39" i="2"/>
  <c r="DH39" i="2"/>
  <c r="DI39" i="2"/>
  <c r="E40" i="2"/>
  <c r="D40" i="2" s="1"/>
  <c r="N40" i="2"/>
  <c r="M40" i="2" s="1"/>
  <c r="X40" i="2"/>
  <c r="Y40" i="2"/>
  <c r="Z40" i="2"/>
  <c r="AA40" i="2"/>
  <c r="AB40" i="2"/>
  <c r="AC40" i="2"/>
  <c r="AD40" i="2"/>
  <c r="AF40" i="2"/>
  <c r="AE40" i="2" s="1"/>
  <c r="AN40" i="2"/>
  <c r="AS40" i="2"/>
  <c r="AX40" i="2"/>
  <c r="BH40" i="2"/>
  <c r="BG40" i="2" s="1"/>
  <c r="BP40" i="2"/>
  <c r="BU40" i="2"/>
  <c r="BZ40" i="2"/>
  <c r="DB40" i="2" s="1"/>
  <c r="CK40" i="2"/>
  <c r="CL40" i="2"/>
  <c r="CM40" i="2"/>
  <c r="CN40" i="2"/>
  <c r="CO40" i="2"/>
  <c r="CS40" i="2"/>
  <c r="CT40" i="2"/>
  <c r="CU40" i="2"/>
  <c r="CV40" i="2"/>
  <c r="CX40" i="2"/>
  <c r="CY40" i="2"/>
  <c r="CZ40" i="2"/>
  <c r="DA40" i="2"/>
  <c r="DC40" i="2"/>
  <c r="DD40" i="2"/>
  <c r="DE40" i="2"/>
  <c r="DF40" i="2"/>
  <c r="DH40" i="2"/>
  <c r="DI40" i="2"/>
  <c r="E41" i="2"/>
  <c r="D41" i="2" s="1"/>
  <c r="N41" i="2"/>
  <c r="X41" i="2"/>
  <c r="Y41" i="2"/>
  <c r="Z41" i="2"/>
  <c r="AA41" i="2"/>
  <c r="AB41" i="2"/>
  <c r="AC41" i="2"/>
  <c r="AD41" i="2"/>
  <c r="AF41" i="2"/>
  <c r="AE41" i="2" s="1"/>
  <c r="AN41" i="2"/>
  <c r="AS41" i="2"/>
  <c r="CW41" i="2" s="1"/>
  <c r="AX41" i="2"/>
  <c r="BH41" i="2"/>
  <c r="BG41" i="2" s="1"/>
  <c r="BP41" i="2"/>
  <c r="BU41" i="2"/>
  <c r="BZ41" i="2"/>
  <c r="DB41" i="2" s="1"/>
  <c r="CK41" i="2"/>
  <c r="CL41" i="2"/>
  <c r="CM41" i="2"/>
  <c r="CN41" i="2"/>
  <c r="CO41" i="2"/>
  <c r="CR41" i="2"/>
  <c r="CS41" i="2"/>
  <c r="CT41" i="2"/>
  <c r="CU41" i="2"/>
  <c r="CV41" i="2"/>
  <c r="CX41" i="2"/>
  <c r="CY41" i="2"/>
  <c r="CZ41" i="2"/>
  <c r="DA41" i="2"/>
  <c r="DC41" i="2"/>
  <c r="DD41" i="2"/>
  <c r="DE41" i="2"/>
  <c r="DF41" i="2"/>
  <c r="DH41" i="2"/>
  <c r="DI41" i="2"/>
  <c r="E42" i="2"/>
  <c r="D42" i="2" s="1"/>
  <c r="N42" i="2"/>
  <c r="M42" i="2" s="1"/>
  <c r="X42" i="2"/>
  <c r="Y42" i="2"/>
  <c r="Z42" i="2"/>
  <c r="AA42" i="2"/>
  <c r="AB42" i="2"/>
  <c r="AC42" i="2"/>
  <c r="AD42" i="2"/>
  <c r="AF42" i="2"/>
  <c r="AE42" i="2" s="1"/>
  <c r="AN42" i="2"/>
  <c r="AS42" i="2"/>
  <c r="AX42" i="2"/>
  <c r="BH42" i="2"/>
  <c r="BG42" i="2" s="1"/>
  <c r="BP42" i="2"/>
  <c r="BU42" i="2"/>
  <c r="BZ42" i="2"/>
  <c r="CK42" i="2"/>
  <c r="CL42" i="2"/>
  <c r="CM42" i="2"/>
  <c r="CN42" i="2"/>
  <c r="CO42" i="2"/>
  <c r="CS42" i="2"/>
  <c r="CT42" i="2"/>
  <c r="CU42" i="2"/>
  <c r="CV42" i="2"/>
  <c r="CX42" i="2"/>
  <c r="CY42" i="2"/>
  <c r="CZ42" i="2"/>
  <c r="DA42" i="2"/>
  <c r="DC42" i="2"/>
  <c r="DD42" i="2"/>
  <c r="DE42" i="2"/>
  <c r="DF42" i="2"/>
  <c r="DH42" i="2"/>
  <c r="DI42" i="2"/>
  <c r="E43" i="2"/>
  <c r="D43" i="2" s="1"/>
  <c r="N43" i="2"/>
  <c r="M43" i="2" s="1"/>
  <c r="X43" i="2"/>
  <c r="Y43" i="2"/>
  <c r="Z43" i="2"/>
  <c r="AA43" i="2"/>
  <c r="AB43" i="2"/>
  <c r="AC43" i="2"/>
  <c r="AD43" i="2"/>
  <c r="AF43" i="2"/>
  <c r="AE43" i="2" s="1"/>
  <c r="AN43" i="2"/>
  <c r="AS43" i="2"/>
  <c r="AX43" i="2"/>
  <c r="BH43" i="2"/>
  <c r="BP43" i="2"/>
  <c r="BU43" i="2"/>
  <c r="BZ43" i="2"/>
  <c r="CK43" i="2"/>
  <c r="CL43" i="2"/>
  <c r="CM43" i="2"/>
  <c r="CN43" i="2"/>
  <c r="CO43" i="2"/>
  <c r="CS43" i="2"/>
  <c r="CT43" i="2"/>
  <c r="CU43" i="2"/>
  <c r="CV43" i="2"/>
  <c r="CX43" i="2"/>
  <c r="CY43" i="2"/>
  <c r="CZ43" i="2"/>
  <c r="DA43" i="2"/>
  <c r="DC43" i="2"/>
  <c r="DD43" i="2"/>
  <c r="DE43" i="2"/>
  <c r="DF43" i="2"/>
  <c r="DH43" i="2"/>
  <c r="DI43" i="2"/>
  <c r="E44" i="2"/>
  <c r="D44" i="2" s="1"/>
  <c r="N44" i="2"/>
  <c r="M44" i="2" s="1"/>
  <c r="X44" i="2"/>
  <c r="Y44" i="2"/>
  <c r="Z44" i="2"/>
  <c r="AA44" i="2"/>
  <c r="AB44" i="2"/>
  <c r="AC44" i="2"/>
  <c r="AD44" i="2"/>
  <c r="AF44" i="2"/>
  <c r="AE44" i="2" s="1"/>
  <c r="AN44" i="2"/>
  <c r="AS44" i="2"/>
  <c r="AX44" i="2"/>
  <c r="BH44" i="2"/>
  <c r="BG44" i="2" s="1"/>
  <c r="BP44" i="2"/>
  <c r="BU44" i="2"/>
  <c r="BZ44" i="2"/>
  <c r="CK44" i="2"/>
  <c r="CL44" i="2"/>
  <c r="CM44" i="2"/>
  <c r="CN44" i="2"/>
  <c r="CO44" i="2"/>
  <c r="CS44" i="2"/>
  <c r="CT44" i="2"/>
  <c r="CU44" i="2"/>
  <c r="CV44" i="2"/>
  <c r="CW44" i="2"/>
  <c r="CX44" i="2"/>
  <c r="CY44" i="2"/>
  <c r="CZ44" i="2"/>
  <c r="DA44" i="2"/>
  <c r="DC44" i="2"/>
  <c r="DD44" i="2"/>
  <c r="DE44" i="2"/>
  <c r="DF44" i="2"/>
  <c r="DH44" i="2"/>
  <c r="DI44" i="2"/>
  <c r="E45" i="2"/>
  <c r="D45" i="2" s="1"/>
  <c r="N45" i="2"/>
  <c r="X45" i="2"/>
  <c r="Y45" i="2"/>
  <c r="Z45" i="2"/>
  <c r="AA45" i="2"/>
  <c r="AB45" i="2"/>
  <c r="AC45" i="2"/>
  <c r="AD45" i="2"/>
  <c r="AF45" i="2"/>
  <c r="AE45" i="2" s="1"/>
  <c r="AN45" i="2"/>
  <c r="AS45" i="2"/>
  <c r="AX45" i="2"/>
  <c r="BH45" i="2"/>
  <c r="BG45" i="2" s="1"/>
  <c r="BP45" i="2"/>
  <c r="BU45" i="2"/>
  <c r="BZ45" i="2"/>
  <c r="CK45" i="2"/>
  <c r="CL45" i="2"/>
  <c r="CM45" i="2"/>
  <c r="CN45" i="2"/>
  <c r="CO45" i="2"/>
  <c r="CS45" i="2"/>
  <c r="CT45" i="2"/>
  <c r="CU45" i="2"/>
  <c r="CV45" i="2"/>
  <c r="CX45" i="2"/>
  <c r="CY45" i="2"/>
  <c r="CZ45" i="2"/>
  <c r="DA45" i="2"/>
  <c r="DC45" i="2"/>
  <c r="DD45" i="2"/>
  <c r="DE45" i="2"/>
  <c r="DF45" i="2"/>
  <c r="DH45" i="2"/>
  <c r="DI45" i="2"/>
  <c r="E46" i="2"/>
  <c r="D46" i="2" s="1"/>
  <c r="N46" i="2"/>
  <c r="M46" i="2" s="1"/>
  <c r="X46" i="2"/>
  <c r="Y46" i="2"/>
  <c r="Z46" i="2"/>
  <c r="AA46" i="2"/>
  <c r="AB46" i="2"/>
  <c r="AC46" i="2"/>
  <c r="AD46" i="2"/>
  <c r="AF46" i="2"/>
  <c r="AE46" i="2" s="1"/>
  <c r="AN46" i="2"/>
  <c r="AS46" i="2"/>
  <c r="AX46" i="2"/>
  <c r="BH46" i="2"/>
  <c r="BG46" i="2" s="1"/>
  <c r="BP46" i="2"/>
  <c r="BU46" i="2"/>
  <c r="BZ46" i="2"/>
  <c r="CK46" i="2"/>
  <c r="CL46" i="2"/>
  <c r="CM46" i="2"/>
  <c r="CN46" i="2"/>
  <c r="CO46" i="2"/>
  <c r="CR46" i="2"/>
  <c r="CS46" i="2"/>
  <c r="CT46" i="2"/>
  <c r="CU46" i="2"/>
  <c r="CV46" i="2"/>
  <c r="CX46" i="2"/>
  <c r="CY46" i="2"/>
  <c r="CZ46" i="2"/>
  <c r="DA46" i="2"/>
  <c r="DC46" i="2"/>
  <c r="DD46" i="2"/>
  <c r="DE46" i="2"/>
  <c r="DF46" i="2"/>
  <c r="DH46" i="2"/>
  <c r="DI46" i="2"/>
  <c r="E47" i="2"/>
  <c r="D47" i="2" s="1"/>
  <c r="N47" i="2"/>
  <c r="M47" i="2" s="1"/>
  <c r="X47" i="2"/>
  <c r="Y47" i="2"/>
  <c r="Z47" i="2"/>
  <c r="AA47" i="2"/>
  <c r="AB47" i="2"/>
  <c r="AC47" i="2"/>
  <c r="AD47" i="2"/>
  <c r="AF47" i="2"/>
  <c r="AE47" i="2" s="1"/>
  <c r="AN47" i="2"/>
  <c r="AS47" i="2"/>
  <c r="AX47" i="2"/>
  <c r="BH47" i="2"/>
  <c r="BP47" i="2"/>
  <c r="BU47" i="2"/>
  <c r="BZ47" i="2"/>
  <c r="CK47" i="2"/>
  <c r="CL47" i="2"/>
  <c r="CM47" i="2"/>
  <c r="CN47" i="2"/>
  <c r="CO47" i="2"/>
  <c r="CS47" i="2"/>
  <c r="CT47" i="2"/>
  <c r="CU47" i="2"/>
  <c r="CV47" i="2"/>
  <c r="CX47" i="2"/>
  <c r="CY47" i="2"/>
  <c r="CZ47" i="2"/>
  <c r="DA47" i="2"/>
  <c r="DC47" i="2"/>
  <c r="DD47" i="2"/>
  <c r="DE47" i="2"/>
  <c r="DF47" i="2"/>
  <c r="DH47" i="2"/>
  <c r="DI47" i="2"/>
  <c r="E48" i="2"/>
  <c r="D48" i="2" s="1"/>
  <c r="N48" i="2"/>
  <c r="M48" i="2" s="1"/>
  <c r="X48" i="2"/>
  <c r="Y48" i="2"/>
  <c r="Z48" i="2"/>
  <c r="AA48" i="2"/>
  <c r="AB48" i="2"/>
  <c r="AC48" i="2"/>
  <c r="AD48" i="2"/>
  <c r="AF48" i="2"/>
  <c r="AE48" i="2" s="1"/>
  <c r="AN48" i="2"/>
  <c r="AS48" i="2"/>
  <c r="AX48" i="2"/>
  <c r="BH48" i="2"/>
  <c r="BG48" i="2" s="1"/>
  <c r="BP48" i="2"/>
  <c r="BU48" i="2"/>
  <c r="CW48" i="2" s="1"/>
  <c r="BZ48" i="2"/>
  <c r="CK48" i="2"/>
  <c r="CL48" i="2"/>
  <c r="CM48" i="2"/>
  <c r="CN48" i="2"/>
  <c r="CO48" i="2"/>
  <c r="CS48" i="2"/>
  <c r="CT48" i="2"/>
  <c r="CU48" i="2"/>
  <c r="CV48" i="2"/>
  <c r="CX48" i="2"/>
  <c r="CY48" i="2"/>
  <c r="CZ48" i="2"/>
  <c r="DA48" i="2"/>
  <c r="DC48" i="2"/>
  <c r="DD48" i="2"/>
  <c r="DE48" i="2"/>
  <c r="DF48" i="2"/>
  <c r="DH48" i="2"/>
  <c r="DI48" i="2"/>
  <c r="E49" i="2"/>
  <c r="D49" i="2" s="1"/>
  <c r="N49" i="2"/>
  <c r="X49" i="2"/>
  <c r="Y49" i="2"/>
  <c r="Z49" i="2"/>
  <c r="AA49" i="2"/>
  <c r="AB49" i="2"/>
  <c r="AC49" i="2"/>
  <c r="AD49" i="2"/>
  <c r="AF49" i="2"/>
  <c r="AE49" i="2" s="1"/>
  <c r="AN49" i="2"/>
  <c r="AS49" i="2"/>
  <c r="AX49" i="2"/>
  <c r="BH49" i="2"/>
  <c r="BG49" i="2" s="1"/>
  <c r="BP49" i="2"/>
  <c r="BU49" i="2"/>
  <c r="BZ49" i="2"/>
  <c r="CK49" i="2"/>
  <c r="CL49" i="2"/>
  <c r="CM49" i="2"/>
  <c r="CN49" i="2"/>
  <c r="CO49" i="2"/>
  <c r="CS49" i="2"/>
  <c r="CT49" i="2"/>
  <c r="CU49" i="2"/>
  <c r="CV49" i="2"/>
  <c r="CX49" i="2"/>
  <c r="CY49" i="2"/>
  <c r="CZ49" i="2"/>
  <c r="DA49" i="2"/>
  <c r="DC49" i="2"/>
  <c r="DD49" i="2"/>
  <c r="DE49" i="2"/>
  <c r="DF49" i="2"/>
  <c r="DH49" i="2"/>
  <c r="DI49" i="2"/>
  <c r="E50" i="2"/>
  <c r="D50" i="2" s="1"/>
  <c r="N50" i="2"/>
  <c r="M50" i="2" s="1"/>
  <c r="X50" i="2"/>
  <c r="Y50" i="2"/>
  <c r="Z50" i="2"/>
  <c r="AA50" i="2"/>
  <c r="AB50" i="2"/>
  <c r="AC50" i="2"/>
  <c r="AD50" i="2"/>
  <c r="AF50" i="2"/>
  <c r="AE50" i="2" s="1"/>
  <c r="AN50" i="2"/>
  <c r="AS50" i="2"/>
  <c r="AX50" i="2"/>
  <c r="BH50" i="2"/>
  <c r="BG50" i="2" s="1"/>
  <c r="BP50" i="2"/>
  <c r="BU50" i="2"/>
  <c r="BZ50" i="2"/>
  <c r="CK50" i="2"/>
  <c r="CL50" i="2"/>
  <c r="CM50" i="2"/>
  <c r="CN50" i="2"/>
  <c r="CO50" i="2"/>
  <c r="CS50" i="2"/>
  <c r="CT50" i="2"/>
  <c r="CU50" i="2"/>
  <c r="CV50" i="2"/>
  <c r="CX50" i="2"/>
  <c r="CY50" i="2"/>
  <c r="CZ50" i="2"/>
  <c r="DA50" i="2"/>
  <c r="DC50" i="2"/>
  <c r="DD50" i="2"/>
  <c r="DE50" i="2"/>
  <c r="DF50" i="2"/>
  <c r="DH50" i="2"/>
  <c r="DI50" i="2"/>
  <c r="E51" i="2"/>
  <c r="D51" i="2" s="1"/>
  <c r="N51" i="2"/>
  <c r="X51" i="2"/>
  <c r="Y51" i="2"/>
  <c r="Z51" i="2"/>
  <c r="AA51" i="2"/>
  <c r="AB51" i="2"/>
  <c r="AC51" i="2"/>
  <c r="AD51" i="2"/>
  <c r="AF51" i="2"/>
  <c r="AE51" i="2" s="1"/>
  <c r="AN51" i="2"/>
  <c r="AS51" i="2"/>
  <c r="AX51" i="2"/>
  <c r="BH51" i="2"/>
  <c r="BP51" i="2"/>
  <c r="BU51" i="2"/>
  <c r="BZ51" i="2"/>
  <c r="CK51" i="2"/>
  <c r="CL51" i="2"/>
  <c r="CM51" i="2"/>
  <c r="CN51" i="2"/>
  <c r="CO51" i="2"/>
  <c r="CS51" i="2"/>
  <c r="CT51" i="2"/>
  <c r="CU51" i="2"/>
  <c r="CV51" i="2"/>
  <c r="CX51" i="2"/>
  <c r="CY51" i="2"/>
  <c r="CZ51" i="2"/>
  <c r="DA51" i="2"/>
  <c r="DC51" i="2"/>
  <c r="DD51" i="2"/>
  <c r="DE51" i="2"/>
  <c r="DF51" i="2"/>
  <c r="DH51" i="2"/>
  <c r="DI51" i="2"/>
  <c r="E52" i="2"/>
  <c r="D52" i="2" s="1"/>
  <c r="N52" i="2"/>
  <c r="M52" i="2" s="1"/>
  <c r="X52" i="2"/>
  <c r="Y52" i="2"/>
  <c r="Z52" i="2"/>
  <c r="AA52" i="2"/>
  <c r="AB52" i="2"/>
  <c r="AC52" i="2"/>
  <c r="AD52" i="2"/>
  <c r="AF52" i="2"/>
  <c r="AN52" i="2"/>
  <c r="AS52" i="2"/>
  <c r="AX52" i="2"/>
  <c r="BH52" i="2"/>
  <c r="BG52" i="2" s="1"/>
  <c r="BP52" i="2"/>
  <c r="BU52" i="2"/>
  <c r="CW52" i="2" s="1"/>
  <c r="BZ52" i="2"/>
  <c r="CK52" i="2"/>
  <c r="CL52" i="2"/>
  <c r="CM52" i="2"/>
  <c r="CN52" i="2"/>
  <c r="CO52" i="2"/>
  <c r="CS52" i="2"/>
  <c r="CT52" i="2"/>
  <c r="CU52" i="2"/>
  <c r="CV52" i="2"/>
  <c r="CX52" i="2"/>
  <c r="CY52" i="2"/>
  <c r="CZ52" i="2"/>
  <c r="DA52" i="2"/>
  <c r="DC52" i="2"/>
  <c r="DD52" i="2"/>
  <c r="DE52" i="2"/>
  <c r="DF52" i="2"/>
  <c r="DH52" i="2"/>
  <c r="DI52" i="2"/>
  <c r="E53" i="2"/>
  <c r="D53" i="2" s="1"/>
  <c r="N53" i="2"/>
  <c r="X53" i="2"/>
  <c r="Y53" i="2"/>
  <c r="Z53" i="2"/>
  <c r="AA53" i="2"/>
  <c r="AB53" i="2"/>
  <c r="AC53" i="2"/>
  <c r="AD53" i="2"/>
  <c r="AF53" i="2"/>
  <c r="AE53" i="2" s="1"/>
  <c r="AN53" i="2"/>
  <c r="AS53" i="2"/>
  <c r="AX53" i="2"/>
  <c r="BH53" i="2"/>
  <c r="BG53" i="2" s="1"/>
  <c r="BP53" i="2"/>
  <c r="BU53" i="2"/>
  <c r="CW53" i="2" s="1"/>
  <c r="BZ53" i="2"/>
  <c r="CK53" i="2"/>
  <c r="CL53" i="2"/>
  <c r="CM53" i="2"/>
  <c r="CN53" i="2"/>
  <c r="CO53" i="2"/>
  <c r="CS53" i="2"/>
  <c r="CT53" i="2"/>
  <c r="CU53" i="2"/>
  <c r="CV53" i="2"/>
  <c r="CX53" i="2"/>
  <c r="CY53" i="2"/>
  <c r="CZ53" i="2"/>
  <c r="DA53" i="2"/>
  <c r="DC53" i="2"/>
  <c r="DD53" i="2"/>
  <c r="DE53" i="2"/>
  <c r="DF53" i="2"/>
  <c r="DH53" i="2"/>
  <c r="DI53" i="2"/>
  <c r="DB39" i="2" l="1"/>
  <c r="DB17" i="2"/>
  <c r="CJ11" i="2"/>
  <c r="CA8" i="4"/>
  <c r="DB52" i="2"/>
  <c r="DB51" i="2"/>
  <c r="DB47" i="2"/>
  <c r="CI44" i="2"/>
  <c r="CW40" i="2"/>
  <c r="CJ36" i="2"/>
  <c r="CW16" i="2"/>
  <c r="CW15" i="2"/>
  <c r="CW12" i="2"/>
  <c r="DB11" i="2"/>
  <c r="BV50" i="4"/>
  <c r="BQ49" i="4"/>
  <c r="BI39" i="4"/>
  <c r="CR52" i="1"/>
  <c r="DB51" i="1"/>
  <c r="DB48" i="1"/>
  <c r="DB44" i="1"/>
  <c r="CR38" i="1"/>
  <c r="DB37" i="1"/>
  <c r="CW34" i="1"/>
  <c r="DB33" i="1"/>
  <c r="DB23" i="1"/>
  <c r="CW18" i="1"/>
  <c r="CR13" i="1"/>
  <c r="CW12" i="1"/>
  <c r="CJ11" i="1"/>
  <c r="DB7" i="1"/>
  <c r="DB33" i="2"/>
  <c r="CR24" i="1"/>
  <c r="CW23" i="1"/>
  <c r="DB22" i="1"/>
  <c r="CW7" i="1"/>
  <c r="CJ44" i="2"/>
  <c r="BI46" i="4"/>
  <c r="CW16" i="1"/>
  <c r="CR31" i="2"/>
  <c r="CW22" i="2"/>
  <c r="DB26" i="1"/>
  <c r="DB14" i="1"/>
  <c r="DB9" i="1"/>
  <c r="CI50" i="2"/>
  <c r="CW22" i="1"/>
  <c r="W21" i="2"/>
  <c r="V39" i="3"/>
  <c r="W35" i="3"/>
  <c r="W19" i="3"/>
  <c r="F28" i="5"/>
  <c r="DB28" i="1"/>
  <c r="CI28" i="2"/>
  <c r="V25" i="3"/>
  <c r="V21" i="3"/>
  <c r="W17" i="2"/>
  <c r="CW28" i="1"/>
  <c r="BO46" i="2"/>
  <c r="BQ29" i="4"/>
  <c r="L41" i="4"/>
  <c r="AE41" i="4" s="1"/>
  <c r="L34" i="4"/>
  <c r="W47" i="1"/>
  <c r="W30" i="1"/>
  <c r="L15" i="4"/>
  <c r="AE15" i="4" s="1"/>
  <c r="W17" i="3"/>
  <c r="V7" i="3"/>
  <c r="V52" i="3"/>
  <c r="V48" i="3"/>
  <c r="V44" i="3"/>
  <c r="V40" i="3"/>
  <c r="V36" i="3"/>
  <c r="V32" i="3"/>
  <c r="V28" i="3"/>
  <c r="V24" i="3"/>
  <c r="V20" i="3"/>
  <c r="V17" i="3"/>
  <c r="W51" i="3"/>
  <c r="V47" i="3"/>
  <c r="W43" i="3"/>
  <c r="V31" i="3"/>
  <c r="W27" i="3"/>
  <c r="V23" i="3"/>
  <c r="DB10" i="2"/>
  <c r="CR29" i="2"/>
  <c r="AM41" i="2"/>
  <c r="BF41" i="2" s="1"/>
  <c r="CI32" i="2"/>
  <c r="CI20" i="2"/>
  <c r="CI14" i="2"/>
  <c r="W19" i="2"/>
  <c r="W51" i="2"/>
  <c r="BO25" i="1"/>
  <c r="CR25" i="1"/>
  <c r="AM27" i="1"/>
  <c r="BF27" i="1" s="1"/>
  <c r="CW14" i="1"/>
  <c r="AM35" i="1"/>
  <c r="AM34" i="1"/>
  <c r="BF34" i="1" s="1"/>
  <c r="CJ23" i="1"/>
  <c r="W29" i="1"/>
  <c r="W31" i="1"/>
  <c r="BQ31" i="4"/>
  <c r="BI48" i="4"/>
  <c r="L48" i="4"/>
  <c r="BH16" i="4"/>
  <c r="D48" i="4"/>
  <c r="BH48" i="4" s="1"/>
  <c r="L46" i="4"/>
  <c r="AE46" i="4" s="1"/>
  <c r="BV40" i="4"/>
  <c r="V16" i="3"/>
  <c r="V13" i="3"/>
  <c r="V9" i="3"/>
  <c r="V53" i="3"/>
  <c r="V49" i="3"/>
  <c r="V45" i="3"/>
  <c r="V41" i="3"/>
  <c r="V37" i="3"/>
  <c r="V33" i="3"/>
  <c r="V29" i="3"/>
  <c r="W25" i="3"/>
  <c r="V15" i="3"/>
  <c r="V12" i="3"/>
  <c r="V8" i="3"/>
  <c r="CW49" i="2"/>
  <c r="CW14" i="2"/>
  <c r="BO38" i="2"/>
  <c r="CH38" i="2" s="1"/>
  <c r="DB32" i="2"/>
  <c r="BO30" i="2"/>
  <c r="CH30" i="2" s="1"/>
  <c r="BO28" i="2"/>
  <c r="CH28" i="2" s="1"/>
  <c r="BO45" i="2"/>
  <c r="CH45" i="2" s="1"/>
  <c r="CW32" i="2"/>
  <c r="AM17" i="2"/>
  <c r="BF17" i="2" s="1"/>
  <c r="AM25" i="2"/>
  <c r="AM7" i="2"/>
  <c r="CW8" i="2"/>
  <c r="W24" i="2"/>
  <c r="DB17" i="1"/>
  <c r="CJ12" i="1"/>
  <c r="CR48" i="1"/>
  <c r="W40" i="1"/>
  <c r="W38" i="1"/>
  <c r="W22" i="1"/>
  <c r="F51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19" i="5"/>
  <c r="F18" i="5"/>
  <c r="F17" i="5"/>
  <c r="F16" i="5"/>
  <c r="F15" i="5"/>
  <c r="F13" i="5"/>
  <c r="F12" i="5"/>
  <c r="F9" i="5"/>
  <c r="F8" i="5"/>
  <c r="F7" i="5"/>
  <c r="CA26" i="4"/>
  <c r="AN36" i="4"/>
  <c r="BG36" i="4" s="1"/>
  <c r="AN23" i="4"/>
  <c r="AN17" i="4"/>
  <c r="AN34" i="4"/>
  <c r="AN31" i="4"/>
  <c r="BV37" i="4"/>
  <c r="BV35" i="4"/>
  <c r="AN35" i="4"/>
  <c r="AN15" i="4"/>
  <c r="AF39" i="4"/>
  <c r="BH39" i="4" s="1"/>
  <c r="L51" i="4"/>
  <c r="L44" i="4"/>
  <c r="AE44" i="4" s="1"/>
  <c r="L39" i="4"/>
  <c r="AE39" i="4" s="1"/>
  <c r="L42" i="4"/>
  <c r="AE42" i="4" s="1"/>
  <c r="L32" i="4"/>
  <c r="AE32" i="4" s="1"/>
  <c r="L26" i="4"/>
  <c r="AE26" i="4" s="1"/>
  <c r="L24" i="4"/>
  <c r="AE24" i="4" s="1"/>
  <c r="L22" i="4"/>
  <c r="AE22" i="4" s="1"/>
  <c r="L50" i="4"/>
  <c r="AE50" i="4" s="1"/>
  <c r="L40" i="4"/>
  <c r="AE40" i="4" s="1"/>
  <c r="AE28" i="4"/>
  <c r="L25" i="4"/>
  <c r="AE25" i="4" s="1"/>
  <c r="L36" i="4"/>
  <c r="L17" i="4"/>
  <c r="AE17" i="4" s="1"/>
  <c r="L14" i="4"/>
  <c r="AE14" i="4" s="1"/>
  <c r="L49" i="4"/>
  <c r="BH50" i="4"/>
  <c r="BI50" i="4"/>
  <c r="W33" i="3"/>
  <c r="W49" i="3"/>
  <c r="W41" i="3"/>
  <c r="W7" i="3"/>
  <c r="W11" i="3"/>
  <c r="DB28" i="2"/>
  <c r="DB20" i="2"/>
  <c r="DB43" i="2"/>
  <c r="DB26" i="2"/>
  <c r="DB16" i="2"/>
  <c r="BO26" i="2"/>
  <c r="CH26" i="2" s="1"/>
  <c r="DB24" i="2"/>
  <c r="DB18" i="2"/>
  <c r="DB27" i="2"/>
  <c r="DB45" i="2"/>
  <c r="DB38" i="2"/>
  <c r="DB22" i="2"/>
  <c r="BO18" i="2"/>
  <c r="CH18" i="2" s="1"/>
  <c r="BO52" i="2"/>
  <c r="CH52" i="2" s="1"/>
  <c r="CW42" i="2"/>
  <c r="CW36" i="2"/>
  <c r="BO53" i="2"/>
  <c r="CH53" i="2" s="1"/>
  <c r="CW45" i="2"/>
  <c r="BO39" i="2"/>
  <c r="CW38" i="2"/>
  <c r="BO22" i="2"/>
  <c r="CH22" i="2" s="1"/>
  <c r="CW18" i="2"/>
  <c r="CR34" i="2"/>
  <c r="CR42" i="2"/>
  <c r="CR8" i="2"/>
  <c r="BO8" i="2"/>
  <c r="CJ10" i="2"/>
  <c r="CJ14" i="2"/>
  <c r="CJ28" i="2"/>
  <c r="CJ18" i="2"/>
  <c r="CJ15" i="2"/>
  <c r="CI25" i="2"/>
  <c r="CJ52" i="2"/>
  <c r="AM49" i="2"/>
  <c r="BF49" i="2" s="1"/>
  <c r="DB48" i="2"/>
  <c r="AM43" i="2"/>
  <c r="BF43" i="2" s="1"/>
  <c r="AM53" i="2"/>
  <c r="AM16" i="2"/>
  <c r="BF16" i="2" s="1"/>
  <c r="AM15" i="2"/>
  <c r="BF15" i="2" s="1"/>
  <c r="AM47" i="2"/>
  <c r="BF47" i="2" s="1"/>
  <c r="AM51" i="2"/>
  <c r="BF51" i="2" s="1"/>
  <c r="CW11" i="2"/>
  <c r="AM33" i="2"/>
  <c r="BF33" i="2" s="1"/>
  <c r="CI16" i="2"/>
  <c r="CJ53" i="2"/>
  <c r="CJ20" i="2"/>
  <c r="CI42" i="2"/>
  <c r="CI36" i="2"/>
  <c r="CJ32" i="2"/>
  <c r="CJ16" i="2"/>
  <c r="CI7" i="2"/>
  <c r="V39" i="2"/>
  <c r="V32" i="2"/>
  <c r="V20" i="2"/>
  <c r="V31" i="2"/>
  <c r="W40" i="2"/>
  <c r="W13" i="2"/>
  <c r="W16" i="2"/>
  <c r="W38" i="2"/>
  <c r="W18" i="2"/>
  <c r="V40" i="2"/>
  <c r="W30" i="2"/>
  <c r="W14" i="2"/>
  <c r="W8" i="2"/>
  <c r="DB10" i="1"/>
  <c r="CW25" i="1"/>
  <c r="BO16" i="1"/>
  <c r="CR9" i="1"/>
  <c r="CI37" i="1"/>
  <c r="DB40" i="1"/>
  <c r="AM50" i="1"/>
  <c r="BF50" i="1" s="1"/>
  <c r="AM53" i="1"/>
  <c r="AM51" i="1"/>
  <c r="BF51" i="1" s="1"/>
  <c r="AM47" i="1"/>
  <c r="BF47" i="1" s="1"/>
  <c r="AM30" i="1"/>
  <c r="BF30" i="1" s="1"/>
  <c r="AM42" i="1"/>
  <c r="BF42" i="1" s="1"/>
  <c r="AM38" i="1"/>
  <c r="BF38" i="1" s="1"/>
  <c r="DB15" i="1"/>
  <c r="AM43" i="1"/>
  <c r="BF43" i="1" s="1"/>
  <c r="AM14" i="1"/>
  <c r="BF14" i="1" s="1"/>
  <c r="AM41" i="1"/>
  <c r="BF41" i="1" s="1"/>
  <c r="AM39" i="1"/>
  <c r="BF39" i="1" s="1"/>
  <c r="AM24" i="1"/>
  <c r="AM22" i="1"/>
  <c r="BF22" i="1" s="1"/>
  <c r="AM49" i="1"/>
  <c r="BF49" i="1" s="1"/>
  <c r="AM37" i="1"/>
  <c r="AM33" i="1"/>
  <c r="AM31" i="1"/>
  <c r="BF31" i="1" s="1"/>
  <c r="AM45" i="1"/>
  <c r="BF45" i="1" s="1"/>
  <c r="AM28" i="1"/>
  <c r="BF28" i="1" s="1"/>
  <c r="CW24" i="1"/>
  <c r="AM48" i="1"/>
  <c r="BF48" i="1" s="1"/>
  <c r="AM52" i="1"/>
  <c r="BF52" i="1" s="1"/>
  <c r="AM46" i="1"/>
  <c r="BF46" i="1" s="1"/>
  <c r="AM36" i="1"/>
  <c r="BF36" i="1" s="1"/>
  <c r="AM32" i="1"/>
  <c r="BF32" i="1" s="1"/>
  <c r="AM18" i="1"/>
  <c r="BF18" i="1" s="1"/>
  <c r="CR17" i="1"/>
  <c r="AM10" i="1"/>
  <c r="BF10" i="1" s="1"/>
  <c r="CI24" i="1"/>
  <c r="CJ17" i="1"/>
  <c r="CJ19" i="1"/>
  <c r="CI9" i="1"/>
  <c r="CI17" i="1"/>
  <c r="CI12" i="1"/>
  <c r="CI14" i="1"/>
  <c r="BF33" i="1"/>
  <c r="BF53" i="1"/>
  <c r="CI53" i="1"/>
  <c r="BF37" i="1"/>
  <c r="M47" i="1"/>
  <c r="V47" i="1" s="1"/>
  <c r="M38" i="1"/>
  <c r="V38" i="1" s="1"/>
  <c r="W45" i="1"/>
  <c r="W39" i="1"/>
  <c r="W17" i="1"/>
  <c r="V27" i="1"/>
  <c r="D17" i="1"/>
  <c r="V51" i="1"/>
  <c r="D45" i="1"/>
  <c r="V45" i="1" s="1"/>
  <c r="D39" i="1"/>
  <c r="V39" i="1" s="1"/>
  <c r="W37" i="1"/>
  <c r="W35" i="1"/>
  <c r="W32" i="1"/>
  <c r="W13" i="1"/>
  <c r="W10" i="1"/>
  <c r="V43" i="1"/>
  <c r="W53" i="1"/>
  <c r="W48" i="1"/>
  <c r="W46" i="1"/>
  <c r="W43" i="1"/>
  <c r="V42" i="1"/>
  <c r="W27" i="1"/>
  <c r="W26" i="1"/>
  <c r="F48" i="5"/>
  <c r="F27" i="5"/>
  <c r="F24" i="5"/>
  <c r="I39" i="5"/>
  <c r="I35" i="5"/>
  <c r="I31" i="5"/>
  <c r="F53" i="5"/>
  <c r="F52" i="5"/>
  <c r="I27" i="5"/>
  <c r="F26" i="5"/>
  <c r="F25" i="5"/>
  <c r="F23" i="5"/>
  <c r="F22" i="5"/>
  <c r="F21" i="5"/>
  <c r="F20" i="5"/>
  <c r="I51" i="5"/>
  <c r="F50" i="5"/>
  <c r="F49" i="5"/>
  <c r="F47" i="5"/>
  <c r="F46" i="5"/>
  <c r="F45" i="5"/>
  <c r="F44" i="5"/>
  <c r="I23" i="5"/>
  <c r="I19" i="5"/>
  <c r="F11" i="5"/>
  <c r="I47" i="5"/>
  <c r="I43" i="5"/>
  <c r="I13" i="5"/>
  <c r="I11" i="5"/>
  <c r="I9" i="5"/>
  <c r="I53" i="5"/>
  <c r="I45" i="5"/>
  <c r="I37" i="5"/>
  <c r="I29" i="5"/>
  <c r="I21" i="5"/>
  <c r="I14" i="5"/>
  <c r="F10" i="5"/>
  <c r="I49" i="5"/>
  <c r="I41" i="5"/>
  <c r="I33" i="5"/>
  <c r="I25" i="5"/>
  <c r="I17" i="5"/>
  <c r="I15" i="5"/>
  <c r="F14" i="5"/>
  <c r="I7" i="5"/>
  <c r="CA34" i="4"/>
  <c r="CA12" i="4"/>
  <c r="BQ35" i="4"/>
  <c r="BV29" i="4"/>
  <c r="BV25" i="4"/>
  <c r="BQ19" i="4"/>
  <c r="BV17" i="4"/>
  <c r="BV16" i="4"/>
  <c r="BQ27" i="4"/>
  <c r="BQ39" i="4"/>
  <c r="BV27" i="4"/>
  <c r="AN25" i="4"/>
  <c r="BQ23" i="4"/>
  <c r="BV23" i="4"/>
  <c r="BV15" i="4"/>
  <c r="BV12" i="4"/>
  <c r="BV9" i="4"/>
  <c r="BV33" i="4"/>
  <c r="BV21" i="4"/>
  <c r="AN33" i="4"/>
  <c r="BG33" i="4" s="1"/>
  <c r="BV31" i="4"/>
  <c r="BV26" i="4"/>
  <c r="BV19" i="4"/>
  <c r="BV18" i="4"/>
  <c r="BV10" i="4"/>
  <c r="BV8" i="4"/>
  <c r="BI52" i="4"/>
  <c r="BG35" i="4"/>
  <c r="BH26" i="4"/>
  <c r="BH52" i="4"/>
  <c r="BH44" i="4"/>
  <c r="BI35" i="4"/>
  <c r="CA9" i="4"/>
  <c r="L52" i="4"/>
  <c r="AE52" i="4" s="1"/>
  <c r="L45" i="4"/>
  <c r="AE45" i="4" s="1"/>
  <c r="CA44" i="4"/>
  <c r="CA35" i="4"/>
  <c r="L20" i="4"/>
  <c r="AE20" i="4" s="1"/>
  <c r="CA42" i="4"/>
  <c r="CA37" i="4"/>
  <c r="L33" i="4"/>
  <c r="AE33" i="4" s="1"/>
  <c r="L30" i="4"/>
  <c r="AE30" i="4" s="1"/>
  <c r="CA52" i="4"/>
  <c r="L47" i="4"/>
  <c r="AE47" i="4" s="1"/>
  <c r="L13" i="4"/>
  <c r="AE13" i="4" s="1"/>
  <c r="BH40" i="4"/>
  <c r="BH46" i="4"/>
  <c r="BH42" i="4"/>
  <c r="BI37" i="4"/>
  <c r="BQ36" i="4"/>
  <c r="D35" i="4"/>
  <c r="BH35" i="4" s="1"/>
  <c r="L31" i="4"/>
  <c r="AE31" i="4" s="1"/>
  <c r="L29" i="4"/>
  <c r="AE29" i="4" s="1"/>
  <c r="L23" i="4"/>
  <c r="L21" i="4"/>
  <c r="AE21" i="4" s="1"/>
  <c r="BV48" i="4"/>
  <c r="BH37" i="4"/>
  <c r="BQ33" i="4"/>
  <c r="BH32" i="4"/>
  <c r="BH24" i="4"/>
  <c r="L18" i="4"/>
  <c r="AE18" i="4" s="1"/>
  <c r="L16" i="4"/>
  <c r="AE16" i="4" s="1"/>
  <c r="L10" i="4"/>
  <c r="AE10" i="4" s="1"/>
  <c r="L9" i="4"/>
  <c r="AE9" i="4" s="1"/>
  <c r="L53" i="4"/>
  <c r="AE53" i="4" s="1"/>
  <c r="BV52" i="4"/>
  <c r="BI44" i="4"/>
  <c r="L43" i="4"/>
  <c r="AE43" i="4" s="1"/>
  <c r="BV42" i="4"/>
  <c r="BQ34" i="4"/>
  <c r="BQ25" i="4"/>
  <c r="BQ17" i="4"/>
  <c r="BQ15" i="4"/>
  <c r="BQ13" i="4"/>
  <c r="L12" i="4"/>
  <c r="AE12" i="4" s="1"/>
  <c r="W48" i="3"/>
  <c r="W40" i="3"/>
  <c r="W32" i="3"/>
  <c r="W24" i="3"/>
  <c r="W16" i="3"/>
  <c r="W9" i="3"/>
  <c r="M51" i="3"/>
  <c r="V51" i="3" s="1"/>
  <c r="M43" i="3"/>
  <c r="V43" i="3" s="1"/>
  <c r="M35" i="3"/>
  <c r="V35" i="3" s="1"/>
  <c r="M27" i="3"/>
  <c r="V27" i="3" s="1"/>
  <c r="M19" i="3"/>
  <c r="V19" i="3" s="1"/>
  <c r="M11" i="3"/>
  <c r="V11" i="3" s="1"/>
  <c r="W53" i="3"/>
  <c r="W47" i="3"/>
  <c r="W45" i="3"/>
  <c r="W39" i="3"/>
  <c r="W37" i="3"/>
  <c r="W31" i="3"/>
  <c r="W29" i="3"/>
  <c r="W23" i="3"/>
  <c r="W21" i="3"/>
  <c r="W15" i="3"/>
  <c r="W13" i="3"/>
  <c r="CW50" i="2"/>
  <c r="CW37" i="2"/>
  <c r="CW46" i="2"/>
  <c r="BO42" i="2"/>
  <c r="CH42" i="2" s="1"/>
  <c r="BO31" i="2"/>
  <c r="BO29" i="2"/>
  <c r="CH29" i="2" s="1"/>
  <c r="BO25" i="2"/>
  <c r="CW20" i="2"/>
  <c r="BO19" i="2"/>
  <c r="CH19" i="2" s="1"/>
  <c r="BO11" i="2"/>
  <c r="CH11" i="2" s="1"/>
  <c r="CW29" i="2"/>
  <c r="CW35" i="2"/>
  <c r="BO33" i="2"/>
  <c r="CH33" i="2" s="1"/>
  <c r="CW28" i="2"/>
  <c r="CW26" i="2"/>
  <c r="CW17" i="2"/>
  <c r="CW51" i="2"/>
  <c r="CW47" i="2"/>
  <c r="CW43" i="2"/>
  <c r="CW25" i="2"/>
  <c r="CW9" i="2"/>
  <c r="BO49" i="2"/>
  <c r="CH49" i="2" s="1"/>
  <c r="BO34" i="2"/>
  <c r="CH34" i="2" s="1"/>
  <c r="CW21" i="2"/>
  <c r="CW13" i="2"/>
  <c r="BO12" i="2"/>
  <c r="CH12" i="2" s="1"/>
  <c r="DB21" i="2"/>
  <c r="BO40" i="2"/>
  <c r="CH40" i="2" s="1"/>
  <c r="BO36" i="2"/>
  <c r="CH36" i="2" s="1"/>
  <c r="DB29" i="2"/>
  <c r="DB44" i="2"/>
  <c r="DB37" i="2"/>
  <c r="BO50" i="2"/>
  <c r="CH50" i="2" s="1"/>
  <c r="DB49" i="2"/>
  <c r="BO48" i="2"/>
  <c r="CH48" i="2" s="1"/>
  <c r="BO44" i="2"/>
  <c r="CH44" i="2" s="1"/>
  <c r="BO37" i="2"/>
  <c r="CH37" i="2" s="1"/>
  <c r="DB35" i="2"/>
  <c r="DB34" i="2"/>
  <c r="DB30" i="2"/>
  <c r="BO21" i="2"/>
  <c r="CH21" i="2" s="1"/>
  <c r="BO17" i="2"/>
  <c r="BO14" i="2"/>
  <c r="CH14" i="2" s="1"/>
  <c r="BO7" i="2"/>
  <c r="CH7" i="2" s="1"/>
  <c r="DB53" i="2"/>
  <c r="DB46" i="2"/>
  <c r="BO41" i="2"/>
  <c r="CH41" i="2" s="1"/>
  <c r="BO15" i="2"/>
  <c r="CH15" i="2" s="1"/>
  <c r="CR53" i="2"/>
  <c r="CR50" i="2"/>
  <c r="BO20" i="2"/>
  <c r="BO13" i="2"/>
  <c r="BO9" i="2"/>
  <c r="BO51" i="2"/>
  <c r="BO10" i="2"/>
  <c r="CH10" i="2" s="1"/>
  <c r="CR39" i="2"/>
  <c r="BO32" i="2"/>
  <c r="CH32" i="2" s="1"/>
  <c r="BO24" i="2"/>
  <c r="CH24" i="2" s="1"/>
  <c r="BO16" i="2"/>
  <c r="CJ7" i="2"/>
  <c r="CI41" i="2"/>
  <c r="CI53" i="2"/>
  <c r="CI15" i="2"/>
  <c r="AM30" i="2"/>
  <c r="AM29" i="2"/>
  <c r="BF29" i="2" s="1"/>
  <c r="AM21" i="2"/>
  <c r="BF21" i="2" s="1"/>
  <c r="AM13" i="2"/>
  <c r="AM9" i="2"/>
  <c r="BF9" i="2" s="1"/>
  <c r="DB31" i="2"/>
  <c r="AM37" i="2"/>
  <c r="AM26" i="2"/>
  <c r="AM18" i="2"/>
  <c r="AM11" i="2"/>
  <c r="BF11" i="2" s="1"/>
  <c r="AM45" i="2"/>
  <c r="BF45" i="2" s="1"/>
  <c r="AM38" i="2"/>
  <c r="AM20" i="2"/>
  <c r="BF20" i="2" s="1"/>
  <c r="BF7" i="2"/>
  <c r="AM19" i="2"/>
  <c r="CI29" i="2"/>
  <c r="CI11" i="2"/>
  <c r="CI37" i="2"/>
  <c r="CI33" i="2"/>
  <c r="CI46" i="2"/>
  <c r="AE52" i="2"/>
  <c r="CI52" i="2" s="1"/>
  <c r="CJ48" i="2"/>
  <c r="CJ45" i="2"/>
  <c r="CJ40" i="2"/>
  <c r="BF25" i="2"/>
  <c r="CJ24" i="2"/>
  <c r="CI10" i="2"/>
  <c r="CI40" i="2"/>
  <c r="CI21" i="2"/>
  <c r="CI19" i="2"/>
  <c r="CI48" i="2"/>
  <c r="CI24" i="2"/>
  <c r="CI17" i="2"/>
  <c r="CJ49" i="2"/>
  <c r="CJ41" i="2"/>
  <c r="M51" i="2"/>
  <c r="V51" i="2" s="1"/>
  <c r="V50" i="2"/>
  <c r="V43" i="2"/>
  <c r="W27" i="2"/>
  <c r="W23" i="2"/>
  <c r="M13" i="2"/>
  <c r="V13" i="2" s="1"/>
  <c r="V9" i="2"/>
  <c r="M8" i="2"/>
  <c r="V8" i="2" s="1"/>
  <c r="V47" i="2"/>
  <c r="V52" i="2"/>
  <c r="V48" i="2"/>
  <c r="V44" i="2"/>
  <c r="V14" i="2"/>
  <c r="V10" i="2"/>
  <c r="V36" i="2"/>
  <c r="V28" i="2"/>
  <c r="M24" i="2"/>
  <c r="V24" i="2" s="1"/>
  <c r="V23" i="2"/>
  <c r="W10" i="2"/>
  <c r="W52" i="2"/>
  <c r="W48" i="2"/>
  <c r="W47" i="2"/>
  <c r="W46" i="2"/>
  <c r="W43" i="2"/>
  <c r="W32" i="2"/>
  <c r="W26" i="2"/>
  <c r="W22" i="2"/>
  <c r="V18" i="2"/>
  <c r="W9" i="2"/>
  <c r="V34" i="2"/>
  <c r="W50" i="2"/>
  <c r="W42" i="2"/>
  <c r="V38" i="2"/>
  <c r="W35" i="2"/>
  <c r="V16" i="2"/>
  <c r="W12" i="2"/>
  <c r="V30" i="2"/>
  <c r="W34" i="2"/>
  <c r="W28" i="2"/>
  <c r="V26" i="2"/>
  <c r="V22" i="2"/>
  <c r="W20" i="2"/>
  <c r="CW19" i="1"/>
  <c r="DB20" i="1"/>
  <c r="BO15" i="1"/>
  <c r="CH15" i="1" s="1"/>
  <c r="DB8" i="1"/>
  <c r="CW30" i="1"/>
  <c r="DB25" i="1"/>
  <c r="DB24" i="1"/>
  <c r="DB16" i="1"/>
  <c r="CW11" i="1"/>
  <c r="CW33" i="1"/>
  <c r="BO24" i="1"/>
  <c r="CH24" i="1" s="1"/>
  <c r="DB12" i="1"/>
  <c r="CH25" i="1"/>
  <c r="CJ10" i="1"/>
  <c r="CR20" i="1"/>
  <c r="BG18" i="1"/>
  <c r="CI18" i="1" s="1"/>
  <c r="BO17" i="1"/>
  <c r="CH17" i="1" s="1"/>
  <c r="BG16" i="1"/>
  <c r="CI16" i="1" s="1"/>
  <c r="CI10" i="1"/>
  <c r="CJ15" i="1"/>
  <c r="CI33" i="1"/>
  <c r="CR21" i="1"/>
  <c r="CR8" i="1"/>
  <c r="DB53" i="1"/>
  <c r="AM44" i="1"/>
  <c r="BF44" i="1" s="1"/>
  <c r="AM40" i="1"/>
  <c r="BF40" i="1" s="1"/>
  <c r="DB18" i="1"/>
  <c r="DB49" i="1"/>
  <c r="CW46" i="1"/>
  <c r="CW13" i="1"/>
  <c r="CW10" i="1"/>
  <c r="CI47" i="1"/>
  <c r="CI39" i="1"/>
  <c r="CI35" i="1"/>
  <c r="BF35" i="1"/>
  <c r="CI51" i="1"/>
  <c r="CI49" i="1"/>
  <c r="CI45" i="1"/>
  <c r="CI43" i="1"/>
  <c r="CI41" i="1"/>
  <c r="CI22" i="1"/>
  <c r="CI15" i="1"/>
  <c r="CI11" i="1"/>
  <c r="CI25" i="1"/>
  <c r="V52" i="1"/>
  <c r="W51" i="1"/>
  <c r="V48" i="1"/>
  <c r="V44" i="1"/>
  <c r="M37" i="1"/>
  <c r="V37" i="1" s="1"/>
  <c r="M35" i="1"/>
  <c r="V35" i="1" s="1"/>
  <c r="V32" i="1"/>
  <c r="M26" i="1"/>
  <c r="V26" i="1" s="1"/>
  <c r="V25" i="1"/>
  <c r="M22" i="1"/>
  <c r="V22" i="1" s="1"/>
  <c r="V17" i="1"/>
  <c r="V34" i="1"/>
  <c r="V50" i="1"/>
  <c r="M46" i="1"/>
  <c r="V46" i="1" s="1"/>
  <c r="M40" i="1"/>
  <c r="V40" i="1" s="1"/>
  <c r="V36" i="1"/>
  <c r="M30" i="1"/>
  <c r="V30" i="1" s="1"/>
  <c r="V53" i="1"/>
  <c r="W50" i="1"/>
  <c r="W49" i="1"/>
  <c r="W42" i="1"/>
  <c r="W41" i="1"/>
  <c r="W34" i="1"/>
  <c r="W33" i="1"/>
  <c r="D29" i="1"/>
  <c r="V29" i="1" s="1"/>
  <c r="W28" i="1"/>
  <c r="W18" i="1"/>
  <c r="W52" i="1"/>
  <c r="W44" i="1"/>
  <c r="W36" i="1"/>
  <c r="V31" i="1"/>
  <c r="V28" i="1"/>
  <c r="W14" i="1"/>
  <c r="V49" i="1"/>
  <c r="V41" i="1"/>
  <c r="V33" i="1"/>
  <c r="CJ30" i="2"/>
  <c r="AE30" i="2"/>
  <c r="CI30" i="2" s="1"/>
  <c r="AM28" i="2"/>
  <c r="BF28" i="2" s="1"/>
  <c r="CR28" i="2"/>
  <c r="BG51" i="2"/>
  <c r="CI51" i="2" s="1"/>
  <c r="CJ51" i="2"/>
  <c r="DB50" i="2"/>
  <c r="AM50" i="2"/>
  <c r="BF50" i="2" s="1"/>
  <c r="CI49" i="2"/>
  <c r="AM48" i="2"/>
  <c r="BF48" i="2" s="1"/>
  <c r="CR48" i="2"/>
  <c r="BO47" i="2"/>
  <c r="CH46" i="2"/>
  <c r="V46" i="2"/>
  <c r="CI45" i="2"/>
  <c r="AM44" i="2"/>
  <c r="BF44" i="2" s="1"/>
  <c r="CR44" i="2"/>
  <c r="BG43" i="2"/>
  <c r="CI43" i="2" s="1"/>
  <c r="CJ43" i="2"/>
  <c r="BG39" i="2"/>
  <c r="CI39" i="2" s="1"/>
  <c r="CJ39" i="2"/>
  <c r="W37" i="2"/>
  <c r="M37" i="2"/>
  <c r="V37" i="2" s="1"/>
  <c r="AM36" i="2"/>
  <c r="BF36" i="2" s="1"/>
  <c r="CR36" i="2"/>
  <c r="BO35" i="2"/>
  <c r="AM35" i="2"/>
  <c r="BF35" i="2" s="1"/>
  <c r="V35" i="2"/>
  <c r="AM34" i="2"/>
  <c r="BG31" i="2"/>
  <c r="CI31" i="2" s="1"/>
  <c r="CJ31" i="2"/>
  <c r="W29" i="2"/>
  <c r="M29" i="2"/>
  <c r="V29" i="2" s="1"/>
  <c r="BO27" i="2"/>
  <c r="V27" i="2"/>
  <c r="CJ26" i="2"/>
  <c r="AE26" i="2"/>
  <c r="CI26" i="2" s="1"/>
  <c r="CR25" i="2"/>
  <c r="AM24" i="2"/>
  <c r="BF24" i="2" s="1"/>
  <c r="CR24" i="2"/>
  <c r="AM23" i="2"/>
  <c r="BF23" i="2" s="1"/>
  <c r="CW23" i="2"/>
  <c r="AM22" i="2"/>
  <c r="W49" i="2"/>
  <c r="M49" i="2"/>
  <c r="V49" i="2" s="1"/>
  <c r="W45" i="2"/>
  <c r="M45" i="2"/>
  <c r="V45" i="2" s="1"/>
  <c r="CR49" i="2"/>
  <c r="CR45" i="2"/>
  <c r="DB42" i="2"/>
  <c r="AM42" i="2"/>
  <c r="BF42" i="2" s="1"/>
  <c r="W41" i="2"/>
  <c r="M41" i="2"/>
  <c r="V41" i="2" s="1"/>
  <c r="W39" i="2"/>
  <c r="BG35" i="2"/>
  <c r="CI35" i="2" s="1"/>
  <c r="CJ35" i="2"/>
  <c r="CJ34" i="2"/>
  <c r="AE34" i="2"/>
  <c r="CI34" i="2" s="1"/>
  <c r="W31" i="2"/>
  <c r="BG27" i="2"/>
  <c r="CI27" i="2" s="1"/>
  <c r="CJ27" i="2"/>
  <c r="CH25" i="2"/>
  <c r="W25" i="2"/>
  <c r="M25" i="2"/>
  <c r="V25" i="2" s="1"/>
  <c r="BO23" i="2"/>
  <c r="CJ22" i="2"/>
  <c r="AE22" i="2"/>
  <c r="CI22" i="2" s="1"/>
  <c r="CJ38" i="2"/>
  <c r="AE38" i="2"/>
  <c r="CI38" i="2" s="1"/>
  <c r="AM27" i="2"/>
  <c r="BF27" i="2" s="1"/>
  <c r="CW27" i="2"/>
  <c r="W53" i="2"/>
  <c r="M53" i="2"/>
  <c r="V53" i="2" s="1"/>
  <c r="AM52" i="2"/>
  <c r="CR52" i="2"/>
  <c r="BG47" i="2"/>
  <c r="CI47" i="2" s="1"/>
  <c r="CJ47" i="2"/>
  <c r="BO43" i="2"/>
  <c r="V42" i="2"/>
  <c r="AM40" i="2"/>
  <c r="BF40" i="2" s="1"/>
  <c r="CR40" i="2"/>
  <c r="AM39" i="2"/>
  <c r="BF39" i="2" s="1"/>
  <c r="CW39" i="2"/>
  <c r="W33" i="2"/>
  <c r="M33" i="2"/>
  <c r="V33" i="2" s="1"/>
  <c r="AM32" i="2"/>
  <c r="BF32" i="2" s="1"/>
  <c r="CR32" i="2"/>
  <c r="AM31" i="2"/>
  <c r="BF31" i="2" s="1"/>
  <c r="CW31" i="2"/>
  <c r="BG23" i="2"/>
  <c r="CI23" i="2" s="1"/>
  <c r="CJ23" i="2"/>
  <c r="W34" i="3"/>
  <c r="M34" i="3"/>
  <c r="V34" i="3" s="1"/>
  <c r="BH49" i="4"/>
  <c r="AN41" i="4"/>
  <c r="BG41" i="4" s="1"/>
  <c r="CA41" i="4"/>
  <c r="AM46" i="2"/>
  <c r="W44" i="2"/>
  <c r="CR38" i="2"/>
  <c r="CJ37" i="2"/>
  <c r="W36" i="2"/>
  <c r="CJ33" i="2"/>
  <c r="CR30" i="2"/>
  <c r="CJ29" i="2"/>
  <c r="CR26" i="2"/>
  <c r="CJ25" i="2"/>
  <c r="CR22" i="2"/>
  <c r="CJ21" i="2"/>
  <c r="CR18" i="2"/>
  <c r="CJ17" i="2"/>
  <c r="CR15" i="2"/>
  <c r="BG13" i="2"/>
  <c r="CI13" i="2" s="1"/>
  <c r="CJ13" i="2"/>
  <c r="CJ12" i="2"/>
  <c r="AE12" i="2"/>
  <c r="CI12" i="2" s="1"/>
  <c r="DB9" i="2"/>
  <c r="DB8" i="2"/>
  <c r="AM8" i="2"/>
  <c r="W52" i="3"/>
  <c r="W46" i="3"/>
  <c r="M46" i="3"/>
  <c r="V46" i="3" s="1"/>
  <c r="W36" i="3"/>
  <c r="W30" i="3"/>
  <c r="M30" i="3"/>
  <c r="V30" i="3" s="1"/>
  <c r="W20" i="3"/>
  <c r="W14" i="3"/>
  <c r="M14" i="3"/>
  <c r="V14" i="3" s="1"/>
  <c r="BI49" i="4"/>
  <c r="AN48" i="4"/>
  <c r="BQ48" i="4"/>
  <c r="AN47" i="4"/>
  <c r="BG47" i="4" s="1"/>
  <c r="CA47" i="4"/>
  <c r="BH47" i="4"/>
  <c r="BI41" i="4"/>
  <c r="AN40" i="4"/>
  <c r="BQ40" i="4"/>
  <c r="L38" i="4"/>
  <c r="CA38" i="4"/>
  <c r="BQ37" i="4"/>
  <c r="L37" i="4"/>
  <c r="AE37" i="4" s="1"/>
  <c r="BH22" i="4"/>
  <c r="AF15" i="4"/>
  <c r="BI15" i="4"/>
  <c r="AF12" i="4"/>
  <c r="BH12" i="4" s="1"/>
  <c r="BI12" i="4"/>
  <c r="L11" i="4"/>
  <c r="BV11" i="4"/>
  <c r="DB12" i="2"/>
  <c r="AM12" i="2"/>
  <c r="CH8" i="2"/>
  <c r="W18" i="3"/>
  <c r="M18" i="3"/>
  <c r="V18" i="3" s="1"/>
  <c r="BI51" i="4"/>
  <c r="AN49" i="4"/>
  <c r="BG49" i="4" s="1"/>
  <c r="CA49" i="4"/>
  <c r="BH41" i="4"/>
  <c r="BH14" i="4"/>
  <c r="M21" i="2"/>
  <c r="V21" i="2" s="1"/>
  <c r="CR20" i="2"/>
  <c r="CW19" i="2"/>
  <c r="CJ19" i="2"/>
  <c r="D19" i="2"/>
  <c r="V19" i="2" s="1"/>
  <c r="AE18" i="2"/>
  <c r="CI18" i="2" s="1"/>
  <c r="M17" i="2"/>
  <c r="V17" i="2" s="1"/>
  <c r="CR16" i="2"/>
  <c r="AM14" i="2"/>
  <c r="BF14" i="2" s="1"/>
  <c r="CR14" i="2"/>
  <c r="DB13" i="2"/>
  <c r="V12" i="2"/>
  <c r="W11" i="2"/>
  <c r="M11" i="2"/>
  <c r="V11" i="2" s="1"/>
  <c r="BG9" i="2"/>
  <c r="CI9" i="2" s="1"/>
  <c r="CJ9" i="2"/>
  <c r="W7" i="2"/>
  <c r="M7" i="2"/>
  <c r="V7" i="2" s="1"/>
  <c r="W44" i="3"/>
  <c r="W38" i="3"/>
  <c r="M38" i="3"/>
  <c r="V38" i="3" s="1"/>
  <c r="W28" i="3"/>
  <c r="W22" i="3"/>
  <c r="M22" i="3"/>
  <c r="V22" i="3" s="1"/>
  <c r="W12" i="3"/>
  <c r="W8" i="3"/>
  <c r="BI53" i="4"/>
  <c r="AN52" i="4"/>
  <c r="BG52" i="4" s="1"/>
  <c r="BQ52" i="4"/>
  <c r="AN51" i="4"/>
  <c r="BG51" i="4" s="1"/>
  <c r="CA51" i="4"/>
  <c r="AE51" i="4"/>
  <c r="BH51" i="4"/>
  <c r="BI45" i="4"/>
  <c r="AN44" i="4"/>
  <c r="BG44" i="4" s="1"/>
  <c r="BQ44" i="4"/>
  <c r="AN43" i="4"/>
  <c r="BG43" i="4" s="1"/>
  <c r="CA43" i="4"/>
  <c r="BH43" i="4"/>
  <c r="BQ38" i="4"/>
  <c r="AN38" i="4"/>
  <c r="BG38" i="4" s="1"/>
  <c r="AF31" i="4"/>
  <c r="BH31" i="4" s="1"/>
  <c r="BI31" i="4"/>
  <c r="AN20" i="4"/>
  <c r="BQ20" i="4"/>
  <c r="BQ7" i="4"/>
  <c r="AN7" i="4"/>
  <c r="BG48" i="1"/>
  <c r="CI48" i="1" s="1"/>
  <c r="CJ48" i="1"/>
  <c r="BG40" i="1"/>
  <c r="CI40" i="1" s="1"/>
  <c r="CJ40" i="1"/>
  <c r="BG31" i="1"/>
  <c r="CI31" i="1" s="1"/>
  <c r="CJ31" i="1"/>
  <c r="W15" i="2"/>
  <c r="M15" i="2"/>
  <c r="V15" i="2" s="1"/>
  <c r="W50" i="3"/>
  <c r="M50" i="3"/>
  <c r="V50" i="3" s="1"/>
  <c r="AN50" i="4"/>
  <c r="BQ50" i="4"/>
  <c r="BI43" i="4"/>
  <c r="AN42" i="4"/>
  <c r="BQ42" i="4"/>
  <c r="AN28" i="4"/>
  <c r="BQ28" i="4"/>
  <c r="CR51" i="2"/>
  <c r="CJ50" i="2"/>
  <c r="CR47" i="2"/>
  <c r="CJ46" i="2"/>
  <c r="CR43" i="2"/>
  <c r="CJ42" i="2"/>
  <c r="CR11" i="2"/>
  <c r="AM10" i="2"/>
  <c r="BF10" i="2" s="1"/>
  <c r="CR10" i="2"/>
  <c r="CJ8" i="2"/>
  <c r="AE8" i="2"/>
  <c r="CI8" i="2" s="1"/>
  <c r="CR7" i="2"/>
  <c r="W42" i="3"/>
  <c r="M42" i="3"/>
  <c r="V42" i="3" s="1"/>
  <c r="W26" i="3"/>
  <c r="M26" i="3"/>
  <c r="V26" i="3" s="1"/>
  <c r="W10" i="3"/>
  <c r="M10" i="3"/>
  <c r="V10" i="3" s="1"/>
  <c r="AN53" i="4"/>
  <c r="BG53" i="4" s="1"/>
  <c r="CA53" i="4"/>
  <c r="BH53" i="4"/>
  <c r="BI47" i="4"/>
  <c r="AN46" i="4"/>
  <c r="BG46" i="4" s="1"/>
  <c r="BQ46" i="4"/>
  <c r="AN45" i="4"/>
  <c r="BG45" i="4" s="1"/>
  <c r="CA45" i="4"/>
  <c r="BH45" i="4"/>
  <c r="BI38" i="4"/>
  <c r="D38" i="4"/>
  <c r="BH30" i="4"/>
  <c r="AF23" i="4"/>
  <c r="BI23" i="4"/>
  <c r="AF29" i="4"/>
  <c r="BH29" i="4" s="1"/>
  <c r="BI29" i="4"/>
  <c r="AN26" i="4"/>
  <c r="BQ26" i="4"/>
  <c r="AF21" i="4"/>
  <c r="BH21" i="4" s="1"/>
  <c r="BI21" i="4"/>
  <c r="AN18" i="4"/>
  <c r="BQ18" i="4"/>
  <c r="AF13" i="4"/>
  <c r="BH13" i="4" s="1"/>
  <c r="BI13" i="4"/>
  <c r="BH11" i="4"/>
  <c r="L7" i="4"/>
  <c r="BV7" i="4"/>
  <c r="BG46" i="1"/>
  <c r="CI46" i="1" s="1"/>
  <c r="CJ46" i="1"/>
  <c r="BG38" i="1"/>
  <c r="CI38" i="1" s="1"/>
  <c r="CJ38" i="1"/>
  <c r="AN39" i="4"/>
  <c r="D36" i="4"/>
  <c r="BI36" i="4"/>
  <c r="L35" i="4"/>
  <c r="D34" i="4"/>
  <c r="BI34" i="4"/>
  <c r="AN30" i="4"/>
  <c r="BQ30" i="4"/>
  <c r="BH28" i="4"/>
  <c r="AN27" i="4"/>
  <c r="L27" i="4"/>
  <c r="AF25" i="4"/>
  <c r="BH25" i="4" s="1"/>
  <c r="BI25" i="4"/>
  <c r="AN22" i="4"/>
  <c r="BQ22" i="4"/>
  <c r="BH20" i="4"/>
  <c r="AN19" i="4"/>
  <c r="L19" i="4"/>
  <c r="AE19" i="4" s="1"/>
  <c r="AF17" i="4"/>
  <c r="BH17" i="4" s="1"/>
  <c r="BI17" i="4"/>
  <c r="AN14" i="4"/>
  <c r="BQ14" i="4"/>
  <c r="BQ11" i="4"/>
  <c r="AN11" i="4"/>
  <c r="BG11" i="4" s="1"/>
  <c r="BG50" i="1"/>
  <c r="CI50" i="1" s="1"/>
  <c r="CJ50" i="1"/>
  <c r="BG42" i="1"/>
  <c r="CI42" i="1" s="1"/>
  <c r="CJ42" i="1"/>
  <c r="BG34" i="1"/>
  <c r="CI34" i="1" s="1"/>
  <c r="CJ34" i="1"/>
  <c r="AN37" i="4"/>
  <c r="BG37" i="4" s="1"/>
  <c r="BH33" i="4"/>
  <c r="AN32" i="4"/>
  <c r="BQ32" i="4"/>
  <c r="AN29" i="4"/>
  <c r="AF27" i="4"/>
  <c r="BH27" i="4" s="1"/>
  <c r="BI27" i="4"/>
  <c r="AN24" i="4"/>
  <c r="BQ24" i="4"/>
  <c r="AN21" i="4"/>
  <c r="AF19" i="4"/>
  <c r="BH19" i="4" s="1"/>
  <c r="BI19" i="4"/>
  <c r="AN16" i="4"/>
  <c r="BQ16" i="4"/>
  <c r="AN13" i="4"/>
  <c r="AF10" i="4"/>
  <c r="BH10" i="4" s="1"/>
  <c r="BI10" i="4"/>
  <c r="BG52" i="1"/>
  <c r="CI52" i="1" s="1"/>
  <c r="CJ52" i="1"/>
  <c r="BG44" i="1"/>
  <c r="CI44" i="1" s="1"/>
  <c r="CJ44" i="1"/>
  <c r="BG36" i="1"/>
  <c r="CI36" i="1" s="1"/>
  <c r="CJ36" i="1"/>
  <c r="AE21" i="1"/>
  <c r="CI21" i="1" s="1"/>
  <c r="CJ21" i="1"/>
  <c r="AE20" i="1"/>
  <c r="CI20" i="1" s="1"/>
  <c r="CJ20" i="1"/>
  <c r="D20" i="1"/>
  <c r="V20" i="1" s="1"/>
  <c r="W20" i="1"/>
  <c r="BO19" i="1"/>
  <c r="DB19" i="1"/>
  <c r="BO14" i="1"/>
  <c r="CR14" i="1"/>
  <c r="BI32" i="4"/>
  <c r="BI30" i="4"/>
  <c r="BI28" i="4"/>
  <c r="BI26" i="4"/>
  <c r="BI24" i="4"/>
  <c r="BI22" i="4"/>
  <c r="BI20" i="4"/>
  <c r="BI18" i="4"/>
  <c r="BI16" i="4"/>
  <c r="BI14" i="4"/>
  <c r="BQ12" i="4"/>
  <c r="AN12" i="4"/>
  <c r="BI11" i="4"/>
  <c r="AN10" i="4"/>
  <c r="BQ10" i="4"/>
  <c r="AF9" i="4"/>
  <c r="BH9" i="4" s="1"/>
  <c r="BI9" i="4"/>
  <c r="L8" i="4"/>
  <c r="AE8" i="4" s="1"/>
  <c r="I52" i="5"/>
  <c r="I48" i="5"/>
  <c r="I44" i="5"/>
  <c r="I40" i="5"/>
  <c r="I36" i="5"/>
  <c r="I32" i="5"/>
  <c r="I24" i="5"/>
  <c r="I20" i="5"/>
  <c r="I16" i="5"/>
  <c r="I8" i="5"/>
  <c r="BO53" i="1"/>
  <c r="CR53" i="1"/>
  <c r="BO51" i="1"/>
  <c r="CR51" i="1"/>
  <c r="BO49" i="1"/>
  <c r="CR49" i="1"/>
  <c r="BO47" i="1"/>
  <c r="CR47" i="1"/>
  <c r="BO45" i="1"/>
  <c r="CR45" i="1"/>
  <c r="BO43" i="1"/>
  <c r="CR43" i="1"/>
  <c r="BO41" i="1"/>
  <c r="CR41" i="1"/>
  <c r="BO39" i="1"/>
  <c r="CR39" i="1"/>
  <c r="BO37" i="1"/>
  <c r="CR37" i="1"/>
  <c r="BO35" i="1"/>
  <c r="CR35" i="1"/>
  <c r="BO33" i="1"/>
  <c r="CR33" i="1"/>
  <c r="BO32" i="1"/>
  <c r="CR32" i="1"/>
  <c r="BG28" i="1"/>
  <c r="CI28" i="1" s="1"/>
  <c r="CJ28" i="1"/>
  <c r="CR26" i="1"/>
  <c r="BO26" i="1"/>
  <c r="M21" i="1"/>
  <c r="V21" i="1" s="1"/>
  <c r="W21" i="1"/>
  <c r="CW9" i="1"/>
  <c r="BO9" i="1"/>
  <c r="CW8" i="1"/>
  <c r="BO8" i="1"/>
  <c r="AN8" i="4"/>
  <c r="BQ8" i="4"/>
  <c r="AF7" i="4"/>
  <c r="BH7" i="4" s="1"/>
  <c r="BI7" i="4"/>
  <c r="I50" i="5"/>
  <c r="I46" i="5"/>
  <c r="I42" i="5"/>
  <c r="I38" i="5"/>
  <c r="I34" i="5"/>
  <c r="I30" i="5"/>
  <c r="I26" i="5"/>
  <c r="I22" i="5"/>
  <c r="I18" i="5"/>
  <c r="I12" i="5"/>
  <c r="CW29" i="1"/>
  <c r="AM29" i="1"/>
  <c r="BF29" i="1" s="1"/>
  <c r="AM23" i="1"/>
  <c r="BF23" i="1" s="1"/>
  <c r="CR23" i="1"/>
  <c r="CW21" i="1"/>
  <c r="BO21" i="1"/>
  <c r="CW20" i="1"/>
  <c r="BO20" i="1"/>
  <c r="M9" i="1"/>
  <c r="V9" i="1" s="1"/>
  <c r="W9" i="1"/>
  <c r="BQ9" i="4"/>
  <c r="AN9" i="4"/>
  <c r="BG9" i="4" s="1"/>
  <c r="AF8" i="4"/>
  <c r="BH8" i="4" s="1"/>
  <c r="BI8" i="4"/>
  <c r="I10" i="5"/>
  <c r="BO29" i="1"/>
  <c r="CR29" i="1"/>
  <c r="CW26" i="1"/>
  <c r="AM26" i="1"/>
  <c r="BF26" i="1" s="1"/>
  <c r="D15" i="1"/>
  <c r="V15" i="1" s="1"/>
  <c r="W15" i="1"/>
  <c r="AM12" i="1"/>
  <c r="BF12" i="1" s="1"/>
  <c r="CR12" i="1"/>
  <c r="AE8" i="1"/>
  <c r="CI8" i="1" s="1"/>
  <c r="CJ8" i="1"/>
  <c r="D8" i="1"/>
  <c r="V8" i="1" s="1"/>
  <c r="W8" i="1"/>
  <c r="CR30" i="1"/>
  <c r="BO30" i="1"/>
  <c r="BG27" i="1"/>
  <c r="CI27" i="1" s="1"/>
  <c r="CJ27" i="1"/>
  <c r="D24" i="1"/>
  <c r="V24" i="1" s="1"/>
  <c r="W24" i="1"/>
  <c r="AM19" i="1"/>
  <c r="BF19" i="1" s="1"/>
  <c r="CR19" i="1"/>
  <c r="CR18" i="1"/>
  <c r="BO18" i="1"/>
  <c r="AM16" i="1"/>
  <c r="BF16" i="1" s="1"/>
  <c r="D11" i="1"/>
  <c r="V11" i="1" s="1"/>
  <c r="W11" i="1"/>
  <c r="AM7" i="1"/>
  <c r="BF7" i="1" s="1"/>
  <c r="CR7" i="1"/>
  <c r="CJ53" i="1"/>
  <c r="BO52" i="1"/>
  <c r="CJ51" i="1"/>
  <c r="BO50" i="1"/>
  <c r="CJ49" i="1"/>
  <c r="BO48" i="1"/>
  <c r="CJ47" i="1"/>
  <c r="BO46" i="1"/>
  <c r="CJ45" i="1"/>
  <c r="BO44" i="1"/>
  <c r="CJ43" i="1"/>
  <c r="BO42" i="1"/>
  <c r="CJ41" i="1"/>
  <c r="BO40" i="1"/>
  <c r="CJ39" i="1"/>
  <c r="BO38" i="1"/>
  <c r="CJ37" i="1"/>
  <c r="BO36" i="1"/>
  <c r="CJ35" i="1"/>
  <c r="BO34" i="1"/>
  <c r="CJ33" i="1"/>
  <c r="BO31" i="1"/>
  <c r="CR31" i="1"/>
  <c r="BG30" i="1"/>
  <c r="CI30" i="1" s="1"/>
  <c r="CJ30" i="1"/>
  <c r="CR28" i="1"/>
  <c r="BO28" i="1"/>
  <c r="CJ24" i="1"/>
  <c r="BO23" i="1"/>
  <c r="D23" i="1"/>
  <c r="V23" i="1" s="1"/>
  <c r="W23" i="1"/>
  <c r="BO22" i="1"/>
  <c r="CR22" i="1"/>
  <c r="AM20" i="1"/>
  <c r="CI19" i="1"/>
  <c r="CW17" i="1"/>
  <c r="D16" i="1"/>
  <c r="V16" i="1" s="1"/>
  <c r="W16" i="1"/>
  <c r="BO13" i="1"/>
  <c r="V13" i="1"/>
  <c r="BO12" i="1"/>
  <c r="AM11" i="1"/>
  <c r="BF11" i="1" s="1"/>
  <c r="CR11" i="1"/>
  <c r="CR10" i="1"/>
  <c r="BO10" i="1"/>
  <c r="CJ9" i="1"/>
  <c r="AM8" i="1"/>
  <c r="CI7" i="1"/>
  <c r="BG32" i="1"/>
  <c r="CI32" i="1" s="1"/>
  <c r="CJ32" i="1"/>
  <c r="BG29" i="1"/>
  <c r="CI29" i="1" s="1"/>
  <c r="CJ29" i="1"/>
  <c r="BO27" i="1"/>
  <c r="CR27" i="1"/>
  <c r="BG26" i="1"/>
  <c r="CI26" i="1" s="1"/>
  <c r="CJ26" i="1"/>
  <c r="CJ25" i="1"/>
  <c r="W25" i="1"/>
  <c r="CI23" i="1"/>
  <c r="D19" i="1"/>
  <c r="V19" i="1" s="1"/>
  <c r="W19" i="1"/>
  <c r="CR16" i="1"/>
  <c r="AM15" i="1"/>
  <c r="BF15" i="1" s="1"/>
  <c r="CR15" i="1"/>
  <c r="AE13" i="1"/>
  <c r="CI13" i="1" s="1"/>
  <c r="CJ13" i="1"/>
  <c r="D12" i="1"/>
  <c r="V12" i="1" s="1"/>
  <c r="W12" i="1"/>
  <c r="BO11" i="1"/>
  <c r="DB11" i="1"/>
  <c r="BO7" i="1"/>
  <c r="D7" i="1"/>
  <c r="V7" i="1" s="1"/>
  <c r="W7" i="1"/>
  <c r="CJ22" i="1"/>
  <c r="AM21" i="1"/>
  <c r="CJ14" i="1"/>
  <c r="V14" i="1"/>
  <c r="AM13" i="1"/>
  <c r="AM25" i="1"/>
  <c r="BF25" i="1" s="1"/>
  <c r="V18" i="1"/>
  <c r="AM17" i="1"/>
  <c r="BF17" i="1" s="1"/>
  <c r="V10" i="1"/>
  <c r="AM9" i="1"/>
  <c r="BF9" i="1" s="1"/>
  <c r="DD54" i="6"/>
  <c r="DF54" i="6"/>
  <c r="DG54" i="6"/>
  <c r="DH54" i="6"/>
  <c r="BV54" i="6"/>
  <c r="BW54" i="6"/>
  <c r="BX54" i="6"/>
  <c r="BY54" i="6"/>
  <c r="BZ54" i="6"/>
  <c r="CA54" i="6"/>
  <c r="CB54" i="6"/>
  <c r="CC54" i="6"/>
  <c r="CD54" i="6"/>
  <c r="CE54" i="6"/>
  <c r="CF54" i="6"/>
  <c r="CG54" i="6"/>
  <c r="CH54" i="6"/>
  <c r="CI54" i="6"/>
  <c r="CJ54" i="6"/>
  <c r="CK54" i="6"/>
  <c r="CL54" i="6"/>
  <c r="CM54" i="6"/>
  <c r="CN54" i="6"/>
  <c r="CO54" i="6"/>
  <c r="CP54" i="6"/>
  <c r="CQ54" i="6"/>
  <c r="CR54" i="6"/>
  <c r="CS54" i="6"/>
  <c r="CT54" i="6"/>
  <c r="CU54" i="6"/>
  <c r="CV54" i="6"/>
  <c r="CW54" i="6"/>
  <c r="CX54" i="6"/>
  <c r="CY54" i="6"/>
  <c r="CZ54" i="6"/>
  <c r="DA54" i="6"/>
  <c r="DB54" i="6"/>
  <c r="DC54" i="6"/>
  <c r="DE54" i="6"/>
  <c r="DI54" i="6"/>
  <c r="DJ54" i="6"/>
  <c r="DK54" i="6"/>
  <c r="DL54" i="6"/>
  <c r="DM54" i="6"/>
  <c r="DN54" i="6"/>
  <c r="DO54" i="6"/>
  <c r="DP54" i="6"/>
  <c r="DQ54" i="6"/>
  <c r="DR54" i="6"/>
  <c r="DS54" i="6"/>
  <c r="DT54" i="6"/>
  <c r="DU54" i="6"/>
  <c r="BB54" i="6"/>
  <c r="BR54" i="6"/>
  <c r="BN54" i="6"/>
  <c r="BJ54" i="6"/>
  <c r="BF54" i="6"/>
  <c r="AX54" i="6"/>
  <c r="AT54" i="6"/>
  <c r="AP54" i="6"/>
  <c r="AL54" i="6"/>
  <c r="AH54" i="6"/>
  <c r="AD54" i="6"/>
  <c r="V54" i="6"/>
  <c r="R54" i="6"/>
  <c r="N54" i="6"/>
  <c r="Z54" i="6"/>
  <c r="J54" i="6"/>
  <c r="F54" i="6"/>
  <c r="R54" i="5"/>
  <c r="Z54" i="5"/>
  <c r="AH54" i="5"/>
  <c r="AP54" i="5"/>
  <c r="AX54" i="5"/>
  <c r="K54" i="5"/>
  <c r="J54" i="5"/>
  <c r="O54" i="3"/>
  <c r="P54" i="3"/>
  <c r="Q54" i="3"/>
  <c r="R54" i="3"/>
  <c r="S54" i="3"/>
  <c r="T54" i="3"/>
  <c r="U54" i="3"/>
  <c r="BU54" i="6"/>
  <c r="BT54" i="6"/>
  <c r="BS54" i="6"/>
  <c r="BQ54" i="6"/>
  <c r="BP54" i="6"/>
  <c r="BO54" i="6"/>
  <c r="BM54" i="6"/>
  <c r="BL54" i="6"/>
  <c r="BK54" i="6"/>
  <c r="BI54" i="6"/>
  <c r="BH54" i="6"/>
  <c r="BG54" i="6"/>
  <c r="BE54" i="6"/>
  <c r="BD54" i="6"/>
  <c r="BC54" i="6"/>
  <c r="BA54" i="6"/>
  <c r="AZ54" i="6"/>
  <c r="AY54" i="6"/>
  <c r="AW54" i="6"/>
  <c r="AV54" i="6"/>
  <c r="AU54" i="6"/>
  <c r="AS54" i="6"/>
  <c r="AR54" i="6"/>
  <c r="AQ54" i="6"/>
  <c r="AO54" i="6"/>
  <c r="AN54" i="6"/>
  <c r="AM54" i="6"/>
  <c r="AK54" i="6"/>
  <c r="AJ54" i="6"/>
  <c r="AI54" i="6"/>
  <c r="AG54" i="6"/>
  <c r="AF54" i="6"/>
  <c r="AE54" i="6"/>
  <c r="AC54" i="6"/>
  <c r="AB54" i="6"/>
  <c r="AA54" i="6"/>
  <c r="Y54" i="6"/>
  <c r="X54" i="6"/>
  <c r="W54" i="6"/>
  <c r="U54" i="6"/>
  <c r="T54" i="6"/>
  <c r="S54" i="6"/>
  <c r="Q54" i="6"/>
  <c r="P54" i="6"/>
  <c r="O54" i="6"/>
  <c r="M54" i="6"/>
  <c r="L54" i="6"/>
  <c r="K54" i="6"/>
  <c r="I54" i="6"/>
  <c r="H54" i="6"/>
  <c r="G54" i="6"/>
  <c r="BD54" i="5"/>
  <c r="BC54" i="5"/>
  <c r="BA54" i="5"/>
  <c r="AZ54" i="5"/>
  <c r="AY54" i="5"/>
  <c r="AV54" i="5"/>
  <c r="AU54" i="5"/>
  <c r="AS54" i="5"/>
  <c r="AR54" i="5"/>
  <c r="AQ54" i="5"/>
  <c r="AN54" i="5"/>
  <c r="AM54" i="5"/>
  <c r="AK54" i="5"/>
  <c r="AJ54" i="5"/>
  <c r="AI54" i="5"/>
  <c r="AF54" i="5"/>
  <c r="AE54" i="5"/>
  <c r="AC54" i="5"/>
  <c r="AB54" i="5"/>
  <c r="AA54" i="5"/>
  <c r="X54" i="5"/>
  <c r="W54" i="5"/>
  <c r="U54" i="5"/>
  <c r="T54" i="5"/>
  <c r="S54" i="5"/>
  <c r="P54" i="5"/>
  <c r="O54" i="5"/>
  <c r="M54" i="5"/>
  <c r="L54" i="5"/>
  <c r="BF54" i="4"/>
  <c r="BE54" i="4"/>
  <c r="BD54" i="4"/>
  <c r="BC54" i="4"/>
  <c r="BB54" i="4"/>
  <c r="BA54" i="4"/>
  <c r="AZ54" i="4"/>
  <c r="AX54" i="4"/>
  <c r="AW54" i="4"/>
  <c r="AV54" i="4"/>
  <c r="AU54" i="4"/>
  <c r="AS54" i="4"/>
  <c r="AR54" i="4"/>
  <c r="AQ54" i="4"/>
  <c r="AP54" i="4"/>
  <c r="AM54" i="4"/>
  <c r="AL54" i="4"/>
  <c r="AK54" i="4"/>
  <c r="AJ54" i="4"/>
  <c r="AI54" i="4"/>
  <c r="AH54" i="4"/>
  <c r="AD54" i="4"/>
  <c r="AC54" i="4"/>
  <c r="AB54" i="4"/>
  <c r="AA54" i="4"/>
  <c r="Z54" i="4"/>
  <c r="Y54" i="4"/>
  <c r="X54" i="4"/>
  <c r="V54" i="4"/>
  <c r="U54" i="4"/>
  <c r="T54" i="4"/>
  <c r="S54" i="4"/>
  <c r="Q54" i="4"/>
  <c r="P54" i="4"/>
  <c r="O54" i="4"/>
  <c r="N54" i="4"/>
  <c r="K54" i="4"/>
  <c r="J54" i="4"/>
  <c r="I54" i="4"/>
  <c r="H54" i="4"/>
  <c r="G54" i="4"/>
  <c r="F54" i="4"/>
  <c r="AB54" i="3"/>
  <c r="L54" i="3"/>
  <c r="K54" i="3"/>
  <c r="J54" i="3"/>
  <c r="I54" i="3"/>
  <c r="H54" i="3"/>
  <c r="G54" i="3"/>
  <c r="F54" i="3"/>
  <c r="DG54" i="2"/>
  <c r="CP54" i="2"/>
  <c r="CG54" i="2"/>
  <c r="CF54" i="2"/>
  <c r="CE54" i="2"/>
  <c r="CD54" i="2"/>
  <c r="CC54" i="2"/>
  <c r="CB54" i="2"/>
  <c r="CA54" i="2"/>
  <c r="BY54" i="2"/>
  <c r="BX54" i="2"/>
  <c r="BW54" i="2"/>
  <c r="BV54" i="2"/>
  <c r="BT54" i="2"/>
  <c r="BS54" i="2"/>
  <c r="BR54" i="2"/>
  <c r="BQ54" i="2"/>
  <c r="BN54" i="2"/>
  <c r="BM54" i="2"/>
  <c r="BL54" i="2"/>
  <c r="BK54" i="2"/>
  <c r="BJ54" i="2"/>
  <c r="BI54" i="2"/>
  <c r="BE54" i="2"/>
  <c r="BD54" i="2"/>
  <c r="BC54" i="2"/>
  <c r="BB54" i="2"/>
  <c r="BA54" i="2"/>
  <c r="AZ54" i="2"/>
  <c r="AY54" i="2"/>
  <c r="AW54" i="2"/>
  <c r="AV54" i="2"/>
  <c r="AU54" i="2"/>
  <c r="AT54" i="2"/>
  <c r="AR54" i="2"/>
  <c r="AQ54" i="2"/>
  <c r="AP54" i="2"/>
  <c r="AO54" i="2"/>
  <c r="AL54" i="2"/>
  <c r="AK54" i="2"/>
  <c r="AJ54" i="2"/>
  <c r="AI54" i="2"/>
  <c r="AH54" i="2"/>
  <c r="AG54" i="2"/>
  <c r="U54" i="2"/>
  <c r="T54" i="2"/>
  <c r="S54" i="2"/>
  <c r="R54" i="2"/>
  <c r="Q54" i="2"/>
  <c r="P54" i="2"/>
  <c r="O54" i="2"/>
  <c r="L54" i="2"/>
  <c r="K54" i="2"/>
  <c r="J54" i="2"/>
  <c r="I54" i="2"/>
  <c r="H54" i="2"/>
  <c r="G54" i="2"/>
  <c r="F54" i="2"/>
  <c r="CG54" i="1"/>
  <c r="CF54" i="1"/>
  <c r="CE54" i="1"/>
  <c r="CD54" i="1"/>
  <c r="CC54" i="1"/>
  <c r="CB54" i="1"/>
  <c r="CA54" i="1"/>
  <c r="BY54" i="1"/>
  <c r="BX54" i="1"/>
  <c r="BW54" i="1"/>
  <c r="BV54" i="1"/>
  <c r="BT54" i="1"/>
  <c r="BS54" i="1"/>
  <c r="BR54" i="1"/>
  <c r="BQ54" i="1"/>
  <c r="BN54" i="1"/>
  <c r="BM54" i="1"/>
  <c r="BL54" i="1"/>
  <c r="BK54" i="1"/>
  <c r="BJ54" i="1"/>
  <c r="BI54" i="1"/>
  <c r="BE54" i="1"/>
  <c r="BD54" i="1"/>
  <c r="BC54" i="1"/>
  <c r="BB54" i="1"/>
  <c r="BA54" i="1"/>
  <c r="AZ54" i="1"/>
  <c r="AY54" i="1"/>
  <c r="AW54" i="1"/>
  <c r="AV54" i="1"/>
  <c r="AU54" i="1"/>
  <c r="AT54" i="1"/>
  <c r="AR54" i="1"/>
  <c r="AQ54" i="1"/>
  <c r="AP54" i="1"/>
  <c r="AO54" i="1"/>
  <c r="AL54" i="1"/>
  <c r="AK54" i="1"/>
  <c r="AJ54" i="1"/>
  <c r="AI54" i="1"/>
  <c r="AH54" i="1"/>
  <c r="AG54" i="1"/>
  <c r="AB54" i="1"/>
  <c r="U54" i="1"/>
  <c r="T54" i="1"/>
  <c r="S54" i="1"/>
  <c r="R54" i="1"/>
  <c r="Q54" i="1"/>
  <c r="P54" i="1"/>
  <c r="O54" i="1"/>
  <c r="L54" i="1"/>
  <c r="K54" i="1"/>
  <c r="J54" i="1"/>
  <c r="I54" i="1"/>
  <c r="H54" i="1"/>
  <c r="G54" i="1"/>
  <c r="F54" i="1"/>
  <c r="D54" i="6"/>
  <c r="BB54" i="5"/>
  <c r="E54" i="4"/>
  <c r="CF54" i="4"/>
  <c r="CG54" i="4"/>
  <c r="BR54" i="4"/>
  <c r="X54" i="3"/>
  <c r="L2" i="8"/>
  <c r="M2" i="8" s="1"/>
  <c r="AC2" i="8"/>
  <c r="E54" i="5"/>
  <c r="CB54" i="4"/>
  <c r="CE54" i="4"/>
  <c r="AO54" i="4"/>
  <c r="AA54" i="3"/>
  <c r="E54" i="3"/>
  <c r="CQ53" i="2" l="1"/>
  <c r="CQ41" i="2"/>
  <c r="BF21" i="1"/>
  <c r="AE48" i="4"/>
  <c r="BP34" i="4"/>
  <c r="CQ45" i="2"/>
  <c r="CH16" i="1"/>
  <c r="DJ16" i="1" s="1"/>
  <c r="BP15" i="4"/>
  <c r="BG34" i="4"/>
  <c r="BP17" i="4"/>
  <c r="CQ30" i="2"/>
  <c r="CQ18" i="2"/>
  <c r="CQ38" i="2"/>
  <c r="CQ16" i="2"/>
  <c r="CQ25" i="2"/>
  <c r="CQ17" i="2"/>
  <c r="BP31" i="4"/>
  <c r="BF52" i="2"/>
  <c r="DJ52" i="2" s="1"/>
  <c r="BG25" i="4"/>
  <c r="CI25" i="4" s="1"/>
  <c r="BP36" i="4"/>
  <c r="BG23" i="4"/>
  <c r="BP23" i="4"/>
  <c r="BG15" i="4"/>
  <c r="CI15" i="4" s="1"/>
  <c r="BP35" i="4"/>
  <c r="BG31" i="4"/>
  <c r="CI31" i="4" s="1"/>
  <c r="BP33" i="4"/>
  <c r="BP49" i="4"/>
  <c r="BG29" i="4"/>
  <c r="CI29" i="4" s="1"/>
  <c r="BG39" i="4"/>
  <c r="CI39" i="4" s="1"/>
  <c r="AE49" i="4"/>
  <c r="BP25" i="4"/>
  <c r="AE23" i="4"/>
  <c r="AE35" i="4"/>
  <c r="CI35" i="4" s="1"/>
  <c r="CQ49" i="2"/>
  <c r="CQ19" i="2"/>
  <c r="CQ37" i="2"/>
  <c r="CH17" i="2"/>
  <c r="DJ17" i="2" s="1"/>
  <c r="CQ11" i="2"/>
  <c r="CQ29" i="2"/>
  <c r="CQ33" i="2"/>
  <c r="CQ15" i="2"/>
  <c r="BF53" i="2"/>
  <c r="DJ53" i="2" s="1"/>
  <c r="BF37" i="2"/>
  <c r="CQ51" i="2"/>
  <c r="CQ9" i="2"/>
  <c r="BF30" i="2"/>
  <c r="DJ30" i="2" s="1"/>
  <c r="CQ20" i="2"/>
  <c r="BF19" i="2"/>
  <c r="DJ19" i="2" s="1"/>
  <c r="DJ49" i="2"/>
  <c r="CQ21" i="2"/>
  <c r="DJ37" i="2"/>
  <c r="DJ41" i="2"/>
  <c r="DJ7" i="2"/>
  <c r="BF26" i="2"/>
  <c r="DJ26" i="2" s="1"/>
  <c r="DJ17" i="1"/>
  <c r="CQ24" i="1"/>
  <c r="DJ25" i="1"/>
  <c r="BF24" i="1"/>
  <c r="DJ24" i="1" s="1"/>
  <c r="BF20" i="1"/>
  <c r="BF13" i="1"/>
  <c r="DJ15" i="1"/>
  <c r="BP7" i="4"/>
  <c r="BP51" i="4"/>
  <c r="BP47" i="4"/>
  <c r="BP27" i="4"/>
  <c r="CI51" i="4"/>
  <c r="CI47" i="4"/>
  <c r="BP41" i="4"/>
  <c r="CI41" i="4"/>
  <c r="CI33" i="4"/>
  <c r="BG12" i="4"/>
  <c r="CI12" i="4" s="1"/>
  <c r="BG21" i="4"/>
  <c r="CI21" i="4" s="1"/>
  <c r="BH23" i="4"/>
  <c r="CI44" i="4"/>
  <c r="BG13" i="4"/>
  <c r="CI13" i="4" s="1"/>
  <c r="CI46" i="4"/>
  <c r="CI52" i="4"/>
  <c r="CI9" i="4"/>
  <c r="CH16" i="2"/>
  <c r="DJ16" i="2" s="1"/>
  <c r="CQ13" i="2"/>
  <c r="CQ7" i="2"/>
  <c r="CH51" i="2"/>
  <c r="DJ51" i="2" s="1"/>
  <c r="CH20" i="2"/>
  <c r="DJ20" i="2" s="1"/>
  <c r="CH9" i="2"/>
  <c r="DJ9" i="2" s="1"/>
  <c r="CH31" i="2"/>
  <c r="DJ31" i="2" s="1"/>
  <c r="CH39" i="2"/>
  <c r="DJ39" i="2" s="1"/>
  <c r="BF13" i="2"/>
  <c r="DJ11" i="2"/>
  <c r="CQ36" i="2"/>
  <c r="DJ21" i="2"/>
  <c r="DJ29" i="2"/>
  <c r="CQ26" i="2"/>
  <c r="CQ24" i="2"/>
  <c r="DJ24" i="2"/>
  <c r="CQ44" i="2"/>
  <c r="DJ25" i="2"/>
  <c r="CQ31" i="2"/>
  <c r="DJ45" i="2"/>
  <c r="DJ33" i="2"/>
  <c r="DJ28" i="2"/>
  <c r="DJ10" i="2"/>
  <c r="BF38" i="2"/>
  <c r="DJ38" i="2" s="1"/>
  <c r="DJ36" i="2"/>
  <c r="DJ50" i="2"/>
  <c r="DJ44" i="2"/>
  <c r="CQ16" i="1"/>
  <c r="CQ25" i="1"/>
  <c r="CH22" i="1"/>
  <c r="DJ22" i="1" s="1"/>
  <c r="CQ22" i="1"/>
  <c r="CH34" i="1"/>
  <c r="DJ34" i="1" s="1"/>
  <c r="CQ34" i="1"/>
  <c r="CH46" i="1"/>
  <c r="DJ46" i="1" s="1"/>
  <c r="CQ46" i="1"/>
  <c r="CQ8" i="1"/>
  <c r="CH8" i="1"/>
  <c r="BG26" i="4"/>
  <c r="CI26" i="4" s="1"/>
  <c r="BP26" i="4"/>
  <c r="BP11" i="4"/>
  <c r="DJ14" i="2"/>
  <c r="CH23" i="2"/>
  <c r="DJ23" i="2" s="1"/>
  <c r="CQ23" i="2"/>
  <c r="BF34" i="2"/>
  <c r="DJ34" i="2" s="1"/>
  <c r="CQ40" i="2"/>
  <c r="CQ34" i="2"/>
  <c r="CQ17" i="1"/>
  <c r="BF8" i="1"/>
  <c r="CQ13" i="1"/>
  <c r="CH13" i="1"/>
  <c r="CH28" i="1"/>
  <c r="DJ28" i="1" s="1"/>
  <c r="CQ28" i="1"/>
  <c r="CH29" i="1"/>
  <c r="DJ29" i="1" s="1"/>
  <c r="CQ29" i="1"/>
  <c r="CQ15" i="1"/>
  <c r="CH33" i="1"/>
  <c r="DJ33" i="1" s="1"/>
  <c r="CQ33" i="1"/>
  <c r="CH37" i="1"/>
  <c r="DJ37" i="1" s="1"/>
  <c r="CQ37" i="1"/>
  <c r="CH41" i="1"/>
  <c r="DJ41" i="1" s="1"/>
  <c r="CQ41" i="1"/>
  <c r="CH45" i="1"/>
  <c r="DJ45" i="1" s="1"/>
  <c r="CQ45" i="1"/>
  <c r="CH49" i="1"/>
  <c r="DJ49" i="1" s="1"/>
  <c r="CQ49" i="1"/>
  <c r="CH53" i="1"/>
  <c r="DJ53" i="1" s="1"/>
  <c r="CQ53" i="1"/>
  <c r="BP8" i="4"/>
  <c r="CH14" i="1"/>
  <c r="DJ14" i="1" s="1"/>
  <c r="CQ14" i="1"/>
  <c r="BH15" i="4"/>
  <c r="BP19" i="4"/>
  <c r="BG22" i="4"/>
  <c r="CI22" i="4" s="1"/>
  <c r="BP22" i="4"/>
  <c r="BH36" i="4"/>
  <c r="AE36" i="4"/>
  <c r="CI36" i="4" s="1"/>
  <c r="BP12" i="4"/>
  <c r="CI45" i="4"/>
  <c r="BG17" i="4"/>
  <c r="CI17" i="4" s="1"/>
  <c r="BG42" i="4"/>
  <c r="CI42" i="4" s="1"/>
  <c r="BP42" i="4"/>
  <c r="BG50" i="4"/>
  <c r="CI50" i="4" s="1"/>
  <c r="BP50" i="4"/>
  <c r="BP9" i="4"/>
  <c r="CH13" i="2"/>
  <c r="BP38" i="4"/>
  <c r="BF18" i="2"/>
  <c r="DJ18" i="2" s="1"/>
  <c r="CQ39" i="2"/>
  <c r="CQ48" i="2"/>
  <c r="BP46" i="4"/>
  <c r="BF22" i="2"/>
  <c r="DJ22" i="2" s="1"/>
  <c r="DJ40" i="2"/>
  <c r="CQ42" i="2"/>
  <c r="CQ7" i="1"/>
  <c r="CH7" i="1"/>
  <c r="DJ7" i="1" s="1"/>
  <c r="CH42" i="1"/>
  <c r="DJ42" i="1" s="1"/>
  <c r="CQ42" i="1"/>
  <c r="CQ20" i="1"/>
  <c r="CH20" i="1"/>
  <c r="BG18" i="4"/>
  <c r="CI18" i="4" s="1"/>
  <c r="BP18" i="4"/>
  <c r="AE38" i="4"/>
  <c r="CI38" i="4" s="1"/>
  <c r="BH38" i="4"/>
  <c r="BG20" i="4"/>
  <c r="CI20" i="4" s="1"/>
  <c r="BP20" i="4"/>
  <c r="BG48" i="4"/>
  <c r="CI48" i="4" s="1"/>
  <c r="BP48" i="4"/>
  <c r="BF8" i="2"/>
  <c r="DJ8" i="2" s="1"/>
  <c r="CQ8" i="2"/>
  <c r="CQ11" i="1"/>
  <c r="CH11" i="1"/>
  <c r="DJ11" i="1" s="1"/>
  <c r="CH31" i="1"/>
  <c r="DJ31" i="1" s="1"/>
  <c r="CQ31" i="1"/>
  <c r="CH36" i="1"/>
  <c r="DJ36" i="1" s="1"/>
  <c r="CQ36" i="1"/>
  <c r="CH40" i="1"/>
  <c r="DJ40" i="1" s="1"/>
  <c r="CQ40" i="1"/>
  <c r="CH44" i="1"/>
  <c r="DJ44" i="1" s="1"/>
  <c r="CQ44" i="1"/>
  <c r="CH48" i="1"/>
  <c r="DJ48" i="1" s="1"/>
  <c r="CQ48" i="1"/>
  <c r="CH52" i="1"/>
  <c r="DJ52" i="1" s="1"/>
  <c r="CQ52" i="1"/>
  <c r="CH18" i="1"/>
  <c r="DJ18" i="1" s="1"/>
  <c r="CQ18" i="1"/>
  <c r="CQ21" i="1"/>
  <c r="CH21" i="1"/>
  <c r="BG8" i="4"/>
  <c r="CI8" i="4" s="1"/>
  <c r="CQ9" i="1"/>
  <c r="CH9" i="1"/>
  <c r="DJ9" i="1" s="1"/>
  <c r="CH26" i="1"/>
  <c r="DJ26" i="1" s="1"/>
  <c r="CQ26" i="1"/>
  <c r="BG10" i="4"/>
  <c r="CI10" i="4" s="1"/>
  <c r="BP10" i="4"/>
  <c r="BG16" i="4"/>
  <c r="CI16" i="4" s="1"/>
  <c r="BP16" i="4"/>
  <c r="BG24" i="4"/>
  <c r="CI24" i="4" s="1"/>
  <c r="BP24" i="4"/>
  <c r="BG32" i="4"/>
  <c r="CI32" i="4" s="1"/>
  <c r="BP32" i="4"/>
  <c r="BG19" i="4"/>
  <c r="CI19" i="4" s="1"/>
  <c r="BG30" i="4"/>
  <c r="CI30" i="4" s="1"/>
  <c r="BP30" i="4"/>
  <c r="BH34" i="4"/>
  <c r="AE34" i="4"/>
  <c r="AE11" i="4"/>
  <c r="CI11" i="4" s="1"/>
  <c r="AE27" i="4"/>
  <c r="CI53" i="4"/>
  <c r="BG7" i="4"/>
  <c r="BP39" i="4"/>
  <c r="CI43" i="4"/>
  <c r="DJ15" i="2"/>
  <c r="BF12" i="2"/>
  <c r="DJ12" i="2" s="1"/>
  <c r="CQ12" i="2"/>
  <c r="BP37" i="4"/>
  <c r="BP45" i="4"/>
  <c r="BP52" i="4"/>
  <c r="CH43" i="2"/>
  <c r="DJ43" i="2" s="1"/>
  <c r="CQ43" i="2"/>
  <c r="CQ52" i="2"/>
  <c r="DJ48" i="2"/>
  <c r="DJ42" i="2"/>
  <c r="CQ32" i="2"/>
  <c r="CH47" i="2"/>
  <c r="DJ47" i="2" s="1"/>
  <c r="CQ47" i="2"/>
  <c r="CQ50" i="2"/>
  <c r="CH38" i="1"/>
  <c r="DJ38" i="1" s="1"/>
  <c r="CQ38" i="1"/>
  <c r="CH50" i="1"/>
  <c r="DJ50" i="1" s="1"/>
  <c r="CQ50" i="1"/>
  <c r="BG14" i="4"/>
  <c r="CI14" i="4" s="1"/>
  <c r="BP14" i="4"/>
  <c r="CH27" i="1"/>
  <c r="DJ27" i="1" s="1"/>
  <c r="CQ27" i="1"/>
  <c r="CH10" i="1"/>
  <c r="DJ10" i="1" s="1"/>
  <c r="CQ10" i="1"/>
  <c r="CQ12" i="1"/>
  <c r="CH12" i="1"/>
  <c r="DJ12" i="1" s="1"/>
  <c r="CQ23" i="1"/>
  <c r="CH23" i="1"/>
  <c r="DJ23" i="1" s="1"/>
  <c r="CH30" i="1"/>
  <c r="DJ30" i="1" s="1"/>
  <c r="CQ30" i="1"/>
  <c r="CH32" i="1"/>
  <c r="DJ32" i="1" s="1"/>
  <c r="CQ32" i="1"/>
  <c r="CH35" i="1"/>
  <c r="DJ35" i="1" s="1"/>
  <c r="CQ35" i="1"/>
  <c r="CH39" i="1"/>
  <c r="DJ39" i="1" s="1"/>
  <c r="CQ39" i="1"/>
  <c r="CH43" i="1"/>
  <c r="DJ43" i="1" s="1"/>
  <c r="CQ43" i="1"/>
  <c r="CH47" i="1"/>
  <c r="DJ47" i="1" s="1"/>
  <c r="CQ47" i="1"/>
  <c r="CH51" i="1"/>
  <c r="DJ51" i="1" s="1"/>
  <c r="CQ51" i="1"/>
  <c r="CQ19" i="1"/>
  <c r="CH19" i="1"/>
  <c r="DJ19" i="1" s="1"/>
  <c r="AE7" i="4"/>
  <c r="BP13" i="4"/>
  <c r="BP21" i="4"/>
  <c r="BP29" i="4"/>
  <c r="BG27" i="4"/>
  <c r="BP43" i="4"/>
  <c r="BG28" i="4"/>
  <c r="CI28" i="4" s="1"/>
  <c r="BP28" i="4"/>
  <c r="CI37" i="4"/>
  <c r="BG40" i="4"/>
  <c r="CI40" i="4" s="1"/>
  <c r="BP40" i="4"/>
  <c r="BP53" i="4"/>
  <c r="BF46" i="2"/>
  <c r="DJ46" i="2" s="1"/>
  <c r="CQ46" i="2"/>
  <c r="CI49" i="4"/>
  <c r="CQ10" i="2"/>
  <c r="CQ14" i="2"/>
  <c r="BP44" i="4"/>
  <c r="CQ28" i="2"/>
  <c r="CH27" i="2"/>
  <c r="DJ27" i="2" s="1"/>
  <c r="CQ27" i="2"/>
  <c r="DJ32" i="2"/>
  <c r="CH35" i="2"/>
  <c r="DJ35" i="2" s="1"/>
  <c r="CQ35" i="2"/>
  <c r="CQ22" i="2"/>
  <c r="N54" i="1"/>
  <c r="DI54" i="2"/>
  <c r="CU54" i="2"/>
  <c r="BH54" i="2"/>
  <c r="DA54" i="2"/>
  <c r="CN54" i="2"/>
  <c r="CM54" i="2"/>
  <c r="CL54" i="2"/>
  <c r="AB54" i="2"/>
  <c r="Y54" i="2"/>
  <c r="AC54" i="2"/>
  <c r="AD54" i="3"/>
  <c r="CC54" i="4"/>
  <c r="AY54" i="4"/>
  <c r="CH54" i="4"/>
  <c r="BW54" i="4"/>
  <c r="BL54" i="4"/>
  <c r="M54" i="4"/>
  <c r="AL54" i="5"/>
  <c r="D54" i="5"/>
  <c r="H54" i="5"/>
  <c r="AG54" i="5"/>
  <c r="N54" i="5"/>
  <c r="G54" i="5"/>
  <c r="BT54" i="4"/>
  <c r="BY54" i="4"/>
  <c r="BS54" i="4"/>
  <c r="BX54" i="4"/>
  <c r="BZ54" i="4"/>
  <c r="BK54" i="4"/>
  <c r="BO54" i="4"/>
  <c r="BJ54" i="4"/>
  <c r="BN54" i="4"/>
  <c r="CD54" i="4"/>
  <c r="BU54" i="4"/>
  <c r="Z54" i="3"/>
  <c r="Y54" i="3"/>
  <c r="CY54" i="2"/>
  <c r="CK54" i="2"/>
  <c r="CO54" i="2"/>
  <c r="CS54" i="2"/>
  <c r="DD54" i="2"/>
  <c r="CZ54" i="2"/>
  <c r="DE54" i="2"/>
  <c r="DF54" i="2"/>
  <c r="DH54" i="2"/>
  <c r="AS54" i="2"/>
  <c r="CV54" i="2"/>
  <c r="AN54" i="2"/>
  <c r="AA54" i="2"/>
  <c r="Z54" i="2"/>
  <c r="AD54" i="2"/>
  <c r="E54" i="2"/>
  <c r="DE54" i="1"/>
  <c r="DI54" i="1"/>
  <c r="DC54" i="1"/>
  <c r="DF54" i="1"/>
  <c r="CU54" i="1"/>
  <c r="CZ54" i="1"/>
  <c r="CY54" i="1"/>
  <c r="CV54" i="1"/>
  <c r="CN54" i="1"/>
  <c r="CK54" i="1"/>
  <c r="CO54" i="1"/>
  <c r="AA54" i="1"/>
  <c r="X54" i="1"/>
  <c r="AC54" i="1"/>
  <c r="AS54" i="1"/>
  <c r="E54" i="1"/>
  <c r="BP54" i="2"/>
  <c r="BH54" i="1"/>
  <c r="Y54" i="1"/>
  <c r="AD54" i="1"/>
  <c r="BZ54" i="1"/>
  <c r="CT54" i="1"/>
  <c r="DD54" i="1"/>
  <c r="DH54" i="1"/>
  <c r="Z54" i="1"/>
  <c r="AF54" i="1"/>
  <c r="CL54" i="1"/>
  <c r="CP54" i="1"/>
  <c r="DA54" i="1"/>
  <c r="BP54" i="1"/>
  <c r="BU54" i="1"/>
  <c r="CM54" i="1"/>
  <c r="CS54" i="1"/>
  <c r="CX54" i="1"/>
  <c r="DG54" i="1"/>
  <c r="AX54" i="1"/>
  <c r="AN54" i="1"/>
  <c r="AX54" i="2"/>
  <c r="BZ54" i="2"/>
  <c r="CX54" i="2"/>
  <c r="DC54" i="2"/>
  <c r="AG54" i="4"/>
  <c r="N54" i="2"/>
  <c r="AF54" i="2"/>
  <c r="BU54" i="2"/>
  <c r="CT54" i="2"/>
  <c r="X54" i="2"/>
  <c r="Y54" i="5"/>
  <c r="AC54" i="3"/>
  <c r="R54" i="4"/>
  <c r="AT54" i="4"/>
  <c r="BM54" i="4"/>
  <c r="Q54" i="5"/>
  <c r="AT54" i="5"/>
  <c r="N54" i="3"/>
  <c r="W54" i="4"/>
  <c r="V54" i="5"/>
  <c r="AW54" i="5"/>
  <c r="E54" i="6"/>
  <c r="AD54" i="5"/>
  <c r="AO54" i="5"/>
  <c r="BE54" i="5"/>
  <c r="DJ21" i="1" l="1"/>
  <c r="CI34" i="4"/>
  <c r="DJ20" i="1"/>
  <c r="CI23" i="4"/>
  <c r="DJ13" i="1"/>
  <c r="DJ13" i="2"/>
  <c r="DJ8" i="1"/>
  <c r="CI7" i="4"/>
  <c r="CI27" i="4"/>
  <c r="DB54" i="1"/>
  <c r="BI54" i="4"/>
  <c r="I54" i="5"/>
  <c r="F54" i="5"/>
  <c r="DB54" i="2"/>
  <c r="CR54" i="2"/>
  <c r="CJ54" i="2"/>
  <c r="AE54" i="2"/>
  <c r="CR54" i="1"/>
  <c r="M54" i="1"/>
  <c r="AN54" i="4"/>
  <c r="W54" i="1"/>
  <c r="W54" i="3"/>
  <c r="CW54" i="2"/>
  <c r="AF54" i="4"/>
  <c r="D54" i="2"/>
  <c r="BG54" i="1"/>
  <c r="D54" i="1"/>
  <c r="BQ54" i="4"/>
  <c r="D54" i="3"/>
  <c r="BO54" i="1"/>
  <c r="V54" i="1"/>
  <c r="W54" i="2"/>
  <c r="L54" i="4"/>
  <c r="BV54" i="4"/>
  <c r="CA54" i="4"/>
  <c r="D54" i="4"/>
  <c r="M54" i="3"/>
  <c r="M54" i="2"/>
  <c r="AM54" i="2"/>
  <c r="BG54" i="2"/>
  <c r="CW54" i="1"/>
  <c r="BO54" i="2"/>
  <c r="AM54" i="1"/>
  <c r="AE54" i="1"/>
  <c r="CJ54" i="1"/>
  <c r="AD2" i="8"/>
  <c r="AF2" i="8" l="1"/>
  <c r="CI54" i="2"/>
  <c r="V54" i="2"/>
  <c r="CQ54" i="2"/>
  <c r="CQ54" i="1"/>
  <c r="BF54" i="1"/>
  <c r="AE54" i="4"/>
  <c r="V54" i="3"/>
  <c r="BH54" i="4"/>
  <c r="CH54" i="1"/>
  <c r="BG54" i="4"/>
  <c r="BP54" i="4"/>
  <c r="CH54" i="2"/>
  <c r="BF54" i="2"/>
  <c r="CI54" i="1"/>
  <c r="DJ54" i="1" l="1"/>
  <c r="CI54" i="4"/>
  <c r="DJ54" i="2"/>
  <c r="AI2" i="8" l="1"/>
  <c r="AF9" i="8"/>
  <c r="AF52" i="8"/>
  <c r="AF30" i="8"/>
  <c r="AF57" i="8"/>
  <c r="AF32" i="8"/>
  <c r="AF41" i="8"/>
  <c r="AF50" i="8"/>
  <c r="AF21" i="8"/>
  <c r="AF27" i="8"/>
  <c r="AF54" i="8"/>
  <c r="AF15" i="8"/>
  <c r="AF13" i="8"/>
  <c r="AF11" i="8"/>
  <c r="AF37" i="8"/>
  <c r="AF33" i="8"/>
  <c r="AF45" i="8"/>
  <c r="AF10" i="8"/>
  <c r="AF49" i="8"/>
  <c r="AF62" i="8"/>
  <c r="AF51" i="8"/>
  <c r="AF46" i="8"/>
  <c r="AF23" i="8"/>
  <c r="AF22" i="8"/>
  <c r="AF53" i="8"/>
  <c r="AF34" i="8"/>
  <c r="AF59" i="8"/>
  <c r="AF58" i="8"/>
  <c r="AF48" i="8"/>
  <c r="AF24" i="8"/>
  <c r="AF35" i="8"/>
  <c r="AF18" i="8"/>
  <c r="AF55" i="8"/>
  <c r="AF12" i="8"/>
  <c r="AF39" i="8"/>
  <c r="AF43" i="8"/>
  <c r="AF61" i="8"/>
  <c r="AF17" i="8"/>
  <c r="AF47" i="8"/>
  <c r="AF56" i="8"/>
  <c r="AF25" i="8"/>
  <c r="AF60" i="8"/>
  <c r="AF19" i="8"/>
  <c r="AF38" i="8"/>
  <c r="AF36" i="8"/>
  <c r="AF20" i="8"/>
  <c r="AF29" i="8"/>
  <c r="AF14" i="8"/>
  <c r="AF42" i="8"/>
  <c r="AF44" i="8"/>
  <c r="AF28" i="8"/>
  <c r="AF16" i="8"/>
  <c r="AF31" i="8"/>
  <c r="AF40" i="8"/>
  <c r="AF26" i="8"/>
  <c r="AF8" i="8"/>
  <c r="AF7" i="8"/>
  <c r="AH847" i="8"/>
  <c r="AH1173" i="8"/>
  <c r="AH1059" i="8"/>
  <c r="AH632" i="8"/>
  <c r="AH1131" i="8"/>
  <c r="AH1366" i="8"/>
  <c r="AH1862" i="8"/>
  <c r="AH2135" i="8"/>
  <c r="AH298" i="8"/>
  <c r="AH153" i="8"/>
  <c r="AH2383" i="8"/>
  <c r="AH789" i="8"/>
  <c r="AH240" i="8"/>
  <c r="AH2300" i="8"/>
  <c r="AH1724" i="8"/>
  <c r="AH2318" i="8"/>
  <c r="AH1630" i="8"/>
  <c r="AH2032" i="8"/>
  <c r="AH418" i="8"/>
  <c r="AH1487" i="8"/>
  <c r="AH2066" i="8"/>
  <c r="AH908" i="8"/>
  <c r="AH351" i="8"/>
  <c r="AH1581" i="8"/>
  <c r="AH2070" i="8"/>
  <c r="AH1153" i="8"/>
  <c r="AH2367" i="8"/>
  <c r="AH2097" i="8"/>
  <c r="AH1024" i="8"/>
  <c r="AH1268" i="8"/>
  <c r="AH334" i="8"/>
  <c r="AH913" i="8"/>
  <c r="AH280" i="8"/>
  <c r="AH427" i="8"/>
  <c r="AH896" i="8"/>
  <c r="AH1110" i="8"/>
  <c r="AH1777" i="8"/>
  <c r="AH1272" i="8"/>
  <c r="AH881" i="8"/>
  <c r="AH1037" i="8"/>
  <c r="AH2278" i="8"/>
  <c r="AH724" i="8"/>
  <c r="AH1844" i="8"/>
  <c r="AH1695" i="8"/>
  <c r="AH849" i="8"/>
  <c r="AH783" i="8"/>
  <c r="AH156" i="8"/>
  <c r="AH1231" i="8"/>
  <c r="AH168" i="8"/>
  <c r="AH2064" i="8"/>
  <c r="AH1030" i="8"/>
  <c r="AH255" i="8"/>
  <c r="AH1396" i="8"/>
  <c r="AH690" i="8"/>
  <c r="AH932" i="8"/>
  <c r="AH1482" i="8"/>
  <c r="AH75" i="8"/>
  <c r="AH1314" i="8"/>
  <c r="AH498" i="8"/>
  <c r="AH1447" i="8"/>
  <c r="AH1239" i="8"/>
  <c r="AH641" i="8"/>
  <c r="AH2314" i="8"/>
  <c r="AH1519" i="8"/>
  <c r="AH1081" i="8"/>
  <c r="AH1867" i="8"/>
  <c r="AH172" i="8"/>
  <c r="AH2345" i="8"/>
  <c r="AH647" i="8"/>
  <c r="AH2141" i="8"/>
  <c r="AH1357" i="8"/>
  <c r="AH225" i="8"/>
  <c r="AH2323" i="8"/>
  <c r="AH939" i="8"/>
  <c r="AH1978" i="8"/>
  <c r="AH1080" i="8"/>
  <c r="AH2152" i="8"/>
  <c r="AH2261" i="8"/>
  <c r="AH1240" i="8"/>
  <c r="AH1717" i="8"/>
  <c r="AH802" i="8"/>
  <c r="AH823" i="8"/>
  <c r="AH101" i="8"/>
  <c r="AH628" i="8"/>
  <c r="AH2025" i="8"/>
  <c r="AH1145" i="8"/>
  <c r="AH1947" i="8"/>
  <c r="AH1207" i="8"/>
  <c r="AH1006" i="8"/>
  <c r="AH1659" i="8"/>
  <c r="AH745" i="8"/>
  <c r="AH2077" i="8"/>
  <c r="AH2147" i="8"/>
  <c r="AH973" i="8"/>
  <c r="AH900" i="8"/>
  <c r="AH370" i="8"/>
  <c r="AH281" i="8"/>
  <c r="AH1085" i="8"/>
  <c r="AH1802" i="8"/>
  <c r="AH639" i="8"/>
  <c r="AH1127" i="8"/>
  <c r="AH2128" i="8"/>
  <c r="AH1876" i="8"/>
  <c r="AH122" i="8"/>
  <c r="AH944" i="8"/>
  <c r="AH82" i="8"/>
  <c r="AH469" i="8"/>
  <c r="AH1475" i="8"/>
  <c r="AH2011" i="8"/>
  <c r="AH867" i="8"/>
  <c r="AH2301" i="8"/>
  <c r="AH1483" i="8"/>
  <c r="AH382" i="8"/>
  <c r="AH1852" i="8"/>
  <c r="AH587" i="8"/>
  <c r="AH206" i="8"/>
  <c r="AH1178" i="8"/>
  <c r="AH697" i="8"/>
  <c r="AH1607" i="8"/>
  <c r="AH489" i="8"/>
  <c r="AH880" i="8"/>
  <c r="AH1543" i="8"/>
  <c r="AH796" i="8"/>
  <c r="AH1699" i="8"/>
  <c r="AH1261" i="8"/>
  <c r="AH23" i="8"/>
  <c r="AH1262" i="8"/>
  <c r="AH617" i="8"/>
  <c r="AH1627" i="8"/>
  <c r="AH1968" i="8"/>
  <c r="AH2208" i="8"/>
  <c r="AH2174" i="8"/>
  <c r="AH1754" i="8"/>
  <c r="AH1841" i="8"/>
  <c r="AH513" i="8"/>
  <c r="AH1979" i="8"/>
  <c r="AH566" i="8"/>
  <c r="AH87" i="8"/>
  <c r="AH835" i="8"/>
  <c r="AH1739" i="8"/>
  <c r="AH136" i="8"/>
  <c r="AH199" i="8"/>
  <c r="AH2086" i="8"/>
  <c r="AH1929" i="8"/>
  <c r="AH1871" i="8"/>
  <c r="AH579" i="8"/>
  <c r="AH352" i="8"/>
  <c r="AH242" i="8"/>
  <c r="AH180" i="8"/>
  <c r="AH792" i="8"/>
  <c r="AH1791" i="8"/>
  <c r="AH1663" i="8"/>
  <c r="AH2359" i="8"/>
  <c r="AH251" i="8"/>
  <c r="AH923" i="8"/>
  <c r="AH438" i="8"/>
  <c r="AH1823" i="8"/>
  <c r="AH890" i="8"/>
  <c r="AH2344" i="8"/>
  <c r="AH946" i="8"/>
  <c r="AH1935" i="8"/>
  <c r="AH594" i="8"/>
  <c r="AH1649" i="8"/>
  <c r="AH1377" i="8"/>
  <c r="AH2244" i="8"/>
  <c r="AH2349" i="8"/>
  <c r="AH1389" i="8"/>
  <c r="AH2204" i="8"/>
  <c r="AH2009" i="8"/>
  <c r="AH825" i="8"/>
  <c r="AH766" i="8"/>
  <c r="AH2108" i="8"/>
  <c r="AH445" i="8"/>
  <c r="AH466" i="8"/>
  <c r="AH1449" i="8"/>
  <c r="AH1049" i="8"/>
  <c r="AH661" i="8"/>
  <c r="AH1150" i="8"/>
  <c r="AH1850" i="8"/>
  <c r="AH2131" i="8"/>
  <c r="AH111" i="8"/>
  <c r="AH1680" i="8"/>
  <c r="AH1504" i="8"/>
  <c r="AH1857" i="8"/>
  <c r="AH1608" i="8"/>
  <c r="AH196" i="8"/>
  <c r="AH1752" i="8"/>
  <c r="AH2268" i="8"/>
  <c r="AH1702" i="8"/>
  <c r="AH245" i="8"/>
  <c r="AH1225" i="8"/>
  <c r="AH1184" i="8"/>
  <c r="AH289" i="8"/>
  <c r="AH940" i="8"/>
  <c r="AH248" i="8"/>
  <c r="AH1670" i="8"/>
  <c r="AH907" i="8"/>
  <c r="AH1809" i="8"/>
  <c r="AH2150" i="8"/>
  <c r="AH2069" i="8"/>
  <c r="AH135" i="8"/>
  <c r="AH612" i="8"/>
  <c r="AH2149" i="8"/>
  <c r="AH195" i="8"/>
  <c r="AH551" i="8"/>
  <c r="AH1738" i="8"/>
  <c r="AH806" i="8"/>
  <c r="AH979" i="8"/>
  <c r="AH221" i="8"/>
  <c r="AH1398" i="8"/>
  <c r="AH1538" i="8"/>
  <c r="AH859" i="8"/>
  <c r="AH169" i="8"/>
  <c r="AH1601" i="8"/>
  <c r="AH814" i="8"/>
  <c r="AH788" i="8"/>
  <c r="AH197" i="8"/>
  <c r="AH1734" i="8"/>
  <c r="AH464" i="8"/>
  <c r="AH381" i="8"/>
  <c r="AH497" i="8"/>
  <c r="AH689" i="8"/>
  <c r="AH1776" i="8"/>
  <c r="AH1755" i="8"/>
  <c r="AH336" i="8"/>
  <c r="AH1613" i="8"/>
  <c r="AH230" i="8"/>
  <c r="AH439" i="8"/>
  <c r="AH198" i="8"/>
  <c r="AH912" i="8"/>
  <c r="AH2272" i="8"/>
  <c r="AH1937" i="8"/>
  <c r="AH2235" i="8"/>
  <c r="AH350" i="8"/>
  <c r="AH1092" i="8"/>
  <c r="AH1808" i="8"/>
  <c r="AH1499" i="8"/>
  <c r="AH1138" i="8"/>
  <c r="AH1257" i="8"/>
  <c r="AH2067" i="8"/>
  <c r="AH361" i="8"/>
  <c r="AH1542" i="8"/>
  <c r="AH1584" i="8"/>
  <c r="AH875" i="8"/>
  <c r="AH872" i="8"/>
  <c r="AH2285" i="8"/>
  <c r="AH1310" i="8"/>
  <c r="AH1287" i="8"/>
  <c r="AH324" i="8"/>
  <c r="AH1901" i="8"/>
  <c r="AH2372" i="8"/>
  <c r="AH420" i="8"/>
  <c r="AH1911" i="8"/>
  <c r="AH1043" i="8"/>
  <c r="AH1228" i="8"/>
  <c r="AH1160" i="8"/>
  <c r="AH1367" i="8"/>
  <c r="AH1402" i="8"/>
  <c r="AH359" i="8"/>
  <c r="AH1949" i="8"/>
  <c r="AH618" i="8"/>
  <c r="AH2229" i="8"/>
  <c r="AH1537" i="8"/>
  <c r="AH2251" i="8"/>
  <c r="AH526" i="8"/>
  <c r="AH942" i="8"/>
  <c r="AH1575" i="8"/>
  <c r="AH447" i="8"/>
  <c r="AH416" i="8"/>
  <c r="AH1682" i="8"/>
  <c r="AH1031" i="8"/>
  <c r="AH2082" i="8"/>
  <c r="AH1117" i="8"/>
  <c r="AH165" i="8"/>
  <c r="AH683" i="8"/>
  <c r="AH1026" i="8"/>
  <c r="AH515" i="8"/>
  <c r="AH665" i="8"/>
  <c r="AH852" i="8"/>
  <c r="AH1571" i="8"/>
  <c r="AH850" i="8"/>
  <c r="AH1480" i="8"/>
  <c r="AH2378" i="8"/>
  <c r="AH2160" i="8"/>
  <c r="AH2274" i="8"/>
  <c r="AH1324" i="8"/>
  <c r="AH2252" i="8"/>
  <c r="AH1691" i="8"/>
  <c r="AH214" i="8"/>
  <c r="AH677" i="8"/>
  <c r="AH241" i="8"/>
  <c r="AH1443" i="8"/>
  <c r="AH1454" i="8"/>
  <c r="AH2063" i="8"/>
  <c r="AH2051" i="8"/>
  <c r="AH67" i="8"/>
  <c r="AH938" i="8"/>
  <c r="AH2197" i="8"/>
  <c r="AH451" i="8"/>
  <c r="AH190" i="8"/>
  <c r="AH2199" i="8"/>
  <c r="AH2390" i="8"/>
  <c r="AH1133" i="8"/>
  <c r="AH1113" i="8"/>
  <c r="AH1503" i="8"/>
  <c r="AH1989" i="8"/>
  <c r="AH14" i="8"/>
  <c r="AH269" i="8"/>
  <c r="AH694" i="8"/>
  <c r="AH1353" i="8"/>
  <c r="AH119" i="8"/>
  <c r="AH2178" i="8"/>
  <c r="AH2263" i="8"/>
  <c r="AH707" i="8"/>
  <c r="AH1065" i="8"/>
  <c r="AH284" i="8"/>
  <c r="AH1733" i="8"/>
  <c r="AH384" i="8"/>
  <c r="AH1943" i="8"/>
  <c r="AH296" i="8"/>
  <c r="AH2001" i="8"/>
  <c r="AH1001" i="8"/>
  <c r="AH595" i="8"/>
  <c r="AH1197" i="8"/>
  <c r="AH554" i="8"/>
  <c r="AH1810" i="8"/>
  <c r="AH2255" i="8"/>
  <c r="AH1942" i="8"/>
  <c r="AH1513" i="8"/>
  <c r="AH1142" i="8"/>
  <c r="AH1312" i="8"/>
  <c r="AH1162" i="8"/>
  <c r="AH1114" i="8"/>
  <c r="AH2180" i="8"/>
  <c r="AH1554" i="8"/>
  <c r="AH1327" i="8"/>
  <c r="AH1176" i="8"/>
  <c r="AH1202" i="8"/>
  <c r="AH1547" i="8"/>
  <c r="AH1580" i="8"/>
  <c r="AH1019" i="8"/>
  <c r="AH95" i="8"/>
  <c r="AH1697" i="8"/>
  <c r="AH1798" i="8"/>
  <c r="AH360" i="8"/>
  <c r="AH1516" i="8"/>
  <c r="AH402" i="8"/>
  <c r="AH682" i="8"/>
  <c r="AH1382" i="8"/>
  <c r="AH1082" i="8"/>
  <c r="AH1372" i="8"/>
  <c r="AH494" i="8"/>
  <c r="AH1333" i="8"/>
  <c r="AH1295" i="8"/>
  <c r="AH123" i="8"/>
  <c r="AH2250" i="8"/>
  <c r="AH1375" i="8"/>
  <c r="AH1664" i="8"/>
  <c r="AH836" i="8"/>
  <c r="AH2236" i="8"/>
  <c r="AH47" i="8"/>
  <c r="AH1410" i="8"/>
  <c r="AH1099" i="8"/>
  <c r="AH1496" i="8"/>
  <c r="AH19" i="8"/>
  <c r="AH1318" i="8"/>
  <c r="AH1556" i="8"/>
  <c r="AH573" i="8"/>
  <c r="AH956" i="8"/>
  <c r="AH1345" i="8"/>
  <c r="AH1434" i="8"/>
  <c r="AH1594" i="8"/>
  <c r="AH918" i="8"/>
  <c r="AH567" i="8"/>
  <c r="AH1993" i="8"/>
  <c r="AH570" i="8"/>
  <c r="AH2038" i="8"/>
  <c r="AH1765" i="8"/>
  <c r="AH1709" i="8"/>
  <c r="AH9" i="8"/>
  <c r="AH1192" i="8"/>
  <c r="AH35" i="8"/>
  <c r="AH6" i="8"/>
  <c r="AH1905" i="8"/>
  <c r="AH2363" i="8"/>
  <c r="AH575" i="8"/>
  <c r="AH964" i="8"/>
  <c r="AH955" i="8"/>
  <c r="AH2094" i="8"/>
  <c r="AH1599" i="8"/>
  <c r="AH1899" i="8"/>
  <c r="AH434" i="8"/>
  <c r="AH429" i="8"/>
  <c r="AH1395" i="8"/>
  <c r="AH535" i="8"/>
  <c r="AH478" i="8"/>
  <c r="AH934" i="8"/>
  <c r="AH708" i="8"/>
  <c r="AH39" i="8"/>
  <c r="AH1276" i="8"/>
  <c r="AH415" i="8"/>
  <c r="AH220" i="8"/>
  <c r="AH679" i="8"/>
  <c r="AH1651" i="8"/>
  <c r="AH1790" i="8"/>
  <c r="AH1797" i="8"/>
  <c r="AH1716" i="8"/>
  <c r="AH2170" i="8"/>
  <c r="AH1995" i="8"/>
  <c r="AH132" i="8"/>
  <c r="AH366" i="8"/>
  <c r="AH930" i="8"/>
  <c r="AH1415" i="8"/>
  <c r="AH1965" i="8"/>
  <c r="AH608" i="8"/>
  <c r="AH472" i="8"/>
  <c r="AH27" i="8"/>
  <c r="AH1430" i="8"/>
  <c r="AH841" i="8"/>
  <c r="AH1678" i="8"/>
  <c r="AH1146" i="8"/>
  <c r="AH396" i="8"/>
  <c r="AH1919" i="8"/>
  <c r="AH605" i="8"/>
  <c r="AH13" i="8"/>
  <c r="AH1900" i="8"/>
  <c r="AH1196" i="8"/>
  <c r="AH798" i="8"/>
  <c r="AH1963" i="8"/>
  <c r="AH2195" i="8"/>
  <c r="AH202" i="8"/>
  <c r="AH1126" i="8"/>
  <c r="AH1391" i="8"/>
  <c r="AH2333" i="8"/>
  <c r="AH748" i="8"/>
  <c r="AH1570" i="8"/>
  <c r="AH851" i="8"/>
  <c r="AH2125" i="8"/>
  <c r="AH1097" i="8"/>
  <c r="AH1539" i="8"/>
  <c r="AH369" i="8"/>
  <c r="AH2262" i="8"/>
  <c r="AH501" i="8"/>
  <c r="AH1976" i="8"/>
  <c r="AH2399" i="8"/>
  <c r="AH772" i="8"/>
  <c r="AH291" i="8"/>
  <c r="AH576" i="8"/>
  <c r="AH2179" i="8"/>
  <c r="AH328" i="8"/>
  <c r="AH1655" i="8"/>
  <c r="AH646" i="8"/>
  <c r="AH1711" i="8"/>
  <c r="AH5" i="8"/>
  <c r="AH1109" i="8"/>
  <c r="AH1297" i="8"/>
  <c r="AH2117" i="8"/>
  <c r="AH2181" i="8"/>
  <c r="AH62" i="8"/>
  <c r="AH569" i="8"/>
  <c r="AH1390" i="8"/>
  <c r="AH292" i="8"/>
  <c r="AH509" i="8"/>
  <c r="AH1869" i="8"/>
  <c r="AH105" i="8"/>
  <c r="AH1587" i="8"/>
  <c r="AH1736" i="8"/>
  <c r="AH442" i="8"/>
  <c r="AH876" i="8"/>
  <c r="AH1827" i="8"/>
  <c r="AH1223" i="8"/>
  <c r="AH2330" i="8"/>
  <c r="AH1721" i="8"/>
  <c r="AH1237" i="8"/>
  <c r="AH1684" i="8"/>
  <c r="AH2007" i="8"/>
  <c r="AH88" i="8"/>
  <c r="AH662" i="8"/>
  <c r="AH1271" i="8"/>
  <c r="AH2015" i="8"/>
  <c r="AH989" i="8"/>
  <c r="AH2111" i="8"/>
  <c r="AH1592" i="8"/>
  <c r="AH600" i="8"/>
  <c r="AH1750" i="8"/>
  <c r="AH1720" i="8"/>
  <c r="AH530" i="8"/>
  <c r="AH1804" i="8"/>
  <c r="AH1718" i="8"/>
  <c r="AH1922" i="8"/>
  <c r="AH922" i="8"/>
  <c r="AH411" i="8"/>
  <c r="AH1329" i="8"/>
  <c r="AH2273" i="8"/>
  <c r="AH345" i="8"/>
  <c r="AH1147" i="8"/>
  <c r="AH854" i="8"/>
  <c r="AH1851" i="8"/>
  <c r="AH90" i="8"/>
  <c r="AH1683" i="8"/>
  <c r="AH739" i="8"/>
  <c r="AH1063" i="8"/>
  <c r="AH1431" i="8"/>
  <c r="AH848" i="8"/>
  <c r="AH1764" i="8"/>
  <c r="AH855" i="8"/>
  <c r="AH504" i="8"/>
  <c r="AH417" i="8"/>
  <c r="AH2136" i="8"/>
  <c r="AH1574" i="8"/>
  <c r="AH1198" i="8"/>
  <c r="AH81" i="8"/>
  <c r="AH644" i="8"/>
  <c r="AH1408" i="8"/>
  <c r="AH455" i="8"/>
  <c r="AH1014" i="8"/>
  <c r="AH1042" i="8"/>
  <c r="AH410" i="8"/>
  <c r="AH2088" i="8"/>
  <c r="AH1698" i="8"/>
  <c r="AH1946" i="8"/>
  <c r="AH315" i="8"/>
  <c r="AH984" i="8"/>
  <c r="AH1933" i="8"/>
  <c r="AH1737" i="8"/>
  <c r="AH1780" i="8"/>
  <c r="AH375" i="8"/>
  <c r="AH449" i="8"/>
  <c r="AH1918" i="8"/>
  <c r="AH1056" i="8"/>
  <c r="AH1170" i="8"/>
  <c r="AH1838" i="8"/>
  <c r="AH406" i="8"/>
  <c r="AH363" i="8"/>
  <c r="AH1512" i="8"/>
  <c r="AH833" i="8"/>
  <c r="AH771" i="8"/>
  <c r="AH1984" i="8"/>
  <c r="AH1322" i="8"/>
  <c r="AH2122" i="8"/>
  <c r="AH457" i="8"/>
  <c r="AH1907" i="8"/>
  <c r="AH2024" i="8"/>
  <c r="AH899" i="8"/>
  <c r="AH1771" i="8"/>
  <c r="AH100" i="8"/>
  <c r="AH762" i="8"/>
  <c r="AH364" i="8"/>
  <c r="AH2358" i="8"/>
  <c r="AH1047" i="8"/>
  <c r="AH1111" i="8"/>
  <c r="AH2316" i="8"/>
  <c r="AH2312" i="8"/>
  <c r="AH79" i="8"/>
  <c r="AH1446" i="8"/>
  <c r="AH2081" i="8"/>
  <c r="AH491" i="8"/>
  <c r="AH809" i="8"/>
  <c r="AH1759" i="8"/>
  <c r="AH750" i="8"/>
  <c r="AH1742" i="8"/>
  <c r="AH2270" i="8"/>
  <c r="AH1376" i="8"/>
  <c r="AH2115" i="8"/>
  <c r="AH393" i="8"/>
  <c r="AH2166" i="8"/>
  <c r="AH629" i="8"/>
  <c r="AH1340" i="8"/>
  <c r="AH2247" i="8"/>
  <c r="AH746" i="8"/>
  <c r="AH1105" i="8"/>
  <c r="AH1216" i="8"/>
  <c r="AH1050" i="8"/>
  <c r="AH2000" i="8"/>
  <c r="AH1577" i="8"/>
  <c r="AH512" i="8"/>
  <c r="AH41" i="8"/>
  <c r="AH1848" i="8"/>
  <c r="AH1941" i="8"/>
  <c r="AH2304" i="8"/>
  <c r="AH170" i="8"/>
  <c r="AH2371" i="8"/>
  <c r="AH1589" i="8"/>
  <c r="AH2290" i="8"/>
  <c r="AH1550" i="8"/>
  <c r="AH204" i="8"/>
  <c r="AH1648" i="8"/>
  <c r="AH490" i="8"/>
  <c r="AH736" i="8"/>
  <c r="AH990" i="8"/>
  <c r="AH2394" i="8"/>
  <c r="AH1931" i="8"/>
  <c r="AH210" i="8"/>
  <c r="AH2129" i="8"/>
  <c r="AH1891" i="8"/>
  <c r="AH1139" i="8"/>
  <c r="AH597" i="8"/>
  <c r="AH2008" i="8"/>
  <c r="AH954" i="8"/>
  <c r="AH1206" i="8"/>
  <c r="AH1507" i="8"/>
  <c r="AH2121" i="8"/>
  <c r="AH2156" i="8"/>
  <c r="AH756" i="8"/>
  <c r="AH1694" i="8"/>
  <c r="AH484" i="8"/>
  <c r="AH86" i="8"/>
  <c r="AH1517" i="8"/>
  <c r="AH1204" i="8"/>
  <c r="AH1523" i="8"/>
  <c r="AH981" i="8"/>
  <c r="AH2266" i="8"/>
  <c r="AH1903" i="8"/>
  <c r="AH589" i="8"/>
  <c r="AH813" i="8"/>
  <c r="AH1863" i="8"/>
  <c r="AH730" i="8"/>
  <c r="AH858" i="8"/>
  <c r="AH2240" i="8"/>
  <c r="AH1456" i="8"/>
  <c r="AH300" i="8"/>
  <c r="AH1124" i="8"/>
  <c r="AH992" i="8"/>
  <c r="AH175" i="8"/>
  <c r="AH1156" i="8"/>
  <c r="AH1795" i="8"/>
  <c r="AH1833" i="8"/>
  <c r="AH1843" i="8"/>
  <c r="AH94" i="8"/>
  <c r="AH1934" i="8"/>
  <c r="AH446" i="8"/>
  <c r="AH1642" i="8"/>
  <c r="AH1360" i="8"/>
  <c r="AH1008" i="8"/>
  <c r="AH1371" i="8"/>
  <c r="AH2369" i="8"/>
  <c r="AH1270" i="8"/>
  <c r="AH2233" i="8"/>
  <c r="AH2296" i="8"/>
  <c r="AH217" i="8"/>
  <c r="AH421" i="8"/>
  <c r="AH1177" i="8"/>
  <c r="AH2123" i="8"/>
  <c r="AH1877" i="8"/>
  <c r="AH1120" i="8"/>
  <c r="AH31" i="8"/>
  <c r="AH613" i="8"/>
  <c r="AH398" i="8"/>
  <c r="AH2326" i="8"/>
  <c r="AH533" i="8"/>
  <c r="AH78" i="8"/>
  <c r="AH2334" i="8"/>
  <c r="AH1058" i="8"/>
  <c r="AH720" i="8"/>
  <c r="AH735" i="8"/>
  <c r="AH2084" i="8"/>
  <c r="AH237" i="8"/>
  <c r="AH749" i="8"/>
  <c r="AH1653" i="8"/>
  <c r="AH46" i="8"/>
  <c r="AH1299" i="8"/>
  <c r="AH487" i="8"/>
  <c r="AH1921" i="8"/>
  <c r="AH2283" i="8"/>
  <c r="AH80" i="8"/>
  <c r="AH2114" i="8"/>
  <c r="AH1317" i="8"/>
  <c r="AH673" i="8"/>
  <c r="AH311" i="8"/>
  <c r="AH738" i="8"/>
  <c r="AH373" i="8"/>
  <c r="AH727" i="8"/>
  <c r="AH1158" i="8"/>
  <c r="AH343" i="8"/>
  <c r="AH1404" i="8"/>
  <c r="AH1951" i="8"/>
  <c r="AH121" i="8"/>
  <c r="AH2056" i="8"/>
  <c r="AH768" i="8"/>
  <c r="AH1800" i="8"/>
  <c r="AH986" i="8"/>
  <c r="AH1079" i="8"/>
  <c r="AH891" i="8"/>
  <c r="AH622" i="8"/>
  <c r="AH1393" i="8"/>
  <c r="AH598" i="8"/>
  <c r="AH1469" i="8"/>
  <c r="AH1407" i="8"/>
  <c r="AH1746" i="8"/>
  <c r="AH1930" i="8"/>
  <c r="AH229" i="8"/>
  <c r="AH1924" i="8"/>
  <c r="AH1609" i="8"/>
  <c r="AH657" i="8"/>
  <c r="AH1628" i="8"/>
  <c r="AH201" i="8"/>
  <c r="AH1211" i="8"/>
  <c r="AH1686" i="8"/>
  <c r="AH2142" i="8"/>
  <c r="AH1332" i="8"/>
  <c r="AH1316" i="8"/>
  <c r="AH767" i="8"/>
  <c r="AH1910" i="8"/>
  <c r="AH353" i="8"/>
  <c r="AH866" i="8"/>
  <c r="AH2153" i="8"/>
  <c r="AH2191" i="8"/>
  <c r="AH1251" i="8"/>
  <c r="AH1015" i="8"/>
  <c r="AH1710" i="8"/>
  <c r="AH1463" i="8"/>
  <c r="AH718" i="8"/>
  <c r="AH1143" i="8"/>
  <c r="AH862" i="8"/>
  <c r="AH1458" i="8"/>
  <c r="AH1359" i="8"/>
  <c r="AH970" i="8"/>
  <c r="AH2315" i="8"/>
  <c r="AH48" i="8"/>
  <c r="AH1165" i="8"/>
  <c r="AH91" i="8"/>
  <c r="AH1645" i="8"/>
  <c r="AH571" i="8"/>
  <c r="AH1564" i="8"/>
  <c r="AH270" i="8"/>
  <c r="AH459" i="8"/>
  <c r="AH2200" i="8"/>
  <c r="AH1352" i="8"/>
  <c r="AH294" i="8"/>
  <c r="AH102" i="8"/>
  <c r="AH1163" i="8"/>
  <c r="AH871" i="8"/>
  <c r="AH2120" i="8"/>
  <c r="AH886" i="8"/>
  <c r="AH781" i="8"/>
  <c r="AH1701" i="8"/>
  <c r="AH1842" i="8"/>
  <c r="AH1591" i="8"/>
  <c r="AH615" i="8"/>
  <c r="AH141" i="8"/>
  <c r="AH1820" i="8"/>
  <c r="AH2203" i="8"/>
  <c r="AH1562" i="8"/>
  <c r="AH712" i="8"/>
  <c r="AH358" i="8"/>
  <c r="AH2307" i="8"/>
  <c r="AH1293" i="8"/>
  <c r="AH765" i="8"/>
  <c r="AH1135" i="8"/>
  <c r="AH774" i="8"/>
  <c r="AH1887" i="8"/>
  <c r="AH1302" i="8"/>
  <c r="AH1525" i="8"/>
  <c r="AH1654" i="8"/>
  <c r="AH209" i="8"/>
  <c r="AH732" i="8"/>
  <c r="AH742" i="8"/>
  <c r="AH2140" i="8"/>
  <c r="AH125" i="8"/>
  <c r="AH1634" i="8"/>
  <c r="AH1219" i="8"/>
  <c r="AH839" i="8"/>
  <c r="AH2238" i="8"/>
  <c r="AH1070" i="8"/>
  <c r="AH698" i="8"/>
  <c r="AH1881" i="8"/>
  <c r="AH1799" i="8"/>
  <c r="AH1638" i="8"/>
  <c r="AH8" i="8"/>
  <c r="AH2382" i="8"/>
  <c r="AH1567" i="8"/>
  <c r="AH542" i="8"/>
  <c r="AH968" i="8"/>
  <c r="AH537" i="8"/>
  <c r="AH710" i="8"/>
  <c r="AH1290" i="8"/>
  <c r="AH1100" i="8"/>
  <c r="AH747" i="8"/>
  <c r="AH2282" i="8"/>
  <c r="AH178" i="8"/>
  <c r="AH1460" i="8"/>
  <c r="AH1770" i="8"/>
  <c r="AH1455" i="8"/>
  <c r="AH246" i="8"/>
  <c r="AH1552" i="8"/>
  <c r="AH253" i="8"/>
  <c r="AH26" i="8"/>
  <c r="AH873" i="8"/>
  <c r="AH1159" i="8"/>
  <c r="AH840" i="8"/>
  <c r="AH770" i="8"/>
  <c r="AH1762" i="8"/>
  <c r="AH1828" i="8"/>
  <c r="AH624" i="8"/>
  <c r="AH555" i="8"/>
  <c r="AH1411" i="8"/>
  <c r="AH1473" i="8"/>
  <c r="AH1306" i="8"/>
  <c r="AH1040" i="8"/>
  <c r="AH476" i="8"/>
  <c r="AH669" i="8"/>
  <c r="AH1210" i="8"/>
  <c r="AH272" i="8"/>
  <c r="AH1761" i="8"/>
  <c r="AH1083" i="8"/>
  <c r="AH663" i="8"/>
  <c r="AH1534" i="8"/>
  <c r="AH1582" i="8"/>
  <c r="AH1284" i="8"/>
  <c r="AH149" i="8"/>
  <c r="AH713" i="8"/>
  <c r="AH139" i="8"/>
  <c r="AH331" i="8"/>
  <c r="AH1778" i="8"/>
  <c r="AH2210" i="8"/>
  <c r="AH1422" i="8"/>
  <c r="AH450" i="8"/>
  <c r="AH1532" i="8"/>
  <c r="AH1794" i="8"/>
  <c r="AH1478" i="8"/>
  <c r="AH1652" i="8"/>
  <c r="AH887" i="8"/>
  <c r="AH2370" i="8"/>
  <c r="AH150" i="8"/>
  <c r="AH2139" i="8"/>
  <c r="AH1106" i="8"/>
  <c r="AH580" i="8"/>
  <c r="AH1417" i="8"/>
  <c r="AH56" i="8"/>
  <c r="AH1740" i="8"/>
  <c r="AH1751" i="8"/>
  <c r="AH1696" i="8"/>
  <c r="AH96" i="8"/>
  <c r="AH444" i="8"/>
  <c r="AH1617" i="8"/>
  <c r="AH547" i="8"/>
  <c r="AH2103" i="8"/>
  <c r="AH2225" i="8"/>
  <c r="AH72" i="8"/>
  <c r="AH706" i="8"/>
  <c r="AH337" i="8"/>
  <c r="AH2193" i="8"/>
  <c r="AH1999" i="8"/>
  <c r="AH941" i="8"/>
  <c r="AH649" i="8"/>
  <c r="AH524" i="8"/>
  <c r="AH700" i="8"/>
  <c r="AH117" i="8"/>
  <c r="AH1495" i="8"/>
  <c r="AH1229" i="8"/>
  <c r="AH279" i="8"/>
  <c r="AH1969" i="8"/>
  <c r="AH2219" i="8"/>
  <c r="AH2010" i="8"/>
  <c r="AH1477" i="8"/>
  <c r="AH1288" i="8"/>
  <c r="AH208" i="8"/>
  <c r="AH1347" i="8"/>
  <c r="AH1309" i="8"/>
  <c r="AH349" i="8"/>
  <c r="AH1311" i="8"/>
  <c r="AH55" i="8"/>
  <c r="AH1944" i="8"/>
  <c r="AH660" i="8"/>
  <c r="AH541" i="8"/>
  <c r="AH433" i="8"/>
  <c r="AH1172" i="8"/>
  <c r="AH52" i="8"/>
  <c r="AH2127" i="8"/>
  <c r="AH2256" i="8"/>
  <c r="AH341" i="8"/>
  <c r="AH760" i="8"/>
  <c r="AH1785" i="8"/>
  <c r="AH687" i="8"/>
  <c r="AH834" i="8"/>
  <c r="AH1470" i="8"/>
  <c r="AH638" i="8"/>
  <c r="AH355" i="8"/>
  <c r="AH1961" i="8"/>
  <c r="AH2215" i="8"/>
  <c r="AH592" i="8"/>
  <c r="AH1445" i="8"/>
  <c r="AH1188" i="8"/>
  <c r="AH160" i="8"/>
  <c r="AH1027" i="8"/>
  <c r="AH2350" i="8"/>
  <c r="AH729" i="8"/>
  <c r="AH1502" i="8"/>
  <c r="AH2392" i="8"/>
  <c r="AH2380" i="8"/>
  <c r="AH2389" i="8"/>
  <c r="AH561" i="8"/>
  <c r="AH2230" i="8"/>
  <c r="AH1962" i="8"/>
  <c r="AH243" i="8"/>
  <c r="AH2231" i="8"/>
  <c r="AH2045" i="8"/>
  <c r="AH2202" i="8"/>
  <c r="AH238" i="8"/>
  <c r="AH1811" i="8"/>
  <c r="AH1101" i="8"/>
  <c r="AH2030" i="8"/>
  <c r="AH508" i="8"/>
  <c r="AH376" i="8"/>
  <c r="AH400" i="8"/>
  <c r="AH1224" i="8"/>
  <c r="AH2396" i="8"/>
  <c r="AH61" i="8"/>
  <c r="AH1442" i="8"/>
  <c r="AH996" i="8"/>
  <c r="AH310" i="8"/>
  <c r="AH2186" i="8"/>
  <c r="AH1164" i="8"/>
  <c r="AH2109" i="8"/>
  <c r="AH1104" i="8"/>
  <c r="AH1836" i="8"/>
  <c r="AH967" i="8"/>
  <c r="AH1885" i="8"/>
  <c r="AH424" i="8"/>
  <c r="AH285" i="8"/>
  <c r="AH1334" i="8"/>
  <c r="AH1983" i="8"/>
  <c r="AH354" i="8"/>
  <c r="AH2275" i="8"/>
  <c r="AH1373" i="8"/>
  <c r="AH273" i="8"/>
  <c r="AH1386" i="8"/>
  <c r="AH2163" i="8"/>
  <c r="AH2206" i="8"/>
  <c r="AH1957" i="8"/>
  <c r="AH753" i="8"/>
  <c r="AH785" i="8"/>
  <c r="AH631" i="8"/>
  <c r="AH1774" i="8"/>
  <c r="AH2143" i="8"/>
  <c r="AH332" i="8"/>
  <c r="AH1643" i="8"/>
  <c r="AH2211" i="8"/>
  <c r="AH2145" i="8"/>
  <c r="AH799" i="8"/>
  <c r="AH1533" i="8"/>
  <c r="AH1763" i="8"/>
  <c r="AH1292" i="8"/>
  <c r="AH602" i="8"/>
  <c r="AH1116" i="8"/>
  <c r="AH828" i="8"/>
  <c r="AH844" i="8"/>
  <c r="AH2366" i="8"/>
  <c r="AH916" i="8"/>
  <c r="AH1861" i="8"/>
  <c r="AH557" i="8"/>
  <c r="AH1818" i="8"/>
  <c r="AH1895" i="8"/>
  <c r="AH1813" i="8"/>
  <c r="AH1835" i="8"/>
  <c r="AH2075" i="8"/>
  <c r="AH614" i="8"/>
  <c r="AH1465" i="8"/>
  <c r="AH757" i="8"/>
  <c r="AH267" i="8"/>
  <c r="AH1974" i="8"/>
  <c r="AH435" i="8"/>
  <c r="AH520" i="8"/>
  <c r="AH879" i="8"/>
  <c r="AH144" i="8"/>
  <c r="AH1805" i="8"/>
  <c r="AH888" i="8"/>
  <c r="AH127" i="8"/>
  <c r="AH674" i="8"/>
  <c r="AH734" i="8"/>
  <c r="AH338" i="8"/>
  <c r="AH544" i="8"/>
  <c r="AH1428" i="8"/>
  <c r="AH1639" i="8"/>
  <c r="AH603" i="8"/>
  <c r="AH1201" i="8"/>
  <c r="AH171" i="8"/>
  <c r="AH2052" i="8"/>
  <c r="AH1046" i="8"/>
  <c r="AH112" i="8"/>
  <c r="AH1095" i="8"/>
  <c r="AH408" i="8"/>
  <c r="AH1660" i="8"/>
  <c r="AH666" i="8"/>
  <c r="AH29" i="8"/>
  <c r="AH227" i="8"/>
  <c r="AH1140" i="8"/>
  <c r="AH969" i="8"/>
  <c r="AH1688" i="8"/>
  <c r="AH717" i="8"/>
  <c r="AH1491" i="8"/>
  <c r="AH412" i="8"/>
  <c r="AH110" i="8"/>
  <c r="AH477" i="8"/>
  <c r="AH500" i="8"/>
  <c r="AH1757" i="8"/>
  <c r="AH1191" i="8"/>
  <c r="AH531" i="8"/>
  <c r="AH1350" i="8"/>
  <c r="AH2325" i="8"/>
  <c r="AH2055" i="8"/>
  <c r="AH1060" i="8"/>
  <c r="AH212" i="8"/>
  <c r="AH1626" i="8"/>
  <c r="AH2133" i="8"/>
  <c r="AH1812" i="8"/>
  <c r="AH235" i="8"/>
  <c r="AH1194" i="8"/>
  <c r="AH906" i="8"/>
  <c r="AH34" i="8"/>
  <c r="AH185" i="8"/>
  <c r="AH191" i="8"/>
  <c r="AH572" i="8"/>
  <c r="AH1817" i="8"/>
  <c r="AH764" i="8"/>
  <c r="AH1057" i="8"/>
  <c r="AH773" i="8"/>
  <c r="AH808" i="8"/>
  <c r="AH1566" i="8"/>
  <c r="AH817" i="8"/>
  <c r="AH671" i="8"/>
  <c r="AH45" i="8"/>
  <c r="AH1094" i="8"/>
  <c r="AH733" i="8"/>
  <c r="AH610" i="8"/>
  <c r="AH186" i="8"/>
  <c r="AH1586" i="8"/>
  <c r="AH1635" i="8"/>
  <c r="AH637" i="8"/>
  <c r="AH327" i="8"/>
  <c r="AH401" i="8"/>
  <c r="AH590" i="8"/>
  <c r="AH701" i="8"/>
  <c r="AH2018" i="8"/>
  <c r="AH972" i="8"/>
  <c r="AH1203" i="8"/>
  <c r="AH397" i="8"/>
  <c r="AH1320" i="8"/>
  <c r="AH177" i="8"/>
  <c r="AH728" i="8"/>
  <c r="AH865" i="8"/>
  <c r="AH1152" i="8"/>
  <c r="AH1010" i="8"/>
  <c r="AH550" i="8"/>
  <c r="AH179" i="8"/>
  <c r="AH562" i="8"/>
  <c r="AH2029" i="8"/>
  <c r="AH1788" i="8"/>
  <c r="AH693" i="8"/>
  <c r="AH223" i="8"/>
  <c r="AH1890" i="8"/>
  <c r="AH2061" i="8"/>
  <c r="AH1009" i="8"/>
  <c r="AH568" i="8"/>
  <c r="AH385" i="8"/>
  <c r="AH295" i="8"/>
  <c r="AH1615" i="8"/>
  <c r="AH335" i="8"/>
  <c r="AH1632" i="8"/>
  <c r="AH1285" i="8"/>
  <c r="AH958" i="8"/>
  <c r="AH425" i="8"/>
  <c r="AH1418" i="8"/>
  <c r="AH2309" i="8"/>
  <c r="AH1909" i="8"/>
  <c r="AH1020" i="8"/>
  <c r="AH827" i="8"/>
  <c r="AH2297" i="8"/>
  <c r="AH1915" i="8"/>
  <c r="AH1936" i="8"/>
  <c r="AH586" i="8"/>
  <c r="AH1452" i="8"/>
  <c r="AH443" i="8"/>
  <c r="AH582" i="8"/>
  <c r="AH1230" i="8"/>
  <c r="AH1107" i="8"/>
  <c r="AH189" i="8"/>
  <c r="AH2037" i="8"/>
  <c r="AH1548" i="8"/>
  <c r="AH546" i="8"/>
  <c r="AH2027" i="8"/>
  <c r="AH493" i="8"/>
  <c r="AH60" i="8"/>
  <c r="AH2306" i="8"/>
  <c r="AH1234" i="8"/>
  <c r="AH1666" i="8"/>
  <c r="AH1658" i="8"/>
  <c r="AH226" i="8"/>
  <c r="AH1432" i="8"/>
  <c r="AH1362" i="8"/>
  <c r="AH1038" i="8"/>
  <c r="AH2257" i="8"/>
  <c r="AH995" i="8"/>
  <c r="AH2161" i="8"/>
  <c r="AH159" i="8"/>
  <c r="AH936" i="8"/>
  <c r="AH1392" i="8"/>
  <c r="AH1076" i="8"/>
  <c r="AH1760" i="8"/>
  <c r="AH1263" i="8"/>
  <c r="AH1824" i="8"/>
  <c r="AH1055" i="8"/>
  <c r="AH510" i="8"/>
  <c r="AH843" i="8"/>
  <c r="AH648" i="8"/>
  <c r="AH1932" i="8"/>
  <c r="AH1457" i="8"/>
  <c r="AH1467" i="8"/>
  <c r="AH2105" i="8"/>
  <c r="AH228" i="8"/>
  <c r="AH395" i="8"/>
  <c r="AH1186" i="8"/>
  <c r="AH1220" i="8"/>
  <c r="AH1540" i="8"/>
  <c r="AH2072" i="8"/>
  <c r="AH2040" i="8"/>
  <c r="AH76" i="8"/>
  <c r="AH1286" i="8"/>
  <c r="AH1448" i="8"/>
  <c r="AH250" i="8"/>
  <c r="AH1845" i="8"/>
  <c r="AH303" i="8"/>
  <c r="AH1199" i="8"/>
  <c r="AH261" i="8"/>
  <c r="AH803" i="8"/>
  <c r="AH606" i="8"/>
  <c r="AH423" i="8"/>
  <c r="AH2033" i="8"/>
  <c r="AH1256" i="8"/>
  <c r="AH507" i="8"/>
  <c r="AH1505" i="8"/>
  <c r="AH2265" i="8"/>
  <c r="AH1258" i="8"/>
  <c r="AH705" i="8"/>
  <c r="AH2036" i="8"/>
  <c r="AH1403" i="8"/>
  <c r="AH2098" i="8"/>
  <c r="AH1122" i="8"/>
  <c r="AH521" i="8"/>
  <c r="AH2400" i="8"/>
  <c r="AH1112" i="8"/>
  <c r="AH2106" i="8"/>
  <c r="AH2381" i="8"/>
  <c r="AH1596" i="8"/>
  <c r="AH1948" i="8"/>
  <c r="AH277" i="8"/>
  <c r="AH151" i="8"/>
  <c r="AH470" i="8"/>
  <c r="AH985" i="8"/>
  <c r="AH1089" i="8"/>
  <c r="AH1426" i="8"/>
  <c r="AH2162" i="8"/>
  <c r="AH1959" i="8"/>
  <c r="AH17" i="8"/>
  <c r="AH1514" i="8"/>
  <c r="AH1424" i="8"/>
  <c r="AH2310" i="8"/>
  <c r="AH543" i="8"/>
  <c r="AH1708" i="8"/>
  <c r="AH1672" i="8"/>
  <c r="AH2173" i="8"/>
  <c r="AH378" i="8"/>
  <c r="AH1753" i="8"/>
  <c r="AH1977" i="8"/>
  <c r="AH893" i="8"/>
  <c r="AH1987" i="8"/>
  <c r="AH1656" i="8"/>
  <c r="AH2124" i="8"/>
  <c r="AH961" i="8"/>
  <c r="AH339" i="8"/>
  <c r="AH740" i="8"/>
  <c r="AH1906" i="8"/>
  <c r="AH1729" i="8"/>
  <c r="AH15" i="8"/>
  <c r="AH953" i="8"/>
  <c r="AH53" i="8"/>
  <c r="AH957" i="8"/>
  <c r="AH565" i="8"/>
  <c r="AH325" i="8"/>
  <c r="AH1815" i="8"/>
  <c r="AH1527" i="8"/>
  <c r="AH126" i="8"/>
  <c r="AH1093" i="8"/>
  <c r="AH1975" i="8"/>
  <c r="AH215" i="8"/>
  <c r="AH340" i="8"/>
  <c r="AH1119" i="8"/>
  <c r="AH518" i="8"/>
  <c r="AH137" i="8"/>
  <c r="AH1489" i="8"/>
  <c r="AH1847" i="8"/>
  <c r="AH2104" i="8"/>
  <c r="AH1137" i="8"/>
  <c r="AH2220" i="8"/>
  <c r="AH633" i="8"/>
  <c r="AH1246" i="8"/>
  <c r="AH1397" i="8"/>
  <c r="AH2397" i="8"/>
  <c r="AH1308" i="8"/>
  <c r="AH1343" i="8"/>
  <c r="AH874" i="8"/>
  <c r="AH1846" i="8"/>
  <c r="AH909" i="8"/>
  <c r="AH883" i="8"/>
  <c r="AH1416" i="8"/>
  <c r="AH441" i="8"/>
  <c r="AH1338" i="8"/>
  <c r="AH1834" i="8"/>
  <c r="AH265" i="8"/>
  <c r="AH2012" i="8"/>
  <c r="AH656" i="8"/>
  <c r="AH1829" i="8"/>
  <c r="AH1855" i="8"/>
  <c r="AH778" i="8"/>
  <c r="AH960" i="8"/>
  <c r="AH800" i="8"/>
  <c r="AH1004" i="8"/>
  <c r="AH1913" i="8"/>
  <c r="AH1506" i="8"/>
  <c r="AH1988" i="8"/>
  <c r="AH1676" i="8"/>
  <c r="AH1565" i="8"/>
  <c r="AH1045" i="8"/>
  <c r="AH853" i="8"/>
  <c r="AH914" i="8"/>
  <c r="AH998" i="8"/>
  <c r="AH43" i="8"/>
  <c r="AH249" i="8"/>
  <c r="AH391" i="8"/>
  <c r="AH761" i="8"/>
  <c r="AH2113" i="8"/>
  <c r="AH1002" i="8"/>
  <c r="AH1380" i="8"/>
  <c r="AH38" i="8"/>
  <c r="AH1714" i="8"/>
  <c r="AH474" i="8"/>
  <c r="AH1273" i="8"/>
  <c r="AH2130" i="8"/>
  <c r="AH1331" i="8"/>
  <c r="AH2338" i="8"/>
  <c r="AH319" i="8"/>
  <c r="AH2222" i="8"/>
  <c r="AH2050" i="8"/>
  <c r="AH1378" i="8"/>
  <c r="AH1044" i="8"/>
  <c r="AH148" i="8"/>
  <c r="AH1054" i="8"/>
  <c r="AH584" i="8"/>
  <c r="AH2342" i="8"/>
  <c r="AH115" i="8"/>
  <c r="AH1892" i="8"/>
  <c r="AH857" i="8"/>
  <c r="AH731" i="8"/>
  <c r="AH1521" i="8"/>
  <c r="AH1518" i="8"/>
  <c r="AH885" i="8"/>
  <c r="AH252" i="8"/>
  <c r="AH74" i="8"/>
  <c r="AH630" i="8"/>
  <c r="AH348" i="8"/>
  <c r="AH454" i="8"/>
  <c r="AH419" i="8"/>
  <c r="AH1141" i="8"/>
  <c r="AH696" i="8"/>
  <c r="AH460" i="8"/>
  <c r="AH1874" i="8"/>
  <c r="AH755" i="8"/>
  <c r="AH222" i="8"/>
  <c r="AH2201" i="8"/>
  <c r="AH286" i="8"/>
  <c r="AH233" i="8"/>
  <c r="AH2132" i="8"/>
  <c r="AH1298" i="8"/>
  <c r="AH1341" i="8"/>
  <c r="AH1822" i="8"/>
  <c r="AH1994" i="8"/>
  <c r="AH432" i="8"/>
  <c r="AH1409" i="8"/>
  <c r="AH719" i="8"/>
  <c r="AH120" i="8"/>
  <c r="AH845" i="8"/>
  <c r="AH1981" i="8"/>
  <c r="AH971" i="8"/>
  <c r="AH1078" i="8"/>
  <c r="AH634" i="8"/>
  <c r="AH884" i="8"/>
  <c r="AH377" i="8"/>
  <c r="AH1144" i="8"/>
  <c r="AH1440" i="8"/>
  <c r="AH642" i="8"/>
  <c r="AH1923" i="8"/>
  <c r="AH945" i="8"/>
  <c r="AH921" i="8"/>
  <c r="AH743" i="8"/>
  <c r="AH1344" i="8"/>
  <c r="AH287" i="8"/>
  <c r="AH668" i="8"/>
  <c r="AH974" i="8"/>
  <c r="AH838" i="8"/>
  <c r="AH176" i="8"/>
  <c r="AH1637" i="8"/>
  <c r="AH1687" i="8"/>
  <c r="AH2183" i="8"/>
  <c r="AH514" i="8"/>
  <c r="AH128" i="8"/>
  <c r="AH1640" i="8"/>
  <c r="AH795" i="8"/>
  <c r="AH304" i="8"/>
  <c r="AH1868" i="8"/>
  <c r="AH1728" i="8"/>
  <c r="AH155" i="8"/>
  <c r="AH1597" i="8"/>
  <c r="AH290" i="8"/>
  <c r="AH1954" i="8"/>
  <c r="AH1319" i="8"/>
  <c r="AH664" i="8"/>
  <c r="AH522" i="8"/>
  <c r="AH807" i="8"/>
  <c r="AH982" i="8"/>
  <c r="AH1379" i="8"/>
  <c r="AH390" i="8"/>
  <c r="AH1590" i="8"/>
  <c r="AH1125" i="8"/>
  <c r="AH1437" i="8"/>
  <c r="AH1945" i="8"/>
  <c r="AH818" i="8"/>
  <c r="AH1254" i="8"/>
  <c r="AH2386" i="8"/>
  <c r="AH1758" i="8"/>
  <c r="AH927" i="8"/>
  <c r="AH30" i="8"/>
  <c r="AH1625" i="8"/>
  <c r="AH1549" i="8"/>
  <c r="AH365" i="8"/>
  <c r="AH152" i="8"/>
  <c r="AH1427" i="8"/>
  <c r="AH297" i="8"/>
  <c r="AH1435" i="8"/>
  <c r="AH931" i="8"/>
  <c r="AH1971" i="8"/>
  <c r="AH517" i="8"/>
  <c r="AH2340" i="8"/>
  <c r="AH247" i="8"/>
  <c r="AH1789" i="8"/>
  <c r="AH306" i="8"/>
  <c r="AH1121" i="8"/>
  <c r="AH763" i="8"/>
  <c r="AH1970" i="8"/>
  <c r="AH1444" i="8"/>
  <c r="AH1326" i="8"/>
  <c r="AH709" i="8"/>
  <c r="AH775" i="8"/>
  <c r="AH1529" i="8"/>
  <c r="AH1493" i="8"/>
  <c r="AH1996" i="8"/>
  <c r="AH282" i="8"/>
  <c r="AH2388" i="8"/>
  <c r="AH2259" i="8"/>
  <c r="AH1870" i="8"/>
  <c r="AH1098" i="8"/>
  <c r="AH675" i="8"/>
  <c r="AH1321" i="8"/>
  <c r="AH943" i="8"/>
  <c r="AH1690" i="8"/>
  <c r="AH1767" i="8"/>
  <c r="AH2074" i="8"/>
  <c r="AH1289" i="8"/>
  <c r="AH1077" i="8"/>
  <c r="AH1183" i="8"/>
  <c r="AH1530" i="8"/>
  <c r="AH925" i="8"/>
  <c r="AH994" i="8"/>
  <c r="AH181" i="8"/>
  <c r="AH143" i="8"/>
  <c r="AH25" i="8"/>
  <c r="AH333" i="8"/>
  <c r="AH1606" i="8"/>
  <c r="AH1650" i="8"/>
  <c r="AH475" i="8"/>
  <c r="AH2096" i="8"/>
  <c r="AH1064" i="8"/>
  <c r="AH1361" i="8"/>
  <c r="AH28" i="8"/>
  <c r="AH1149" i="8"/>
  <c r="AH2234" i="8"/>
  <c r="AH2192" i="8"/>
  <c r="AH821" i="8"/>
  <c r="AH1726" i="8"/>
  <c r="AH564" i="8"/>
  <c r="AH1336" i="8"/>
  <c r="AH50" i="8"/>
  <c r="AH1363" i="8"/>
  <c r="AH1354" i="8"/>
  <c r="AH868" i="8"/>
  <c r="AH1602" i="8"/>
  <c r="AH388" i="8"/>
  <c r="AH676" i="8"/>
  <c r="AH236" i="8"/>
  <c r="AH2080" i="8"/>
  <c r="AH2232" i="8"/>
  <c r="AH1692" i="8"/>
  <c r="AH467" i="8"/>
  <c r="AH2368" i="8"/>
  <c r="AH1990" i="8"/>
  <c r="AH2348" i="8"/>
  <c r="AH1748" i="8"/>
  <c r="AH1091" i="8"/>
  <c r="AH346" i="8"/>
  <c r="AH1421" i="8"/>
  <c r="AH362" i="8"/>
  <c r="AH1950" i="8"/>
  <c r="AH1715" i="8"/>
  <c r="AH1775" i="8"/>
  <c r="AH1066" i="8"/>
  <c r="AH1497" i="8"/>
  <c r="AH549" i="8"/>
  <c r="AH811" i="8"/>
  <c r="AH1313" i="8"/>
  <c r="AH1348" i="8"/>
  <c r="AH1992" i="8"/>
  <c r="AH653" i="8"/>
  <c r="AH254" i="8"/>
  <c r="AH1510" i="8"/>
  <c r="AH714" i="8"/>
  <c r="AH790" i="8"/>
  <c r="AH1003" i="8"/>
  <c r="AH1351" i="8"/>
  <c r="AH525" i="8"/>
  <c r="AH109" i="8"/>
  <c r="AH278" i="8"/>
  <c r="AH2044" i="8"/>
  <c r="AH548" i="8"/>
  <c r="AH24" i="8"/>
  <c r="AH2375" i="8"/>
  <c r="AH1466" i="8"/>
  <c r="AH68" i="8"/>
  <c r="AH203" i="8"/>
  <c r="AH928" i="8"/>
  <c r="AH901" i="8"/>
  <c r="AH42" i="8"/>
  <c r="AH2043" i="8"/>
  <c r="AH2328" i="8"/>
  <c r="AH1128" i="8"/>
  <c r="AH1294" i="8"/>
  <c r="AH1249" i="8"/>
  <c r="AH167" i="8"/>
  <c r="AH1174" i="8"/>
  <c r="AH2159" i="8"/>
  <c r="AH997" i="8"/>
  <c r="AH440" i="8"/>
  <c r="AH1005" i="8"/>
  <c r="AH1964" i="8"/>
  <c r="AH1819" i="8"/>
  <c r="AH2167" i="8"/>
  <c r="AH636" i="8"/>
  <c r="AH816" i="8"/>
  <c r="AH1595" i="8"/>
  <c r="AH1157" i="8"/>
  <c r="AH2294" i="8"/>
  <c r="AH2376" i="8"/>
  <c r="AH103" i="8"/>
  <c r="AH895" i="8"/>
  <c r="AH949" i="8"/>
  <c r="AH97" i="8"/>
  <c r="AH372" i="8"/>
  <c r="AH1641" i="8"/>
  <c r="AH1712" i="8"/>
  <c r="AH1858" i="8"/>
  <c r="AH1558" i="8"/>
  <c r="AH1155" i="8"/>
  <c r="AH2212" i="8"/>
  <c r="AH1017" i="8"/>
  <c r="AH399" i="8"/>
  <c r="AH1494" i="8"/>
  <c r="AH288" i="8"/>
  <c r="AH104" i="8"/>
  <c r="AH1013" i="8"/>
  <c r="AH1108" i="8"/>
  <c r="AH627" i="8"/>
  <c r="AH1856" i="8"/>
  <c r="AH1439" i="8"/>
  <c r="AH1786" i="8"/>
  <c r="AH218" i="8"/>
  <c r="AH1779" i="8"/>
  <c r="AH1745" i="8"/>
  <c r="AH1479" i="8"/>
  <c r="AH1264" i="8"/>
  <c r="AH965" i="8"/>
  <c r="AH1453" i="8"/>
  <c r="AH200" i="8"/>
  <c r="AH716" i="8"/>
  <c r="AH1500" i="8"/>
  <c r="AH1166" i="8"/>
  <c r="AH193" i="8"/>
  <c r="AH2331" i="8"/>
  <c r="AH2068" i="8"/>
  <c r="AH625" i="8"/>
  <c r="AH2277" i="8"/>
  <c r="AH980" i="8"/>
  <c r="AH2046" i="8"/>
  <c r="AH1021" i="8"/>
  <c r="AH1814" i="8"/>
  <c r="AH2227" i="8"/>
  <c r="AH978" i="8"/>
  <c r="AH173" i="8"/>
  <c r="AH751" i="8"/>
  <c r="AH1181" i="8"/>
  <c r="AH130" i="8"/>
  <c r="AH1875" i="8"/>
  <c r="AH1247" i="8"/>
  <c r="AH463" i="8"/>
  <c r="AH344" i="8"/>
  <c r="AH2324" i="8"/>
  <c r="AH539" i="8"/>
  <c r="AH2071" i="8"/>
  <c r="AH1732" i="8"/>
  <c r="AH2295" i="8"/>
  <c r="AH18" i="8"/>
  <c r="AH1618" i="8"/>
  <c r="AH1956" i="8"/>
  <c r="AH256" i="8"/>
  <c r="AH1364" i="8"/>
  <c r="AH861" i="8"/>
  <c r="AH1222" i="8"/>
  <c r="AH2377" i="8"/>
  <c r="AH898" i="8"/>
  <c r="AH686" i="8"/>
  <c r="AH1826" i="8"/>
  <c r="AH692" i="8"/>
  <c r="AH482" i="8"/>
  <c r="AH2164" i="8"/>
  <c r="AH2116" i="8"/>
  <c r="AH1902" i="8"/>
  <c r="AH1894" i="8"/>
  <c r="AH819" i="8"/>
  <c r="AH2190" i="8"/>
  <c r="AH2057" i="8"/>
  <c r="AH894" i="8"/>
  <c r="AH1544" i="8"/>
  <c r="AH667" i="8"/>
  <c r="AH2005" i="8"/>
  <c r="AH1593" i="8"/>
  <c r="AH2379" i="8"/>
  <c r="AH1387" i="8"/>
  <c r="AH318" i="8"/>
  <c r="AH1401" i="8"/>
  <c r="AH1238" i="8"/>
  <c r="AH480" i="8"/>
  <c r="AH2343" i="8"/>
  <c r="AH1168" i="8"/>
  <c r="AH1636" i="8"/>
  <c r="AH2327" i="8"/>
  <c r="AH2287" i="8"/>
  <c r="AH1419" i="8"/>
  <c r="AH1025" i="8"/>
  <c r="AH142" i="8"/>
  <c r="AH232" i="8"/>
  <c r="AH403" i="8"/>
  <c r="AH1681" i="8"/>
  <c r="AH326" i="8"/>
  <c r="AH499" i="8"/>
  <c r="AH1560" i="8"/>
  <c r="AH2076" i="8"/>
  <c r="AH1400" i="8"/>
  <c r="AH892" i="8"/>
  <c r="AH1884" i="8"/>
  <c r="AH1086" i="8"/>
  <c r="AH1588" i="8"/>
  <c r="AH975" i="8"/>
  <c r="AH502" i="8"/>
  <c r="AH988" i="8"/>
  <c r="AH787" i="8"/>
  <c r="AH983" i="8"/>
  <c r="AH1854" i="8"/>
  <c r="AH2365" i="8"/>
  <c r="AH1792" i="8"/>
  <c r="AH1787" i="8"/>
  <c r="AH1016" i="8"/>
  <c r="AH2022" i="8"/>
  <c r="AH1405" i="8"/>
  <c r="AH987" i="8"/>
  <c r="AH2004" i="8"/>
  <c r="AH1619" i="8"/>
  <c r="AH1914" i="8"/>
  <c r="AH563" i="8"/>
  <c r="AH40" i="8"/>
  <c r="AH1784" i="8"/>
  <c r="AH1241" i="8"/>
  <c r="AH124" i="8"/>
  <c r="AH1926" i="8"/>
  <c r="AH678" i="8"/>
  <c r="AH405" i="8"/>
  <c r="AH258" i="8"/>
  <c r="AH465" i="8"/>
  <c r="AH1011" i="8"/>
  <c r="AH2019" i="8"/>
  <c r="AH1305" i="8"/>
  <c r="AH1982" i="8"/>
  <c r="AH1381" i="8"/>
  <c r="AH12" i="8"/>
  <c r="AH1012" i="8"/>
  <c r="AH654" i="8"/>
  <c r="AH2241" i="8"/>
  <c r="AH715" i="8"/>
  <c r="AH113" i="8"/>
  <c r="AH601" i="8"/>
  <c r="AH2341" i="8"/>
  <c r="AH1561" i="8"/>
  <c r="AH483" i="8"/>
  <c r="AH471" i="8"/>
  <c r="AH1622" i="8"/>
  <c r="AH2355" i="8"/>
  <c r="AH2313" i="8"/>
  <c r="AH2198" i="8"/>
  <c r="AH1859" i="8"/>
  <c r="AH1768" i="8"/>
  <c r="AH2246" i="8"/>
  <c r="AH1242" i="8"/>
  <c r="AH1916" i="8"/>
  <c r="AH1007" i="8"/>
  <c r="AH2165" i="8"/>
  <c r="AH1068" i="8"/>
  <c r="AH2031" i="8"/>
  <c r="AH224" i="8"/>
  <c r="AH414" i="8"/>
  <c r="AH1179" i="8"/>
  <c r="AH330" i="8"/>
  <c r="AH1611" i="8"/>
  <c r="AH1541" i="8"/>
  <c r="AH1492" i="8"/>
  <c r="AH897" i="8"/>
  <c r="AH1129" i="8"/>
  <c r="AH66" i="8"/>
  <c r="AH1328" i="8"/>
  <c r="AH621" i="8"/>
  <c r="AH505" i="8"/>
  <c r="AH2118" i="8"/>
  <c r="AH1940" i="8"/>
  <c r="AH314" i="8"/>
  <c r="AH1620" i="8"/>
  <c r="AH1365" i="8"/>
  <c r="AH49" i="8"/>
  <c r="AH915" i="8"/>
  <c r="AH1551" i="8"/>
  <c r="AH831" i="8"/>
  <c r="AH244" i="8"/>
  <c r="AH593" i="8"/>
  <c r="AH2280" i="8"/>
  <c r="AH1414" i="8"/>
  <c r="AH635" i="8"/>
  <c r="AH36" i="8"/>
  <c r="AH323" i="8"/>
  <c r="AH1339" i="8"/>
  <c r="AH1674" i="8"/>
  <c r="AH1531" i="8"/>
  <c r="AH69" i="8"/>
  <c r="AH1154" i="8"/>
  <c r="AH1667" i="8"/>
  <c r="AH1685" i="8"/>
  <c r="AH1498" i="8"/>
  <c r="AH1248" i="8"/>
  <c r="AH368" i="8"/>
  <c r="AH479" i="8"/>
  <c r="AH211" i="8"/>
  <c r="AH826" i="8"/>
  <c r="AH1215" i="8"/>
  <c r="AH473" i="8"/>
  <c r="AH574" i="8"/>
  <c r="AH2245" i="8"/>
  <c r="AH1468" i="8"/>
  <c r="AH301" i="8"/>
  <c r="AH1035" i="8"/>
  <c r="AH192" i="8"/>
  <c r="AH436" i="8"/>
  <c r="AH2346" i="8"/>
  <c r="AH2218" i="8"/>
  <c r="AH1568" i="8"/>
  <c r="AH1772" i="8"/>
  <c r="AH2099" i="8"/>
  <c r="AH688" i="8"/>
  <c r="AH1878" i="8"/>
  <c r="AH1413" i="8"/>
  <c r="AH948" i="8"/>
  <c r="AH2276" i="8"/>
  <c r="AH1260" i="8"/>
  <c r="AH1190" i="8"/>
  <c r="AH1888" i="8"/>
  <c r="AH2271" i="8"/>
  <c r="AH1614" i="8"/>
  <c r="AH1061" i="8"/>
  <c r="AH2317" i="8"/>
  <c r="AH2034" i="8"/>
  <c r="AH2373" i="8"/>
  <c r="AH1374" i="8"/>
  <c r="AH1986" i="8"/>
  <c r="AH540" i="8"/>
  <c r="AH846" i="8"/>
  <c r="AH810" i="8"/>
  <c r="AH620" i="8"/>
  <c r="AH437" i="8"/>
  <c r="AH1307" i="8"/>
  <c r="AH2171" i="8"/>
  <c r="AH2169" i="8"/>
  <c r="AH1896" i="8"/>
  <c r="AH1275" i="8"/>
  <c r="AH2260" i="8"/>
  <c r="AH2119" i="8"/>
  <c r="AH1212" i="8"/>
  <c r="AH2157" i="8"/>
  <c r="AH1860" i="8"/>
  <c r="AH1048" i="8"/>
  <c r="AH1793" i="8"/>
  <c r="AH1280" i="8"/>
  <c r="AH559" i="8"/>
  <c r="AH492" i="8"/>
  <c r="AH1629" i="8"/>
  <c r="AH2281" i="8"/>
  <c r="AH672" i="8"/>
  <c r="AH1022" i="8"/>
  <c r="AH685" i="8"/>
  <c r="AH1429" i="8"/>
  <c r="AH2151" i="8"/>
  <c r="AH1244" i="8"/>
  <c r="AH2289" i="8"/>
  <c r="AH1356" i="8"/>
  <c r="AH2175" i="8"/>
  <c r="AH2093" i="8"/>
  <c r="AH133" i="8"/>
  <c r="AH1281" i="8"/>
  <c r="AH1583" i="8"/>
  <c r="AH283" i="8"/>
  <c r="AH2387" i="8"/>
  <c r="AH737" i="8"/>
  <c r="AH1485" i="8"/>
  <c r="AH791" i="8"/>
  <c r="AH1278" i="8"/>
  <c r="AH1069" i="8"/>
  <c r="AH1873" i="8"/>
  <c r="AH545" i="8"/>
  <c r="AH231" i="8"/>
  <c r="AH837" i="8"/>
  <c r="AH1420" i="8"/>
  <c r="AH1578" i="8"/>
  <c r="AH164" i="8"/>
  <c r="AH1831" i="8"/>
  <c r="AH2223" i="8"/>
  <c r="AH1115" i="8"/>
  <c r="AH1610" i="8"/>
  <c r="AH162" i="8"/>
  <c r="AH1029" i="8"/>
  <c r="AH1731" i="8"/>
  <c r="AH1243" i="8"/>
  <c r="AH342" i="8"/>
  <c r="AH305" i="8"/>
  <c r="AH1193" i="8"/>
  <c r="AH2352" i="8"/>
  <c r="AH1062" i="8"/>
  <c r="AH1462" i="8"/>
  <c r="AH2184" i="8"/>
  <c r="AH1801" i="8"/>
  <c r="AH856" i="8"/>
  <c r="AH2053" i="8"/>
  <c r="AH93" i="8"/>
  <c r="AH146" i="8"/>
  <c r="AH588" i="8"/>
  <c r="AH711" i="8"/>
  <c r="AH462" i="8"/>
  <c r="AH1938" i="8"/>
  <c r="AH7" i="8"/>
  <c r="AH2087" i="8"/>
  <c r="AH2049" i="8"/>
  <c r="AH952" i="8"/>
  <c r="AH1967" i="8"/>
  <c r="AH2391" i="8"/>
  <c r="AH2253" i="8"/>
  <c r="AH2207" i="8"/>
  <c r="AH426" i="8"/>
  <c r="AH1200" i="8"/>
  <c r="AH2351" i="8"/>
  <c r="AH32" i="8"/>
  <c r="AH1227" i="8"/>
  <c r="AH257" i="8"/>
  <c r="AH919" i="8"/>
  <c r="AH870" i="8"/>
  <c r="AH16" i="8"/>
  <c r="AH860" i="8"/>
  <c r="AH619" i="8"/>
  <c r="AH769" i="8"/>
  <c r="AH1559" i="8"/>
  <c r="AH2254" i="8"/>
  <c r="AH604" i="8"/>
  <c r="AH158" i="8"/>
  <c r="AH506" i="8"/>
  <c r="AH166" i="8"/>
  <c r="AH1616" i="8"/>
  <c r="AH147" i="8"/>
  <c r="AH1277" i="8"/>
  <c r="AH1898" i="8"/>
  <c r="AH1073" i="8"/>
  <c r="AH1917" i="8"/>
  <c r="AH1865" i="8"/>
  <c r="AH145" i="8"/>
  <c r="AH759" i="8"/>
  <c r="AH1171" i="8"/>
  <c r="AH452" i="8"/>
  <c r="AH725" i="8"/>
  <c r="AH578" i="8"/>
  <c r="AH2264" i="8"/>
  <c r="AH114" i="8"/>
  <c r="AH2177" i="8"/>
  <c r="AH643" i="8"/>
  <c r="AH744" i="8"/>
  <c r="AH1102" i="8"/>
  <c r="AH962" i="8"/>
  <c r="AH309" i="8"/>
  <c r="AH2065" i="8"/>
  <c r="AH1623" i="8"/>
  <c r="AH1997" i="8"/>
  <c r="AH1693" i="8"/>
  <c r="AH1545" i="8"/>
  <c r="AH1474" i="8"/>
  <c r="AH2357" i="8"/>
  <c r="AH652" i="8"/>
  <c r="AH2292" i="8"/>
  <c r="AH655" i="8"/>
  <c r="AH903" i="8"/>
  <c r="AH1912" i="8"/>
  <c r="AH2146" i="8"/>
  <c r="AH2374" i="8"/>
  <c r="AH1134" i="8"/>
  <c r="AH481" i="8"/>
  <c r="AH1301" i="8"/>
  <c r="AH822" i="8"/>
  <c r="AH1118" i="8"/>
  <c r="AH1576" i="8"/>
  <c r="AH1675" i="8"/>
  <c r="AH2039" i="8"/>
  <c r="AH2079" i="8"/>
  <c r="AH2243" i="8"/>
  <c r="AH98" i="8"/>
  <c r="AH71" i="8"/>
  <c r="AH777" i="8"/>
  <c r="AH458" i="8"/>
  <c r="AH581" i="8"/>
  <c r="AH2291" i="8"/>
  <c r="AH1741" i="8"/>
  <c r="AH2356" i="8"/>
  <c r="AH371" i="8"/>
  <c r="AH609" i="8"/>
  <c r="AH1325" i="8"/>
  <c r="AH2205" i="8"/>
  <c r="AH1208" i="8"/>
  <c r="AH2308" i="8"/>
  <c r="AH77" i="8"/>
  <c r="AH1436" i="8"/>
  <c r="AH1189" i="8"/>
  <c r="AH2216" i="8"/>
  <c r="AH527" i="8"/>
  <c r="AH63" i="8"/>
  <c r="AH1214" i="8"/>
  <c r="AH10" i="8"/>
  <c r="AH877" i="8"/>
  <c r="AH1033" i="8"/>
  <c r="AH2302" i="8"/>
  <c r="AH1668" i="8"/>
  <c r="AH804" i="8"/>
  <c r="AH2013" i="8"/>
  <c r="AH2102" i="8"/>
  <c r="AH1864" i="8"/>
  <c r="AH2339" i="8"/>
  <c r="AH503" i="8"/>
  <c r="AH1661" i="8"/>
  <c r="AH2224" i="8"/>
  <c r="AH1928" i="8"/>
  <c r="AH1259" i="8"/>
  <c r="AH1897" i="8"/>
  <c r="AH1816" i="8"/>
  <c r="AH276" i="8"/>
  <c r="AH699" i="8"/>
  <c r="AH2023" i="8"/>
  <c r="AH316" i="8"/>
  <c r="AH824" i="8"/>
  <c r="AH2172" i="8"/>
  <c r="AH313" i="8"/>
  <c r="AH2305" i="8"/>
  <c r="AH1226" i="8"/>
  <c r="AH461" i="8"/>
  <c r="AH721" i="8"/>
  <c r="AH1087" i="8"/>
  <c r="AH389" i="8"/>
  <c r="AH138" i="8"/>
  <c r="AH1053" i="8"/>
  <c r="AH2360" i="8"/>
  <c r="AH976" i="8"/>
  <c r="AH659" i="8"/>
  <c r="AH1866" i="8"/>
  <c r="AH1052" i="8"/>
  <c r="AH2101" i="8"/>
  <c r="AH430" i="8"/>
  <c r="AH1953" i="8"/>
  <c r="AH205" i="8"/>
  <c r="AH1985" i="8"/>
  <c r="AH1839" i="8"/>
  <c r="AH1182" i="8"/>
  <c r="AH496" i="8"/>
  <c r="AH1221" i="8"/>
  <c r="AH1600" i="8"/>
  <c r="AH308" i="8"/>
  <c r="AH374" i="8"/>
  <c r="AH2083" i="8"/>
  <c r="AH793" i="8"/>
  <c r="AH611" i="8"/>
  <c r="AH2062" i="8"/>
  <c r="AH1461" i="8"/>
  <c r="AH878" i="8"/>
  <c r="AH422" i="8"/>
  <c r="AH1161" i="8"/>
  <c r="AH1528" i="8"/>
  <c r="AH1621" i="8"/>
  <c r="AH1796" i="8"/>
  <c r="AH1920" i="8"/>
  <c r="AH1481" i="8"/>
  <c r="AH2187" i="8"/>
  <c r="AH626" i="8"/>
  <c r="AH1980" i="8"/>
  <c r="AH1526" i="8"/>
  <c r="AH2189" i="8"/>
  <c r="AH1072" i="8"/>
  <c r="AH2332" i="8"/>
  <c r="AH92" i="8"/>
  <c r="AH516" i="8"/>
  <c r="AH558" i="8"/>
  <c r="AH1472" i="8"/>
  <c r="AH219" i="8"/>
  <c r="AH1605" i="8"/>
  <c r="AH1735" i="8"/>
  <c r="AH2364" i="8"/>
  <c r="AH2213" i="8"/>
  <c r="AH937" i="8"/>
  <c r="AH495" i="8"/>
  <c r="AH2042" i="8"/>
  <c r="AH1749" i="8"/>
  <c r="AH207" i="8"/>
  <c r="AH2047" i="8"/>
  <c r="AH776" i="8"/>
  <c r="AH2155" i="8"/>
  <c r="AH293" i="8"/>
  <c r="AH357" i="8"/>
  <c r="AH2299" i="8"/>
  <c r="AH1719" i="8"/>
  <c r="AH1515" i="8"/>
  <c r="AH2176" i="8"/>
  <c r="AH2002" i="8"/>
  <c r="AH645" i="8"/>
  <c r="AH926" i="8"/>
  <c r="AH84" i="8"/>
  <c r="AH89" i="8"/>
  <c r="AH70" i="8"/>
  <c r="AH1136" i="8"/>
  <c r="AH486" i="8"/>
  <c r="AH2110" i="8"/>
  <c r="AH266" i="8"/>
  <c r="AH722" i="8"/>
  <c r="AH935" i="8"/>
  <c r="AH431" i="8"/>
  <c r="AH271" i="8"/>
  <c r="AH1255" i="8"/>
  <c r="AH1705" i="8"/>
  <c r="AH1406" i="8"/>
  <c r="AH2016" i="8"/>
  <c r="AH1766" i="8"/>
  <c r="AH2089" i="8"/>
  <c r="AH1383" i="8"/>
  <c r="AH1679" i="8"/>
  <c r="AH259" i="8"/>
  <c r="AH64" i="8"/>
  <c r="AH383" i="8"/>
  <c r="AH428" i="8"/>
  <c r="AH394" i="8"/>
  <c r="AH1783" i="8"/>
  <c r="AH1727" i="8"/>
  <c r="AH640" i="8"/>
  <c r="AH2014" i="8"/>
  <c r="AH2321" i="8"/>
  <c r="AH863" i="8"/>
  <c r="AH1167" i="8"/>
  <c r="AH585" i="8"/>
  <c r="AH1103" i="8"/>
  <c r="AH1484" i="8"/>
  <c r="AH2353" i="8"/>
  <c r="AH2194" i="8"/>
  <c r="AH1335" i="8"/>
  <c r="AH2168" i="8"/>
  <c r="AH2196" i="8"/>
  <c r="AH58" i="8"/>
  <c r="AH920" i="8"/>
  <c r="AH1169" i="8"/>
  <c r="AH1769" i="8"/>
  <c r="AH1039" i="8"/>
  <c r="AH1441" i="8"/>
  <c r="AH1879" i="8"/>
  <c r="AH2054" i="8"/>
  <c r="AH44" i="8"/>
  <c r="AH2078" i="8"/>
  <c r="AH1337" i="8"/>
  <c r="AH1394" i="8"/>
  <c r="AH1036" i="8"/>
  <c r="AH1573" i="8"/>
  <c r="AH534" i="8"/>
  <c r="AH1958" i="8"/>
  <c r="AH1300" i="8"/>
  <c r="AH1904" i="8"/>
  <c r="AH2021" i="8"/>
  <c r="AH2384" i="8"/>
  <c r="AH904" i="8"/>
  <c r="AH2286" i="8"/>
  <c r="AH1438" i="8"/>
  <c r="AH1633" i="8"/>
  <c r="AH392" i="8"/>
  <c r="AH2182" i="8"/>
  <c r="AH2154" i="8"/>
  <c r="AH183" i="8"/>
  <c r="AH2060" i="8"/>
  <c r="AH864" i="8"/>
  <c r="AH596" i="8"/>
  <c r="AH1522" i="8"/>
  <c r="AH1265" i="8"/>
  <c r="AH22" i="8"/>
  <c r="AH1665" i="8"/>
  <c r="AH1370" i="8"/>
  <c r="AH889" i="8"/>
  <c r="AH263" i="8"/>
  <c r="AH1555" i="8"/>
  <c r="AH1553" i="8"/>
  <c r="AH1358" i="8"/>
  <c r="AH1279" i="8"/>
  <c r="AH1725" i="8"/>
  <c r="AH703" i="8"/>
  <c r="AH820" i="8"/>
  <c r="AH1960" i="8"/>
  <c r="AH929" i="8"/>
  <c r="AH779" i="8"/>
  <c r="AH1349" i="8"/>
  <c r="AH1132" i="8"/>
  <c r="AH1998" i="8"/>
  <c r="AH1973" i="8"/>
  <c r="AH2298" i="8"/>
  <c r="AH933" i="8"/>
  <c r="AH453" i="8"/>
  <c r="AH1700" i="8"/>
  <c r="AH1722" i="8"/>
  <c r="AH2347" i="8"/>
  <c r="AH869" i="8"/>
  <c r="AH131" i="8"/>
  <c r="AH2214" i="8"/>
  <c r="AH407" i="8"/>
  <c r="AH1051" i="8"/>
  <c r="AH599" i="8"/>
  <c r="AH1546" i="8"/>
  <c r="AH786" i="8"/>
  <c r="AH1579" i="8"/>
  <c r="AH1508" i="8"/>
  <c r="AH1451" i="8"/>
  <c r="AH320" i="8"/>
  <c r="AH262" i="8"/>
  <c r="AH681" i="8"/>
  <c r="AH448" i="8"/>
  <c r="AH317" i="8"/>
  <c r="AH321" i="8"/>
  <c r="AH2017" i="8"/>
  <c r="AH1175" i="8"/>
  <c r="AH519" i="8"/>
  <c r="AH1644" i="8"/>
  <c r="AH2322" i="8"/>
  <c r="AH413" i="8"/>
  <c r="AH758" i="8"/>
  <c r="AH1267" i="8"/>
  <c r="AH1471" i="8"/>
  <c r="AH1151" i="8"/>
  <c r="AH118" i="8"/>
  <c r="AH1067" i="8"/>
  <c r="AH1927" i="8"/>
  <c r="AH1034" i="8"/>
  <c r="AH924" i="8"/>
  <c r="AH1250" i="8"/>
  <c r="AH2279" i="8"/>
  <c r="AH106" i="8"/>
  <c r="AH2188" i="8"/>
  <c r="AH2293" i="8"/>
  <c r="AH1180" i="8"/>
  <c r="AH583" i="8"/>
  <c r="AH511" i="8"/>
  <c r="AH1631" i="8"/>
  <c r="AH577" i="8"/>
  <c r="AH404" i="8"/>
  <c r="AH1490" i="8"/>
  <c r="AH2395" i="8"/>
  <c r="AH1459" i="8"/>
  <c r="AH1825" i="8"/>
  <c r="AH2354" i="8"/>
  <c r="AH367" i="8"/>
  <c r="AH1209" i="8"/>
  <c r="AH312" i="8"/>
  <c r="AH902" i="8"/>
  <c r="AH591" i="8"/>
  <c r="AH670" i="8"/>
  <c r="AH1187" i="8"/>
  <c r="AH882" i="8"/>
  <c r="AH842" i="8"/>
  <c r="AH1000" i="8"/>
  <c r="AH239" i="8"/>
  <c r="AH140" i="8"/>
  <c r="AH21" i="8"/>
  <c r="AH1368" i="8"/>
  <c r="AH726" i="8"/>
  <c r="AH1624" i="8"/>
  <c r="AH380" i="8"/>
  <c r="AH108" i="8"/>
  <c r="AH1781" i="8"/>
  <c r="AH951" i="8"/>
  <c r="AH2144" i="8"/>
  <c r="AH107" i="8"/>
  <c r="AH1520" i="8"/>
  <c r="AH1096" i="8"/>
  <c r="AH157" i="8"/>
  <c r="AH275" i="8"/>
  <c r="AH1486" i="8"/>
  <c r="AH741" i="8"/>
  <c r="AH1423" i="8"/>
  <c r="AH213" i="8"/>
  <c r="AH2138" i="8"/>
  <c r="AH1939" i="8"/>
  <c r="AH1346" i="8"/>
  <c r="AH815" i="8"/>
  <c r="AH1646" i="8"/>
  <c r="AH684" i="8"/>
  <c r="AH1253" i="8"/>
  <c r="AH2361" i="8"/>
  <c r="AH523" i="8"/>
  <c r="AH1266" i="8"/>
  <c r="AH2095" i="8"/>
  <c r="AH977" i="8"/>
  <c r="AH1450" i="8"/>
  <c r="AH2249" i="8"/>
  <c r="AH1130" i="8"/>
  <c r="AH2006" i="8"/>
  <c r="AH780" i="8"/>
  <c r="AH560" i="8"/>
  <c r="AH1315" i="8"/>
  <c r="AH1282" i="8"/>
  <c r="AH1032" i="8"/>
  <c r="AH1955" i="8"/>
  <c r="AH1195" i="8"/>
  <c r="AH2028" i="8"/>
  <c r="AH1952" i="8"/>
  <c r="AH695" i="8"/>
  <c r="AH2228" i="8"/>
  <c r="AH1703" i="8"/>
  <c r="AH57" i="8"/>
  <c r="AH134" i="8"/>
  <c r="AH2393" i="8"/>
  <c r="AH1782" i="8"/>
  <c r="AH1369" i="8"/>
  <c r="AH2085" i="8"/>
  <c r="AH1023" i="8"/>
  <c r="AH1563" i="8"/>
  <c r="AH37" i="8"/>
  <c r="AH1218" i="8"/>
  <c r="AH2112" i="8"/>
  <c r="AH51" i="8"/>
  <c r="AH950" i="8"/>
  <c r="AH129" i="8"/>
  <c r="AH1747" i="8"/>
  <c r="AH1501" i="8"/>
  <c r="AH116" i="8"/>
  <c r="AH59" i="8"/>
  <c r="AH302" i="8"/>
  <c r="AH2209" i="8"/>
  <c r="AH99" i="8"/>
  <c r="AH1041" i="8"/>
  <c r="AH1384" i="8"/>
  <c r="AH650" i="8"/>
  <c r="AH910" i="8"/>
  <c r="AH2398" i="8"/>
  <c r="AH1849" i="8"/>
  <c r="AH1880" i="8"/>
  <c r="AH216" i="8"/>
  <c r="AH959" i="8"/>
  <c r="AH1604" i="8"/>
  <c r="AH1972" i="8"/>
  <c r="AH2237" i="8"/>
  <c r="AH485" i="8"/>
  <c r="AH1018" i="8"/>
  <c r="AH607" i="8"/>
  <c r="AH2059" i="8"/>
  <c r="AH163" i="8"/>
  <c r="AH2319" i="8"/>
  <c r="AH1673" i="8"/>
  <c r="AH1706" i="8"/>
  <c r="AH2035" i="8"/>
  <c r="AH1535" i="8"/>
  <c r="AH1830" i="8"/>
  <c r="AH1585" i="8"/>
  <c r="AH188" i="8"/>
  <c r="AH1806" i="8"/>
  <c r="AH797" i="8"/>
  <c r="AH2026" i="8"/>
  <c r="AH1233" i="8"/>
  <c r="AH379" i="8"/>
  <c r="AH2258" i="8"/>
  <c r="AH1872" i="8"/>
  <c r="AH2100" i="8"/>
  <c r="AH1385" i="8"/>
  <c r="AH2107" i="8"/>
  <c r="AH154" i="8"/>
  <c r="AH1756" i="8"/>
  <c r="AH1669" i="8"/>
  <c r="AH2311" i="8"/>
  <c r="AH2362" i="8"/>
  <c r="AH2267" i="8"/>
  <c r="AH723" i="8"/>
  <c r="AH1803" i="8"/>
  <c r="AH1464" i="8"/>
  <c r="AH182" i="8"/>
  <c r="AH1723" i="8"/>
  <c r="AH905" i="8"/>
  <c r="AH1252" i="8"/>
  <c r="AH260" i="8"/>
  <c r="AH1536" i="8"/>
  <c r="AH917" i="8"/>
  <c r="AH1274" i="8"/>
  <c r="AH1598" i="8"/>
  <c r="AH658" i="8"/>
  <c r="AH1232" i="8"/>
  <c r="AH2" i="8"/>
  <c r="AH2137" i="8"/>
  <c r="AH1966" i="8"/>
  <c r="AH1853" i="8"/>
  <c r="AH1071" i="8"/>
  <c r="AH538" i="8"/>
  <c r="AH20" i="8"/>
  <c r="AH528" i="8"/>
  <c r="AH812" i="8"/>
  <c r="AH33" i="8"/>
  <c r="AH1647" i="8"/>
  <c r="AH409" i="8"/>
  <c r="AH1088" i="8"/>
  <c r="AH1612" i="8"/>
  <c r="AH616" i="8"/>
  <c r="AH999" i="8"/>
  <c r="AH1090" i="8"/>
  <c r="AH468" i="8"/>
  <c r="AH623" i="8"/>
  <c r="AH1075" i="8"/>
  <c r="AH1807" i="8"/>
  <c r="AH1205" i="8"/>
  <c r="AH1425" i="8"/>
  <c r="AH1821" i="8"/>
  <c r="AH184" i="8"/>
  <c r="AH2226" i="8"/>
  <c r="AH1572" i="8"/>
  <c r="AH993" i="8"/>
  <c r="AH1269" i="8"/>
  <c r="AH1296" i="8"/>
  <c r="AH299" i="8"/>
  <c r="AH556" i="8"/>
  <c r="AH680" i="8"/>
  <c r="AH1476" i="8"/>
  <c r="AH2126" i="8"/>
  <c r="AH1882" i="8"/>
  <c r="AH2058" i="8"/>
  <c r="AH1323" i="8"/>
  <c r="AH702" i="8"/>
  <c r="AH2217" i="8"/>
  <c r="AH1303" i="8"/>
  <c r="AH2385" i="8"/>
  <c r="AH1677" i="8"/>
  <c r="AH1511" i="8"/>
  <c r="AH1217" i="8"/>
  <c r="AH2320" i="8"/>
  <c r="AH1886" i="8"/>
  <c r="AH1433" i="8"/>
  <c r="AH1524" i="8"/>
  <c r="AH1355" i="8"/>
  <c r="AH2337" i="8"/>
  <c r="AH2335" i="8"/>
  <c r="AH1925" i="8"/>
  <c r="AH2248" i="8"/>
  <c r="AH1213" i="8"/>
  <c r="AH532" i="8"/>
  <c r="AH322" i="8"/>
  <c r="AH187" i="8"/>
  <c r="AH2269" i="8"/>
  <c r="AH536" i="8"/>
  <c r="AH1657" i="8"/>
  <c r="AH1893" i="8"/>
  <c r="AH386" i="8"/>
  <c r="AH174" i="8"/>
  <c r="AH1074" i="8"/>
  <c r="AH387" i="8"/>
  <c r="AH1123" i="8"/>
  <c r="AH1662" i="8"/>
  <c r="AH1245" i="8"/>
  <c r="AH1028" i="8"/>
  <c r="AH1840" i="8"/>
  <c r="AH2020" i="8"/>
  <c r="AH65" i="8"/>
  <c r="AH1342" i="8"/>
  <c r="AH1603" i="8"/>
  <c r="AH329" i="8"/>
  <c r="AH1704" i="8"/>
  <c r="AH1148" i="8"/>
  <c r="AH2134" i="8"/>
  <c r="AH1991" i="8"/>
  <c r="AH1908" i="8"/>
  <c r="AH801" i="8"/>
  <c r="AH307" i="8"/>
  <c r="AH832" i="8"/>
  <c r="AH2148" i="8"/>
  <c r="AH1889" i="8"/>
  <c r="AH1713" i="8"/>
  <c r="AH2185" i="8"/>
  <c r="AH1185" i="8"/>
  <c r="AH456" i="8"/>
  <c r="AH529" i="8"/>
  <c r="AH947" i="8"/>
  <c r="AH2073" i="8"/>
  <c r="AH2288" i="8"/>
  <c r="AH234" i="8"/>
  <c r="AH268" i="8"/>
  <c r="AH829" i="8"/>
  <c r="AH1236" i="8"/>
  <c r="AH274" i="8"/>
  <c r="AH1773" i="8"/>
  <c r="AH1291" i="8"/>
  <c r="AH784" i="8"/>
  <c r="AH1837" i="8"/>
  <c r="AH1707" i="8"/>
  <c r="AH161" i="8"/>
  <c r="AH1743" i="8"/>
  <c r="AH1832" i="8"/>
  <c r="AH347" i="8"/>
  <c r="AH1283" i="8"/>
  <c r="AH1304" i="8"/>
  <c r="AH54" i="8"/>
  <c r="AH794" i="8"/>
  <c r="AH782" i="8"/>
  <c r="AH2336" i="8"/>
  <c r="AH2239" i="8"/>
  <c r="AH73" i="8"/>
  <c r="AH1488" i="8"/>
  <c r="AH691" i="8"/>
  <c r="AH1509" i="8"/>
  <c r="AH991" i="8"/>
  <c r="AH356" i="8"/>
  <c r="AH754" i="8"/>
  <c r="AH553" i="8"/>
  <c r="AH1883" i="8"/>
  <c r="AH1689" i="8"/>
  <c r="AH11" i="8"/>
  <c r="AH1388" i="8"/>
  <c r="AH1235" i="8"/>
  <c r="AH1399" i="8"/>
  <c r="AH2221" i="8"/>
  <c r="AH752" i="8"/>
  <c r="AH1330" i="8"/>
  <c r="AH2092" i="8"/>
  <c r="AH2041" i="8"/>
  <c r="AH488" i="8"/>
  <c r="AH830" i="8"/>
  <c r="AH1084" i="8"/>
  <c r="AH1412" i="8"/>
  <c r="AH2158" i="8"/>
  <c r="AH1671" i="8"/>
  <c r="AH2048" i="8"/>
  <c r="AH1744" i="8"/>
  <c r="AH2090" i="8"/>
  <c r="AH2303" i="8"/>
  <c r="AH194" i="8"/>
  <c r="AH1557" i="8"/>
  <c r="AH264" i="8"/>
  <c r="AH1569" i="8"/>
  <c r="AH704" i="8"/>
  <c r="AH2091" i="8"/>
  <c r="AH2329" i="8"/>
  <c r="AH963" i="8"/>
  <c r="AH651" i="8"/>
  <c r="AH552" i="8"/>
  <c r="AH2003" i="8"/>
  <c r="AH911" i="8"/>
  <c r="AH83" i="8"/>
  <c r="AH966" i="8"/>
  <c r="AH2242" i="8"/>
  <c r="AH85" i="8"/>
  <c r="AH2284" i="8"/>
  <c r="AH805" i="8"/>
  <c r="AH1730" i="8"/>
  <c r="E7" i="8" l="1"/>
  <c r="E8" i="8"/>
  <c r="L12" i="8"/>
  <c r="L28" i="8"/>
  <c r="L19" i="8"/>
  <c r="F9" i="8"/>
  <c r="L16" i="8"/>
  <c r="M9" i="8"/>
  <c r="M7" i="8"/>
  <c r="F7" i="8"/>
  <c r="L17" i="8"/>
  <c r="F15" i="8"/>
  <c r="L24" i="8"/>
  <c r="L26" i="8"/>
  <c r="F12" i="8"/>
  <c r="M27" i="8"/>
  <c r="L11" i="8"/>
  <c r="M23" i="8"/>
  <c r="M12" i="8"/>
  <c r="F10" i="8"/>
  <c r="M28" i="8"/>
  <c r="M8" i="8"/>
  <c r="L27" i="8"/>
  <c r="E12" i="8"/>
  <c r="M22" i="8"/>
  <c r="F11" i="8"/>
  <c r="F20" i="8" s="1"/>
  <c r="L23" i="8"/>
  <c r="L10" i="8"/>
  <c r="M15" i="8"/>
  <c r="M25" i="8"/>
  <c r="M26" i="8"/>
  <c r="L22" i="8"/>
  <c r="M20" i="8"/>
  <c r="L8" i="8"/>
  <c r="L9" i="8"/>
  <c r="M11" i="8"/>
  <c r="M18" i="8"/>
  <c r="M31" i="8"/>
  <c r="M16" i="8"/>
  <c r="E10" i="8"/>
  <c r="M10" i="8"/>
  <c r="L21" i="8"/>
  <c r="L25" i="8"/>
  <c r="E11" i="8"/>
  <c r="E20" i="8" s="1"/>
  <c r="E15" i="8"/>
  <c r="F8" i="8"/>
  <c r="M21" i="8"/>
  <c r="L15" i="8"/>
  <c r="L7" i="8"/>
  <c r="M17" i="8"/>
  <c r="L31" i="8"/>
  <c r="L20" i="8"/>
  <c r="M24" i="8"/>
  <c r="L18" i="8"/>
  <c r="M19" i="8"/>
  <c r="E9" i="8"/>
  <c r="L29" i="8" l="1"/>
  <c r="L30" i="8" s="1"/>
  <c r="F21" i="8"/>
  <c r="F13" i="8"/>
  <c r="E21" i="8"/>
  <c r="L13" i="8"/>
  <c r="M29" i="8"/>
  <c r="M30" i="8" s="1"/>
  <c r="M13" i="8"/>
  <c r="E13" i="8"/>
  <c r="M14" i="8" l="1"/>
  <c r="M33" i="8" s="1"/>
  <c r="M32" i="8"/>
  <c r="L14" i="8"/>
  <c r="L33" i="8" s="1"/>
  <c r="L32" i="8"/>
  <c r="E16" i="8"/>
  <c r="E14" i="8"/>
  <c r="E17" i="8" s="1"/>
  <c r="F14" i="8"/>
  <c r="F17" i="8" s="1"/>
  <c r="F16" i="8"/>
</calcChain>
</file>

<file path=xl/sharedStrings.xml><?xml version="1.0" encoding="utf-8"?>
<sst xmlns="http://schemas.openxmlformats.org/spreadsheetml/2006/main" count="2667" uniqueCount="712">
  <si>
    <t>ごみ</t>
    <phoneticPr fontId="8"/>
  </si>
  <si>
    <t>し尿</t>
    <rPh sb="1" eb="2">
      <t>ニョウ</t>
    </rPh>
    <phoneticPr fontId="8"/>
  </si>
  <si>
    <t>合計</t>
    <rPh sb="0" eb="2">
      <t>ゴウケイ</t>
    </rPh>
    <phoneticPr fontId="8"/>
  </si>
  <si>
    <t>その他</t>
  </si>
  <si>
    <t>合計</t>
  </si>
  <si>
    <t>一般財源</t>
    <phoneticPr fontId="8"/>
  </si>
  <si>
    <t>工事費 (中間処理施設+最終処分場+その他)</t>
    <rPh sb="7" eb="9">
      <t>ショリ</t>
    </rPh>
    <rPh sb="9" eb="11">
      <t>シセツ</t>
    </rPh>
    <rPh sb="14" eb="16">
      <t>ショブン</t>
    </rPh>
    <rPh sb="16" eb="17">
      <t>ジョウ</t>
    </rPh>
    <phoneticPr fontId="8"/>
  </si>
  <si>
    <t>調査費</t>
    <phoneticPr fontId="8"/>
  </si>
  <si>
    <t>（建設改良費組合分担金）</t>
    <phoneticPr fontId="8"/>
  </si>
  <si>
    <t>処理費 (収集運搬費+中間処理費+最終処分費)</t>
    <rPh sb="5" eb="7">
      <t>シュウシュウ</t>
    </rPh>
    <rPh sb="7" eb="9">
      <t>ウンパン</t>
    </rPh>
    <rPh sb="9" eb="10">
      <t>ヒ</t>
    </rPh>
    <rPh sb="11" eb="13">
      <t>チュウカン</t>
    </rPh>
    <rPh sb="13" eb="15">
      <t>ショリ</t>
    </rPh>
    <rPh sb="15" eb="16">
      <t>ヒ</t>
    </rPh>
    <rPh sb="17" eb="21">
      <t>サイシュウショブン</t>
    </rPh>
    <rPh sb="21" eb="22">
      <t>ヒ</t>
    </rPh>
    <phoneticPr fontId="8"/>
  </si>
  <si>
    <t>車両等購入費</t>
    <phoneticPr fontId="8"/>
  </si>
  <si>
    <t>委託費 (収集運搬費+中間処理費+最終処分費+その他)</t>
    <rPh sb="25" eb="26">
      <t>タ</t>
    </rPh>
    <phoneticPr fontId="8"/>
  </si>
  <si>
    <t>(組合分担金)</t>
    <phoneticPr fontId="4"/>
  </si>
  <si>
    <t>調査研究費</t>
    <rPh sb="0" eb="2">
      <t>チョウサ</t>
    </rPh>
    <rPh sb="2" eb="5">
      <t>ケンキュウヒ</t>
    </rPh>
    <phoneticPr fontId="4"/>
  </si>
  <si>
    <t>国庫支出金</t>
    <phoneticPr fontId="8"/>
  </si>
  <si>
    <t>都道府県
支出金</t>
    <phoneticPr fontId="8"/>
  </si>
  <si>
    <t>使用料及び
手数料</t>
    <phoneticPr fontId="8"/>
  </si>
  <si>
    <t>（市区町村
分担金）</t>
    <phoneticPr fontId="4"/>
  </si>
  <si>
    <t>その他</t>
    <phoneticPr fontId="8"/>
  </si>
  <si>
    <t>収集運搬施設</t>
    <rPh sb="0" eb="2">
      <t>シュウシュウ</t>
    </rPh>
    <rPh sb="2" eb="4">
      <t>ウンパン</t>
    </rPh>
    <phoneticPr fontId="8"/>
  </si>
  <si>
    <t>中間処理施設</t>
    <phoneticPr fontId="8"/>
  </si>
  <si>
    <t>最終処分場</t>
    <phoneticPr fontId="8"/>
  </si>
  <si>
    <t>収集運搬費</t>
    <phoneticPr fontId="8"/>
  </si>
  <si>
    <t>中間処理費</t>
    <phoneticPr fontId="8"/>
  </si>
  <si>
    <t>最終処分費</t>
    <phoneticPr fontId="8"/>
  </si>
  <si>
    <t>その他</t>
    <phoneticPr fontId="4"/>
  </si>
  <si>
    <t>（千円）</t>
    <rPh sb="1" eb="3">
      <t>センエン</t>
    </rPh>
    <phoneticPr fontId="8"/>
  </si>
  <si>
    <t>（千円）</t>
  </si>
  <si>
    <t>建設・改良費</t>
    <rPh sb="0" eb="2">
      <t>ケンセツ</t>
    </rPh>
    <rPh sb="3" eb="5">
      <t>カイリョウ</t>
    </rPh>
    <rPh sb="5" eb="6">
      <t>ヒ</t>
    </rPh>
    <phoneticPr fontId="8"/>
  </si>
  <si>
    <t>処理及び
維持管理費</t>
    <rPh sb="0" eb="2">
      <t>ショリ</t>
    </rPh>
    <rPh sb="2" eb="3">
      <t>オヨ</t>
    </rPh>
    <rPh sb="5" eb="7">
      <t>イジ</t>
    </rPh>
    <rPh sb="7" eb="10">
      <t>カンリヒ</t>
    </rPh>
    <phoneticPr fontId="8"/>
  </si>
  <si>
    <t>小計</t>
    <rPh sb="0" eb="2">
      <t>ショウケイ</t>
    </rPh>
    <phoneticPr fontId="8"/>
  </si>
  <si>
    <t>入力→</t>
    <rPh sb="0" eb="2">
      <t>ニュウリョク</t>
    </rPh>
    <phoneticPr fontId="3"/>
  </si>
  <si>
    <t>歳入</t>
    <rPh sb="0" eb="2">
      <t>サイニュウ</t>
    </rPh>
    <phoneticPr fontId="8"/>
  </si>
  <si>
    <t>歳出</t>
    <rPh sb="0" eb="2">
      <t>サイシュツ</t>
    </rPh>
    <phoneticPr fontId="8"/>
  </si>
  <si>
    <t>国庫支出金</t>
    <rPh sb="0" eb="2">
      <t>コッコ</t>
    </rPh>
    <rPh sb="2" eb="5">
      <t>シシュツキン</t>
    </rPh>
    <phoneticPr fontId="8"/>
  </si>
  <si>
    <t>建設・改良費</t>
    <rPh sb="0" eb="2">
      <t>ケンセツ</t>
    </rPh>
    <rPh sb="3" eb="6">
      <t>カイリョウヒ</t>
    </rPh>
    <phoneticPr fontId="8"/>
  </si>
  <si>
    <t>工事費</t>
    <rPh sb="0" eb="3">
      <t>コウジヒ</t>
    </rPh>
    <phoneticPr fontId="8"/>
  </si>
  <si>
    <t>収集運搬施設</t>
    <rPh sb="0" eb="2">
      <t>シュウシュウ</t>
    </rPh>
    <rPh sb="2" eb="4">
      <t>ウンパン</t>
    </rPh>
    <rPh sb="4" eb="6">
      <t>シセツ</t>
    </rPh>
    <phoneticPr fontId="8"/>
  </si>
  <si>
    <t>都道府県支出金</t>
    <rPh sb="0" eb="4">
      <t>トドウフケン</t>
    </rPh>
    <rPh sb="4" eb="7">
      <t>シシュツキン</t>
    </rPh>
    <phoneticPr fontId="8"/>
  </si>
  <si>
    <t>中間処理施設</t>
    <rPh sb="0" eb="2">
      <t>チュウカン</t>
    </rPh>
    <rPh sb="2" eb="4">
      <t>ショリ</t>
    </rPh>
    <rPh sb="4" eb="6">
      <t>シセツ</t>
    </rPh>
    <phoneticPr fontId="8"/>
  </si>
  <si>
    <t>地方債</t>
    <rPh sb="0" eb="3">
      <t>チホウサイ</t>
    </rPh>
    <phoneticPr fontId="8"/>
  </si>
  <si>
    <t>最終処分場</t>
    <rPh sb="0" eb="2">
      <t>サイシュウ</t>
    </rPh>
    <rPh sb="2" eb="5">
      <t>ショブンジョウ</t>
    </rPh>
    <phoneticPr fontId="8"/>
  </si>
  <si>
    <t>使用料・手数料</t>
    <rPh sb="0" eb="3">
      <t>シヨウリョウ</t>
    </rPh>
    <rPh sb="4" eb="7">
      <t>テスウリョウ</t>
    </rPh>
    <phoneticPr fontId="8"/>
  </si>
  <si>
    <t>その他</t>
    <rPh sb="2" eb="3">
      <t>タ</t>
    </rPh>
    <phoneticPr fontId="8"/>
  </si>
  <si>
    <t>調査費</t>
    <rPh sb="0" eb="3">
      <t>チョウサヒ</t>
    </rPh>
    <phoneticPr fontId="8"/>
  </si>
  <si>
    <t>（組合分担金）</t>
    <rPh sb="1" eb="3">
      <t>クミアイ</t>
    </rPh>
    <rPh sb="3" eb="6">
      <t>ブンタンキン</t>
    </rPh>
    <phoneticPr fontId="8"/>
  </si>
  <si>
    <t>小計（分担金含む）</t>
    <rPh sb="0" eb="2">
      <t>ショウケイ</t>
    </rPh>
    <rPh sb="3" eb="6">
      <t>ブンタンキン</t>
    </rPh>
    <rPh sb="6" eb="7">
      <t>フク</t>
    </rPh>
    <phoneticPr fontId="8"/>
  </si>
  <si>
    <t>分担金除く</t>
    <rPh sb="0" eb="3">
      <t>ブンタンキン</t>
    </rPh>
    <rPh sb="3" eb="4">
      <t>ノゾ</t>
    </rPh>
    <phoneticPr fontId="8"/>
  </si>
  <si>
    <t>一般財源</t>
    <rPh sb="0" eb="2">
      <t>イッパン</t>
    </rPh>
    <rPh sb="2" eb="4">
      <t>ザイゲン</t>
    </rPh>
    <phoneticPr fontId="8"/>
  </si>
  <si>
    <t>処理及び維持管理費</t>
    <rPh sb="0" eb="2">
      <t>ショリ</t>
    </rPh>
    <rPh sb="2" eb="3">
      <t>オヨ</t>
    </rPh>
    <rPh sb="4" eb="6">
      <t>イジ</t>
    </rPh>
    <rPh sb="6" eb="9">
      <t>カンリヒ</t>
    </rPh>
    <phoneticPr fontId="8"/>
  </si>
  <si>
    <t>人件費</t>
    <rPh sb="0" eb="3">
      <t>ジンケンヒ</t>
    </rPh>
    <phoneticPr fontId="8"/>
  </si>
  <si>
    <t>処理費</t>
    <rPh sb="0" eb="3">
      <t>ショリヒ</t>
    </rPh>
    <phoneticPr fontId="8"/>
  </si>
  <si>
    <t>収集運搬費</t>
    <rPh sb="0" eb="2">
      <t>シュウシュウ</t>
    </rPh>
    <rPh sb="2" eb="5">
      <t>ウンパンヒ</t>
    </rPh>
    <phoneticPr fontId="8"/>
  </si>
  <si>
    <t>中間処理費</t>
    <rPh sb="0" eb="2">
      <t>チュウカン</t>
    </rPh>
    <rPh sb="2" eb="5">
      <t>ショリヒ</t>
    </rPh>
    <phoneticPr fontId="8"/>
  </si>
  <si>
    <t>最終処分費</t>
    <rPh sb="0" eb="2">
      <t>サイシュウ</t>
    </rPh>
    <rPh sb="2" eb="4">
      <t>ショブン</t>
    </rPh>
    <rPh sb="4" eb="5">
      <t>ヒ</t>
    </rPh>
    <phoneticPr fontId="8"/>
  </si>
  <si>
    <t>車両等購入費</t>
    <rPh sb="0" eb="3">
      <t>シャリョウトウ</t>
    </rPh>
    <rPh sb="3" eb="6">
      <t>コウニュウヒ</t>
    </rPh>
    <phoneticPr fontId="8"/>
  </si>
  <si>
    <t>委託費</t>
    <rPh sb="0" eb="3">
      <t>イタクヒ</t>
    </rPh>
    <phoneticPr fontId="8"/>
  </si>
  <si>
    <t>歳出の組合分担金　</t>
    <rPh sb="0" eb="2">
      <t>サイシュツ</t>
    </rPh>
    <rPh sb="3" eb="5">
      <t>クミアイ</t>
    </rPh>
    <rPh sb="5" eb="8">
      <t>ブンタンキン</t>
    </rPh>
    <phoneticPr fontId="8"/>
  </si>
  <si>
    <t>調査研究費</t>
    <phoneticPr fontId="8"/>
  </si>
  <si>
    <t>廃棄物事業経費（歳入）</t>
    <rPh sb="8" eb="10">
      <t>サイニュウ</t>
    </rPh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</si>
  <si>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</si>
  <si>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</si>
  <si>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</si>
  <si>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</si>
  <si>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</si>
  <si>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</si>
  <si>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</si>
  <si>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</si>
  <si>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</si>
  <si>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</si>
  <si>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</si>
  <si>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</si>
  <si>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</si>
  <si>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</si>
  <si>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廃棄物事業経費（歳出）</t>
    <rPh sb="8" eb="10">
      <t>サイシュツ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</si>
  <si>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</si>
  <si>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</si>
  <si>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</si>
  <si>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</si>
  <si>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</si>
  <si>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</si>
  <si>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</si>
  <si>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</si>
  <si>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</si>
  <si>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</si>
  <si>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</si>
  <si>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</si>
  <si>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</si>
  <si>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</si>
  <si>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</si>
  <si>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</si>
  <si>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</si>
  <si>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</si>
  <si>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</si>
  <si>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</si>
  <si>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</si>
  <si>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</si>
  <si>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</si>
  <si>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</si>
  <si>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</si>
  <si>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</si>
  <si>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</si>
  <si>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</si>
  <si>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</si>
  <si>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建設改良費 (工事費+調査費)(組合分担金を除く)</t>
    <rPh sb="16" eb="18">
      <t>クミアイ</t>
    </rPh>
    <rPh sb="18" eb="21">
      <t>ブンタンキン</t>
    </rPh>
    <rPh sb="22" eb="23">
      <t>ノゾ</t>
    </rPh>
    <phoneticPr fontId="8"/>
  </si>
  <si>
    <t>処理及び維持管理費 (人件費+処理費+車両購入費+委託費+調査研究費)(組合分担金を除く)</t>
    <rPh sb="11" eb="14">
      <t>ジンケンヒ</t>
    </rPh>
    <rPh sb="15" eb="17">
      <t>ショリ</t>
    </rPh>
    <rPh sb="17" eb="18">
      <t>ヒ</t>
    </rPh>
    <rPh sb="19" eb="21">
      <t>シャリョウ</t>
    </rPh>
    <rPh sb="21" eb="24">
      <t>コウニュウヒ</t>
    </rPh>
    <rPh sb="25" eb="27">
      <t>イタク</t>
    </rPh>
    <rPh sb="27" eb="28">
      <t>ヒ</t>
    </rPh>
    <rPh sb="29" eb="31">
      <t>チョウサ</t>
    </rPh>
    <rPh sb="31" eb="34">
      <t>ケンキュウヒ</t>
    </rPh>
    <rPh sb="36" eb="38">
      <t>クミアイ</t>
    </rPh>
    <rPh sb="38" eb="41">
      <t>ブンタンキン</t>
    </rPh>
    <rPh sb="42" eb="43">
      <t>ノゾ</t>
    </rPh>
    <phoneticPr fontId="8"/>
  </si>
  <si>
    <t>一般職</t>
    <rPh sb="0" eb="3">
      <t>イッパンショク</t>
    </rPh>
    <phoneticPr fontId="3"/>
  </si>
  <si>
    <t>収集運搬</t>
    <rPh sb="0" eb="2">
      <t>シュウシュウ</t>
    </rPh>
    <rPh sb="2" eb="4">
      <t>ウンパン</t>
    </rPh>
    <phoneticPr fontId="3"/>
  </si>
  <si>
    <t>中間処理</t>
    <rPh sb="0" eb="2">
      <t>チュウカン</t>
    </rPh>
    <rPh sb="2" eb="4">
      <t>ショリ</t>
    </rPh>
    <phoneticPr fontId="3"/>
  </si>
  <si>
    <t>最終処分</t>
    <rPh sb="0" eb="2">
      <t>サイシュウ</t>
    </rPh>
    <rPh sb="2" eb="4">
      <t>ショブン</t>
    </rPh>
    <phoneticPr fontId="3"/>
  </si>
  <si>
    <t>人件費（一般職＋収集運搬＋中間処理＋最終処分）</t>
    <rPh sb="4" eb="7">
      <t>イッパンショク</t>
    </rPh>
    <rPh sb="8" eb="10">
      <t>シュウシュウ</t>
    </rPh>
    <rPh sb="10" eb="12">
      <t>ウンパン</t>
    </rPh>
    <rPh sb="13" eb="15">
      <t>チュウカン</t>
    </rPh>
    <rPh sb="15" eb="17">
      <t>ショリ</t>
    </rPh>
    <rPh sb="18" eb="20">
      <t>サイシュウ</t>
    </rPh>
    <rPh sb="20" eb="22">
      <t>ショブン</t>
    </rPh>
    <phoneticPr fontId="8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</si>
  <si>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</si>
  <si>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</si>
  <si>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</si>
  <si>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</si>
  <si>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</si>
  <si>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</si>
  <si>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</si>
  <si>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</si>
  <si>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</si>
  <si>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</si>
  <si>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</si>
  <si>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</si>
  <si>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</si>
  <si>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</si>
  <si>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</si>
  <si>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</si>
  <si>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</si>
  <si>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</si>
  <si>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</si>
  <si>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</si>
  <si>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</si>
  <si>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</si>
  <si>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</si>
  <si>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</si>
  <si>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</si>
  <si>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</si>
  <si>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</si>
  <si>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技能職</t>
    <rPh sb="0" eb="3">
      <t>ギノウショク</t>
    </rPh>
    <phoneticPr fontId="3"/>
  </si>
  <si>
    <t>人件費（一般職）</t>
    <rPh sb="0" eb="3">
      <t>ジンケンヒ</t>
    </rPh>
    <rPh sb="4" eb="7">
      <t>イッパンショク</t>
    </rPh>
    <phoneticPr fontId="8"/>
  </si>
  <si>
    <t>人件費（収集）</t>
    <rPh sb="0" eb="3">
      <t>ジンケンヒ</t>
    </rPh>
    <rPh sb="4" eb="6">
      <t>シュウシュウ</t>
    </rPh>
    <phoneticPr fontId="8"/>
  </si>
  <si>
    <t>人件費（中間）</t>
    <rPh sb="0" eb="3">
      <t>ジンケンヒ</t>
    </rPh>
    <rPh sb="4" eb="6">
      <t>チュウカン</t>
    </rPh>
    <phoneticPr fontId="8"/>
  </si>
  <si>
    <t>人件費（処分）</t>
    <rPh sb="0" eb="3">
      <t>ジンケンヒ</t>
    </rPh>
    <rPh sb="4" eb="6">
      <t>ショブン</t>
    </rPh>
    <phoneticPr fontId="8"/>
  </si>
  <si>
    <t>処理費（収集）</t>
    <rPh sb="0" eb="3">
      <t>ショリヒ</t>
    </rPh>
    <rPh sb="4" eb="6">
      <t>シュウシュウ</t>
    </rPh>
    <phoneticPr fontId="8"/>
  </si>
  <si>
    <t>処理費（中間）</t>
    <rPh sb="0" eb="3">
      <t>ショリヒ</t>
    </rPh>
    <rPh sb="4" eb="6">
      <t>チュウカン</t>
    </rPh>
    <phoneticPr fontId="8"/>
  </si>
  <si>
    <t>処理費（処分）</t>
    <rPh sb="0" eb="3">
      <t>ショリヒ</t>
    </rPh>
    <rPh sb="4" eb="6">
      <t>ショブン</t>
    </rPh>
    <phoneticPr fontId="8"/>
  </si>
  <si>
    <t>工事費（収集）</t>
    <rPh sb="0" eb="3">
      <t>コウジヒ</t>
    </rPh>
    <rPh sb="4" eb="6">
      <t>シュウシュウ</t>
    </rPh>
    <phoneticPr fontId="8"/>
  </si>
  <si>
    <t>工事費（中間）</t>
    <rPh sb="0" eb="3">
      <t>コウジヒ</t>
    </rPh>
    <rPh sb="4" eb="6">
      <t>チュウカン</t>
    </rPh>
    <phoneticPr fontId="8"/>
  </si>
  <si>
    <t>工事費（処分）</t>
    <rPh sb="0" eb="3">
      <t>コウジヒ</t>
    </rPh>
    <rPh sb="4" eb="6">
      <t>ショブン</t>
    </rPh>
    <phoneticPr fontId="8"/>
  </si>
  <si>
    <t>ごみ</t>
    <phoneticPr fontId="3"/>
  </si>
  <si>
    <t>N</t>
    <phoneticPr fontId="3"/>
  </si>
  <si>
    <t>（千円）</t>
    <rPh sb="1" eb="3">
      <t>センエン</t>
    </rPh>
    <phoneticPr fontId="3"/>
  </si>
  <si>
    <t>市区町村名</t>
    <rPh sb="1" eb="2">
      <t>ク</t>
    </rPh>
    <phoneticPr fontId="4"/>
  </si>
  <si>
    <t>:市区町村コード(都道府県計は、01000～47000の何れか）</t>
    <rPh sb="1" eb="3">
      <t>シク</t>
    </rPh>
    <rPh sb="3" eb="5">
      <t>チョウソン</t>
    </rPh>
    <rPh sb="9" eb="13">
      <t>トドウフケン</t>
    </rPh>
    <rPh sb="13" eb="14">
      <t>ケイ</t>
    </rPh>
    <rPh sb="28" eb="29">
      <t>イズ</t>
    </rPh>
    <phoneticPr fontId="3"/>
  </si>
  <si>
    <t>歳入の市区町村分担金</t>
    <rPh sb="0" eb="2">
      <t>サイニュウ</t>
    </rPh>
    <rPh sb="3" eb="4">
      <t>シ</t>
    </rPh>
    <rPh sb="4" eb="5">
      <t>ク</t>
    </rPh>
    <rPh sb="5" eb="7">
      <t>チョウソン</t>
    </rPh>
    <rPh sb="7" eb="10">
      <t>ブンタンキン</t>
    </rPh>
    <phoneticPr fontId="8"/>
  </si>
  <si>
    <t>市区町村名</t>
  </si>
  <si>
    <t>合計 (特定財源(市区町村分担金を除く)+一般財源)</t>
    <rPh sb="14" eb="15">
      <t>ノゾ</t>
    </rPh>
    <phoneticPr fontId="8"/>
  </si>
  <si>
    <t>特定財源 (市区町村分担金を除く)</t>
    <rPh sb="11" eb="12">
      <t>ノゾ</t>
    </rPh>
    <phoneticPr fontId="8"/>
  </si>
  <si>
    <t>合計（構成市区町村1+～+構成市区町村30）</t>
    <rPh sb="0" eb="2">
      <t>コウセイ</t>
    </rPh>
    <rPh sb="10" eb="12">
      <t>コウセイ</t>
    </rPh>
    <phoneticPr fontId="8"/>
  </si>
  <si>
    <t>構成市区町村1</t>
  </si>
  <si>
    <t>構成市区町村2</t>
  </si>
  <si>
    <t>構成市区町村3</t>
  </si>
  <si>
    <t>構成市区町村4</t>
  </si>
  <si>
    <t>構成市区町村5</t>
  </si>
  <si>
    <t>構成市区町村6</t>
  </si>
  <si>
    <t>構成市区町村7</t>
  </si>
  <si>
    <t>構成市区町村8</t>
  </si>
  <si>
    <t>構成市区町村9</t>
  </si>
  <si>
    <t>構成市区町村10</t>
  </si>
  <si>
    <t>構成市区町村11</t>
  </si>
  <si>
    <t>構成市区町村12</t>
  </si>
  <si>
    <t>構成市区町村13</t>
  </si>
  <si>
    <t>構成市区町村14</t>
  </si>
  <si>
    <t>構成市区町村15</t>
  </si>
  <si>
    <t>構成市区町村16</t>
  </si>
  <si>
    <t>構成市区町村17</t>
  </si>
  <si>
    <t>構成市区町村18</t>
  </si>
  <si>
    <t>構成市区町村19</t>
  </si>
  <si>
    <t>構成市区町村20</t>
  </si>
  <si>
    <t>構成市区町村21</t>
  </si>
  <si>
    <t>構成市区町村22</t>
  </si>
  <si>
    <t>構成市区町村23</t>
  </si>
  <si>
    <t>構成市区町村24</t>
  </si>
  <si>
    <t>構成市区町村25</t>
  </si>
  <si>
    <t>構成市区町村26</t>
  </si>
  <si>
    <t>構成市区町村27</t>
  </si>
  <si>
    <t>構成市区町村28</t>
  </si>
  <si>
    <t>構成市区町村29</t>
  </si>
  <si>
    <t>構成市区町村30</t>
  </si>
  <si>
    <t>市区町村名</t>
    <rPh sb="4" eb="5">
      <t>メイ</t>
    </rPh>
    <phoneticPr fontId="8"/>
  </si>
  <si>
    <t>（市区町村分担金）</t>
    <rPh sb="5" eb="8">
      <t>ブンタンキン</t>
    </rPh>
    <phoneticPr fontId="8"/>
  </si>
  <si>
    <t>（市区町村分担金）</t>
    <rPh sb="4" eb="7">
      <t>ブンタンキン</t>
    </rPh>
    <phoneticPr fontId="8"/>
  </si>
  <si>
    <t>地方公共団体コード</t>
    <rPh sb="0" eb="2">
      <t>チホウ</t>
    </rPh>
    <rPh sb="2" eb="4">
      <t>コウキョウ</t>
    </rPh>
    <rPh sb="4" eb="6">
      <t>ダンタイ</t>
    </rPh>
    <phoneticPr fontId="8"/>
  </si>
  <si>
    <t>一部事務組合・広域連合名</t>
    <rPh sb="0" eb="2">
      <t>イチブ</t>
    </rPh>
    <rPh sb="7" eb="9">
      <t>コウイキ</t>
    </rPh>
    <rPh sb="9" eb="11">
      <t>レンゴウ</t>
    </rPh>
    <phoneticPr fontId="4"/>
  </si>
  <si>
    <t>市区町村・一部事務組合・広域連合名</t>
    <rPh sb="1" eb="2">
      <t>ク</t>
    </rPh>
    <rPh sb="5" eb="7">
      <t>イチブ</t>
    </rPh>
    <rPh sb="12" eb="14">
      <t>コウイキ</t>
    </rPh>
    <rPh sb="14" eb="16">
      <t>レンゴウ</t>
    </rPh>
    <phoneticPr fontId="4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</si>
  <si>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2">
      <t>メイ</t>
    </rPh>
    <phoneticPr fontId="8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</si>
  <si>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8"/>
  </si>
  <si>
    <t>都道府県名</t>
    <rPh sb="4" eb="5">
      <t>メイ</t>
    </rPh>
    <phoneticPr fontId="3"/>
  </si>
  <si>
    <t>市区町村
コード</t>
  </si>
  <si>
    <t>合計</t>
    <rPh sb="0" eb="2">
      <t>ゴウケイ</t>
    </rPh>
    <phoneticPr fontId="3"/>
  </si>
  <si>
    <t>29</t>
    <phoneticPr fontId="3"/>
  </si>
  <si>
    <t>V</t>
    <phoneticPr fontId="3"/>
  </si>
  <si>
    <t>ごみ</t>
    <phoneticPr fontId="3"/>
  </si>
  <si>
    <t>28</t>
    <phoneticPr fontId="3"/>
  </si>
  <si>
    <t>U</t>
    <phoneticPr fontId="3"/>
  </si>
  <si>
    <t>一般財源</t>
    <phoneticPr fontId="8"/>
  </si>
  <si>
    <t>ごみ</t>
    <phoneticPr fontId="8"/>
  </si>
  <si>
    <r>
      <t>ごみ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22" eb="24">
      <t>クミアイ</t>
    </rPh>
    <rPh sb="24" eb="27">
      <t>ブンタンキン</t>
    </rPh>
    <rPh sb="28" eb="29">
      <t>ノゾ</t>
    </rPh>
    <phoneticPr fontId="8"/>
  </si>
  <si>
    <r>
      <t>し尿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1" eb="2">
      <t>ニョウ</t>
    </rPh>
    <rPh sb="22" eb="24">
      <t>クミアイ</t>
    </rPh>
    <rPh sb="24" eb="27">
      <t>ブンタンキン</t>
    </rPh>
    <rPh sb="28" eb="29">
      <t>ノゾ</t>
    </rPh>
    <phoneticPr fontId="8"/>
  </si>
  <si>
    <r>
      <t>合計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0" eb="2">
      <t>ゴウケイ</t>
    </rPh>
    <phoneticPr fontId="8"/>
  </si>
  <si>
    <t>調査費</t>
    <phoneticPr fontId="8"/>
  </si>
  <si>
    <t>（建設改良費組合分担金）</t>
    <phoneticPr fontId="8"/>
  </si>
  <si>
    <t>車両等購入費</t>
    <phoneticPr fontId="8"/>
  </si>
  <si>
    <t>(組合分担金)</t>
    <phoneticPr fontId="4"/>
  </si>
  <si>
    <t>国庫支出金</t>
    <phoneticPr fontId="8"/>
  </si>
  <si>
    <t>都道府県
支出金</t>
    <phoneticPr fontId="8"/>
  </si>
  <si>
    <t>地方債</t>
    <phoneticPr fontId="8"/>
  </si>
  <si>
    <t>使用料及び
手数料</t>
    <phoneticPr fontId="8"/>
  </si>
  <si>
    <t>（市区町村
分担金）</t>
    <phoneticPr fontId="4"/>
  </si>
  <si>
    <t>その他</t>
    <phoneticPr fontId="8"/>
  </si>
  <si>
    <t>中間処理施設</t>
    <phoneticPr fontId="8"/>
  </si>
  <si>
    <t>最終処分場</t>
    <phoneticPr fontId="8"/>
  </si>
  <si>
    <t>収集運搬費</t>
    <phoneticPr fontId="8"/>
  </si>
  <si>
    <t>中間処理費</t>
    <phoneticPr fontId="8"/>
  </si>
  <si>
    <t>最終処分費</t>
    <phoneticPr fontId="8"/>
  </si>
  <si>
    <t>その他</t>
    <phoneticPr fontId="4"/>
  </si>
  <si>
    <t>ごみ</t>
    <phoneticPr fontId="8"/>
  </si>
  <si>
    <t>一般財源</t>
    <phoneticPr fontId="8"/>
  </si>
  <si>
    <t>調査費</t>
    <phoneticPr fontId="8"/>
  </si>
  <si>
    <t>（建設改良費組合分担金）</t>
    <phoneticPr fontId="8"/>
  </si>
  <si>
    <t>車両等購入費</t>
    <phoneticPr fontId="8"/>
  </si>
  <si>
    <t>(組合分担金)</t>
    <phoneticPr fontId="4"/>
  </si>
  <si>
    <t>国庫支出金</t>
    <phoneticPr fontId="8"/>
  </si>
  <si>
    <t>都道府県
支出金</t>
    <phoneticPr fontId="8"/>
  </si>
  <si>
    <t>地方債</t>
    <phoneticPr fontId="8"/>
  </si>
  <si>
    <t>中間処理施設</t>
    <phoneticPr fontId="8"/>
  </si>
  <si>
    <t>最終処分場</t>
    <phoneticPr fontId="8"/>
  </si>
  <si>
    <t>その他</t>
    <phoneticPr fontId="8"/>
  </si>
  <si>
    <t>収集運搬費</t>
    <phoneticPr fontId="8"/>
  </si>
  <si>
    <t>中間処理費</t>
    <phoneticPr fontId="8"/>
  </si>
  <si>
    <t>最終処分費</t>
    <phoneticPr fontId="8"/>
  </si>
  <si>
    <t>ごみ</t>
    <phoneticPr fontId="8"/>
  </si>
  <si>
    <t>一般財源</t>
    <phoneticPr fontId="8"/>
  </si>
  <si>
    <t>使用料及び
手数料</t>
    <phoneticPr fontId="8"/>
  </si>
  <si>
    <t>（市区町村
分担金）</t>
    <phoneticPr fontId="4"/>
  </si>
  <si>
    <t>広域団体ｺｰﾄﾞ</t>
    <phoneticPr fontId="8"/>
  </si>
  <si>
    <r>
      <t>合計</t>
    </r>
    <r>
      <rPr>
        <sz val="9"/>
        <rFont val="MS ゴシック"/>
        <family val="3"/>
        <charset val="128"/>
      </rPr>
      <t>（広域団体１+広域団体２+広域団体３+広域団体４+広域団体５+広域団体６）</t>
    </r>
    <rPh sb="0" eb="2">
      <t>ゴウケイ</t>
    </rPh>
    <rPh sb="3" eb="5">
      <t>コウイキ</t>
    </rPh>
    <rPh sb="5" eb="7">
      <t>ダンタイ</t>
    </rPh>
    <rPh sb="9" eb="11">
      <t>コウイキ</t>
    </rPh>
    <rPh sb="11" eb="13">
      <t>ダンタイ</t>
    </rPh>
    <rPh sb="15" eb="17">
      <t>コウイキ</t>
    </rPh>
    <rPh sb="17" eb="19">
      <t>ダンタイ</t>
    </rPh>
    <rPh sb="21" eb="23">
      <t>コウイキ</t>
    </rPh>
    <rPh sb="23" eb="25">
      <t>ダンタイ</t>
    </rPh>
    <rPh sb="27" eb="29">
      <t>コウイキ</t>
    </rPh>
    <rPh sb="29" eb="31">
      <t>ダンタイ</t>
    </rPh>
    <rPh sb="33" eb="35">
      <t>コウイキ</t>
    </rPh>
    <rPh sb="35" eb="37">
      <t>ダンタイ</t>
    </rPh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</si>
  <si>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</si>
  <si>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</si>
  <si>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</si>
  <si>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</si>
  <si>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</si>
  <si>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</si>
  <si>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広域団体ｺｰﾄﾞ</t>
    <phoneticPr fontId="8"/>
  </si>
  <si>
    <t>ごみ</t>
    <phoneticPr fontId="8"/>
  </si>
  <si>
    <t>委託費（収集）</t>
    <rPh sb="0" eb="3">
      <t>イタクヒ</t>
    </rPh>
    <rPh sb="4" eb="6">
      <t>シュウシュウ</t>
    </rPh>
    <phoneticPr fontId="8"/>
  </si>
  <si>
    <t>X</t>
    <phoneticPr fontId="3"/>
  </si>
  <si>
    <t>委託費（中間）</t>
    <rPh sb="0" eb="3">
      <t>イタクヒ</t>
    </rPh>
    <rPh sb="4" eb="6">
      <t>チュウカン</t>
    </rPh>
    <phoneticPr fontId="8"/>
  </si>
  <si>
    <t>Y</t>
    <phoneticPr fontId="3"/>
  </si>
  <si>
    <t>委託費（処分）</t>
    <rPh sb="0" eb="3">
      <t>イタクヒ</t>
    </rPh>
    <rPh sb="4" eb="6">
      <t>ショブン</t>
    </rPh>
    <phoneticPr fontId="8"/>
  </si>
  <si>
    <t>Z</t>
    <phoneticPr fontId="3"/>
  </si>
  <si>
    <t>AA</t>
    <phoneticPr fontId="3"/>
  </si>
  <si>
    <t>AB</t>
    <phoneticPr fontId="3"/>
  </si>
  <si>
    <t>調査研究費</t>
  </si>
  <si>
    <t>AC</t>
    <phoneticPr fontId="3"/>
  </si>
  <si>
    <t>AD</t>
    <phoneticPr fontId="3"/>
  </si>
  <si>
    <t>し尿</t>
    <rPh sb="1" eb="2">
      <t>ニョウ</t>
    </rPh>
    <phoneticPr fontId="3"/>
  </si>
  <si>
    <t>AH</t>
    <phoneticPr fontId="3"/>
  </si>
  <si>
    <t>AI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</si>
  <si>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</si>
  <si>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</si>
  <si>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</si>
  <si>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</si>
  <si>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AP</t>
    <phoneticPr fontId="3"/>
  </si>
  <si>
    <t>AQ</t>
    <phoneticPr fontId="3"/>
  </si>
  <si>
    <t>AR</t>
    <phoneticPr fontId="3"/>
  </si>
  <si>
    <t>AS</t>
    <phoneticPr fontId="3"/>
  </si>
  <si>
    <t>AU</t>
    <phoneticPr fontId="3"/>
  </si>
  <si>
    <t>AV</t>
    <phoneticPr fontId="3"/>
  </si>
  <si>
    <t>AW</t>
    <phoneticPr fontId="3"/>
  </si>
  <si>
    <t>AX</t>
    <phoneticPr fontId="3"/>
  </si>
  <si>
    <t>AZ</t>
    <phoneticPr fontId="3"/>
  </si>
  <si>
    <t>BA</t>
    <phoneticPr fontId="3"/>
  </si>
  <si>
    <t>BB</t>
    <phoneticPr fontId="3"/>
  </si>
  <si>
    <t>BC</t>
    <phoneticPr fontId="3"/>
  </si>
  <si>
    <t>BD</t>
    <phoneticPr fontId="3"/>
  </si>
  <si>
    <t>BE</t>
    <phoneticPr fontId="3"/>
  </si>
  <si>
    <t>BF</t>
    <phoneticPr fontId="3"/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</si>
  <si>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</si>
  <si>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</si>
  <si>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</si>
  <si>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</si>
  <si>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</si>
  <si>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</si>
  <si>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</si>
  <si>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</si>
  <si>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</si>
  <si>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</si>
  <si>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</si>
  <si>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</si>
  <si>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</si>
  <si>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</si>
  <si>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</si>
  <si>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</si>
  <si>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</si>
  <si>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</si>
  <si>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</si>
  <si>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</si>
  <si>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</si>
  <si>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</si>
  <si>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</si>
  <si>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</si>
  <si>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</si>
  <si>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</si>
  <si>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</si>
  <si>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</si>
  <si>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</si>
  <si>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</si>
  <si>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</si>
  <si>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</si>
  <si>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</si>
  <si>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45</t>
    <phoneticPr fontId="3"/>
  </si>
  <si>
    <t>46</t>
    <phoneticPr fontId="3"/>
  </si>
  <si>
    <t>47</t>
    <phoneticPr fontId="3"/>
  </si>
  <si>
    <t>廃棄物事業経費（歳入）</t>
    <phoneticPr fontId="3"/>
  </si>
  <si>
    <t>合計</t>
    <phoneticPr fontId="4"/>
  </si>
  <si>
    <t>合計</t>
    <phoneticPr fontId="8"/>
  </si>
  <si>
    <t>北海道</t>
    <phoneticPr fontId="4"/>
  </si>
  <si>
    <t>01000</t>
    <phoneticPr fontId="4"/>
  </si>
  <si>
    <t>岩手県</t>
    <phoneticPr fontId="4"/>
  </si>
  <si>
    <t>06000</t>
    <phoneticPr fontId="4"/>
  </si>
  <si>
    <t>山形県</t>
    <phoneticPr fontId="8"/>
  </si>
  <si>
    <t>福島県</t>
    <phoneticPr fontId="4"/>
  </si>
  <si>
    <t>07000</t>
    <phoneticPr fontId="4"/>
  </si>
  <si>
    <t>福島県</t>
    <phoneticPr fontId="8"/>
  </si>
  <si>
    <t>08000</t>
    <phoneticPr fontId="4"/>
  </si>
  <si>
    <t>栃木県</t>
    <phoneticPr fontId="4"/>
  </si>
  <si>
    <t>09000</t>
    <phoneticPr fontId="4"/>
  </si>
  <si>
    <t>神奈川県</t>
    <phoneticPr fontId="4"/>
  </si>
  <si>
    <t>14000</t>
    <phoneticPr fontId="4"/>
  </si>
  <si>
    <t>神奈川県</t>
    <phoneticPr fontId="8"/>
  </si>
  <si>
    <t>兵庫県</t>
    <phoneticPr fontId="4"/>
  </si>
  <si>
    <t>28000</t>
    <phoneticPr fontId="4"/>
  </si>
  <si>
    <t>北海道</t>
    <phoneticPr fontId="4"/>
  </si>
  <si>
    <t>01000</t>
    <phoneticPr fontId="4"/>
  </si>
  <si>
    <t>合計</t>
    <phoneticPr fontId="4"/>
  </si>
  <si>
    <t>北海道</t>
    <phoneticPr fontId="4"/>
  </si>
  <si>
    <t>01000</t>
    <phoneticPr fontId="4"/>
  </si>
  <si>
    <t>合計</t>
    <phoneticPr fontId="4"/>
  </si>
  <si>
    <t>北海道</t>
    <phoneticPr fontId="8"/>
  </si>
  <si>
    <t>合計</t>
    <phoneticPr fontId="8"/>
  </si>
  <si>
    <t>北海道</t>
    <phoneticPr fontId="8"/>
  </si>
  <si>
    <t>合計</t>
    <phoneticPr fontId="8"/>
  </si>
  <si>
    <t>青森県</t>
    <phoneticPr fontId="4"/>
  </si>
  <si>
    <t>02000</t>
    <phoneticPr fontId="4"/>
  </si>
  <si>
    <t>合計</t>
    <phoneticPr fontId="4"/>
  </si>
  <si>
    <t>青森県</t>
    <phoneticPr fontId="4"/>
  </si>
  <si>
    <t>合計</t>
    <phoneticPr fontId="4"/>
  </si>
  <si>
    <t>青森県</t>
    <phoneticPr fontId="4"/>
  </si>
  <si>
    <t>02000</t>
    <phoneticPr fontId="4"/>
  </si>
  <si>
    <t>合計</t>
    <phoneticPr fontId="4"/>
  </si>
  <si>
    <t>青森県</t>
    <phoneticPr fontId="8"/>
  </si>
  <si>
    <t>合計</t>
    <phoneticPr fontId="8"/>
  </si>
  <si>
    <t>03000</t>
    <phoneticPr fontId="4"/>
  </si>
  <si>
    <t>合計</t>
    <phoneticPr fontId="4"/>
  </si>
  <si>
    <t>岩手県</t>
    <phoneticPr fontId="4"/>
  </si>
  <si>
    <t>合計</t>
    <phoneticPr fontId="4"/>
  </si>
  <si>
    <t>岩手県</t>
    <phoneticPr fontId="4"/>
  </si>
  <si>
    <t>03000</t>
    <phoneticPr fontId="4"/>
  </si>
  <si>
    <t>合計</t>
    <phoneticPr fontId="4"/>
  </si>
  <si>
    <t>岩手県</t>
    <phoneticPr fontId="8"/>
  </si>
  <si>
    <t>合計</t>
    <phoneticPr fontId="8"/>
  </si>
  <si>
    <t>宮城県</t>
    <phoneticPr fontId="4"/>
  </si>
  <si>
    <t>04000</t>
    <phoneticPr fontId="4"/>
  </si>
  <si>
    <t>宮城県</t>
    <phoneticPr fontId="4"/>
  </si>
  <si>
    <t>宮城県</t>
    <phoneticPr fontId="4"/>
  </si>
  <si>
    <t>04000</t>
    <phoneticPr fontId="4"/>
  </si>
  <si>
    <t>合計</t>
    <phoneticPr fontId="4"/>
  </si>
  <si>
    <t>宮城県</t>
    <phoneticPr fontId="8"/>
  </si>
  <si>
    <t>合計</t>
    <phoneticPr fontId="8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</si>
  <si>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</si>
  <si>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</si>
  <si>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</si>
  <si>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</si>
  <si>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</si>
  <si>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</si>
  <si>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</si>
  <si>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</si>
  <si>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</si>
  <si>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8"/>
  </si>
  <si>
    <t>合計</t>
    <phoneticPr fontId="8"/>
  </si>
  <si>
    <t>山形県</t>
    <phoneticPr fontId="4"/>
  </si>
  <si>
    <t>山形県</t>
    <phoneticPr fontId="4"/>
  </si>
  <si>
    <t>06000</t>
    <phoneticPr fontId="4"/>
  </si>
  <si>
    <t>合計</t>
    <phoneticPr fontId="4"/>
  </si>
  <si>
    <t>山形県</t>
    <phoneticPr fontId="4"/>
  </si>
  <si>
    <t>山形県</t>
    <phoneticPr fontId="4"/>
  </si>
  <si>
    <t>06000</t>
    <phoneticPr fontId="4"/>
  </si>
  <si>
    <t>合計</t>
    <phoneticPr fontId="4"/>
  </si>
  <si>
    <t>福島県</t>
    <phoneticPr fontId="4"/>
  </si>
  <si>
    <t>07000</t>
    <phoneticPr fontId="4"/>
  </si>
  <si>
    <t>合計</t>
    <phoneticPr fontId="4"/>
  </si>
  <si>
    <t>福島県</t>
    <phoneticPr fontId="8"/>
  </si>
  <si>
    <t>合計</t>
    <phoneticPr fontId="8"/>
  </si>
  <si>
    <t>茨城県</t>
    <phoneticPr fontId="4"/>
  </si>
  <si>
    <t>茨城県</t>
    <phoneticPr fontId="4"/>
  </si>
  <si>
    <t>茨城県</t>
    <phoneticPr fontId="4"/>
  </si>
  <si>
    <t>08000</t>
    <phoneticPr fontId="4"/>
  </si>
  <si>
    <t>08000</t>
    <phoneticPr fontId="4"/>
  </si>
  <si>
    <t>合計</t>
    <phoneticPr fontId="4"/>
  </si>
  <si>
    <t>茨城県</t>
    <phoneticPr fontId="8"/>
  </si>
  <si>
    <t>栃木県</t>
    <phoneticPr fontId="4"/>
  </si>
  <si>
    <t>栃木県</t>
    <phoneticPr fontId="4"/>
  </si>
  <si>
    <t>09000</t>
    <phoneticPr fontId="4"/>
  </si>
  <si>
    <t>栃木県</t>
    <phoneticPr fontId="4"/>
  </si>
  <si>
    <t>09000</t>
    <phoneticPr fontId="4"/>
  </si>
  <si>
    <t>合計</t>
    <phoneticPr fontId="4"/>
  </si>
  <si>
    <t>栃木県</t>
    <phoneticPr fontId="8"/>
  </si>
  <si>
    <t>合計</t>
    <phoneticPr fontId="8"/>
  </si>
  <si>
    <t>群馬県</t>
    <phoneticPr fontId="4"/>
  </si>
  <si>
    <t>10000</t>
    <phoneticPr fontId="4"/>
  </si>
  <si>
    <t>群馬県</t>
    <phoneticPr fontId="4"/>
  </si>
  <si>
    <t>10000</t>
    <phoneticPr fontId="4"/>
  </si>
  <si>
    <t>群馬県</t>
    <phoneticPr fontId="8"/>
  </si>
  <si>
    <t>埼玉県</t>
    <phoneticPr fontId="4"/>
  </si>
  <si>
    <t>11000</t>
    <phoneticPr fontId="4"/>
  </si>
  <si>
    <t>埼玉県</t>
    <phoneticPr fontId="4"/>
  </si>
  <si>
    <t>11000</t>
    <phoneticPr fontId="4"/>
  </si>
  <si>
    <t>埼玉県</t>
    <phoneticPr fontId="4"/>
  </si>
  <si>
    <t>11000</t>
    <phoneticPr fontId="4"/>
  </si>
  <si>
    <t>埼玉県</t>
    <phoneticPr fontId="8"/>
  </si>
  <si>
    <t>千葉県</t>
    <phoneticPr fontId="4"/>
  </si>
  <si>
    <t>12000</t>
    <phoneticPr fontId="4"/>
  </si>
  <si>
    <t>合計</t>
    <phoneticPr fontId="4"/>
  </si>
  <si>
    <t>千葉県</t>
    <phoneticPr fontId="4"/>
  </si>
  <si>
    <t>千葉県</t>
    <phoneticPr fontId="4"/>
  </si>
  <si>
    <t>12000</t>
    <phoneticPr fontId="4"/>
  </si>
  <si>
    <t>千葉県</t>
    <phoneticPr fontId="4"/>
  </si>
  <si>
    <t>12000</t>
    <phoneticPr fontId="4"/>
  </si>
  <si>
    <t>千葉県</t>
    <phoneticPr fontId="8"/>
  </si>
  <si>
    <t>合計</t>
    <phoneticPr fontId="8"/>
  </si>
  <si>
    <t>東京都</t>
    <phoneticPr fontId="4"/>
  </si>
  <si>
    <t>13000</t>
    <phoneticPr fontId="4"/>
  </si>
  <si>
    <t>東京都</t>
    <phoneticPr fontId="4"/>
  </si>
  <si>
    <t>東京都</t>
    <phoneticPr fontId="8"/>
  </si>
  <si>
    <t>神奈川県</t>
    <phoneticPr fontId="4"/>
  </si>
  <si>
    <t>14000</t>
    <phoneticPr fontId="4"/>
  </si>
  <si>
    <t>神奈川県</t>
    <phoneticPr fontId="4"/>
  </si>
  <si>
    <t>合計</t>
    <phoneticPr fontId="4"/>
  </si>
  <si>
    <t>新潟県</t>
    <phoneticPr fontId="4"/>
  </si>
  <si>
    <t>15000</t>
    <phoneticPr fontId="4"/>
  </si>
  <si>
    <t>新潟県</t>
    <phoneticPr fontId="4"/>
  </si>
  <si>
    <t>15000</t>
    <phoneticPr fontId="4"/>
  </si>
  <si>
    <t>新潟県</t>
    <phoneticPr fontId="8"/>
  </si>
  <si>
    <t>合計</t>
    <phoneticPr fontId="8"/>
  </si>
  <si>
    <t>富山県</t>
    <phoneticPr fontId="4"/>
  </si>
  <si>
    <t>16000</t>
    <phoneticPr fontId="4"/>
  </si>
  <si>
    <t>富山県</t>
    <phoneticPr fontId="4"/>
  </si>
  <si>
    <t>富山県</t>
    <phoneticPr fontId="4"/>
  </si>
  <si>
    <t>16000</t>
    <phoneticPr fontId="4"/>
  </si>
  <si>
    <t>富山県</t>
    <phoneticPr fontId="4"/>
  </si>
  <si>
    <t>16000</t>
    <phoneticPr fontId="4"/>
  </si>
  <si>
    <t>富山県</t>
    <phoneticPr fontId="8"/>
  </si>
  <si>
    <t>石川県</t>
    <phoneticPr fontId="4"/>
  </si>
  <si>
    <t>17000</t>
    <phoneticPr fontId="4"/>
  </si>
  <si>
    <t>石川県</t>
    <phoneticPr fontId="4"/>
  </si>
  <si>
    <t>17000</t>
    <phoneticPr fontId="4"/>
  </si>
  <si>
    <t>石川県</t>
    <phoneticPr fontId="4"/>
  </si>
  <si>
    <t>17000</t>
    <phoneticPr fontId="4"/>
  </si>
  <si>
    <t>石川県</t>
    <phoneticPr fontId="8"/>
  </si>
  <si>
    <t>合計</t>
    <phoneticPr fontId="8"/>
  </si>
  <si>
    <t>福井県</t>
    <phoneticPr fontId="4"/>
  </si>
  <si>
    <t>18000</t>
    <phoneticPr fontId="4"/>
  </si>
  <si>
    <t>福井県</t>
    <phoneticPr fontId="4"/>
  </si>
  <si>
    <t>18000</t>
    <phoneticPr fontId="4"/>
  </si>
  <si>
    <t>福井県</t>
    <phoneticPr fontId="4"/>
  </si>
  <si>
    <t>福井県</t>
    <phoneticPr fontId="4"/>
  </si>
  <si>
    <t>18000</t>
    <phoneticPr fontId="4"/>
  </si>
  <si>
    <t>福井県</t>
    <phoneticPr fontId="8"/>
  </si>
  <si>
    <t>合計</t>
    <phoneticPr fontId="8"/>
  </si>
  <si>
    <t>山梨県</t>
    <phoneticPr fontId="4"/>
  </si>
  <si>
    <t>19000</t>
    <phoneticPr fontId="4"/>
  </si>
  <si>
    <t>山梨県</t>
    <phoneticPr fontId="4"/>
  </si>
  <si>
    <t>19000</t>
    <phoneticPr fontId="4"/>
  </si>
  <si>
    <t>山梨県</t>
    <phoneticPr fontId="4"/>
  </si>
  <si>
    <t>山梨県</t>
    <phoneticPr fontId="4"/>
  </si>
  <si>
    <t>19000</t>
    <phoneticPr fontId="4"/>
  </si>
  <si>
    <t>山梨県</t>
    <phoneticPr fontId="8"/>
  </si>
  <si>
    <t>長野県</t>
    <phoneticPr fontId="4"/>
  </si>
  <si>
    <t>20000</t>
    <phoneticPr fontId="4"/>
  </si>
  <si>
    <t>長野県</t>
    <phoneticPr fontId="4"/>
  </si>
  <si>
    <t>合計</t>
    <phoneticPr fontId="4"/>
  </si>
  <si>
    <t>長野県</t>
    <phoneticPr fontId="4"/>
  </si>
  <si>
    <t>20000</t>
    <phoneticPr fontId="4"/>
  </si>
  <si>
    <t>長野県</t>
    <phoneticPr fontId="8"/>
  </si>
  <si>
    <t>岐阜県</t>
    <phoneticPr fontId="4"/>
  </si>
  <si>
    <t>21000</t>
    <phoneticPr fontId="4"/>
  </si>
  <si>
    <t>岐阜県</t>
    <phoneticPr fontId="4"/>
  </si>
  <si>
    <t>岐阜県</t>
    <phoneticPr fontId="4"/>
  </si>
  <si>
    <t>21000</t>
    <phoneticPr fontId="4"/>
  </si>
  <si>
    <t>岐阜県</t>
    <phoneticPr fontId="8"/>
  </si>
  <si>
    <t>静岡県</t>
    <phoneticPr fontId="4"/>
  </si>
  <si>
    <t>22000</t>
    <phoneticPr fontId="4"/>
  </si>
  <si>
    <t>静岡県</t>
    <phoneticPr fontId="4"/>
  </si>
  <si>
    <t>静岡県</t>
    <phoneticPr fontId="4"/>
  </si>
  <si>
    <t>22000</t>
    <phoneticPr fontId="4"/>
  </si>
  <si>
    <t>22000</t>
    <phoneticPr fontId="4"/>
  </si>
  <si>
    <t>静岡県</t>
    <phoneticPr fontId="8"/>
  </si>
  <si>
    <t>合計</t>
    <phoneticPr fontId="8"/>
  </si>
  <si>
    <t>愛知県</t>
    <phoneticPr fontId="4"/>
  </si>
  <si>
    <t>23000</t>
    <phoneticPr fontId="4"/>
  </si>
  <si>
    <t>愛知県</t>
    <phoneticPr fontId="4"/>
  </si>
  <si>
    <t>23000</t>
    <phoneticPr fontId="4"/>
  </si>
  <si>
    <t>愛知県</t>
    <phoneticPr fontId="4"/>
  </si>
  <si>
    <t>23000</t>
    <phoneticPr fontId="4"/>
  </si>
  <si>
    <t>愛知県</t>
    <phoneticPr fontId="8"/>
  </si>
  <si>
    <t>三重県</t>
    <phoneticPr fontId="4"/>
  </si>
  <si>
    <t>24000</t>
    <phoneticPr fontId="4"/>
  </si>
  <si>
    <t>三重県</t>
    <phoneticPr fontId="4"/>
  </si>
  <si>
    <t>24000</t>
    <phoneticPr fontId="4"/>
  </si>
  <si>
    <t>三重県</t>
    <phoneticPr fontId="4"/>
  </si>
  <si>
    <t>24000</t>
    <phoneticPr fontId="4"/>
  </si>
  <si>
    <t>三重県</t>
    <phoneticPr fontId="8"/>
  </si>
  <si>
    <t>滋賀県</t>
    <phoneticPr fontId="4"/>
  </si>
  <si>
    <t>25000</t>
    <phoneticPr fontId="4"/>
  </si>
  <si>
    <t>滋賀県</t>
    <phoneticPr fontId="4"/>
  </si>
  <si>
    <t>25000</t>
    <phoneticPr fontId="4"/>
  </si>
  <si>
    <t>滋賀県</t>
    <phoneticPr fontId="4"/>
  </si>
  <si>
    <t>滋賀県</t>
    <phoneticPr fontId="4"/>
  </si>
  <si>
    <t>25000</t>
    <phoneticPr fontId="4"/>
  </si>
  <si>
    <t>滋賀県</t>
    <phoneticPr fontId="8"/>
  </si>
  <si>
    <t>京都府</t>
    <phoneticPr fontId="4"/>
  </si>
  <si>
    <t>26000</t>
    <phoneticPr fontId="4"/>
  </si>
  <si>
    <t>京都府</t>
    <phoneticPr fontId="4"/>
  </si>
  <si>
    <t>26000</t>
    <phoneticPr fontId="4"/>
  </si>
  <si>
    <t>京都府</t>
    <phoneticPr fontId="8"/>
  </si>
  <si>
    <t>大阪府</t>
    <phoneticPr fontId="4"/>
  </si>
  <si>
    <t>27000</t>
    <phoneticPr fontId="4"/>
  </si>
  <si>
    <t>大阪府</t>
    <phoneticPr fontId="8"/>
  </si>
  <si>
    <t>兵庫県</t>
    <phoneticPr fontId="4"/>
  </si>
  <si>
    <t>28000</t>
    <phoneticPr fontId="4"/>
  </si>
  <si>
    <t>兵庫県</t>
    <phoneticPr fontId="4"/>
  </si>
  <si>
    <t>28000</t>
    <phoneticPr fontId="4"/>
  </si>
  <si>
    <t>兵庫県</t>
    <phoneticPr fontId="4"/>
  </si>
  <si>
    <t>兵庫県</t>
    <phoneticPr fontId="8"/>
  </si>
  <si>
    <t>奈良県</t>
    <phoneticPr fontId="4"/>
  </si>
  <si>
    <t>29000</t>
    <phoneticPr fontId="4"/>
  </si>
  <si>
    <t>合計</t>
    <phoneticPr fontId="4"/>
  </si>
  <si>
    <t>奈良県</t>
    <phoneticPr fontId="4"/>
  </si>
  <si>
    <t>29000</t>
    <phoneticPr fontId="4"/>
  </si>
  <si>
    <t>奈良県</t>
    <phoneticPr fontId="4"/>
  </si>
  <si>
    <t>奈良県</t>
    <phoneticPr fontId="8"/>
  </si>
  <si>
    <t>和歌山県</t>
    <phoneticPr fontId="4"/>
  </si>
  <si>
    <t>30000</t>
    <phoneticPr fontId="4"/>
  </si>
  <si>
    <t>和歌山県</t>
    <phoneticPr fontId="4"/>
  </si>
  <si>
    <t>30000</t>
    <phoneticPr fontId="4"/>
  </si>
  <si>
    <t>和歌山県</t>
    <phoneticPr fontId="4"/>
  </si>
  <si>
    <t>和歌山県</t>
    <phoneticPr fontId="4"/>
  </si>
  <si>
    <t>30000</t>
    <phoneticPr fontId="4"/>
  </si>
  <si>
    <t>和歌山県</t>
    <phoneticPr fontId="8"/>
  </si>
  <si>
    <t>鳥取県</t>
    <phoneticPr fontId="4"/>
  </si>
  <si>
    <t>31000</t>
    <phoneticPr fontId="4"/>
  </si>
  <si>
    <t>鳥取県</t>
    <phoneticPr fontId="4"/>
  </si>
  <si>
    <t>31000</t>
    <phoneticPr fontId="4"/>
  </si>
  <si>
    <t>鳥取県</t>
    <phoneticPr fontId="8"/>
  </si>
  <si>
    <t>島根県</t>
    <phoneticPr fontId="4"/>
  </si>
  <si>
    <t>32000</t>
    <phoneticPr fontId="4"/>
  </si>
  <si>
    <t>島根県</t>
    <phoneticPr fontId="4"/>
  </si>
  <si>
    <t>島根県</t>
    <phoneticPr fontId="4"/>
  </si>
  <si>
    <t>32000</t>
    <phoneticPr fontId="4"/>
  </si>
  <si>
    <t>島根県</t>
    <phoneticPr fontId="4"/>
  </si>
  <si>
    <t>32000</t>
    <phoneticPr fontId="4"/>
  </si>
  <si>
    <t>合計</t>
    <phoneticPr fontId="4"/>
  </si>
  <si>
    <t>島根県</t>
    <phoneticPr fontId="8"/>
  </si>
  <si>
    <t>合計</t>
    <phoneticPr fontId="8"/>
  </si>
  <si>
    <t>岡山県</t>
    <phoneticPr fontId="4"/>
  </si>
  <si>
    <t>33000</t>
    <phoneticPr fontId="4"/>
  </si>
  <si>
    <t>岡山県</t>
    <phoneticPr fontId="4"/>
  </si>
  <si>
    <t>岡山県</t>
    <phoneticPr fontId="4"/>
  </si>
  <si>
    <t>33000</t>
    <phoneticPr fontId="4"/>
  </si>
  <si>
    <t>岡山県</t>
    <phoneticPr fontId="8"/>
  </si>
  <si>
    <t>広島県</t>
    <phoneticPr fontId="4"/>
  </si>
  <si>
    <t>34000</t>
    <phoneticPr fontId="4"/>
  </si>
  <si>
    <t>広島県</t>
    <phoneticPr fontId="4"/>
  </si>
  <si>
    <t>広島県</t>
    <phoneticPr fontId="4"/>
  </si>
  <si>
    <t>34000</t>
    <phoneticPr fontId="4"/>
  </si>
  <si>
    <t>合計</t>
    <phoneticPr fontId="4"/>
  </si>
  <si>
    <t>広島県</t>
    <phoneticPr fontId="8"/>
  </si>
  <si>
    <t>合計</t>
    <phoneticPr fontId="8"/>
  </si>
  <si>
    <t>山口県</t>
    <phoneticPr fontId="4"/>
  </si>
  <si>
    <t>35000</t>
    <phoneticPr fontId="4"/>
  </si>
  <si>
    <t>山口県</t>
    <phoneticPr fontId="4"/>
  </si>
  <si>
    <t>35000</t>
    <phoneticPr fontId="4"/>
  </si>
  <si>
    <t>山口県</t>
    <phoneticPr fontId="4"/>
  </si>
  <si>
    <t>35000</t>
    <phoneticPr fontId="4"/>
  </si>
  <si>
    <t>山口県</t>
    <phoneticPr fontId="8"/>
  </si>
  <si>
    <t>徳島県</t>
    <phoneticPr fontId="4"/>
  </si>
  <si>
    <t>36000</t>
    <phoneticPr fontId="4"/>
  </si>
  <si>
    <t>徳島県</t>
    <phoneticPr fontId="4"/>
  </si>
  <si>
    <t>徳島県</t>
    <phoneticPr fontId="4"/>
  </si>
  <si>
    <t>36000</t>
    <phoneticPr fontId="4"/>
  </si>
  <si>
    <t>徳島県</t>
    <phoneticPr fontId="4"/>
  </si>
  <si>
    <t>36000</t>
    <phoneticPr fontId="4"/>
  </si>
  <si>
    <t>徳島県</t>
    <phoneticPr fontId="8"/>
  </si>
  <si>
    <t>香川県</t>
    <phoneticPr fontId="4"/>
  </si>
  <si>
    <t>37000</t>
    <phoneticPr fontId="4"/>
  </si>
  <si>
    <t>香川県</t>
    <phoneticPr fontId="4"/>
  </si>
  <si>
    <t>香川県</t>
    <phoneticPr fontId="4"/>
  </si>
  <si>
    <t>37000</t>
    <phoneticPr fontId="4"/>
  </si>
  <si>
    <t>香川県</t>
    <phoneticPr fontId="8"/>
  </si>
  <si>
    <t>愛媛県</t>
    <phoneticPr fontId="4"/>
  </si>
  <si>
    <t>38000</t>
    <phoneticPr fontId="4"/>
  </si>
  <si>
    <t>愛媛県</t>
    <phoneticPr fontId="4"/>
  </si>
  <si>
    <t>38000</t>
    <phoneticPr fontId="4"/>
  </si>
  <si>
    <t>愛媛県</t>
    <phoneticPr fontId="4"/>
  </si>
  <si>
    <t>愛媛県</t>
    <phoneticPr fontId="4"/>
  </si>
  <si>
    <t>38000</t>
    <phoneticPr fontId="4"/>
  </si>
  <si>
    <t>愛媛県</t>
    <phoneticPr fontId="8"/>
  </si>
  <si>
    <t>合計</t>
    <phoneticPr fontId="8"/>
  </si>
  <si>
    <t>高知県</t>
    <phoneticPr fontId="4"/>
  </si>
  <si>
    <t>39000</t>
    <phoneticPr fontId="4"/>
  </si>
  <si>
    <t>高知県</t>
    <phoneticPr fontId="4"/>
  </si>
  <si>
    <t>高知県</t>
    <phoneticPr fontId="4"/>
  </si>
  <si>
    <t>39000</t>
    <phoneticPr fontId="4"/>
  </si>
  <si>
    <t>高知県</t>
    <phoneticPr fontId="4"/>
  </si>
  <si>
    <t>39000</t>
    <phoneticPr fontId="4"/>
  </si>
  <si>
    <t>合計</t>
    <phoneticPr fontId="4"/>
  </si>
  <si>
    <t>高知県</t>
    <phoneticPr fontId="8"/>
  </si>
  <si>
    <t>合計</t>
    <phoneticPr fontId="8"/>
  </si>
  <si>
    <t>福岡県</t>
    <phoneticPr fontId="4"/>
  </si>
  <si>
    <t>40000</t>
    <phoneticPr fontId="4"/>
  </si>
  <si>
    <t>福岡県</t>
    <phoneticPr fontId="4"/>
  </si>
  <si>
    <t>福岡県</t>
    <phoneticPr fontId="4"/>
  </si>
  <si>
    <t>40000</t>
    <phoneticPr fontId="4"/>
  </si>
  <si>
    <t>福岡県</t>
    <phoneticPr fontId="8"/>
  </si>
  <si>
    <t>佐賀県</t>
    <phoneticPr fontId="4"/>
  </si>
  <si>
    <t>41000</t>
    <phoneticPr fontId="4"/>
  </si>
  <si>
    <t>佐賀県</t>
    <phoneticPr fontId="4"/>
  </si>
  <si>
    <t>41000</t>
    <phoneticPr fontId="4"/>
  </si>
  <si>
    <t>佐賀県</t>
    <phoneticPr fontId="8"/>
  </si>
  <si>
    <t>長崎県</t>
    <phoneticPr fontId="4"/>
  </si>
  <si>
    <t>42000</t>
    <phoneticPr fontId="4"/>
  </si>
  <si>
    <t>長崎県</t>
    <phoneticPr fontId="4"/>
  </si>
  <si>
    <t>長崎県</t>
    <phoneticPr fontId="4"/>
  </si>
  <si>
    <t>42000</t>
    <phoneticPr fontId="4"/>
  </si>
  <si>
    <t>42000</t>
    <phoneticPr fontId="4"/>
  </si>
  <si>
    <t>合計</t>
    <phoneticPr fontId="4"/>
  </si>
  <si>
    <t>長崎県</t>
    <phoneticPr fontId="8"/>
  </si>
  <si>
    <t>合計</t>
    <phoneticPr fontId="8"/>
  </si>
  <si>
    <t>熊本県</t>
    <phoneticPr fontId="4"/>
  </si>
  <si>
    <t>43000</t>
    <phoneticPr fontId="4"/>
  </si>
  <si>
    <t>熊本県</t>
    <phoneticPr fontId="4"/>
  </si>
  <si>
    <t>43000</t>
    <phoneticPr fontId="4"/>
  </si>
  <si>
    <t>熊本県</t>
    <phoneticPr fontId="4"/>
  </si>
  <si>
    <t>43000</t>
    <phoneticPr fontId="4"/>
  </si>
  <si>
    <t>熊本県</t>
    <phoneticPr fontId="8"/>
  </si>
  <si>
    <t>大分県</t>
    <phoneticPr fontId="4"/>
  </si>
  <si>
    <t>44000</t>
    <phoneticPr fontId="4"/>
  </si>
  <si>
    <t>大分県</t>
    <phoneticPr fontId="4"/>
  </si>
  <si>
    <t>44000</t>
    <phoneticPr fontId="4"/>
  </si>
  <si>
    <t>大分県</t>
    <phoneticPr fontId="4"/>
  </si>
  <si>
    <t>大分県</t>
    <phoneticPr fontId="4"/>
  </si>
  <si>
    <t>44000</t>
    <phoneticPr fontId="4"/>
  </si>
  <si>
    <t>大分県</t>
    <phoneticPr fontId="8"/>
  </si>
  <si>
    <t>宮崎県</t>
    <phoneticPr fontId="4"/>
  </si>
  <si>
    <t>45000</t>
    <phoneticPr fontId="4"/>
  </si>
  <si>
    <t>宮崎県</t>
    <phoneticPr fontId="4"/>
  </si>
  <si>
    <t>45000</t>
    <phoneticPr fontId="4"/>
  </si>
  <si>
    <t>宮崎県</t>
    <phoneticPr fontId="8"/>
  </si>
  <si>
    <t>合計</t>
    <phoneticPr fontId="8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</si>
  <si>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</si>
  <si>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</si>
  <si>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</si>
  <si>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</si>
  <si>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鹿児島県</t>
    <phoneticPr fontId="4"/>
  </si>
  <si>
    <t>鹿児島県</t>
    <phoneticPr fontId="4"/>
  </si>
  <si>
    <t>46000</t>
    <phoneticPr fontId="4"/>
  </si>
  <si>
    <t>鹿児島県</t>
    <phoneticPr fontId="8"/>
  </si>
  <si>
    <t>沖縄県</t>
    <phoneticPr fontId="4"/>
  </si>
  <si>
    <t>47000</t>
    <phoneticPr fontId="4"/>
  </si>
  <si>
    <t>沖縄県</t>
    <phoneticPr fontId="4"/>
  </si>
  <si>
    <t>47000</t>
    <phoneticPr fontId="4"/>
  </si>
  <si>
    <t>沖縄県</t>
    <phoneticPr fontId="4"/>
  </si>
  <si>
    <t>沖縄県</t>
    <phoneticPr fontId="4"/>
  </si>
  <si>
    <t>47000</t>
    <phoneticPr fontId="4"/>
  </si>
  <si>
    <t>沖縄県</t>
    <phoneticPr fontId="8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</si>
  <si>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</si>
  <si>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</si>
  <si>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</si>
  <si>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</si>
  <si>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</si>
  <si>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</si>
  <si>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</si>
  <si>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</si>
  <si>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</si>
  <si>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48000</t>
  </si>
  <si>
    <t>全国</t>
    <phoneticPr fontId="4"/>
  </si>
  <si>
    <t>48000</t>
    <phoneticPr fontId="4"/>
  </si>
  <si>
    <t>全国</t>
    <phoneticPr fontId="4"/>
  </si>
  <si>
    <t>48000</t>
    <phoneticPr fontId="4"/>
  </si>
  <si>
    <t>合計</t>
    <phoneticPr fontId="4"/>
  </si>
  <si>
    <t>全国</t>
    <phoneticPr fontId="8"/>
  </si>
  <si>
    <t>合計</t>
    <phoneticPr fontId="8"/>
  </si>
  <si>
    <t>-</t>
  </si>
  <si>
    <t>全国</t>
    <rPh sb="0" eb="2">
      <t>ゼンコク</t>
    </rPh>
    <phoneticPr fontId="3"/>
  </si>
  <si>
    <t>48</t>
    <phoneticPr fontId="3"/>
  </si>
  <si>
    <t>廃棄物処理事業経費（市区町村の合計）（平成29年度実績）</t>
  </si>
  <si>
    <t>廃棄物処理事業経費【市区町村分担金の合計】（平成29年度実績）</t>
  </si>
  <si>
    <t>廃棄物処理事業経費【分担金の合計】（平成29年度実績）</t>
  </si>
  <si>
    <t>廃棄物処理事業経費（市区町村及び一部事務組合・広域連合の合計）【歳出】（平成29年度実績）</t>
  </si>
  <si>
    <t>廃棄物処理事業経費（市区町村及び一部事務組合・広域連合の合計）【歳入】（平成29年度実績）</t>
  </si>
  <si>
    <t>廃棄物処理事業経費（一部事務組合・広域連合の合計）（平成29年度実績）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</si>
</sst>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00">
    <xf numFmtId="0" fontId="0" fillId="0" borderId="0" xfId="0">
      <alignment vertical="center"/>
    </xf>
    <xf numFmtId="0" fontId="7" fillId="0" borderId="0" xfId="5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Alignment="1">
      <alignment horizontal="right" vertical="center"/>
    </xf>
    <xf numFmtId="0" fontId="9" fillId="0" borderId="0" xfId="4" quotePrefix="1" applyFont="1" applyFill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2" fillId="0" borderId="0" xfId="6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right" vertical="center"/>
    </xf>
    <xf numFmtId="0" fontId="13" fillId="0" borderId="0" xfId="6" quotePrefix="1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2" xfId="6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0" fontId="9" fillId="0" borderId="4" xfId="6" applyFont="1" applyFill="1" applyBorder="1" applyAlignment="1">
      <alignment vertical="center"/>
    </xf>
    <xf numFmtId="0" fontId="9" fillId="0" borderId="5" xfId="6" applyFont="1" applyFill="1" applyBorder="1" applyAlignment="1">
      <alignment vertical="center"/>
    </xf>
    <xf numFmtId="38" fontId="9" fillId="0" borderId="6" xfId="6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0" fontId="9" fillId="0" borderId="7" xfId="6" applyFont="1" applyFill="1" applyBorder="1" applyAlignment="1">
      <alignment vertical="center"/>
    </xf>
    <xf numFmtId="49" fontId="11" fillId="0" borderId="8" xfId="4" applyNumberFormat="1" applyFont="1" applyFill="1" applyBorder="1" applyAlignment="1">
      <alignment horizontal="center" vertical="center"/>
    </xf>
    <xf numFmtId="0" fontId="9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9" fillId="0" borderId="1" xfId="6" applyNumberFormat="1" applyFont="1" applyFill="1" applyBorder="1" applyAlignment="1">
      <alignment vertical="center"/>
    </xf>
    <xf numFmtId="0" fontId="9" fillId="0" borderId="0" xfId="6" quotePrefix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38" fontId="9" fillId="0" borderId="0" xfId="6" applyNumberFormat="1" applyFont="1" applyFill="1" applyBorder="1" applyAlignment="1">
      <alignment vertical="center"/>
    </xf>
    <xf numFmtId="0" fontId="9" fillId="0" borderId="0" xfId="6" applyFont="1" applyFill="1" applyAlignment="1">
      <alignment horizontal="right" vertical="center"/>
    </xf>
    <xf numFmtId="0" fontId="7" fillId="0" borderId="0" xfId="5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16" fillId="2" borderId="10" xfId="7" applyNumberFormat="1" applyFont="1" applyFill="1" applyBorder="1" applyAlignment="1">
      <alignment vertical="center"/>
    </xf>
    <xf numFmtId="0" fontId="16" fillId="2" borderId="11" xfId="7" applyNumberFormat="1" applyFont="1" applyFill="1" applyBorder="1" applyAlignment="1">
      <alignment vertical="center"/>
    </xf>
    <xf numFmtId="0" fontId="16" fillId="2" borderId="7" xfId="7" applyNumberFormat="1" applyFont="1" applyFill="1" applyBorder="1" applyAlignment="1">
      <alignment vertical="center"/>
    </xf>
    <xf numFmtId="0" fontId="16" fillId="2" borderId="12" xfId="2" applyNumberFormat="1" applyFont="1" applyFill="1" applyBorder="1" applyAlignment="1">
      <alignment vertical="center" wrapText="1"/>
    </xf>
    <xf numFmtId="0" fontId="16" fillId="2" borderId="12" xfId="2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vertical="center" wrapText="1"/>
    </xf>
    <xf numFmtId="0" fontId="16" fillId="2" borderId="2" xfId="0" quotePrefix="1" applyNumberFormat="1" applyFont="1" applyFill="1" applyBorder="1" applyAlignment="1">
      <alignment vertical="center" wrapText="1"/>
    </xf>
    <xf numFmtId="0" fontId="16" fillId="2" borderId="12" xfId="7" applyNumberFormat="1" applyFont="1" applyFill="1" applyBorder="1" applyAlignment="1">
      <alignment vertical="center" wrapText="1"/>
    </xf>
    <xf numFmtId="0" fontId="17" fillId="2" borderId="3" xfId="2" quotePrefix="1" applyNumberFormat="1" applyFont="1" applyFill="1" applyBorder="1" applyAlignment="1">
      <alignment vertical="center"/>
    </xf>
    <xf numFmtId="0" fontId="17" fillId="2" borderId="10" xfId="2" applyNumberFormat="1" applyFont="1" applyFill="1" applyBorder="1" applyAlignment="1">
      <alignment vertical="center"/>
    </xf>
    <xf numFmtId="0" fontId="17" fillId="2" borderId="9" xfId="2" applyNumberFormat="1" applyFont="1" applyFill="1" applyBorder="1" applyAlignment="1">
      <alignment vertical="center"/>
    </xf>
    <xf numFmtId="0" fontId="17" fillId="2" borderId="3" xfId="3" quotePrefix="1" applyNumberFormat="1" applyFont="1" applyFill="1" applyBorder="1" applyAlignment="1">
      <alignment vertical="center"/>
    </xf>
    <xf numFmtId="0" fontId="16" fillId="2" borderId="10" xfId="3" applyNumberFormat="1" applyFont="1" applyFill="1" applyBorder="1" applyAlignment="1">
      <alignment vertical="center"/>
    </xf>
    <xf numFmtId="0" fontId="16" fillId="2" borderId="11" xfId="3" applyNumberFormat="1" applyFont="1" applyFill="1" applyBorder="1" applyAlignment="1">
      <alignment vertical="center"/>
    </xf>
    <xf numFmtId="0" fontId="16" fillId="2" borderId="13" xfId="3" applyNumberFormat="1" applyFont="1" applyFill="1" applyBorder="1" applyAlignment="1">
      <alignment vertical="center"/>
    </xf>
    <xf numFmtId="0" fontId="16" fillId="2" borderId="14" xfId="2" quotePrefix="1" applyNumberFormat="1" applyFont="1" applyFill="1" applyBorder="1" applyAlignment="1">
      <alignment vertical="center"/>
    </xf>
    <xf numFmtId="0" fontId="16" fillId="2" borderId="10" xfId="2" quotePrefix="1" applyNumberFormat="1" applyFont="1" applyFill="1" applyBorder="1" applyAlignment="1">
      <alignment vertical="center"/>
    </xf>
    <xf numFmtId="0" fontId="16" fillId="2" borderId="9" xfId="2" quotePrefix="1" applyNumberFormat="1" applyFont="1" applyFill="1" applyBorder="1" applyAlignment="1">
      <alignment vertical="center"/>
    </xf>
    <xf numFmtId="0" fontId="16" fillId="2" borderId="14" xfId="3" quotePrefix="1" applyNumberFormat="1" applyFont="1" applyFill="1" applyBorder="1" applyAlignment="1">
      <alignment vertical="center"/>
    </xf>
    <xf numFmtId="0" fontId="16" fillId="2" borderId="9" xfId="2" applyNumberFormat="1" applyFont="1" applyFill="1" applyBorder="1" applyAlignment="1">
      <alignment vertical="center"/>
    </xf>
    <xf numFmtId="0" fontId="16" fillId="2" borderId="11" xfId="3" quotePrefix="1" applyNumberFormat="1" applyFont="1" applyFill="1" applyBorder="1" applyAlignment="1">
      <alignment vertical="center"/>
    </xf>
    <xf numFmtId="0" fontId="16" fillId="2" borderId="10" xfId="3" quotePrefix="1" applyNumberFormat="1" applyFont="1" applyFill="1" applyBorder="1" applyAlignment="1">
      <alignment vertical="center"/>
    </xf>
    <xf numFmtId="0" fontId="16" fillId="2" borderId="9" xfId="3" quotePrefix="1" applyNumberFormat="1" applyFont="1" applyFill="1" applyBorder="1" applyAlignment="1">
      <alignment vertical="center"/>
    </xf>
    <xf numFmtId="0" fontId="16" fillId="2" borderId="2" xfId="3" quotePrefix="1" applyNumberFormat="1" applyFont="1" applyFill="1" applyBorder="1" applyAlignment="1">
      <alignment vertical="center"/>
    </xf>
    <xf numFmtId="0" fontId="16" fillId="2" borderId="12" xfId="3" applyNumberFormat="1" applyFont="1" applyFill="1" applyBorder="1" applyAlignment="1">
      <alignment vertical="center"/>
    </xf>
    <xf numFmtId="0" fontId="16" fillId="2" borderId="10" xfId="2" quotePrefix="1" applyNumberFormat="1" applyFont="1" applyFill="1" applyBorder="1" applyAlignment="1">
      <alignment vertical="center" wrapText="1"/>
    </xf>
    <xf numFmtId="0" fontId="16" fillId="2" borderId="9" xfId="2" quotePrefix="1" applyNumberFormat="1" applyFont="1" applyFill="1" applyBorder="1" applyAlignment="1">
      <alignment vertical="center" wrapText="1"/>
    </xf>
    <xf numFmtId="0" fontId="16" fillId="2" borderId="12" xfId="2" quotePrefix="1" applyNumberFormat="1" applyFont="1" applyFill="1" applyBorder="1" applyAlignment="1">
      <alignment vertical="center" wrapText="1"/>
    </xf>
    <xf numFmtId="0" fontId="16" fillId="2" borderId="3" xfId="3" applyNumberFormat="1" applyFont="1" applyFill="1" applyBorder="1" applyAlignment="1">
      <alignment vertical="center"/>
    </xf>
    <xf numFmtId="0" fontId="16" fillId="2" borderId="9" xfId="3" applyNumberFormat="1" applyFont="1" applyFill="1" applyBorder="1" applyAlignment="1">
      <alignment vertical="center"/>
    </xf>
    <xf numFmtId="0" fontId="16" fillId="2" borderId="2" xfId="3" quotePrefix="1" applyNumberFormat="1" applyFont="1" applyFill="1" applyBorder="1" applyAlignment="1">
      <alignment vertical="center" wrapText="1"/>
    </xf>
    <xf numFmtId="0" fontId="16" fillId="2" borderId="2" xfId="3" applyNumberFormat="1" applyFont="1" applyFill="1" applyBorder="1" applyAlignment="1">
      <alignment vertical="center"/>
    </xf>
    <xf numFmtId="0" fontId="16" fillId="2" borderId="1" xfId="3" quotePrefix="1" applyNumberFormat="1" applyFont="1" applyFill="1" applyBorder="1" applyAlignment="1">
      <alignment vertical="center"/>
    </xf>
    <xf numFmtId="0" fontId="16" fillId="2" borderId="3" xfId="3" quotePrefix="1" applyNumberFormat="1" applyFont="1" applyFill="1" applyBorder="1" applyAlignment="1">
      <alignment vertical="center"/>
    </xf>
    <xf numFmtId="0" fontId="16" fillId="2" borderId="2" xfId="2" quotePrefix="1" applyNumberFormat="1" applyFont="1" applyFill="1" applyBorder="1" applyAlignment="1">
      <alignment vertical="center" wrapText="1"/>
    </xf>
    <xf numFmtId="0" fontId="16" fillId="2" borderId="12" xfId="3" applyNumberFormat="1" applyFont="1" applyFill="1" applyBorder="1" applyAlignment="1">
      <alignment vertical="center" wrapText="1"/>
    </xf>
    <xf numFmtId="0" fontId="16" fillId="2" borderId="15" xfId="2" applyNumberFormat="1" applyFont="1" applyFill="1" applyBorder="1" applyAlignment="1">
      <alignment horizontal="center" vertical="center"/>
    </xf>
    <xf numFmtId="0" fontId="16" fillId="2" borderId="15" xfId="2" quotePrefix="1" applyNumberFormat="1" applyFont="1" applyFill="1" applyBorder="1" applyAlignment="1">
      <alignment horizontal="center" vertical="center" wrapText="1"/>
    </xf>
    <xf numFmtId="0" fontId="16" fillId="2" borderId="15" xfId="2" applyNumberFormat="1" applyFont="1" applyFill="1" applyBorder="1" applyAlignment="1">
      <alignment horizontal="center" vertical="center" wrapText="1"/>
    </xf>
    <xf numFmtId="0" fontId="16" fillId="2" borderId="15" xfId="3" applyNumberFormat="1" applyFont="1" applyFill="1" applyBorder="1" applyAlignment="1">
      <alignment horizontal="center" vertical="center"/>
    </xf>
    <xf numFmtId="0" fontId="16" fillId="2" borderId="15" xfId="3" quotePrefix="1" applyNumberFormat="1" applyFont="1" applyFill="1" applyBorder="1" applyAlignment="1">
      <alignment horizontal="center" vertical="center" wrapText="1"/>
    </xf>
    <xf numFmtId="0" fontId="16" fillId="2" borderId="15" xfId="3" applyNumberFormat="1" applyFont="1" applyFill="1" applyBorder="1" applyAlignment="1">
      <alignment horizontal="center" vertical="center" wrapText="1"/>
    </xf>
    <xf numFmtId="0" fontId="16" fillId="2" borderId="15" xfId="3" quotePrefix="1" applyNumberFormat="1" applyFont="1" applyFill="1" applyBorder="1" applyAlignment="1">
      <alignment horizontal="center" vertical="center"/>
    </xf>
    <xf numFmtId="0" fontId="17" fillId="2" borderId="3" xfId="0" quotePrefix="1" applyNumberFormat="1" applyFont="1" applyFill="1" applyBorder="1" applyAlignment="1">
      <alignment vertical="center"/>
    </xf>
    <xf numFmtId="0" fontId="17" fillId="2" borderId="10" xfId="0" applyNumberFormat="1" applyFont="1" applyFill="1" applyBorder="1" applyAlignment="1">
      <alignment vertical="center"/>
    </xf>
    <xf numFmtId="0" fontId="17" fillId="2" borderId="9" xfId="0" applyNumberFormat="1" applyFont="1" applyFill="1" applyBorder="1" applyAlignment="1">
      <alignment vertical="center"/>
    </xf>
    <xf numFmtId="0" fontId="16" fillId="2" borderId="14" xfId="0" quotePrefix="1" applyNumberFormat="1" applyFont="1" applyFill="1" applyBorder="1" applyAlignment="1">
      <alignment vertical="center"/>
    </xf>
    <xf numFmtId="0" fontId="16" fillId="2" borderId="10" xfId="0" quotePrefix="1" applyNumberFormat="1" applyFont="1" applyFill="1" applyBorder="1" applyAlignment="1">
      <alignment vertical="center"/>
    </xf>
    <xf numFmtId="0" fontId="16" fillId="2" borderId="9" xfId="0" quotePrefix="1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vertical="center"/>
    </xf>
    <xf numFmtId="0" fontId="16" fillId="2" borderId="10" xfId="0" quotePrefix="1" applyNumberFormat="1" applyFont="1" applyFill="1" applyBorder="1" applyAlignment="1">
      <alignment vertical="center" wrapText="1"/>
    </xf>
    <xf numFmtId="0" fontId="16" fillId="2" borderId="9" xfId="0" quotePrefix="1" applyNumberFormat="1" applyFont="1" applyFill="1" applyBorder="1" applyAlignment="1">
      <alignment vertical="center" wrapText="1"/>
    </xf>
    <xf numFmtId="0" fontId="16" fillId="2" borderId="12" xfId="0" quotePrefix="1" applyNumberFormat="1" applyFont="1" applyFill="1" applyBorder="1" applyAlignment="1">
      <alignment vertical="center" wrapText="1"/>
    </xf>
    <xf numFmtId="0" fontId="16" fillId="2" borderId="15" xfId="0" applyNumberFormat="1" applyFont="1" applyFill="1" applyBorder="1" applyAlignment="1">
      <alignment horizontal="center" vertical="center"/>
    </xf>
    <xf numFmtId="0" fontId="16" fillId="2" borderId="15" xfId="0" quotePrefix="1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7" fillId="2" borderId="3" xfId="7" quotePrefix="1" applyNumberFormat="1" applyFont="1" applyFill="1" applyBorder="1" applyAlignment="1">
      <alignment vertical="center"/>
    </xf>
    <xf numFmtId="0" fontId="16" fillId="2" borderId="10" xfId="7" quotePrefix="1" applyNumberFormat="1" applyFont="1" applyFill="1" applyBorder="1" applyAlignment="1">
      <alignment vertical="center"/>
    </xf>
    <xf numFmtId="0" fontId="16" fillId="2" borderId="9" xfId="7" applyNumberFormat="1" applyFont="1" applyFill="1" applyBorder="1" applyAlignment="1">
      <alignment vertical="center"/>
    </xf>
    <xf numFmtId="0" fontId="16" fillId="2" borderId="11" xfId="7" quotePrefix="1" applyNumberFormat="1" applyFont="1" applyFill="1" applyBorder="1" applyAlignment="1">
      <alignment vertical="center"/>
    </xf>
    <xf numFmtId="0" fontId="17" fillId="2" borderId="14" xfId="7" quotePrefix="1" applyNumberFormat="1" applyFont="1" applyFill="1" applyBorder="1" applyAlignment="1">
      <alignment vertical="center"/>
    </xf>
    <xf numFmtId="0" fontId="16" fillId="2" borderId="13" xfId="7" applyNumberFormat="1" applyFont="1" applyFill="1" applyBorder="1" applyAlignment="1">
      <alignment vertical="center"/>
    </xf>
    <xf numFmtId="0" fontId="16" fillId="2" borderId="3" xfId="7" applyNumberFormat="1" applyFont="1" applyFill="1" applyBorder="1" applyAlignment="1">
      <alignment vertical="center"/>
    </xf>
    <xf numFmtId="0" fontId="16" fillId="2" borderId="13" xfId="7" quotePrefix="1" applyNumberFormat="1" applyFont="1" applyFill="1" applyBorder="1" applyAlignment="1">
      <alignment vertical="center" wrapText="1"/>
    </xf>
    <xf numFmtId="0" fontId="16" fillId="2" borderId="2" xfId="7" quotePrefix="1" applyNumberFormat="1" applyFont="1" applyFill="1" applyBorder="1" applyAlignment="1">
      <alignment vertical="center" wrapText="1"/>
    </xf>
    <xf numFmtId="0" fontId="16" fillId="2" borderId="12" xfId="7" quotePrefix="1" applyNumberFormat="1" applyFont="1" applyFill="1" applyBorder="1" applyAlignment="1">
      <alignment vertical="center" wrapText="1"/>
    </xf>
    <xf numFmtId="0" fontId="16" fillId="2" borderId="13" xfId="7" quotePrefix="1" applyNumberFormat="1" applyFont="1" applyFill="1" applyBorder="1" applyAlignment="1">
      <alignment vertical="center"/>
    </xf>
    <xf numFmtId="0" fontId="16" fillId="2" borderId="16" xfId="7" quotePrefix="1" applyNumberFormat="1" applyFont="1" applyFill="1" applyBorder="1" applyAlignment="1">
      <alignment horizontal="center" vertical="center" wrapText="1"/>
    </xf>
    <xf numFmtId="0" fontId="16" fillId="2" borderId="15" xfId="7" quotePrefix="1" applyNumberFormat="1" applyFont="1" applyFill="1" applyBorder="1" applyAlignment="1">
      <alignment horizontal="center" vertical="center" wrapText="1"/>
    </xf>
    <xf numFmtId="0" fontId="17" fillId="2" borderId="4" xfId="7" quotePrefix="1" applyNumberFormat="1" applyFont="1" applyFill="1" applyBorder="1" applyAlignment="1">
      <alignment vertical="center"/>
    </xf>
    <xf numFmtId="0" fontId="16" fillId="2" borderId="16" xfId="7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3" fontId="18" fillId="0" borderId="1" xfId="1" applyNumberFormat="1" applyFont="1" applyFill="1" applyBorder="1" applyAlignment="1">
      <alignment vertical="center"/>
    </xf>
    <xf numFmtId="3" fontId="18" fillId="0" borderId="1" xfId="1" applyNumberFormat="1" applyFont="1" applyFill="1" applyBorder="1" applyAlignment="1">
      <alignment horizontal="right" vertical="center"/>
    </xf>
    <xf numFmtId="0" fontId="18" fillId="0" borderId="0" xfId="0" applyNumberFormat="1" applyFont="1" applyFill="1" applyAlignment="1">
      <alignment vertical="center"/>
    </xf>
    <xf numFmtId="0" fontId="18" fillId="0" borderId="1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2" fillId="0" borderId="0" xfId="0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vertical="center"/>
    </xf>
    <xf numFmtId="0" fontId="2" fillId="0" borderId="0" xfId="7" applyNumberFormat="1" applyFont="1" applyFill="1" applyAlignment="1">
      <alignment vertical="center"/>
    </xf>
    <xf numFmtId="49" fontId="2" fillId="0" borderId="0" xfId="7" quotePrefix="1" applyNumberFormat="1" applyFont="1" applyFill="1" applyAlignment="1">
      <alignment vertical="center"/>
    </xf>
    <xf numFmtId="0" fontId="2" fillId="0" borderId="0" xfId="7" quotePrefix="1" applyNumberFormat="1" applyFont="1" applyFill="1" applyAlignment="1">
      <alignment vertical="center"/>
    </xf>
    <xf numFmtId="0" fontId="6" fillId="0" borderId="0" xfId="7" applyNumberFormat="1" applyFont="1" applyFill="1" applyAlignment="1">
      <alignment vertical="center"/>
    </xf>
    <xf numFmtId="0" fontId="6" fillId="0" borderId="0" xfId="7" applyNumberFormat="1" applyFont="1" applyFill="1" applyAlignment="1">
      <alignment vertical="center" wrapText="1"/>
    </xf>
    <xf numFmtId="0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4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7" fillId="3" borderId="0" xfId="4" applyNumberFormat="1" applyFont="1" applyFill="1" applyAlignment="1">
      <alignment vertical="center"/>
    </xf>
    <xf numFmtId="38" fontId="9" fillId="0" borderId="0" xfId="1" applyFont="1" applyFill="1" applyAlignment="1">
      <alignment vertical="center"/>
    </xf>
    <xf numFmtId="0" fontId="16" fillId="2" borderId="12" xfId="3" quotePrefix="1" applyNumberFormat="1" applyFont="1" applyFill="1" applyBorder="1" applyAlignment="1">
      <alignment vertical="center" wrapText="1"/>
    </xf>
    <xf numFmtId="0" fontId="16" fillId="2" borderId="2" xfId="2" applyNumberFormat="1" applyFont="1" applyFill="1" applyBorder="1" applyAlignment="1">
      <alignment horizontal="center" vertical="center" wrapText="1"/>
    </xf>
    <xf numFmtId="0" fontId="16" fillId="2" borderId="12" xfId="2" applyNumberFormat="1" applyFont="1" applyFill="1" applyBorder="1" applyAlignment="1">
      <alignment horizontal="center" vertical="center" wrapText="1"/>
    </xf>
    <xf numFmtId="0" fontId="16" fillId="2" borderId="15" xfId="2" applyNumberFormat="1" applyFont="1" applyFill="1" applyBorder="1" applyAlignment="1">
      <alignment horizontal="center" vertical="center" wrapText="1"/>
    </xf>
    <xf numFmtId="0" fontId="16" fillId="2" borderId="2" xfId="2" quotePrefix="1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12" xfId="0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2" borderId="2" xfId="0" quotePrefix="1" applyNumberFormat="1" applyFont="1" applyFill="1" applyBorder="1" applyAlignment="1">
      <alignment horizontal="center" vertical="center" wrapText="1"/>
    </xf>
    <xf numFmtId="0" fontId="16" fillId="2" borderId="2" xfId="7" applyNumberFormat="1" applyFont="1" applyFill="1" applyBorder="1" applyAlignment="1">
      <alignment vertical="center"/>
    </xf>
    <xf numFmtId="0" fontId="16" fillId="2" borderId="12" xfId="7" applyNumberFormat="1" applyFont="1" applyFill="1" applyBorder="1" applyAlignment="1">
      <alignment vertical="center"/>
    </xf>
    <xf numFmtId="0" fontId="16" fillId="2" borderId="15" xfId="7" applyNumberFormat="1" applyFont="1" applyFill="1" applyBorder="1" applyAlignment="1">
      <alignment vertical="center"/>
    </xf>
    <xf numFmtId="0" fontId="16" fillId="2" borderId="2" xfId="7" applyNumberFormat="1" applyFont="1" applyFill="1" applyBorder="1" applyAlignment="1">
      <alignment vertical="center" wrapText="1"/>
    </xf>
    <xf numFmtId="0" fontId="16" fillId="2" borderId="12" xfId="7" applyNumberFormat="1" applyFont="1" applyFill="1" applyBorder="1" applyAlignment="1">
      <alignment vertical="center" wrapText="1"/>
    </xf>
    <xf numFmtId="0" fontId="16" fillId="2" borderId="15" xfId="7" applyNumberFormat="1" applyFont="1" applyFill="1" applyBorder="1" applyAlignment="1">
      <alignment vertical="center" wrapText="1"/>
    </xf>
    <xf numFmtId="0" fontId="16" fillId="2" borderId="2" xfId="7" applyNumberFormat="1" applyFont="1" applyFill="1" applyBorder="1" applyAlignment="1">
      <alignment horizontal="center" vertical="center" wrapText="1"/>
    </xf>
    <xf numFmtId="0" fontId="16" fillId="2" borderId="12" xfId="7" applyNumberFormat="1" applyFont="1" applyFill="1" applyBorder="1" applyAlignment="1">
      <alignment horizontal="center" vertical="center" wrapText="1"/>
    </xf>
    <xf numFmtId="0" fontId="16" fillId="2" borderId="15" xfId="7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 wrapText="1"/>
    </xf>
    <xf numFmtId="49" fontId="16" fillId="2" borderId="12" xfId="2" applyNumberFormat="1" applyFont="1" applyFill="1" applyBorder="1" applyAlignment="1">
      <alignment horizontal="center" vertical="center" wrapText="1"/>
    </xf>
    <xf numFmtId="49" fontId="16" fillId="2" borderId="15" xfId="2" applyNumberFormat="1" applyFont="1" applyFill="1" applyBorder="1" applyAlignment="1">
      <alignment horizontal="center" vertical="center" wrapText="1"/>
    </xf>
    <xf numFmtId="0" fontId="16" fillId="2" borderId="2" xfId="7" quotePrefix="1" applyNumberFormat="1" applyFont="1" applyFill="1" applyBorder="1" applyAlignment="1">
      <alignment horizontal="center" vertical="center" wrapText="1"/>
    </xf>
    <xf numFmtId="0" fontId="16" fillId="2" borderId="12" xfId="7" quotePrefix="1" applyNumberFormat="1" applyFont="1" applyFill="1" applyBorder="1" applyAlignment="1">
      <alignment horizontal="center" vertical="center" wrapText="1"/>
    </xf>
    <xf numFmtId="0" fontId="16" fillId="2" borderId="2" xfId="7" quotePrefix="1" applyNumberFormat="1" applyFont="1" applyFill="1" applyBorder="1" applyAlignment="1">
      <alignment vertical="center" wrapText="1"/>
    </xf>
    <xf numFmtId="0" fontId="16" fillId="2" borderId="12" xfId="7" quotePrefix="1" applyNumberFormat="1" applyFont="1" applyFill="1" applyBorder="1" applyAlignment="1">
      <alignment vertical="center" wrapText="1"/>
    </xf>
    <xf numFmtId="0" fontId="16" fillId="2" borderId="15" xfId="7" quotePrefix="1" applyNumberFormat="1" applyFont="1" applyFill="1" applyBorder="1" applyAlignment="1">
      <alignment vertical="center" wrapText="1"/>
    </xf>
    <xf numFmtId="0" fontId="17" fillId="2" borderId="14" xfId="7" quotePrefix="1" applyNumberFormat="1" applyFont="1" applyFill="1" applyBorder="1" applyAlignment="1">
      <alignment vertical="center" wrapText="1"/>
    </xf>
    <xf numFmtId="0" fontId="17" fillId="2" borderId="13" xfId="7" quotePrefix="1" applyNumberFormat="1" applyFont="1" applyFill="1" applyBorder="1" applyAlignment="1">
      <alignment vertical="center" wrapText="1"/>
    </xf>
    <xf numFmtId="0" fontId="17" fillId="2" borderId="4" xfId="7" quotePrefix="1" applyNumberFormat="1" applyFont="1" applyFill="1" applyBorder="1" applyAlignment="1">
      <alignment vertical="center" wrapText="1"/>
    </xf>
    <xf numFmtId="0" fontId="17" fillId="2" borderId="16" xfId="7" quotePrefix="1" applyNumberFormat="1" applyFont="1" applyFill="1" applyBorder="1" applyAlignment="1">
      <alignment vertical="center" wrapText="1"/>
    </xf>
    <xf numFmtId="0" fontId="9" fillId="0" borderId="14" xfId="6" applyFont="1" applyFill="1" applyBorder="1" applyAlignment="1">
      <alignment horizontal="center" vertical="center"/>
    </xf>
    <xf numFmtId="0" fontId="9" fillId="0" borderId="11" xfId="6" quotePrefix="1" applyFont="1" applyFill="1" applyBorder="1" applyAlignment="1">
      <alignment horizontal="center" vertical="center"/>
    </xf>
    <xf numFmtId="0" fontId="9" fillId="0" borderId="13" xfId="6" quotePrefix="1" applyFont="1" applyFill="1" applyBorder="1" applyAlignment="1">
      <alignment horizontal="center" vertical="center"/>
    </xf>
    <xf numFmtId="0" fontId="9" fillId="0" borderId="3" xfId="6" quotePrefix="1" applyFont="1" applyFill="1" applyBorder="1" applyAlignment="1">
      <alignment horizontal="center" vertical="center"/>
    </xf>
    <xf numFmtId="0" fontId="9" fillId="0" borderId="10" xfId="6" quotePrefix="1" applyFont="1" applyFill="1" applyBorder="1" applyAlignment="1">
      <alignment horizontal="center" vertical="center"/>
    </xf>
    <xf numFmtId="0" fontId="9" fillId="0" borderId="9" xfId="6" quotePrefix="1" applyFont="1" applyFill="1" applyBorder="1" applyAlignment="1">
      <alignment horizontal="center" vertical="center"/>
    </xf>
    <xf numFmtId="0" fontId="9" fillId="0" borderId="1" xfId="6" applyFont="1" applyFill="1" applyBorder="1" applyAlignment="1">
      <alignment vertical="center"/>
    </xf>
    <xf numFmtId="0" fontId="9" fillId="0" borderId="3" xfId="6" applyFont="1" applyFill="1" applyBorder="1" applyAlignment="1">
      <alignment vertical="center"/>
    </xf>
    <xf numFmtId="0" fontId="9" fillId="0" borderId="2" xfId="6" applyFont="1" applyFill="1" applyBorder="1" applyAlignment="1">
      <alignment horizontal="center" vertical="center" textRotation="255"/>
    </xf>
    <xf numFmtId="0" fontId="9" fillId="0" borderId="12" xfId="6" applyFont="1" applyFill="1" applyBorder="1" applyAlignment="1">
      <alignment horizontal="center" vertical="center" textRotation="255"/>
    </xf>
    <xf numFmtId="0" fontId="9" fillId="0" borderId="15" xfId="6" applyFont="1" applyFill="1" applyBorder="1" applyAlignment="1">
      <alignment horizontal="center" vertical="center" textRotation="255"/>
    </xf>
    <xf numFmtId="0" fontId="9" fillId="0" borderId="1" xfId="6" applyFont="1" applyFill="1" applyBorder="1" applyAlignment="1">
      <alignment horizontal="center" vertical="center"/>
    </xf>
    <xf numFmtId="0" fontId="9" fillId="0" borderId="1" xfId="6" quotePrefix="1" applyFont="1" applyFill="1" applyBorder="1" applyAlignment="1">
      <alignment vertical="center"/>
    </xf>
    <xf numFmtId="0" fontId="9" fillId="0" borderId="5" xfId="6" applyFont="1" applyFill="1" applyBorder="1" applyAlignment="1">
      <alignment vertical="center"/>
    </xf>
    <xf numFmtId="0" fontId="9" fillId="0" borderId="6" xfId="6" applyFont="1" applyFill="1" applyBorder="1" applyAlignment="1">
      <alignment vertical="center"/>
    </xf>
    <xf numFmtId="0" fontId="9" fillId="0" borderId="14" xfId="6" quotePrefix="1" applyFont="1" applyFill="1" applyBorder="1" applyAlignment="1">
      <alignment vertical="center"/>
    </xf>
    <xf numFmtId="0" fontId="9" fillId="0" borderId="11" xfId="6" quotePrefix="1" applyFont="1" applyFill="1" applyBorder="1" applyAlignment="1">
      <alignment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9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vertical="center"/>
    </xf>
    <xf numFmtId="0" fontId="9" fillId="0" borderId="11" xfId="6" applyFont="1" applyFill="1" applyBorder="1" applyAlignment="1">
      <alignment vertical="center"/>
    </xf>
    <xf numFmtId="0" fontId="9" fillId="0" borderId="2" xfId="6" quotePrefix="1" applyFont="1" applyFill="1" applyBorder="1" applyAlignment="1">
      <alignment horizontal="center" vertical="center" textRotation="255"/>
    </xf>
    <xf numFmtId="0" fontId="9" fillId="0" borderId="12" xfId="6" quotePrefix="1" applyFont="1" applyFill="1" applyBorder="1" applyAlignment="1">
      <alignment horizontal="center" vertical="center" textRotation="255"/>
    </xf>
    <xf numFmtId="0" fontId="9" fillId="0" borderId="15" xfId="6" quotePrefix="1" applyFont="1" applyFill="1" applyBorder="1" applyAlignment="1">
      <alignment horizontal="center" vertical="center" textRotation="255"/>
    </xf>
    <xf numFmtId="0" fontId="9" fillId="0" borderId="4" xfId="6" applyFont="1" applyFill="1" applyBorder="1" applyAlignment="1">
      <alignment horizontal="center" vertical="center"/>
    </xf>
    <xf numFmtId="0" fontId="9" fillId="0" borderId="16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613" name="Line 170">
          <a:extLst>
            <a:ext uri="{FF2B5EF4-FFF2-40B4-BE49-F238E27FC236}">
              <a16:creationId xmlns:a16="http://schemas.microsoft.com/office/drawing/2014/main" id="{00000000-0008-0000-0000-000085C10200}"/>
            </a:ext>
          </a:extLst>
        </xdr:cNvPr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614" name="Line 171">
          <a:extLst>
            <a:ext uri="{FF2B5EF4-FFF2-40B4-BE49-F238E27FC236}">
              <a16:creationId xmlns:a16="http://schemas.microsoft.com/office/drawing/2014/main" id="{00000000-0008-0000-0000-000086C10200}"/>
            </a:ext>
          </a:extLst>
        </xdr:cNvPr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615" name="Line 172">
          <a:extLst>
            <a:ext uri="{FF2B5EF4-FFF2-40B4-BE49-F238E27FC236}">
              <a16:creationId xmlns:a16="http://schemas.microsoft.com/office/drawing/2014/main" id="{00000000-0008-0000-0000-000087C10200}"/>
            </a:ext>
          </a:extLst>
        </xdr:cNvPr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616" name="Line 173">
          <a:extLst>
            <a:ext uri="{FF2B5EF4-FFF2-40B4-BE49-F238E27FC236}">
              <a16:creationId xmlns:a16="http://schemas.microsoft.com/office/drawing/2014/main" id="{00000000-0008-0000-0000-000088C10200}"/>
            </a:ext>
          </a:extLst>
        </xdr:cNvPr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617" name="Line 174">
          <a:extLst>
            <a:ext uri="{FF2B5EF4-FFF2-40B4-BE49-F238E27FC236}">
              <a16:creationId xmlns:a16="http://schemas.microsoft.com/office/drawing/2014/main" id="{00000000-0008-0000-0000-000089C10200}"/>
            </a:ext>
          </a:extLst>
        </xdr:cNvPr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0618" name="Line 175">
          <a:extLst>
            <a:ext uri="{FF2B5EF4-FFF2-40B4-BE49-F238E27FC236}">
              <a16:creationId xmlns:a16="http://schemas.microsoft.com/office/drawing/2014/main" id="{00000000-0008-0000-0000-00008AC10200}"/>
            </a:ext>
          </a:extLst>
        </xdr:cNvPr>
        <xdr:cNvSpPr>
          <a:spLocks noChangeShapeType="1"/>
        </xdr:cNvSpPr>
      </xdr:nvSpPr>
      <xdr:spPr bwMode="auto">
        <a:xfrm>
          <a:off x="69894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619" name="Line 176">
          <a:extLst>
            <a:ext uri="{FF2B5EF4-FFF2-40B4-BE49-F238E27FC236}">
              <a16:creationId xmlns:a16="http://schemas.microsoft.com/office/drawing/2014/main" id="{00000000-0008-0000-0000-00008BC10200}"/>
            </a:ext>
          </a:extLst>
        </xdr:cNvPr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620" name="Line 177">
          <a:extLst>
            <a:ext uri="{FF2B5EF4-FFF2-40B4-BE49-F238E27FC236}">
              <a16:creationId xmlns:a16="http://schemas.microsoft.com/office/drawing/2014/main" id="{00000000-0008-0000-0000-00008CC10200}"/>
            </a:ext>
          </a:extLst>
        </xdr:cNvPr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621" name="Line 178">
          <a:extLst>
            <a:ext uri="{FF2B5EF4-FFF2-40B4-BE49-F238E27FC236}">
              <a16:creationId xmlns:a16="http://schemas.microsoft.com/office/drawing/2014/main" id="{00000000-0008-0000-0000-00008DC10200}"/>
            </a:ext>
          </a:extLst>
        </xdr:cNvPr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0622" name="Line 179">
          <a:extLst>
            <a:ext uri="{FF2B5EF4-FFF2-40B4-BE49-F238E27FC236}">
              <a16:creationId xmlns:a16="http://schemas.microsoft.com/office/drawing/2014/main" id="{00000000-0008-0000-0000-00008EC10200}"/>
            </a:ext>
          </a:extLst>
        </xdr:cNvPr>
        <xdr:cNvSpPr>
          <a:spLocks noChangeShapeType="1"/>
        </xdr:cNvSpPr>
      </xdr:nvSpPr>
      <xdr:spPr bwMode="auto">
        <a:xfrm>
          <a:off x="97993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623" name="Line 180">
          <a:extLst>
            <a:ext uri="{FF2B5EF4-FFF2-40B4-BE49-F238E27FC236}">
              <a16:creationId xmlns:a16="http://schemas.microsoft.com/office/drawing/2014/main" id="{00000000-0008-0000-0000-00008FC10200}"/>
            </a:ext>
          </a:extLst>
        </xdr:cNvPr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624" name="Line 181">
          <a:extLst>
            <a:ext uri="{FF2B5EF4-FFF2-40B4-BE49-F238E27FC236}">
              <a16:creationId xmlns:a16="http://schemas.microsoft.com/office/drawing/2014/main" id="{00000000-0008-0000-0000-000090C10200}"/>
            </a:ext>
          </a:extLst>
        </xdr:cNvPr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625" name="Line 182">
          <a:extLst>
            <a:ext uri="{FF2B5EF4-FFF2-40B4-BE49-F238E27FC236}">
              <a16:creationId xmlns:a16="http://schemas.microsoft.com/office/drawing/2014/main" id="{00000000-0008-0000-0000-000091C10200}"/>
            </a:ext>
          </a:extLst>
        </xdr:cNvPr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26" name="Line 183">
          <a:extLst>
            <a:ext uri="{FF2B5EF4-FFF2-40B4-BE49-F238E27FC236}">
              <a16:creationId xmlns:a16="http://schemas.microsoft.com/office/drawing/2014/main" id="{00000000-0008-0000-0000-000092C10200}"/>
            </a:ext>
          </a:extLst>
        </xdr:cNvPr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0627" name="Line 184">
          <a:extLst>
            <a:ext uri="{FF2B5EF4-FFF2-40B4-BE49-F238E27FC236}">
              <a16:creationId xmlns:a16="http://schemas.microsoft.com/office/drawing/2014/main" id="{00000000-0008-0000-0000-000093C10200}"/>
            </a:ext>
          </a:extLst>
        </xdr:cNvPr>
        <xdr:cNvSpPr>
          <a:spLocks noChangeShapeType="1"/>
        </xdr:cNvSpPr>
      </xdr:nvSpPr>
      <xdr:spPr bwMode="auto">
        <a:xfrm>
          <a:off x="115976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0628" name="Line 185">
          <a:extLst>
            <a:ext uri="{FF2B5EF4-FFF2-40B4-BE49-F238E27FC236}">
              <a16:creationId xmlns:a16="http://schemas.microsoft.com/office/drawing/2014/main" id="{00000000-0008-0000-0000-000094C10200}"/>
            </a:ext>
          </a:extLst>
        </xdr:cNvPr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629" name="Line 186">
          <a:extLst>
            <a:ext uri="{FF2B5EF4-FFF2-40B4-BE49-F238E27FC236}">
              <a16:creationId xmlns:a16="http://schemas.microsoft.com/office/drawing/2014/main" id="{00000000-0008-0000-0000-000095C10200}"/>
            </a:ext>
          </a:extLst>
        </xdr:cNvPr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630" name="Line 187">
          <a:extLst>
            <a:ext uri="{FF2B5EF4-FFF2-40B4-BE49-F238E27FC236}">
              <a16:creationId xmlns:a16="http://schemas.microsoft.com/office/drawing/2014/main" id="{00000000-0008-0000-0000-000096C10200}"/>
            </a:ext>
          </a:extLst>
        </xdr:cNvPr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631" name="Line 188">
          <a:extLst>
            <a:ext uri="{FF2B5EF4-FFF2-40B4-BE49-F238E27FC236}">
              <a16:creationId xmlns:a16="http://schemas.microsoft.com/office/drawing/2014/main" id="{00000000-0008-0000-0000-000097C10200}"/>
            </a:ext>
          </a:extLst>
        </xdr:cNvPr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632" name="Line 189">
          <a:extLst>
            <a:ext uri="{FF2B5EF4-FFF2-40B4-BE49-F238E27FC236}">
              <a16:creationId xmlns:a16="http://schemas.microsoft.com/office/drawing/2014/main" id="{00000000-0008-0000-0000-000098C10200}"/>
            </a:ext>
          </a:extLst>
        </xdr:cNvPr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633" name="Line 190">
          <a:extLst>
            <a:ext uri="{FF2B5EF4-FFF2-40B4-BE49-F238E27FC236}">
              <a16:creationId xmlns:a16="http://schemas.microsoft.com/office/drawing/2014/main" id="{00000000-0008-0000-0000-000099C10200}"/>
            </a:ext>
          </a:extLst>
        </xdr:cNvPr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0634" name="Line 191">
          <a:extLst>
            <a:ext uri="{FF2B5EF4-FFF2-40B4-BE49-F238E27FC236}">
              <a16:creationId xmlns:a16="http://schemas.microsoft.com/office/drawing/2014/main" id="{00000000-0008-0000-0000-00009AC10200}"/>
            </a:ext>
          </a:extLst>
        </xdr:cNvPr>
        <xdr:cNvSpPr>
          <a:spLocks noChangeShapeType="1"/>
        </xdr:cNvSpPr>
      </xdr:nvSpPr>
      <xdr:spPr bwMode="auto">
        <a:xfrm>
          <a:off x="56407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635" name="Line 192">
          <a:extLst>
            <a:ext uri="{FF2B5EF4-FFF2-40B4-BE49-F238E27FC236}">
              <a16:creationId xmlns:a16="http://schemas.microsoft.com/office/drawing/2014/main" id="{00000000-0008-0000-0000-00009BC10200}"/>
            </a:ext>
          </a:extLst>
        </xdr:cNvPr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636" name="Line 193">
          <a:extLst>
            <a:ext uri="{FF2B5EF4-FFF2-40B4-BE49-F238E27FC236}">
              <a16:creationId xmlns:a16="http://schemas.microsoft.com/office/drawing/2014/main" id="{00000000-0008-0000-0000-00009CC10200}"/>
            </a:ext>
          </a:extLst>
        </xdr:cNvPr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637" name="Line 194">
          <a:extLst>
            <a:ext uri="{FF2B5EF4-FFF2-40B4-BE49-F238E27FC236}">
              <a16:creationId xmlns:a16="http://schemas.microsoft.com/office/drawing/2014/main" id="{00000000-0008-0000-0000-00009DC10200}"/>
            </a:ext>
          </a:extLst>
        </xdr:cNvPr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638" name="Line 195">
          <a:extLst>
            <a:ext uri="{FF2B5EF4-FFF2-40B4-BE49-F238E27FC236}">
              <a16:creationId xmlns:a16="http://schemas.microsoft.com/office/drawing/2014/main" id="{00000000-0008-0000-0000-00009EC10200}"/>
            </a:ext>
          </a:extLst>
        </xdr:cNvPr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639" name="Line 196">
          <a:extLst>
            <a:ext uri="{FF2B5EF4-FFF2-40B4-BE49-F238E27FC236}">
              <a16:creationId xmlns:a16="http://schemas.microsoft.com/office/drawing/2014/main" id="{00000000-0008-0000-0000-00009FC10200}"/>
            </a:ext>
          </a:extLst>
        </xdr:cNvPr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0640" name="Line 197">
          <a:extLst>
            <a:ext uri="{FF2B5EF4-FFF2-40B4-BE49-F238E27FC236}">
              <a16:creationId xmlns:a16="http://schemas.microsoft.com/office/drawing/2014/main" id="{00000000-0008-0000-0000-0000A0C10200}"/>
            </a:ext>
          </a:extLst>
        </xdr:cNvPr>
        <xdr:cNvSpPr>
          <a:spLocks noChangeShapeType="1"/>
        </xdr:cNvSpPr>
      </xdr:nvSpPr>
      <xdr:spPr bwMode="auto">
        <a:xfrm>
          <a:off x="84505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0641" name="Line 198">
          <a:extLst>
            <a:ext uri="{FF2B5EF4-FFF2-40B4-BE49-F238E27FC236}">
              <a16:creationId xmlns:a16="http://schemas.microsoft.com/office/drawing/2014/main" id="{00000000-0008-0000-0000-0000A1C10200}"/>
            </a:ext>
          </a:extLst>
        </xdr:cNvPr>
        <xdr:cNvSpPr>
          <a:spLocks noChangeShapeType="1"/>
        </xdr:cNvSpPr>
      </xdr:nvSpPr>
      <xdr:spPr bwMode="auto">
        <a:xfrm>
          <a:off x="85629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0642" name="Line 199">
          <a:extLst>
            <a:ext uri="{FF2B5EF4-FFF2-40B4-BE49-F238E27FC236}">
              <a16:creationId xmlns:a16="http://schemas.microsoft.com/office/drawing/2014/main" id="{00000000-0008-0000-0000-0000A2C10200}"/>
            </a:ext>
          </a:extLst>
        </xdr:cNvPr>
        <xdr:cNvSpPr>
          <a:spLocks noChangeShapeType="1"/>
        </xdr:cNvSpPr>
      </xdr:nvSpPr>
      <xdr:spPr bwMode="auto">
        <a:xfrm>
          <a:off x="86753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643" name="Line 200">
          <a:extLst>
            <a:ext uri="{FF2B5EF4-FFF2-40B4-BE49-F238E27FC236}">
              <a16:creationId xmlns:a16="http://schemas.microsoft.com/office/drawing/2014/main" id="{00000000-0008-0000-0000-0000A3C10200}"/>
            </a:ext>
          </a:extLst>
        </xdr:cNvPr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644" name="Line 201">
          <a:extLst>
            <a:ext uri="{FF2B5EF4-FFF2-40B4-BE49-F238E27FC236}">
              <a16:creationId xmlns:a16="http://schemas.microsoft.com/office/drawing/2014/main" id="{00000000-0008-0000-0000-0000A4C10200}"/>
            </a:ext>
          </a:extLst>
        </xdr:cNvPr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645" name="Line 202">
          <a:extLst>
            <a:ext uri="{FF2B5EF4-FFF2-40B4-BE49-F238E27FC236}">
              <a16:creationId xmlns:a16="http://schemas.microsoft.com/office/drawing/2014/main" id="{00000000-0008-0000-0000-0000A5C10200}"/>
            </a:ext>
          </a:extLst>
        </xdr:cNvPr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646" name="Line 203">
          <a:extLst>
            <a:ext uri="{FF2B5EF4-FFF2-40B4-BE49-F238E27FC236}">
              <a16:creationId xmlns:a16="http://schemas.microsoft.com/office/drawing/2014/main" id="{00000000-0008-0000-0000-0000A6C10200}"/>
            </a:ext>
          </a:extLst>
        </xdr:cNvPr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647" name="Line 204">
          <a:extLst>
            <a:ext uri="{FF2B5EF4-FFF2-40B4-BE49-F238E27FC236}">
              <a16:creationId xmlns:a16="http://schemas.microsoft.com/office/drawing/2014/main" id="{00000000-0008-0000-0000-0000A7C10200}"/>
            </a:ext>
          </a:extLst>
        </xdr:cNvPr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648" name="Line 205">
          <a:extLst>
            <a:ext uri="{FF2B5EF4-FFF2-40B4-BE49-F238E27FC236}">
              <a16:creationId xmlns:a16="http://schemas.microsoft.com/office/drawing/2014/main" id="{00000000-0008-0000-0000-0000A8C10200}"/>
            </a:ext>
          </a:extLst>
        </xdr:cNvPr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0649" name="Line 206">
          <a:extLst>
            <a:ext uri="{FF2B5EF4-FFF2-40B4-BE49-F238E27FC236}">
              <a16:creationId xmlns:a16="http://schemas.microsoft.com/office/drawing/2014/main" id="{00000000-0008-0000-0000-0000A9C10200}"/>
            </a:ext>
          </a:extLst>
        </xdr:cNvPr>
        <xdr:cNvSpPr>
          <a:spLocks noChangeShapeType="1"/>
        </xdr:cNvSpPr>
      </xdr:nvSpPr>
      <xdr:spPr bwMode="auto">
        <a:xfrm>
          <a:off x="117100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0650" name="Line 207">
          <a:extLst>
            <a:ext uri="{FF2B5EF4-FFF2-40B4-BE49-F238E27FC236}">
              <a16:creationId xmlns:a16="http://schemas.microsoft.com/office/drawing/2014/main" id="{00000000-0008-0000-0000-0000AAC10200}"/>
            </a:ext>
          </a:extLst>
        </xdr:cNvPr>
        <xdr:cNvSpPr>
          <a:spLocks noChangeShapeType="1"/>
        </xdr:cNvSpPr>
      </xdr:nvSpPr>
      <xdr:spPr bwMode="auto">
        <a:xfrm>
          <a:off x="118224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0651" name="Line 208">
          <a:extLst>
            <a:ext uri="{FF2B5EF4-FFF2-40B4-BE49-F238E27FC236}">
              <a16:creationId xmlns:a16="http://schemas.microsoft.com/office/drawing/2014/main" id="{00000000-0008-0000-0000-0000ABC10200}"/>
            </a:ext>
          </a:extLst>
        </xdr:cNvPr>
        <xdr:cNvSpPr>
          <a:spLocks noChangeShapeType="1"/>
        </xdr:cNvSpPr>
      </xdr:nvSpPr>
      <xdr:spPr bwMode="auto">
        <a:xfrm>
          <a:off x="123844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0652" name="Line 209">
          <a:extLst>
            <a:ext uri="{FF2B5EF4-FFF2-40B4-BE49-F238E27FC236}">
              <a16:creationId xmlns:a16="http://schemas.microsoft.com/office/drawing/2014/main" id="{00000000-0008-0000-0000-0000ACC10200}"/>
            </a:ext>
          </a:extLst>
        </xdr:cNvPr>
        <xdr:cNvSpPr>
          <a:spLocks noChangeShapeType="1"/>
        </xdr:cNvSpPr>
      </xdr:nvSpPr>
      <xdr:spPr bwMode="auto">
        <a:xfrm>
          <a:off x="123844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653" name="Line 210">
          <a:extLst>
            <a:ext uri="{FF2B5EF4-FFF2-40B4-BE49-F238E27FC236}">
              <a16:creationId xmlns:a16="http://schemas.microsoft.com/office/drawing/2014/main" id="{00000000-0008-0000-0000-0000ADC10200}"/>
            </a:ext>
          </a:extLst>
        </xdr:cNvPr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654" name="Line 211">
          <a:extLst>
            <a:ext uri="{FF2B5EF4-FFF2-40B4-BE49-F238E27FC236}">
              <a16:creationId xmlns:a16="http://schemas.microsoft.com/office/drawing/2014/main" id="{00000000-0008-0000-0000-0000AEC10200}"/>
            </a:ext>
          </a:extLst>
        </xdr:cNvPr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655" name="Line 212">
          <a:extLst>
            <a:ext uri="{FF2B5EF4-FFF2-40B4-BE49-F238E27FC236}">
              <a16:creationId xmlns:a16="http://schemas.microsoft.com/office/drawing/2014/main" id="{00000000-0008-0000-0000-0000AFC10200}"/>
            </a:ext>
          </a:extLst>
        </xdr:cNvPr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656" name="Line 213">
          <a:extLst>
            <a:ext uri="{FF2B5EF4-FFF2-40B4-BE49-F238E27FC236}">
              <a16:creationId xmlns:a16="http://schemas.microsoft.com/office/drawing/2014/main" id="{00000000-0008-0000-0000-0000B0C10200}"/>
            </a:ext>
          </a:extLst>
        </xdr:cNvPr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0657" name="Line 214">
          <a:extLst>
            <a:ext uri="{FF2B5EF4-FFF2-40B4-BE49-F238E27FC236}">
              <a16:creationId xmlns:a16="http://schemas.microsoft.com/office/drawing/2014/main" id="{00000000-0008-0000-0000-0000B1C10200}"/>
            </a:ext>
          </a:extLst>
        </xdr:cNvPr>
        <xdr:cNvSpPr>
          <a:spLocks noChangeShapeType="1"/>
        </xdr:cNvSpPr>
      </xdr:nvSpPr>
      <xdr:spPr bwMode="auto">
        <a:xfrm>
          <a:off x="126091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0658" name="Line 215">
          <a:extLst>
            <a:ext uri="{FF2B5EF4-FFF2-40B4-BE49-F238E27FC236}">
              <a16:creationId xmlns:a16="http://schemas.microsoft.com/office/drawing/2014/main" id="{00000000-0008-0000-0000-0000B2C10200}"/>
            </a:ext>
          </a:extLst>
        </xdr:cNvPr>
        <xdr:cNvSpPr>
          <a:spLocks noChangeShapeType="1"/>
        </xdr:cNvSpPr>
      </xdr:nvSpPr>
      <xdr:spPr bwMode="auto">
        <a:xfrm>
          <a:off x="60902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659" name="Line 216">
          <a:extLst>
            <a:ext uri="{FF2B5EF4-FFF2-40B4-BE49-F238E27FC236}">
              <a16:creationId xmlns:a16="http://schemas.microsoft.com/office/drawing/2014/main" id="{00000000-0008-0000-0000-0000B3C10200}"/>
            </a:ext>
          </a:extLst>
        </xdr:cNvPr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660" name="Line 217">
          <a:extLst>
            <a:ext uri="{FF2B5EF4-FFF2-40B4-BE49-F238E27FC236}">
              <a16:creationId xmlns:a16="http://schemas.microsoft.com/office/drawing/2014/main" id="{00000000-0008-0000-0000-0000B4C10200}"/>
            </a:ext>
          </a:extLst>
        </xdr:cNvPr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661" name="Line 218">
          <a:extLst>
            <a:ext uri="{FF2B5EF4-FFF2-40B4-BE49-F238E27FC236}">
              <a16:creationId xmlns:a16="http://schemas.microsoft.com/office/drawing/2014/main" id="{00000000-0008-0000-0000-0000B5C10200}"/>
            </a:ext>
          </a:extLst>
        </xdr:cNvPr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662" name="Line 219">
          <a:extLst>
            <a:ext uri="{FF2B5EF4-FFF2-40B4-BE49-F238E27FC236}">
              <a16:creationId xmlns:a16="http://schemas.microsoft.com/office/drawing/2014/main" id="{00000000-0008-0000-0000-0000B6C10200}"/>
            </a:ext>
          </a:extLst>
        </xdr:cNvPr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0663" name="Line 220">
          <a:extLst>
            <a:ext uri="{FF2B5EF4-FFF2-40B4-BE49-F238E27FC236}">
              <a16:creationId xmlns:a16="http://schemas.microsoft.com/office/drawing/2014/main" id="{00000000-0008-0000-0000-0000B7C10200}"/>
            </a:ext>
          </a:extLst>
        </xdr:cNvPr>
        <xdr:cNvSpPr>
          <a:spLocks noChangeShapeType="1"/>
        </xdr:cNvSpPr>
      </xdr:nvSpPr>
      <xdr:spPr bwMode="auto">
        <a:xfrm>
          <a:off x="64274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664" name="Line 221">
          <a:extLst>
            <a:ext uri="{FF2B5EF4-FFF2-40B4-BE49-F238E27FC236}">
              <a16:creationId xmlns:a16="http://schemas.microsoft.com/office/drawing/2014/main" id="{00000000-0008-0000-0000-0000B8C10200}"/>
            </a:ext>
          </a:extLst>
        </xdr:cNvPr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665" name="Line 222">
          <a:extLst>
            <a:ext uri="{FF2B5EF4-FFF2-40B4-BE49-F238E27FC236}">
              <a16:creationId xmlns:a16="http://schemas.microsoft.com/office/drawing/2014/main" id="{00000000-0008-0000-0000-0000B9C10200}"/>
            </a:ext>
          </a:extLst>
        </xdr:cNvPr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666" name="Line 223">
          <a:extLst>
            <a:ext uri="{FF2B5EF4-FFF2-40B4-BE49-F238E27FC236}">
              <a16:creationId xmlns:a16="http://schemas.microsoft.com/office/drawing/2014/main" id="{00000000-0008-0000-0000-0000BAC10200}"/>
            </a:ext>
          </a:extLst>
        </xdr:cNvPr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667" name="Line 224">
          <a:extLst>
            <a:ext uri="{FF2B5EF4-FFF2-40B4-BE49-F238E27FC236}">
              <a16:creationId xmlns:a16="http://schemas.microsoft.com/office/drawing/2014/main" id="{00000000-0008-0000-0000-0000BBC10200}"/>
            </a:ext>
          </a:extLst>
        </xdr:cNvPr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668" name="Line 225">
          <a:extLst>
            <a:ext uri="{FF2B5EF4-FFF2-40B4-BE49-F238E27FC236}">
              <a16:creationId xmlns:a16="http://schemas.microsoft.com/office/drawing/2014/main" id="{00000000-0008-0000-0000-0000BCC10200}"/>
            </a:ext>
          </a:extLst>
        </xdr:cNvPr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669" name="Line 226">
          <a:extLst>
            <a:ext uri="{FF2B5EF4-FFF2-40B4-BE49-F238E27FC236}">
              <a16:creationId xmlns:a16="http://schemas.microsoft.com/office/drawing/2014/main" id="{00000000-0008-0000-0000-0000BDC10200}"/>
            </a:ext>
          </a:extLst>
        </xdr:cNvPr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670" name="Line 227">
          <a:extLst>
            <a:ext uri="{FF2B5EF4-FFF2-40B4-BE49-F238E27FC236}">
              <a16:creationId xmlns:a16="http://schemas.microsoft.com/office/drawing/2014/main" id="{00000000-0008-0000-0000-0000BEC10200}"/>
            </a:ext>
          </a:extLst>
        </xdr:cNvPr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0671" name="Line 228">
          <a:extLst>
            <a:ext uri="{FF2B5EF4-FFF2-40B4-BE49-F238E27FC236}">
              <a16:creationId xmlns:a16="http://schemas.microsoft.com/office/drawing/2014/main" id="{00000000-0008-0000-0000-0000BFC10200}"/>
            </a:ext>
          </a:extLst>
        </xdr:cNvPr>
        <xdr:cNvSpPr>
          <a:spLocks noChangeShapeType="1"/>
        </xdr:cNvSpPr>
      </xdr:nvSpPr>
      <xdr:spPr bwMode="auto">
        <a:xfrm>
          <a:off x="95745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672" name="Line 229">
          <a:extLst>
            <a:ext uri="{FF2B5EF4-FFF2-40B4-BE49-F238E27FC236}">
              <a16:creationId xmlns:a16="http://schemas.microsoft.com/office/drawing/2014/main" id="{00000000-0008-0000-0000-0000C0C10200}"/>
            </a:ext>
          </a:extLst>
        </xdr:cNvPr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673" name="Line 230">
          <a:extLst>
            <a:ext uri="{FF2B5EF4-FFF2-40B4-BE49-F238E27FC236}">
              <a16:creationId xmlns:a16="http://schemas.microsoft.com/office/drawing/2014/main" id="{00000000-0008-0000-0000-0000C1C10200}"/>
            </a:ext>
          </a:extLst>
        </xdr:cNvPr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674" name="Line 231">
          <a:extLst>
            <a:ext uri="{FF2B5EF4-FFF2-40B4-BE49-F238E27FC236}">
              <a16:creationId xmlns:a16="http://schemas.microsoft.com/office/drawing/2014/main" id="{00000000-0008-0000-0000-0000C2C10200}"/>
            </a:ext>
          </a:extLst>
        </xdr:cNvPr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675" name="Line 232">
          <a:extLst>
            <a:ext uri="{FF2B5EF4-FFF2-40B4-BE49-F238E27FC236}">
              <a16:creationId xmlns:a16="http://schemas.microsoft.com/office/drawing/2014/main" id="{00000000-0008-0000-0000-0000C3C10200}"/>
            </a:ext>
          </a:extLst>
        </xdr:cNvPr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676" name="Line 233">
          <a:extLst>
            <a:ext uri="{FF2B5EF4-FFF2-40B4-BE49-F238E27FC236}">
              <a16:creationId xmlns:a16="http://schemas.microsoft.com/office/drawing/2014/main" id="{00000000-0008-0000-0000-0000C4C10200}"/>
            </a:ext>
          </a:extLst>
        </xdr:cNvPr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677" name="Line 234">
          <a:extLst>
            <a:ext uri="{FF2B5EF4-FFF2-40B4-BE49-F238E27FC236}">
              <a16:creationId xmlns:a16="http://schemas.microsoft.com/office/drawing/2014/main" id="{00000000-0008-0000-0000-0000C5C10200}"/>
            </a:ext>
          </a:extLst>
        </xdr:cNvPr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678" name="Line 235">
          <a:extLst>
            <a:ext uri="{FF2B5EF4-FFF2-40B4-BE49-F238E27FC236}">
              <a16:creationId xmlns:a16="http://schemas.microsoft.com/office/drawing/2014/main" id="{00000000-0008-0000-0000-0000C6C10200}"/>
            </a:ext>
          </a:extLst>
        </xdr:cNvPr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679" name="Line 236">
          <a:extLst>
            <a:ext uri="{FF2B5EF4-FFF2-40B4-BE49-F238E27FC236}">
              <a16:creationId xmlns:a16="http://schemas.microsoft.com/office/drawing/2014/main" id="{00000000-0008-0000-0000-0000C7C10200}"/>
            </a:ext>
          </a:extLst>
        </xdr:cNvPr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680" name="Line 237">
          <a:extLst>
            <a:ext uri="{FF2B5EF4-FFF2-40B4-BE49-F238E27FC236}">
              <a16:creationId xmlns:a16="http://schemas.microsoft.com/office/drawing/2014/main" id="{00000000-0008-0000-0000-0000C8C10200}"/>
            </a:ext>
          </a:extLst>
        </xdr:cNvPr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681" name="Line 238">
          <a:extLst>
            <a:ext uri="{FF2B5EF4-FFF2-40B4-BE49-F238E27FC236}">
              <a16:creationId xmlns:a16="http://schemas.microsoft.com/office/drawing/2014/main" id="{00000000-0008-0000-0000-0000C9C10200}"/>
            </a:ext>
          </a:extLst>
        </xdr:cNvPr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682" name="Line 239">
          <a:extLst>
            <a:ext uri="{FF2B5EF4-FFF2-40B4-BE49-F238E27FC236}">
              <a16:creationId xmlns:a16="http://schemas.microsoft.com/office/drawing/2014/main" id="{00000000-0008-0000-0000-0000CAC10200}"/>
            </a:ext>
          </a:extLst>
        </xdr:cNvPr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683" name="Line 240">
          <a:extLst>
            <a:ext uri="{FF2B5EF4-FFF2-40B4-BE49-F238E27FC236}">
              <a16:creationId xmlns:a16="http://schemas.microsoft.com/office/drawing/2014/main" id="{00000000-0008-0000-0000-0000CBC10200}"/>
            </a:ext>
          </a:extLst>
        </xdr:cNvPr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684" name="Line 241">
          <a:extLst>
            <a:ext uri="{FF2B5EF4-FFF2-40B4-BE49-F238E27FC236}">
              <a16:creationId xmlns:a16="http://schemas.microsoft.com/office/drawing/2014/main" id="{00000000-0008-0000-0000-0000CCC10200}"/>
            </a:ext>
          </a:extLst>
        </xdr:cNvPr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685" name="Line 242">
          <a:extLst>
            <a:ext uri="{FF2B5EF4-FFF2-40B4-BE49-F238E27FC236}">
              <a16:creationId xmlns:a16="http://schemas.microsoft.com/office/drawing/2014/main" id="{00000000-0008-0000-0000-0000CDC10200}"/>
            </a:ext>
          </a:extLst>
        </xdr:cNvPr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686" name="Line 243">
          <a:extLst>
            <a:ext uri="{FF2B5EF4-FFF2-40B4-BE49-F238E27FC236}">
              <a16:creationId xmlns:a16="http://schemas.microsoft.com/office/drawing/2014/main" id="{00000000-0008-0000-0000-0000CEC10200}"/>
            </a:ext>
          </a:extLst>
        </xdr:cNvPr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687" name="Line 244">
          <a:extLst>
            <a:ext uri="{FF2B5EF4-FFF2-40B4-BE49-F238E27FC236}">
              <a16:creationId xmlns:a16="http://schemas.microsoft.com/office/drawing/2014/main" id="{00000000-0008-0000-0000-0000CFC10200}"/>
            </a:ext>
          </a:extLst>
        </xdr:cNvPr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688" name="Line 245">
          <a:extLst>
            <a:ext uri="{FF2B5EF4-FFF2-40B4-BE49-F238E27FC236}">
              <a16:creationId xmlns:a16="http://schemas.microsoft.com/office/drawing/2014/main" id="{00000000-0008-0000-0000-0000D0C10200}"/>
            </a:ext>
          </a:extLst>
        </xdr:cNvPr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689" name="Line 246">
          <a:extLst>
            <a:ext uri="{FF2B5EF4-FFF2-40B4-BE49-F238E27FC236}">
              <a16:creationId xmlns:a16="http://schemas.microsoft.com/office/drawing/2014/main" id="{00000000-0008-0000-0000-0000D1C10200}"/>
            </a:ext>
          </a:extLst>
        </xdr:cNvPr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690" name="Line 247">
          <a:extLst>
            <a:ext uri="{FF2B5EF4-FFF2-40B4-BE49-F238E27FC236}">
              <a16:creationId xmlns:a16="http://schemas.microsoft.com/office/drawing/2014/main" id="{00000000-0008-0000-0000-0000D2C10200}"/>
            </a:ext>
          </a:extLst>
        </xdr:cNvPr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691" name="Line 248">
          <a:extLst>
            <a:ext uri="{FF2B5EF4-FFF2-40B4-BE49-F238E27FC236}">
              <a16:creationId xmlns:a16="http://schemas.microsoft.com/office/drawing/2014/main" id="{00000000-0008-0000-0000-0000D3C10200}"/>
            </a:ext>
          </a:extLst>
        </xdr:cNvPr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692" name="Line 249">
          <a:extLst>
            <a:ext uri="{FF2B5EF4-FFF2-40B4-BE49-F238E27FC236}">
              <a16:creationId xmlns:a16="http://schemas.microsoft.com/office/drawing/2014/main" id="{00000000-0008-0000-0000-0000D4C10200}"/>
            </a:ext>
          </a:extLst>
        </xdr:cNvPr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693" name="Line 250">
          <a:extLst>
            <a:ext uri="{FF2B5EF4-FFF2-40B4-BE49-F238E27FC236}">
              <a16:creationId xmlns:a16="http://schemas.microsoft.com/office/drawing/2014/main" id="{00000000-0008-0000-0000-0000D5C10200}"/>
            </a:ext>
          </a:extLst>
        </xdr:cNvPr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0694" name="Line 251">
          <a:extLst>
            <a:ext uri="{FF2B5EF4-FFF2-40B4-BE49-F238E27FC236}">
              <a16:creationId xmlns:a16="http://schemas.microsoft.com/office/drawing/2014/main" id="{00000000-0008-0000-0000-0000D6C10200}"/>
            </a:ext>
          </a:extLst>
        </xdr:cNvPr>
        <xdr:cNvSpPr>
          <a:spLocks noChangeShapeType="1"/>
        </xdr:cNvSpPr>
      </xdr:nvSpPr>
      <xdr:spPr bwMode="auto">
        <a:xfrm>
          <a:off x="69894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0695" name="Line 252">
          <a:extLst>
            <a:ext uri="{FF2B5EF4-FFF2-40B4-BE49-F238E27FC236}">
              <a16:creationId xmlns:a16="http://schemas.microsoft.com/office/drawing/2014/main" id="{00000000-0008-0000-0000-0000D7C10200}"/>
            </a:ext>
          </a:extLst>
        </xdr:cNvPr>
        <xdr:cNvSpPr>
          <a:spLocks noChangeShapeType="1"/>
        </xdr:cNvSpPr>
      </xdr:nvSpPr>
      <xdr:spPr bwMode="auto">
        <a:xfrm>
          <a:off x="84505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0696" name="Line 253">
          <a:extLst>
            <a:ext uri="{FF2B5EF4-FFF2-40B4-BE49-F238E27FC236}">
              <a16:creationId xmlns:a16="http://schemas.microsoft.com/office/drawing/2014/main" id="{00000000-0008-0000-0000-0000D8C10200}"/>
            </a:ext>
          </a:extLst>
        </xdr:cNvPr>
        <xdr:cNvSpPr>
          <a:spLocks noChangeShapeType="1"/>
        </xdr:cNvSpPr>
      </xdr:nvSpPr>
      <xdr:spPr bwMode="auto">
        <a:xfrm>
          <a:off x="85629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0697" name="Line 254">
          <a:extLst>
            <a:ext uri="{FF2B5EF4-FFF2-40B4-BE49-F238E27FC236}">
              <a16:creationId xmlns:a16="http://schemas.microsoft.com/office/drawing/2014/main" id="{00000000-0008-0000-0000-0000D9C10200}"/>
            </a:ext>
          </a:extLst>
        </xdr:cNvPr>
        <xdr:cNvSpPr>
          <a:spLocks noChangeShapeType="1"/>
        </xdr:cNvSpPr>
      </xdr:nvSpPr>
      <xdr:spPr bwMode="auto">
        <a:xfrm>
          <a:off x="97993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98" name="Line 255">
          <a:extLst>
            <a:ext uri="{FF2B5EF4-FFF2-40B4-BE49-F238E27FC236}">
              <a16:creationId xmlns:a16="http://schemas.microsoft.com/office/drawing/2014/main" id="{00000000-0008-0000-0000-0000DAC10200}"/>
            </a:ext>
          </a:extLst>
        </xdr:cNvPr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99" name="Line 256">
          <a:extLst>
            <a:ext uri="{FF2B5EF4-FFF2-40B4-BE49-F238E27FC236}">
              <a16:creationId xmlns:a16="http://schemas.microsoft.com/office/drawing/2014/main" id="{00000000-0008-0000-0000-0000DBC10200}"/>
            </a:ext>
          </a:extLst>
        </xdr:cNvPr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0700" name="Line 257">
          <a:extLst>
            <a:ext uri="{FF2B5EF4-FFF2-40B4-BE49-F238E27FC236}">
              <a16:creationId xmlns:a16="http://schemas.microsoft.com/office/drawing/2014/main" id="{00000000-0008-0000-0000-0000DCC10200}"/>
            </a:ext>
          </a:extLst>
        </xdr:cNvPr>
        <xdr:cNvSpPr>
          <a:spLocks noChangeShapeType="1"/>
        </xdr:cNvSpPr>
      </xdr:nvSpPr>
      <xdr:spPr bwMode="auto">
        <a:xfrm>
          <a:off x="56407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0701" name="Line 258">
          <a:extLst>
            <a:ext uri="{FF2B5EF4-FFF2-40B4-BE49-F238E27FC236}">
              <a16:creationId xmlns:a16="http://schemas.microsoft.com/office/drawing/2014/main" id="{00000000-0008-0000-0000-0000DDC10200}"/>
            </a:ext>
          </a:extLst>
        </xdr:cNvPr>
        <xdr:cNvSpPr>
          <a:spLocks noChangeShapeType="1"/>
        </xdr:cNvSpPr>
      </xdr:nvSpPr>
      <xdr:spPr bwMode="auto">
        <a:xfrm>
          <a:off x="35052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0702" name="Line 259">
          <a:extLst>
            <a:ext uri="{FF2B5EF4-FFF2-40B4-BE49-F238E27FC236}">
              <a16:creationId xmlns:a16="http://schemas.microsoft.com/office/drawing/2014/main" id="{00000000-0008-0000-0000-0000DEC10200}"/>
            </a:ext>
          </a:extLst>
        </xdr:cNvPr>
        <xdr:cNvSpPr>
          <a:spLocks noChangeShapeType="1"/>
        </xdr:cNvSpPr>
      </xdr:nvSpPr>
      <xdr:spPr bwMode="auto">
        <a:xfrm>
          <a:off x="37299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0703" name="Line 260">
          <a:extLst>
            <a:ext uri="{FF2B5EF4-FFF2-40B4-BE49-F238E27FC236}">
              <a16:creationId xmlns:a16="http://schemas.microsoft.com/office/drawing/2014/main" id="{00000000-0008-0000-0000-0000DFC10200}"/>
            </a:ext>
          </a:extLst>
        </xdr:cNvPr>
        <xdr:cNvSpPr>
          <a:spLocks noChangeShapeType="1"/>
        </xdr:cNvSpPr>
      </xdr:nvSpPr>
      <xdr:spPr bwMode="auto">
        <a:xfrm>
          <a:off x="38423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0704" name="Line 261">
          <a:extLst>
            <a:ext uri="{FF2B5EF4-FFF2-40B4-BE49-F238E27FC236}">
              <a16:creationId xmlns:a16="http://schemas.microsoft.com/office/drawing/2014/main" id="{00000000-0008-0000-0000-0000E0C10200}"/>
            </a:ext>
          </a:extLst>
        </xdr:cNvPr>
        <xdr:cNvSpPr>
          <a:spLocks noChangeShapeType="1"/>
        </xdr:cNvSpPr>
      </xdr:nvSpPr>
      <xdr:spPr bwMode="auto">
        <a:xfrm>
          <a:off x="33928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180705" name="Line 262">
          <a:extLst>
            <a:ext uri="{FF2B5EF4-FFF2-40B4-BE49-F238E27FC236}">
              <a16:creationId xmlns:a16="http://schemas.microsoft.com/office/drawing/2014/main" id="{00000000-0008-0000-0000-0000E1C10200}"/>
            </a:ext>
          </a:extLst>
        </xdr:cNvPr>
        <xdr:cNvSpPr>
          <a:spLocks noChangeShapeType="1"/>
        </xdr:cNvSpPr>
      </xdr:nvSpPr>
      <xdr:spPr bwMode="auto">
        <a:xfrm>
          <a:off x="4068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706" name="Line 263">
          <a:extLst>
            <a:ext uri="{FF2B5EF4-FFF2-40B4-BE49-F238E27FC236}">
              <a16:creationId xmlns:a16="http://schemas.microsoft.com/office/drawing/2014/main" id="{00000000-0008-0000-0000-0000E2C10200}"/>
            </a:ext>
          </a:extLst>
        </xdr:cNvPr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707" name="Line 264">
          <a:extLst>
            <a:ext uri="{FF2B5EF4-FFF2-40B4-BE49-F238E27FC236}">
              <a16:creationId xmlns:a16="http://schemas.microsoft.com/office/drawing/2014/main" id="{00000000-0008-0000-0000-0000E3C10200}"/>
            </a:ext>
          </a:extLst>
        </xdr:cNvPr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708" name="Line 265">
          <a:extLst>
            <a:ext uri="{FF2B5EF4-FFF2-40B4-BE49-F238E27FC236}">
              <a16:creationId xmlns:a16="http://schemas.microsoft.com/office/drawing/2014/main" id="{00000000-0008-0000-0000-0000E4C10200}"/>
            </a:ext>
          </a:extLst>
        </xdr:cNvPr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0709" name="Line 266">
          <a:extLst>
            <a:ext uri="{FF2B5EF4-FFF2-40B4-BE49-F238E27FC236}">
              <a16:creationId xmlns:a16="http://schemas.microsoft.com/office/drawing/2014/main" id="{00000000-0008-0000-0000-0000E5C10200}"/>
            </a:ext>
          </a:extLst>
        </xdr:cNvPr>
        <xdr:cNvSpPr>
          <a:spLocks noChangeShapeType="1"/>
        </xdr:cNvSpPr>
      </xdr:nvSpPr>
      <xdr:spPr bwMode="auto">
        <a:xfrm>
          <a:off x="64274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710" name="Line 267">
          <a:extLst>
            <a:ext uri="{FF2B5EF4-FFF2-40B4-BE49-F238E27FC236}">
              <a16:creationId xmlns:a16="http://schemas.microsoft.com/office/drawing/2014/main" id="{00000000-0008-0000-0000-0000E6C10200}"/>
            </a:ext>
          </a:extLst>
        </xdr:cNvPr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711" name="Line 268">
          <a:extLst>
            <a:ext uri="{FF2B5EF4-FFF2-40B4-BE49-F238E27FC236}">
              <a16:creationId xmlns:a16="http://schemas.microsoft.com/office/drawing/2014/main" id="{00000000-0008-0000-0000-0000E7C10200}"/>
            </a:ext>
          </a:extLst>
        </xdr:cNvPr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712" name="Line 269">
          <a:extLst>
            <a:ext uri="{FF2B5EF4-FFF2-40B4-BE49-F238E27FC236}">
              <a16:creationId xmlns:a16="http://schemas.microsoft.com/office/drawing/2014/main" id="{00000000-0008-0000-0000-0000E8C10200}"/>
            </a:ext>
          </a:extLst>
        </xdr:cNvPr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713" name="Line 270">
          <a:extLst>
            <a:ext uri="{FF2B5EF4-FFF2-40B4-BE49-F238E27FC236}">
              <a16:creationId xmlns:a16="http://schemas.microsoft.com/office/drawing/2014/main" id="{00000000-0008-0000-0000-0000E9C10200}"/>
            </a:ext>
          </a:extLst>
        </xdr:cNvPr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714" name="Line 271">
          <a:extLst>
            <a:ext uri="{FF2B5EF4-FFF2-40B4-BE49-F238E27FC236}">
              <a16:creationId xmlns:a16="http://schemas.microsoft.com/office/drawing/2014/main" id="{00000000-0008-0000-0000-0000EAC10200}"/>
            </a:ext>
          </a:extLst>
        </xdr:cNvPr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715" name="Line 272">
          <a:extLst>
            <a:ext uri="{FF2B5EF4-FFF2-40B4-BE49-F238E27FC236}">
              <a16:creationId xmlns:a16="http://schemas.microsoft.com/office/drawing/2014/main" id="{00000000-0008-0000-0000-0000EBC10200}"/>
            </a:ext>
          </a:extLst>
        </xdr:cNvPr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716" name="Line 273">
          <a:extLst>
            <a:ext uri="{FF2B5EF4-FFF2-40B4-BE49-F238E27FC236}">
              <a16:creationId xmlns:a16="http://schemas.microsoft.com/office/drawing/2014/main" id="{00000000-0008-0000-0000-0000ECC10200}"/>
            </a:ext>
          </a:extLst>
        </xdr:cNvPr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0717" name="Line 274">
          <a:extLst>
            <a:ext uri="{FF2B5EF4-FFF2-40B4-BE49-F238E27FC236}">
              <a16:creationId xmlns:a16="http://schemas.microsoft.com/office/drawing/2014/main" id="{00000000-0008-0000-0000-0000EDC10200}"/>
            </a:ext>
          </a:extLst>
        </xdr:cNvPr>
        <xdr:cNvSpPr>
          <a:spLocks noChangeShapeType="1"/>
        </xdr:cNvSpPr>
      </xdr:nvSpPr>
      <xdr:spPr bwMode="auto">
        <a:xfrm>
          <a:off x="95745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718" name="Line 275">
          <a:extLst>
            <a:ext uri="{FF2B5EF4-FFF2-40B4-BE49-F238E27FC236}">
              <a16:creationId xmlns:a16="http://schemas.microsoft.com/office/drawing/2014/main" id="{00000000-0008-0000-0000-0000EEC10200}"/>
            </a:ext>
          </a:extLst>
        </xdr:cNvPr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719" name="Line 276">
          <a:extLst>
            <a:ext uri="{FF2B5EF4-FFF2-40B4-BE49-F238E27FC236}">
              <a16:creationId xmlns:a16="http://schemas.microsoft.com/office/drawing/2014/main" id="{00000000-0008-0000-0000-0000EFC10200}"/>
            </a:ext>
          </a:extLst>
        </xdr:cNvPr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720" name="Line 277">
          <a:extLst>
            <a:ext uri="{FF2B5EF4-FFF2-40B4-BE49-F238E27FC236}">
              <a16:creationId xmlns:a16="http://schemas.microsoft.com/office/drawing/2014/main" id="{00000000-0008-0000-0000-0000F0C10200}"/>
            </a:ext>
          </a:extLst>
        </xdr:cNvPr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0721" name="Line 278">
          <a:extLst>
            <a:ext uri="{FF2B5EF4-FFF2-40B4-BE49-F238E27FC236}">
              <a16:creationId xmlns:a16="http://schemas.microsoft.com/office/drawing/2014/main" id="{00000000-0008-0000-0000-0000F1C10200}"/>
            </a:ext>
          </a:extLst>
        </xdr:cNvPr>
        <xdr:cNvSpPr>
          <a:spLocks noChangeShapeType="1"/>
        </xdr:cNvSpPr>
      </xdr:nvSpPr>
      <xdr:spPr bwMode="auto">
        <a:xfrm>
          <a:off x="39547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0722" name="Line 279">
          <a:extLst>
            <a:ext uri="{FF2B5EF4-FFF2-40B4-BE49-F238E27FC236}">
              <a16:creationId xmlns:a16="http://schemas.microsoft.com/office/drawing/2014/main" id="{00000000-0008-0000-0000-0000F2C10200}"/>
            </a:ext>
          </a:extLst>
        </xdr:cNvPr>
        <xdr:cNvSpPr>
          <a:spLocks noChangeShapeType="1"/>
        </xdr:cNvSpPr>
      </xdr:nvSpPr>
      <xdr:spPr bwMode="auto">
        <a:xfrm>
          <a:off x="41795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723" name="Line 280">
          <a:extLst>
            <a:ext uri="{FF2B5EF4-FFF2-40B4-BE49-F238E27FC236}">
              <a16:creationId xmlns:a16="http://schemas.microsoft.com/office/drawing/2014/main" id="{00000000-0008-0000-0000-0000F3C10200}"/>
            </a:ext>
          </a:extLst>
        </xdr:cNvPr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724" name="Line 281">
          <a:extLst>
            <a:ext uri="{FF2B5EF4-FFF2-40B4-BE49-F238E27FC236}">
              <a16:creationId xmlns:a16="http://schemas.microsoft.com/office/drawing/2014/main" id="{00000000-0008-0000-0000-0000F4C10200}"/>
            </a:ext>
          </a:extLst>
        </xdr:cNvPr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725" name="Line 282">
          <a:extLst>
            <a:ext uri="{FF2B5EF4-FFF2-40B4-BE49-F238E27FC236}">
              <a16:creationId xmlns:a16="http://schemas.microsoft.com/office/drawing/2014/main" id="{00000000-0008-0000-0000-0000F5C10200}"/>
            </a:ext>
          </a:extLst>
        </xdr:cNvPr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726" name="Line 283">
          <a:extLst>
            <a:ext uri="{FF2B5EF4-FFF2-40B4-BE49-F238E27FC236}">
              <a16:creationId xmlns:a16="http://schemas.microsoft.com/office/drawing/2014/main" id="{00000000-0008-0000-0000-0000F6C10200}"/>
            </a:ext>
          </a:extLst>
        </xdr:cNvPr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727" name="Line 284">
          <a:extLst>
            <a:ext uri="{FF2B5EF4-FFF2-40B4-BE49-F238E27FC236}">
              <a16:creationId xmlns:a16="http://schemas.microsoft.com/office/drawing/2014/main" id="{00000000-0008-0000-0000-0000F7C10200}"/>
            </a:ext>
          </a:extLst>
        </xdr:cNvPr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728" name="Line 285">
          <a:extLst>
            <a:ext uri="{FF2B5EF4-FFF2-40B4-BE49-F238E27FC236}">
              <a16:creationId xmlns:a16="http://schemas.microsoft.com/office/drawing/2014/main" id="{00000000-0008-0000-0000-0000F8C10200}"/>
            </a:ext>
          </a:extLst>
        </xdr:cNvPr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729" name="Line 286">
          <a:extLst>
            <a:ext uri="{FF2B5EF4-FFF2-40B4-BE49-F238E27FC236}">
              <a16:creationId xmlns:a16="http://schemas.microsoft.com/office/drawing/2014/main" id="{00000000-0008-0000-0000-0000F9C10200}"/>
            </a:ext>
          </a:extLst>
        </xdr:cNvPr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730" name="Line 287">
          <a:extLst>
            <a:ext uri="{FF2B5EF4-FFF2-40B4-BE49-F238E27FC236}">
              <a16:creationId xmlns:a16="http://schemas.microsoft.com/office/drawing/2014/main" id="{00000000-0008-0000-0000-0000FAC10200}"/>
            </a:ext>
          </a:extLst>
        </xdr:cNvPr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731" name="Line 288">
          <a:extLst>
            <a:ext uri="{FF2B5EF4-FFF2-40B4-BE49-F238E27FC236}">
              <a16:creationId xmlns:a16="http://schemas.microsoft.com/office/drawing/2014/main" id="{00000000-0008-0000-0000-0000FBC10200}"/>
            </a:ext>
          </a:extLst>
        </xdr:cNvPr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732" name="Line 289">
          <a:extLst>
            <a:ext uri="{FF2B5EF4-FFF2-40B4-BE49-F238E27FC236}">
              <a16:creationId xmlns:a16="http://schemas.microsoft.com/office/drawing/2014/main" id="{00000000-0008-0000-0000-0000FCC10200}"/>
            </a:ext>
          </a:extLst>
        </xdr:cNvPr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733" name="Line 290">
          <a:extLst>
            <a:ext uri="{FF2B5EF4-FFF2-40B4-BE49-F238E27FC236}">
              <a16:creationId xmlns:a16="http://schemas.microsoft.com/office/drawing/2014/main" id="{00000000-0008-0000-0000-0000FDC10200}"/>
            </a:ext>
          </a:extLst>
        </xdr:cNvPr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734" name="Line 291">
          <a:extLst>
            <a:ext uri="{FF2B5EF4-FFF2-40B4-BE49-F238E27FC236}">
              <a16:creationId xmlns:a16="http://schemas.microsoft.com/office/drawing/2014/main" id="{00000000-0008-0000-0000-0000FEC10200}"/>
            </a:ext>
          </a:extLst>
        </xdr:cNvPr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735" name="Line 292">
          <a:extLst>
            <a:ext uri="{FF2B5EF4-FFF2-40B4-BE49-F238E27FC236}">
              <a16:creationId xmlns:a16="http://schemas.microsoft.com/office/drawing/2014/main" id="{00000000-0008-0000-0000-0000FFC10200}"/>
            </a:ext>
          </a:extLst>
        </xdr:cNvPr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736" name="Line 293">
          <a:extLst>
            <a:ext uri="{FF2B5EF4-FFF2-40B4-BE49-F238E27FC236}">
              <a16:creationId xmlns:a16="http://schemas.microsoft.com/office/drawing/2014/main" id="{00000000-0008-0000-0000-000000C20200}"/>
            </a:ext>
          </a:extLst>
        </xdr:cNvPr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737" name="Line 294">
          <a:extLst>
            <a:ext uri="{FF2B5EF4-FFF2-40B4-BE49-F238E27FC236}">
              <a16:creationId xmlns:a16="http://schemas.microsoft.com/office/drawing/2014/main" id="{00000000-0008-0000-0000-000001C20200}"/>
            </a:ext>
          </a:extLst>
        </xdr:cNvPr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738" name="Line 295">
          <a:extLst>
            <a:ext uri="{FF2B5EF4-FFF2-40B4-BE49-F238E27FC236}">
              <a16:creationId xmlns:a16="http://schemas.microsoft.com/office/drawing/2014/main" id="{00000000-0008-0000-0000-000002C20200}"/>
            </a:ext>
          </a:extLst>
        </xdr:cNvPr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739" name="Line 296">
          <a:extLst>
            <a:ext uri="{FF2B5EF4-FFF2-40B4-BE49-F238E27FC236}">
              <a16:creationId xmlns:a16="http://schemas.microsoft.com/office/drawing/2014/main" id="{00000000-0008-0000-0000-000003C20200}"/>
            </a:ext>
          </a:extLst>
        </xdr:cNvPr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740" name="Line 297">
          <a:extLst>
            <a:ext uri="{FF2B5EF4-FFF2-40B4-BE49-F238E27FC236}">
              <a16:creationId xmlns:a16="http://schemas.microsoft.com/office/drawing/2014/main" id="{00000000-0008-0000-0000-000004C20200}"/>
            </a:ext>
          </a:extLst>
        </xdr:cNvPr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741" name="Line 298">
          <a:extLst>
            <a:ext uri="{FF2B5EF4-FFF2-40B4-BE49-F238E27FC236}">
              <a16:creationId xmlns:a16="http://schemas.microsoft.com/office/drawing/2014/main" id="{00000000-0008-0000-0000-000005C20200}"/>
            </a:ext>
          </a:extLst>
        </xdr:cNvPr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2" name="Line 174">
          <a:extLst>
            <a:ext uri="{FF2B5EF4-FFF2-40B4-BE49-F238E27FC236}">
              <a16:creationId xmlns:a16="http://schemas.microsoft.com/office/drawing/2014/main" id="{00000000-0008-0000-0000-000006C20200}"/>
            </a:ext>
          </a:extLst>
        </xdr:cNvPr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0743" name="Line 175">
          <a:extLst>
            <a:ext uri="{FF2B5EF4-FFF2-40B4-BE49-F238E27FC236}">
              <a16:creationId xmlns:a16="http://schemas.microsoft.com/office/drawing/2014/main" id="{00000000-0008-0000-0000-000007C20200}"/>
            </a:ext>
          </a:extLst>
        </xdr:cNvPr>
        <xdr:cNvSpPr>
          <a:spLocks noChangeShapeType="1"/>
        </xdr:cNvSpPr>
      </xdr:nvSpPr>
      <xdr:spPr bwMode="auto">
        <a:xfrm>
          <a:off x="110356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4" name="Line 238">
          <a:extLst>
            <a:ext uri="{FF2B5EF4-FFF2-40B4-BE49-F238E27FC236}">
              <a16:creationId xmlns:a16="http://schemas.microsoft.com/office/drawing/2014/main" id="{00000000-0008-0000-0000-000008C20200}"/>
            </a:ext>
          </a:extLst>
        </xdr:cNvPr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0745" name="Line 251">
          <a:extLst>
            <a:ext uri="{FF2B5EF4-FFF2-40B4-BE49-F238E27FC236}">
              <a16:creationId xmlns:a16="http://schemas.microsoft.com/office/drawing/2014/main" id="{00000000-0008-0000-0000-000009C20200}"/>
            </a:ext>
          </a:extLst>
        </xdr:cNvPr>
        <xdr:cNvSpPr>
          <a:spLocks noChangeShapeType="1"/>
        </xdr:cNvSpPr>
      </xdr:nvSpPr>
      <xdr:spPr bwMode="auto">
        <a:xfrm>
          <a:off x="110356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6" name="Line 286">
          <a:extLst>
            <a:ext uri="{FF2B5EF4-FFF2-40B4-BE49-F238E27FC236}">
              <a16:creationId xmlns:a16="http://schemas.microsoft.com/office/drawing/2014/main" id="{00000000-0008-0000-0000-00000AC20200}"/>
            </a:ext>
          </a:extLst>
        </xdr:cNvPr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289" name="Line 170">
          <a:extLst>
            <a:ext uri="{FF2B5EF4-FFF2-40B4-BE49-F238E27FC236}">
              <a16:creationId xmlns:a16="http://schemas.microsoft.com/office/drawing/2014/main" id="{00000000-0008-0000-0100-000011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290" name="Line 171">
          <a:extLst>
            <a:ext uri="{FF2B5EF4-FFF2-40B4-BE49-F238E27FC236}">
              <a16:creationId xmlns:a16="http://schemas.microsoft.com/office/drawing/2014/main" id="{00000000-0008-0000-0100-000012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291" name="Line 172">
          <a:extLst>
            <a:ext uri="{FF2B5EF4-FFF2-40B4-BE49-F238E27FC236}">
              <a16:creationId xmlns:a16="http://schemas.microsoft.com/office/drawing/2014/main" id="{00000000-0008-0000-0100-000013C8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292" name="Line 173">
          <a:extLst>
            <a:ext uri="{FF2B5EF4-FFF2-40B4-BE49-F238E27FC236}">
              <a16:creationId xmlns:a16="http://schemas.microsoft.com/office/drawing/2014/main" id="{00000000-0008-0000-0100-000014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293" name="Line 174">
          <a:extLst>
            <a:ext uri="{FF2B5EF4-FFF2-40B4-BE49-F238E27FC236}">
              <a16:creationId xmlns:a16="http://schemas.microsoft.com/office/drawing/2014/main" id="{00000000-0008-0000-0100-000015C8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294" name="Line 175">
          <a:extLst>
            <a:ext uri="{FF2B5EF4-FFF2-40B4-BE49-F238E27FC236}">
              <a16:creationId xmlns:a16="http://schemas.microsoft.com/office/drawing/2014/main" id="{00000000-0008-0000-0100-000016C80200}"/>
            </a:ext>
          </a:extLst>
        </xdr:cNvPr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295" name="Line 176">
          <a:extLst>
            <a:ext uri="{FF2B5EF4-FFF2-40B4-BE49-F238E27FC236}">
              <a16:creationId xmlns:a16="http://schemas.microsoft.com/office/drawing/2014/main" id="{00000000-0008-0000-0100-000017C8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296" name="Line 177">
          <a:extLst>
            <a:ext uri="{FF2B5EF4-FFF2-40B4-BE49-F238E27FC236}">
              <a16:creationId xmlns:a16="http://schemas.microsoft.com/office/drawing/2014/main" id="{00000000-0008-0000-0100-000018C8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297" name="Line 178">
          <a:extLst>
            <a:ext uri="{FF2B5EF4-FFF2-40B4-BE49-F238E27FC236}">
              <a16:creationId xmlns:a16="http://schemas.microsoft.com/office/drawing/2014/main" id="{00000000-0008-0000-0100-000019C8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298" name="Line 179">
          <a:extLst>
            <a:ext uri="{FF2B5EF4-FFF2-40B4-BE49-F238E27FC236}">
              <a16:creationId xmlns:a16="http://schemas.microsoft.com/office/drawing/2014/main" id="{00000000-0008-0000-0100-00001AC80200}"/>
            </a:ext>
          </a:extLst>
        </xdr:cNvPr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299" name="Line 180">
          <a:extLst>
            <a:ext uri="{FF2B5EF4-FFF2-40B4-BE49-F238E27FC236}">
              <a16:creationId xmlns:a16="http://schemas.microsoft.com/office/drawing/2014/main" id="{00000000-0008-0000-0100-00001BC8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300" name="Line 181">
          <a:extLst>
            <a:ext uri="{FF2B5EF4-FFF2-40B4-BE49-F238E27FC236}">
              <a16:creationId xmlns:a16="http://schemas.microsoft.com/office/drawing/2014/main" id="{00000000-0008-0000-0100-00001CC8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301" name="Line 182">
          <a:extLst>
            <a:ext uri="{FF2B5EF4-FFF2-40B4-BE49-F238E27FC236}">
              <a16:creationId xmlns:a16="http://schemas.microsoft.com/office/drawing/2014/main" id="{00000000-0008-0000-0100-00001DC8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02" name="Line 183">
          <a:extLst>
            <a:ext uri="{FF2B5EF4-FFF2-40B4-BE49-F238E27FC236}">
              <a16:creationId xmlns:a16="http://schemas.microsoft.com/office/drawing/2014/main" id="{00000000-0008-0000-0100-00001E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2303" name="Line 184">
          <a:extLst>
            <a:ext uri="{FF2B5EF4-FFF2-40B4-BE49-F238E27FC236}">
              <a16:creationId xmlns:a16="http://schemas.microsoft.com/office/drawing/2014/main" id="{00000000-0008-0000-0100-00001FC80200}"/>
            </a:ext>
          </a:extLst>
        </xdr:cNvPr>
        <xdr:cNvSpPr>
          <a:spLocks noChangeShapeType="1"/>
        </xdr:cNvSpPr>
      </xdr:nvSpPr>
      <xdr:spPr bwMode="auto">
        <a:xfrm>
          <a:off x="116566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04" name="Line 185">
          <a:extLst>
            <a:ext uri="{FF2B5EF4-FFF2-40B4-BE49-F238E27FC236}">
              <a16:creationId xmlns:a16="http://schemas.microsoft.com/office/drawing/2014/main" id="{00000000-0008-0000-0100-000020C80200}"/>
            </a:ext>
          </a:extLst>
        </xdr:cNvPr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05" name="Line 186">
          <a:extLst>
            <a:ext uri="{FF2B5EF4-FFF2-40B4-BE49-F238E27FC236}">
              <a16:creationId xmlns:a16="http://schemas.microsoft.com/office/drawing/2014/main" id="{00000000-0008-0000-0100-000021C8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06" name="Line 187">
          <a:extLst>
            <a:ext uri="{FF2B5EF4-FFF2-40B4-BE49-F238E27FC236}">
              <a16:creationId xmlns:a16="http://schemas.microsoft.com/office/drawing/2014/main" id="{00000000-0008-0000-0100-000022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307" name="Line 188">
          <a:extLst>
            <a:ext uri="{FF2B5EF4-FFF2-40B4-BE49-F238E27FC236}">
              <a16:creationId xmlns:a16="http://schemas.microsoft.com/office/drawing/2014/main" id="{00000000-0008-0000-0100-000023C8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308" name="Line 189">
          <a:extLst>
            <a:ext uri="{FF2B5EF4-FFF2-40B4-BE49-F238E27FC236}">
              <a16:creationId xmlns:a16="http://schemas.microsoft.com/office/drawing/2014/main" id="{00000000-0008-0000-0100-000024C8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309" name="Line 190">
          <a:extLst>
            <a:ext uri="{FF2B5EF4-FFF2-40B4-BE49-F238E27FC236}">
              <a16:creationId xmlns:a16="http://schemas.microsoft.com/office/drawing/2014/main" id="{00000000-0008-0000-0100-000025C8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10" name="Line 191">
          <a:extLst>
            <a:ext uri="{FF2B5EF4-FFF2-40B4-BE49-F238E27FC236}">
              <a16:creationId xmlns:a16="http://schemas.microsoft.com/office/drawing/2014/main" id="{00000000-0008-0000-0100-000026C80200}"/>
            </a:ext>
          </a:extLst>
        </xdr:cNvPr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11" name="Line 192">
          <a:extLst>
            <a:ext uri="{FF2B5EF4-FFF2-40B4-BE49-F238E27FC236}">
              <a16:creationId xmlns:a16="http://schemas.microsoft.com/office/drawing/2014/main" id="{00000000-0008-0000-0100-000027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312" name="Line 193">
          <a:extLst>
            <a:ext uri="{FF2B5EF4-FFF2-40B4-BE49-F238E27FC236}">
              <a16:creationId xmlns:a16="http://schemas.microsoft.com/office/drawing/2014/main" id="{00000000-0008-0000-0100-000028C8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13" name="Line 194">
          <a:extLst>
            <a:ext uri="{FF2B5EF4-FFF2-40B4-BE49-F238E27FC236}">
              <a16:creationId xmlns:a16="http://schemas.microsoft.com/office/drawing/2014/main" id="{00000000-0008-0000-0100-000029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14" name="Line 195">
          <a:extLst>
            <a:ext uri="{FF2B5EF4-FFF2-40B4-BE49-F238E27FC236}">
              <a16:creationId xmlns:a16="http://schemas.microsoft.com/office/drawing/2014/main" id="{00000000-0008-0000-0100-00002A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15" name="Line 196">
          <a:extLst>
            <a:ext uri="{FF2B5EF4-FFF2-40B4-BE49-F238E27FC236}">
              <a16:creationId xmlns:a16="http://schemas.microsoft.com/office/drawing/2014/main" id="{00000000-0008-0000-0100-00002B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316" name="Line 197">
          <a:extLst>
            <a:ext uri="{FF2B5EF4-FFF2-40B4-BE49-F238E27FC236}">
              <a16:creationId xmlns:a16="http://schemas.microsoft.com/office/drawing/2014/main" id="{00000000-0008-0000-0100-00002CC80200}"/>
            </a:ext>
          </a:extLst>
        </xdr:cNvPr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317" name="Line 198">
          <a:extLst>
            <a:ext uri="{FF2B5EF4-FFF2-40B4-BE49-F238E27FC236}">
              <a16:creationId xmlns:a16="http://schemas.microsoft.com/office/drawing/2014/main" id="{00000000-0008-0000-0100-00002DC80200}"/>
            </a:ext>
          </a:extLst>
        </xdr:cNvPr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2318" name="Line 199">
          <a:extLst>
            <a:ext uri="{FF2B5EF4-FFF2-40B4-BE49-F238E27FC236}">
              <a16:creationId xmlns:a16="http://schemas.microsoft.com/office/drawing/2014/main" id="{00000000-0008-0000-0100-00002EC80200}"/>
            </a:ext>
          </a:extLst>
        </xdr:cNvPr>
        <xdr:cNvSpPr>
          <a:spLocks noChangeShapeType="1"/>
        </xdr:cNvSpPr>
      </xdr:nvSpPr>
      <xdr:spPr bwMode="auto">
        <a:xfrm>
          <a:off x="87344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19" name="Line 200">
          <a:extLst>
            <a:ext uri="{FF2B5EF4-FFF2-40B4-BE49-F238E27FC236}">
              <a16:creationId xmlns:a16="http://schemas.microsoft.com/office/drawing/2014/main" id="{00000000-0008-0000-0100-00002F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320" name="Line 201">
          <a:extLst>
            <a:ext uri="{FF2B5EF4-FFF2-40B4-BE49-F238E27FC236}">
              <a16:creationId xmlns:a16="http://schemas.microsoft.com/office/drawing/2014/main" id="{00000000-0008-0000-0100-000030C8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21" name="Line 202">
          <a:extLst>
            <a:ext uri="{FF2B5EF4-FFF2-40B4-BE49-F238E27FC236}">
              <a16:creationId xmlns:a16="http://schemas.microsoft.com/office/drawing/2014/main" id="{00000000-0008-0000-0100-000031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22" name="Line 203">
          <a:extLst>
            <a:ext uri="{FF2B5EF4-FFF2-40B4-BE49-F238E27FC236}">
              <a16:creationId xmlns:a16="http://schemas.microsoft.com/office/drawing/2014/main" id="{00000000-0008-0000-0100-000032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23" name="Line 204">
          <a:extLst>
            <a:ext uri="{FF2B5EF4-FFF2-40B4-BE49-F238E27FC236}">
              <a16:creationId xmlns:a16="http://schemas.microsoft.com/office/drawing/2014/main" id="{00000000-0008-0000-0100-000033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24" name="Line 205">
          <a:extLst>
            <a:ext uri="{FF2B5EF4-FFF2-40B4-BE49-F238E27FC236}">
              <a16:creationId xmlns:a16="http://schemas.microsoft.com/office/drawing/2014/main" id="{00000000-0008-0000-0100-000034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2325" name="Line 206">
          <a:extLst>
            <a:ext uri="{FF2B5EF4-FFF2-40B4-BE49-F238E27FC236}">
              <a16:creationId xmlns:a16="http://schemas.microsoft.com/office/drawing/2014/main" id="{00000000-0008-0000-0100-000035C80200}"/>
            </a:ext>
          </a:extLst>
        </xdr:cNvPr>
        <xdr:cNvSpPr>
          <a:spLocks noChangeShapeType="1"/>
        </xdr:cNvSpPr>
      </xdr:nvSpPr>
      <xdr:spPr bwMode="auto">
        <a:xfrm>
          <a:off x="117690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2326" name="Line 207">
          <a:extLst>
            <a:ext uri="{FF2B5EF4-FFF2-40B4-BE49-F238E27FC236}">
              <a16:creationId xmlns:a16="http://schemas.microsoft.com/office/drawing/2014/main" id="{00000000-0008-0000-0100-000036C80200}"/>
            </a:ext>
          </a:extLst>
        </xdr:cNvPr>
        <xdr:cNvSpPr>
          <a:spLocks noChangeShapeType="1"/>
        </xdr:cNvSpPr>
      </xdr:nvSpPr>
      <xdr:spPr bwMode="auto">
        <a:xfrm>
          <a:off x="118814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182327" name="Line 208">
          <a:extLst>
            <a:ext uri="{FF2B5EF4-FFF2-40B4-BE49-F238E27FC236}">
              <a16:creationId xmlns:a16="http://schemas.microsoft.com/office/drawing/2014/main" id="{00000000-0008-0000-0100-000037C80200}"/>
            </a:ext>
          </a:extLst>
        </xdr:cNvPr>
        <xdr:cNvSpPr>
          <a:spLocks noChangeShapeType="1"/>
        </xdr:cNvSpPr>
      </xdr:nvSpPr>
      <xdr:spPr bwMode="auto">
        <a:xfrm>
          <a:off x="123310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182328" name="Line 209">
          <a:extLst>
            <a:ext uri="{FF2B5EF4-FFF2-40B4-BE49-F238E27FC236}">
              <a16:creationId xmlns:a16="http://schemas.microsoft.com/office/drawing/2014/main" id="{00000000-0008-0000-0100-000038C80200}"/>
            </a:ext>
          </a:extLst>
        </xdr:cNvPr>
        <xdr:cNvSpPr>
          <a:spLocks noChangeShapeType="1"/>
        </xdr:cNvSpPr>
      </xdr:nvSpPr>
      <xdr:spPr bwMode="auto">
        <a:xfrm>
          <a:off x="123310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29" name="Line 210">
          <a:extLst>
            <a:ext uri="{FF2B5EF4-FFF2-40B4-BE49-F238E27FC236}">
              <a16:creationId xmlns:a16="http://schemas.microsoft.com/office/drawing/2014/main" id="{00000000-0008-0000-0100-000039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30" name="Line 211">
          <a:extLst>
            <a:ext uri="{FF2B5EF4-FFF2-40B4-BE49-F238E27FC236}">
              <a16:creationId xmlns:a16="http://schemas.microsoft.com/office/drawing/2014/main" id="{00000000-0008-0000-0100-00003A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31" name="Line 212">
          <a:extLst>
            <a:ext uri="{FF2B5EF4-FFF2-40B4-BE49-F238E27FC236}">
              <a16:creationId xmlns:a16="http://schemas.microsoft.com/office/drawing/2014/main" id="{00000000-0008-0000-0100-00003B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32" name="Line 213">
          <a:extLst>
            <a:ext uri="{FF2B5EF4-FFF2-40B4-BE49-F238E27FC236}">
              <a16:creationId xmlns:a16="http://schemas.microsoft.com/office/drawing/2014/main" id="{00000000-0008-0000-0100-00003C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2333" name="Line 214">
          <a:extLst>
            <a:ext uri="{FF2B5EF4-FFF2-40B4-BE49-F238E27FC236}">
              <a16:creationId xmlns:a16="http://schemas.microsoft.com/office/drawing/2014/main" id="{00000000-0008-0000-0100-00003DC80200}"/>
            </a:ext>
          </a:extLst>
        </xdr:cNvPr>
        <xdr:cNvSpPr>
          <a:spLocks noChangeShapeType="1"/>
        </xdr:cNvSpPr>
      </xdr:nvSpPr>
      <xdr:spPr bwMode="auto">
        <a:xfrm>
          <a:off x="126682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34" name="Line 215">
          <a:extLst>
            <a:ext uri="{FF2B5EF4-FFF2-40B4-BE49-F238E27FC236}">
              <a16:creationId xmlns:a16="http://schemas.microsoft.com/office/drawing/2014/main" id="{00000000-0008-0000-0100-00003EC80200}"/>
            </a:ext>
          </a:extLst>
        </xdr:cNvPr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335" name="Line 216">
          <a:extLst>
            <a:ext uri="{FF2B5EF4-FFF2-40B4-BE49-F238E27FC236}">
              <a16:creationId xmlns:a16="http://schemas.microsoft.com/office/drawing/2014/main" id="{00000000-0008-0000-0100-00003FC8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36" name="Line 217">
          <a:extLst>
            <a:ext uri="{FF2B5EF4-FFF2-40B4-BE49-F238E27FC236}">
              <a16:creationId xmlns:a16="http://schemas.microsoft.com/office/drawing/2014/main" id="{00000000-0008-0000-0100-000040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337" name="Line 218">
          <a:extLst>
            <a:ext uri="{FF2B5EF4-FFF2-40B4-BE49-F238E27FC236}">
              <a16:creationId xmlns:a16="http://schemas.microsoft.com/office/drawing/2014/main" id="{00000000-0008-0000-0100-000041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338" name="Line 219">
          <a:extLst>
            <a:ext uri="{FF2B5EF4-FFF2-40B4-BE49-F238E27FC236}">
              <a16:creationId xmlns:a16="http://schemas.microsoft.com/office/drawing/2014/main" id="{00000000-0008-0000-0100-000042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339" name="Line 220">
          <a:extLst>
            <a:ext uri="{FF2B5EF4-FFF2-40B4-BE49-F238E27FC236}">
              <a16:creationId xmlns:a16="http://schemas.microsoft.com/office/drawing/2014/main" id="{00000000-0008-0000-0100-000043C80200}"/>
            </a:ext>
          </a:extLst>
        </xdr:cNvPr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40" name="Line 221">
          <a:extLst>
            <a:ext uri="{FF2B5EF4-FFF2-40B4-BE49-F238E27FC236}">
              <a16:creationId xmlns:a16="http://schemas.microsoft.com/office/drawing/2014/main" id="{00000000-0008-0000-0100-000044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341" name="Line 222">
          <a:extLst>
            <a:ext uri="{FF2B5EF4-FFF2-40B4-BE49-F238E27FC236}">
              <a16:creationId xmlns:a16="http://schemas.microsoft.com/office/drawing/2014/main" id="{00000000-0008-0000-0100-000045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42" name="Line 223">
          <a:extLst>
            <a:ext uri="{FF2B5EF4-FFF2-40B4-BE49-F238E27FC236}">
              <a16:creationId xmlns:a16="http://schemas.microsoft.com/office/drawing/2014/main" id="{00000000-0008-0000-0100-000046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43" name="Line 224">
          <a:extLst>
            <a:ext uri="{FF2B5EF4-FFF2-40B4-BE49-F238E27FC236}">
              <a16:creationId xmlns:a16="http://schemas.microsoft.com/office/drawing/2014/main" id="{00000000-0008-0000-0100-000047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44" name="Line 225">
          <a:extLst>
            <a:ext uri="{FF2B5EF4-FFF2-40B4-BE49-F238E27FC236}">
              <a16:creationId xmlns:a16="http://schemas.microsoft.com/office/drawing/2014/main" id="{00000000-0008-0000-0100-000048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45" name="Line 226">
          <a:extLst>
            <a:ext uri="{FF2B5EF4-FFF2-40B4-BE49-F238E27FC236}">
              <a16:creationId xmlns:a16="http://schemas.microsoft.com/office/drawing/2014/main" id="{00000000-0008-0000-0100-000049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46" name="Line 227">
          <a:extLst>
            <a:ext uri="{FF2B5EF4-FFF2-40B4-BE49-F238E27FC236}">
              <a16:creationId xmlns:a16="http://schemas.microsoft.com/office/drawing/2014/main" id="{00000000-0008-0000-0100-00004A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347" name="Line 228">
          <a:extLst>
            <a:ext uri="{FF2B5EF4-FFF2-40B4-BE49-F238E27FC236}">
              <a16:creationId xmlns:a16="http://schemas.microsoft.com/office/drawing/2014/main" id="{00000000-0008-0000-0100-00004BC80200}"/>
            </a:ext>
          </a:extLst>
        </xdr:cNvPr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48" name="Line 229">
          <a:extLst>
            <a:ext uri="{FF2B5EF4-FFF2-40B4-BE49-F238E27FC236}">
              <a16:creationId xmlns:a16="http://schemas.microsoft.com/office/drawing/2014/main" id="{00000000-0008-0000-0100-00004C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49" name="Line 230">
          <a:extLst>
            <a:ext uri="{FF2B5EF4-FFF2-40B4-BE49-F238E27FC236}">
              <a16:creationId xmlns:a16="http://schemas.microsoft.com/office/drawing/2014/main" id="{00000000-0008-0000-0100-00004D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50" name="Line 231">
          <a:extLst>
            <a:ext uri="{FF2B5EF4-FFF2-40B4-BE49-F238E27FC236}">
              <a16:creationId xmlns:a16="http://schemas.microsoft.com/office/drawing/2014/main" id="{00000000-0008-0000-0100-00004E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51" name="Line 232">
          <a:extLst>
            <a:ext uri="{FF2B5EF4-FFF2-40B4-BE49-F238E27FC236}">
              <a16:creationId xmlns:a16="http://schemas.microsoft.com/office/drawing/2014/main" id="{00000000-0008-0000-0100-00004FC8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352" name="Line 233">
          <a:extLst>
            <a:ext uri="{FF2B5EF4-FFF2-40B4-BE49-F238E27FC236}">
              <a16:creationId xmlns:a16="http://schemas.microsoft.com/office/drawing/2014/main" id="{00000000-0008-0000-0100-000050C8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353" name="Line 234">
          <a:extLst>
            <a:ext uri="{FF2B5EF4-FFF2-40B4-BE49-F238E27FC236}">
              <a16:creationId xmlns:a16="http://schemas.microsoft.com/office/drawing/2014/main" id="{00000000-0008-0000-0100-000051C8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354" name="Line 235">
          <a:extLst>
            <a:ext uri="{FF2B5EF4-FFF2-40B4-BE49-F238E27FC236}">
              <a16:creationId xmlns:a16="http://schemas.microsoft.com/office/drawing/2014/main" id="{00000000-0008-0000-0100-000052C8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355" name="Line 236">
          <a:extLst>
            <a:ext uri="{FF2B5EF4-FFF2-40B4-BE49-F238E27FC236}">
              <a16:creationId xmlns:a16="http://schemas.microsoft.com/office/drawing/2014/main" id="{00000000-0008-0000-0100-000053C8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356" name="Line 237">
          <a:extLst>
            <a:ext uri="{FF2B5EF4-FFF2-40B4-BE49-F238E27FC236}">
              <a16:creationId xmlns:a16="http://schemas.microsoft.com/office/drawing/2014/main" id="{00000000-0008-0000-0100-000054C8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357" name="Line 238">
          <a:extLst>
            <a:ext uri="{FF2B5EF4-FFF2-40B4-BE49-F238E27FC236}">
              <a16:creationId xmlns:a16="http://schemas.microsoft.com/office/drawing/2014/main" id="{00000000-0008-0000-0100-000055C8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358" name="Line 239">
          <a:extLst>
            <a:ext uri="{FF2B5EF4-FFF2-40B4-BE49-F238E27FC236}">
              <a16:creationId xmlns:a16="http://schemas.microsoft.com/office/drawing/2014/main" id="{00000000-0008-0000-0100-000056C8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59" name="Line 240">
          <a:extLst>
            <a:ext uri="{FF2B5EF4-FFF2-40B4-BE49-F238E27FC236}">
              <a16:creationId xmlns:a16="http://schemas.microsoft.com/office/drawing/2014/main" id="{00000000-0008-0000-0100-000057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360" name="Line 241">
          <a:extLst>
            <a:ext uri="{FF2B5EF4-FFF2-40B4-BE49-F238E27FC236}">
              <a16:creationId xmlns:a16="http://schemas.microsoft.com/office/drawing/2014/main" id="{00000000-0008-0000-0100-000058C8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361" name="Line 242">
          <a:extLst>
            <a:ext uri="{FF2B5EF4-FFF2-40B4-BE49-F238E27FC236}">
              <a16:creationId xmlns:a16="http://schemas.microsoft.com/office/drawing/2014/main" id="{00000000-0008-0000-0100-000059C8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362" name="Line 243">
          <a:extLst>
            <a:ext uri="{FF2B5EF4-FFF2-40B4-BE49-F238E27FC236}">
              <a16:creationId xmlns:a16="http://schemas.microsoft.com/office/drawing/2014/main" id="{00000000-0008-0000-0100-00005AC8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63" name="Line 244">
          <a:extLst>
            <a:ext uri="{FF2B5EF4-FFF2-40B4-BE49-F238E27FC236}">
              <a16:creationId xmlns:a16="http://schemas.microsoft.com/office/drawing/2014/main" id="{00000000-0008-0000-0100-00005B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364" name="Line 245">
          <a:extLst>
            <a:ext uri="{FF2B5EF4-FFF2-40B4-BE49-F238E27FC236}">
              <a16:creationId xmlns:a16="http://schemas.microsoft.com/office/drawing/2014/main" id="{00000000-0008-0000-0100-00005CC8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365" name="Line 246">
          <a:extLst>
            <a:ext uri="{FF2B5EF4-FFF2-40B4-BE49-F238E27FC236}">
              <a16:creationId xmlns:a16="http://schemas.microsoft.com/office/drawing/2014/main" id="{00000000-0008-0000-0100-00005DC8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366" name="Line 247">
          <a:extLst>
            <a:ext uri="{FF2B5EF4-FFF2-40B4-BE49-F238E27FC236}">
              <a16:creationId xmlns:a16="http://schemas.microsoft.com/office/drawing/2014/main" id="{00000000-0008-0000-0100-00005EC8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67" name="Line 248">
          <a:extLst>
            <a:ext uri="{FF2B5EF4-FFF2-40B4-BE49-F238E27FC236}">
              <a16:creationId xmlns:a16="http://schemas.microsoft.com/office/drawing/2014/main" id="{00000000-0008-0000-0100-00005F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68" name="Line 249">
          <a:extLst>
            <a:ext uri="{FF2B5EF4-FFF2-40B4-BE49-F238E27FC236}">
              <a16:creationId xmlns:a16="http://schemas.microsoft.com/office/drawing/2014/main" id="{00000000-0008-0000-0100-000060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369" name="Line 250">
          <a:extLst>
            <a:ext uri="{FF2B5EF4-FFF2-40B4-BE49-F238E27FC236}">
              <a16:creationId xmlns:a16="http://schemas.microsoft.com/office/drawing/2014/main" id="{00000000-0008-0000-0100-000061C8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370" name="Line 251">
          <a:extLst>
            <a:ext uri="{FF2B5EF4-FFF2-40B4-BE49-F238E27FC236}">
              <a16:creationId xmlns:a16="http://schemas.microsoft.com/office/drawing/2014/main" id="{00000000-0008-0000-0100-000062C80200}"/>
            </a:ext>
          </a:extLst>
        </xdr:cNvPr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371" name="Line 252">
          <a:extLst>
            <a:ext uri="{FF2B5EF4-FFF2-40B4-BE49-F238E27FC236}">
              <a16:creationId xmlns:a16="http://schemas.microsoft.com/office/drawing/2014/main" id="{00000000-0008-0000-0100-000063C80200}"/>
            </a:ext>
          </a:extLst>
        </xdr:cNvPr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372" name="Line 253">
          <a:extLst>
            <a:ext uri="{FF2B5EF4-FFF2-40B4-BE49-F238E27FC236}">
              <a16:creationId xmlns:a16="http://schemas.microsoft.com/office/drawing/2014/main" id="{00000000-0008-0000-0100-000064C80200}"/>
            </a:ext>
          </a:extLst>
        </xdr:cNvPr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373" name="Line 254">
          <a:extLst>
            <a:ext uri="{FF2B5EF4-FFF2-40B4-BE49-F238E27FC236}">
              <a16:creationId xmlns:a16="http://schemas.microsoft.com/office/drawing/2014/main" id="{00000000-0008-0000-0100-000065C80200}"/>
            </a:ext>
          </a:extLst>
        </xdr:cNvPr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74" name="Line 255">
          <a:extLst>
            <a:ext uri="{FF2B5EF4-FFF2-40B4-BE49-F238E27FC236}">
              <a16:creationId xmlns:a16="http://schemas.microsoft.com/office/drawing/2014/main" id="{00000000-0008-0000-0100-000066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75" name="Line 256">
          <a:extLst>
            <a:ext uri="{FF2B5EF4-FFF2-40B4-BE49-F238E27FC236}">
              <a16:creationId xmlns:a16="http://schemas.microsoft.com/office/drawing/2014/main" id="{00000000-0008-0000-0100-000067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76" name="Line 257">
          <a:extLst>
            <a:ext uri="{FF2B5EF4-FFF2-40B4-BE49-F238E27FC236}">
              <a16:creationId xmlns:a16="http://schemas.microsoft.com/office/drawing/2014/main" id="{00000000-0008-0000-0100-000068C80200}"/>
            </a:ext>
          </a:extLst>
        </xdr:cNvPr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2377" name="Line 258">
          <a:extLst>
            <a:ext uri="{FF2B5EF4-FFF2-40B4-BE49-F238E27FC236}">
              <a16:creationId xmlns:a16="http://schemas.microsoft.com/office/drawing/2014/main" id="{00000000-0008-0000-0100-000069C80200}"/>
            </a:ext>
          </a:extLst>
        </xdr:cNvPr>
        <xdr:cNvSpPr>
          <a:spLocks noChangeShapeType="1"/>
        </xdr:cNvSpPr>
      </xdr:nvSpPr>
      <xdr:spPr bwMode="auto">
        <a:xfrm>
          <a:off x="35642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2378" name="Line 259">
          <a:extLst>
            <a:ext uri="{FF2B5EF4-FFF2-40B4-BE49-F238E27FC236}">
              <a16:creationId xmlns:a16="http://schemas.microsoft.com/office/drawing/2014/main" id="{00000000-0008-0000-0100-00006AC80200}"/>
            </a:ext>
          </a:extLst>
        </xdr:cNvPr>
        <xdr:cNvSpPr>
          <a:spLocks noChangeShapeType="1"/>
        </xdr:cNvSpPr>
      </xdr:nvSpPr>
      <xdr:spPr bwMode="auto">
        <a:xfrm>
          <a:off x="37890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2379" name="Line 260">
          <a:extLst>
            <a:ext uri="{FF2B5EF4-FFF2-40B4-BE49-F238E27FC236}">
              <a16:creationId xmlns:a16="http://schemas.microsoft.com/office/drawing/2014/main" id="{00000000-0008-0000-0100-00006BC80200}"/>
            </a:ext>
          </a:extLst>
        </xdr:cNvPr>
        <xdr:cNvSpPr>
          <a:spLocks noChangeShapeType="1"/>
        </xdr:cNvSpPr>
      </xdr:nvSpPr>
      <xdr:spPr bwMode="auto">
        <a:xfrm>
          <a:off x="39014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2380" name="Line 261">
          <a:extLst>
            <a:ext uri="{FF2B5EF4-FFF2-40B4-BE49-F238E27FC236}">
              <a16:creationId xmlns:a16="http://schemas.microsoft.com/office/drawing/2014/main" id="{00000000-0008-0000-0100-00006CC80200}"/>
            </a:ext>
          </a:extLst>
        </xdr:cNvPr>
        <xdr:cNvSpPr>
          <a:spLocks noChangeShapeType="1"/>
        </xdr:cNvSpPr>
      </xdr:nvSpPr>
      <xdr:spPr bwMode="auto">
        <a:xfrm>
          <a:off x="34518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81" name="Line 262">
          <a:extLst>
            <a:ext uri="{FF2B5EF4-FFF2-40B4-BE49-F238E27FC236}">
              <a16:creationId xmlns:a16="http://schemas.microsoft.com/office/drawing/2014/main" id="{00000000-0008-0000-0100-00006DC80200}"/>
            </a:ext>
          </a:extLst>
        </xdr:cNvPr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82" name="Line 263">
          <a:extLst>
            <a:ext uri="{FF2B5EF4-FFF2-40B4-BE49-F238E27FC236}">
              <a16:creationId xmlns:a16="http://schemas.microsoft.com/office/drawing/2014/main" id="{00000000-0008-0000-0100-00006E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383" name="Line 264">
          <a:extLst>
            <a:ext uri="{FF2B5EF4-FFF2-40B4-BE49-F238E27FC236}">
              <a16:creationId xmlns:a16="http://schemas.microsoft.com/office/drawing/2014/main" id="{00000000-0008-0000-0100-00006F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384" name="Line 265">
          <a:extLst>
            <a:ext uri="{FF2B5EF4-FFF2-40B4-BE49-F238E27FC236}">
              <a16:creationId xmlns:a16="http://schemas.microsoft.com/office/drawing/2014/main" id="{00000000-0008-0000-0100-000070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385" name="Line 266">
          <a:extLst>
            <a:ext uri="{FF2B5EF4-FFF2-40B4-BE49-F238E27FC236}">
              <a16:creationId xmlns:a16="http://schemas.microsoft.com/office/drawing/2014/main" id="{00000000-0008-0000-0100-000071C80200}"/>
            </a:ext>
          </a:extLst>
        </xdr:cNvPr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86" name="Line 267">
          <a:extLst>
            <a:ext uri="{FF2B5EF4-FFF2-40B4-BE49-F238E27FC236}">
              <a16:creationId xmlns:a16="http://schemas.microsoft.com/office/drawing/2014/main" id="{00000000-0008-0000-0100-000072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387" name="Line 268">
          <a:extLst>
            <a:ext uri="{FF2B5EF4-FFF2-40B4-BE49-F238E27FC236}">
              <a16:creationId xmlns:a16="http://schemas.microsoft.com/office/drawing/2014/main" id="{00000000-0008-0000-0100-000073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88" name="Line 269">
          <a:extLst>
            <a:ext uri="{FF2B5EF4-FFF2-40B4-BE49-F238E27FC236}">
              <a16:creationId xmlns:a16="http://schemas.microsoft.com/office/drawing/2014/main" id="{00000000-0008-0000-0100-000074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89" name="Line 270">
          <a:extLst>
            <a:ext uri="{FF2B5EF4-FFF2-40B4-BE49-F238E27FC236}">
              <a16:creationId xmlns:a16="http://schemas.microsoft.com/office/drawing/2014/main" id="{00000000-0008-0000-0100-000075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90" name="Line 271">
          <a:extLst>
            <a:ext uri="{FF2B5EF4-FFF2-40B4-BE49-F238E27FC236}">
              <a16:creationId xmlns:a16="http://schemas.microsoft.com/office/drawing/2014/main" id="{00000000-0008-0000-0100-000076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91" name="Line 272">
          <a:extLst>
            <a:ext uri="{FF2B5EF4-FFF2-40B4-BE49-F238E27FC236}">
              <a16:creationId xmlns:a16="http://schemas.microsoft.com/office/drawing/2014/main" id="{00000000-0008-0000-0100-000077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92" name="Line 273">
          <a:extLst>
            <a:ext uri="{FF2B5EF4-FFF2-40B4-BE49-F238E27FC236}">
              <a16:creationId xmlns:a16="http://schemas.microsoft.com/office/drawing/2014/main" id="{00000000-0008-0000-0100-000078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393" name="Line 274">
          <a:extLst>
            <a:ext uri="{FF2B5EF4-FFF2-40B4-BE49-F238E27FC236}">
              <a16:creationId xmlns:a16="http://schemas.microsoft.com/office/drawing/2014/main" id="{00000000-0008-0000-0100-000079C80200}"/>
            </a:ext>
          </a:extLst>
        </xdr:cNvPr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94" name="Line 275">
          <a:extLst>
            <a:ext uri="{FF2B5EF4-FFF2-40B4-BE49-F238E27FC236}">
              <a16:creationId xmlns:a16="http://schemas.microsoft.com/office/drawing/2014/main" id="{00000000-0008-0000-0100-00007A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95" name="Line 276">
          <a:extLst>
            <a:ext uri="{FF2B5EF4-FFF2-40B4-BE49-F238E27FC236}">
              <a16:creationId xmlns:a16="http://schemas.microsoft.com/office/drawing/2014/main" id="{00000000-0008-0000-0100-00007B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96" name="Line 277">
          <a:extLst>
            <a:ext uri="{FF2B5EF4-FFF2-40B4-BE49-F238E27FC236}">
              <a16:creationId xmlns:a16="http://schemas.microsoft.com/office/drawing/2014/main" id="{00000000-0008-0000-0100-00007C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2397" name="Line 278">
          <a:extLst>
            <a:ext uri="{FF2B5EF4-FFF2-40B4-BE49-F238E27FC236}">
              <a16:creationId xmlns:a16="http://schemas.microsoft.com/office/drawing/2014/main" id="{00000000-0008-0000-0100-00007DC80200}"/>
            </a:ext>
          </a:extLst>
        </xdr:cNvPr>
        <xdr:cNvSpPr>
          <a:spLocks noChangeShapeType="1"/>
        </xdr:cNvSpPr>
      </xdr:nvSpPr>
      <xdr:spPr bwMode="auto">
        <a:xfrm>
          <a:off x="40138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98" name="Line 279">
          <a:extLst>
            <a:ext uri="{FF2B5EF4-FFF2-40B4-BE49-F238E27FC236}">
              <a16:creationId xmlns:a16="http://schemas.microsoft.com/office/drawing/2014/main" id="{00000000-0008-0000-0100-00007EC80200}"/>
            </a:ext>
          </a:extLst>
        </xdr:cNvPr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99" name="Line 280">
          <a:extLst>
            <a:ext uri="{FF2B5EF4-FFF2-40B4-BE49-F238E27FC236}">
              <a16:creationId xmlns:a16="http://schemas.microsoft.com/office/drawing/2014/main" id="{00000000-0008-0000-0100-00007FC8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00" name="Line 281">
          <a:extLst>
            <a:ext uri="{FF2B5EF4-FFF2-40B4-BE49-F238E27FC236}">
              <a16:creationId xmlns:a16="http://schemas.microsoft.com/office/drawing/2014/main" id="{00000000-0008-0000-0100-000080C8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01" name="Line 282">
          <a:extLst>
            <a:ext uri="{FF2B5EF4-FFF2-40B4-BE49-F238E27FC236}">
              <a16:creationId xmlns:a16="http://schemas.microsoft.com/office/drawing/2014/main" id="{00000000-0008-0000-0100-000081C8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02" name="Line 283">
          <a:extLst>
            <a:ext uri="{FF2B5EF4-FFF2-40B4-BE49-F238E27FC236}">
              <a16:creationId xmlns:a16="http://schemas.microsoft.com/office/drawing/2014/main" id="{00000000-0008-0000-0100-000082C8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03" name="Line 284">
          <a:extLst>
            <a:ext uri="{FF2B5EF4-FFF2-40B4-BE49-F238E27FC236}">
              <a16:creationId xmlns:a16="http://schemas.microsoft.com/office/drawing/2014/main" id="{00000000-0008-0000-0100-000083C8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04" name="Line 285">
          <a:extLst>
            <a:ext uri="{FF2B5EF4-FFF2-40B4-BE49-F238E27FC236}">
              <a16:creationId xmlns:a16="http://schemas.microsoft.com/office/drawing/2014/main" id="{00000000-0008-0000-0100-000084C8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05" name="Line 286">
          <a:extLst>
            <a:ext uri="{FF2B5EF4-FFF2-40B4-BE49-F238E27FC236}">
              <a16:creationId xmlns:a16="http://schemas.microsoft.com/office/drawing/2014/main" id="{00000000-0008-0000-0100-000085C8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06" name="Line 287">
          <a:extLst>
            <a:ext uri="{FF2B5EF4-FFF2-40B4-BE49-F238E27FC236}">
              <a16:creationId xmlns:a16="http://schemas.microsoft.com/office/drawing/2014/main" id="{00000000-0008-0000-0100-000086C8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07" name="Line 288">
          <a:extLst>
            <a:ext uri="{FF2B5EF4-FFF2-40B4-BE49-F238E27FC236}">
              <a16:creationId xmlns:a16="http://schemas.microsoft.com/office/drawing/2014/main" id="{00000000-0008-0000-0100-000087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08" name="Line 289">
          <a:extLst>
            <a:ext uri="{FF2B5EF4-FFF2-40B4-BE49-F238E27FC236}">
              <a16:creationId xmlns:a16="http://schemas.microsoft.com/office/drawing/2014/main" id="{00000000-0008-0000-0100-000088C8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09" name="Line 290">
          <a:extLst>
            <a:ext uri="{FF2B5EF4-FFF2-40B4-BE49-F238E27FC236}">
              <a16:creationId xmlns:a16="http://schemas.microsoft.com/office/drawing/2014/main" id="{00000000-0008-0000-0100-000089C8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10" name="Line 291">
          <a:extLst>
            <a:ext uri="{FF2B5EF4-FFF2-40B4-BE49-F238E27FC236}">
              <a16:creationId xmlns:a16="http://schemas.microsoft.com/office/drawing/2014/main" id="{00000000-0008-0000-0100-00008AC8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11" name="Line 292">
          <a:extLst>
            <a:ext uri="{FF2B5EF4-FFF2-40B4-BE49-F238E27FC236}">
              <a16:creationId xmlns:a16="http://schemas.microsoft.com/office/drawing/2014/main" id="{00000000-0008-0000-0100-00008B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12" name="Line 293">
          <a:extLst>
            <a:ext uri="{FF2B5EF4-FFF2-40B4-BE49-F238E27FC236}">
              <a16:creationId xmlns:a16="http://schemas.microsoft.com/office/drawing/2014/main" id="{00000000-0008-0000-0100-00008CC8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13" name="Line 294">
          <a:extLst>
            <a:ext uri="{FF2B5EF4-FFF2-40B4-BE49-F238E27FC236}">
              <a16:creationId xmlns:a16="http://schemas.microsoft.com/office/drawing/2014/main" id="{00000000-0008-0000-0100-00008DC8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14" name="Line 295">
          <a:extLst>
            <a:ext uri="{FF2B5EF4-FFF2-40B4-BE49-F238E27FC236}">
              <a16:creationId xmlns:a16="http://schemas.microsoft.com/office/drawing/2014/main" id="{00000000-0008-0000-0100-00008EC8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15" name="Line 296">
          <a:extLst>
            <a:ext uri="{FF2B5EF4-FFF2-40B4-BE49-F238E27FC236}">
              <a16:creationId xmlns:a16="http://schemas.microsoft.com/office/drawing/2014/main" id="{00000000-0008-0000-0100-00008F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16" name="Line 297">
          <a:extLst>
            <a:ext uri="{FF2B5EF4-FFF2-40B4-BE49-F238E27FC236}">
              <a16:creationId xmlns:a16="http://schemas.microsoft.com/office/drawing/2014/main" id="{00000000-0008-0000-0100-000090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17" name="Line 298">
          <a:extLst>
            <a:ext uri="{FF2B5EF4-FFF2-40B4-BE49-F238E27FC236}">
              <a16:creationId xmlns:a16="http://schemas.microsoft.com/office/drawing/2014/main" id="{00000000-0008-0000-0100-000091C8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418" name="Line 170">
          <a:extLst>
            <a:ext uri="{FF2B5EF4-FFF2-40B4-BE49-F238E27FC236}">
              <a16:creationId xmlns:a16="http://schemas.microsoft.com/office/drawing/2014/main" id="{00000000-0008-0000-0100-000092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419" name="Line 171">
          <a:extLst>
            <a:ext uri="{FF2B5EF4-FFF2-40B4-BE49-F238E27FC236}">
              <a16:creationId xmlns:a16="http://schemas.microsoft.com/office/drawing/2014/main" id="{00000000-0008-0000-0100-000093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20" name="Line 172">
          <a:extLst>
            <a:ext uri="{FF2B5EF4-FFF2-40B4-BE49-F238E27FC236}">
              <a16:creationId xmlns:a16="http://schemas.microsoft.com/office/drawing/2014/main" id="{00000000-0008-0000-0100-000094C8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421" name="Line 173">
          <a:extLst>
            <a:ext uri="{FF2B5EF4-FFF2-40B4-BE49-F238E27FC236}">
              <a16:creationId xmlns:a16="http://schemas.microsoft.com/office/drawing/2014/main" id="{00000000-0008-0000-0100-000095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22" name="Line 174">
          <a:extLst>
            <a:ext uri="{FF2B5EF4-FFF2-40B4-BE49-F238E27FC236}">
              <a16:creationId xmlns:a16="http://schemas.microsoft.com/office/drawing/2014/main" id="{00000000-0008-0000-0100-000096C8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423" name="Line 175">
          <a:extLst>
            <a:ext uri="{FF2B5EF4-FFF2-40B4-BE49-F238E27FC236}">
              <a16:creationId xmlns:a16="http://schemas.microsoft.com/office/drawing/2014/main" id="{00000000-0008-0000-0100-000097C80200}"/>
            </a:ext>
          </a:extLst>
        </xdr:cNvPr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24" name="Line 176">
          <a:extLst>
            <a:ext uri="{FF2B5EF4-FFF2-40B4-BE49-F238E27FC236}">
              <a16:creationId xmlns:a16="http://schemas.microsoft.com/office/drawing/2014/main" id="{00000000-0008-0000-0100-000098C8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25" name="Line 177">
          <a:extLst>
            <a:ext uri="{FF2B5EF4-FFF2-40B4-BE49-F238E27FC236}">
              <a16:creationId xmlns:a16="http://schemas.microsoft.com/office/drawing/2014/main" id="{00000000-0008-0000-0100-000099C8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26" name="Line 178">
          <a:extLst>
            <a:ext uri="{FF2B5EF4-FFF2-40B4-BE49-F238E27FC236}">
              <a16:creationId xmlns:a16="http://schemas.microsoft.com/office/drawing/2014/main" id="{00000000-0008-0000-0100-00009AC8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427" name="Line 179">
          <a:extLst>
            <a:ext uri="{FF2B5EF4-FFF2-40B4-BE49-F238E27FC236}">
              <a16:creationId xmlns:a16="http://schemas.microsoft.com/office/drawing/2014/main" id="{00000000-0008-0000-0100-00009BC80200}"/>
            </a:ext>
          </a:extLst>
        </xdr:cNvPr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28" name="Line 180">
          <a:extLst>
            <a:ext uri="{FF2B5EF4-FFF2-40B4-BE49-F238E27FC236}">
              <a16:creationId xmlns:a16="http://schemas.microsoft.com/office/drawing/2014/main" id="{00000000-0008-0000-0100-00009CC8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29" name="Line 181">
          <a:extLst>
            <a:ext uri="{FF2B5EF4-FFF2-40B4-BE49-F238E27FC236}">
              <a16:creationId xmlns:a16="http://schemas.microsoft.com/office/drawing/2014/main" id="{00000000-0008-0000-0100-00009DC8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30" name="Line 182">
          <a:extLst>
            <a:ext uri="{FF2B5EF4-FFF2-40B4-BE49-F238E27FC236}">
              <a16:creationId xmlns:a16="http://schemas.microsoft.com/office/drawing/2014/main" id="{00000000-0008-0000-0100-00009EC8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431" name="Line 183">
          <a:extLst>
            <a:ext uri="{FF2B5EF4-FFF2-40B4-BE49-F238E27FC236}">
              <a16:creationId xmlns:a16="http://schemas.microsoft.com/office/drawing/2014/main" id="{00000000-0008-0000-0100-00009F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2432" name="Line 184">
          <a:extLst>
            <a:ext uri="{FF2B5EF4-FFF2-40B4-BE49-F238E27FC236}">
              <a16:creationId xmlns:a16="http://schemas.microsoft.com/office/drawing/2014/main" id="{00000000-0008-0000-0100-0000A0C80200}"/>
            </a:ext>
          </a:extLst>
        </xdr:cNvPr>
        <xdr:cNvSpPr>
          <a:spLocks noChangeShapeType="1"/>
        </xdr:cNvSpPr>
      </xdr:nvSpPr>
      <xdr:spPr bwMode="auto">
        <a:xfrm>
          <a:off x="116566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433" name="Line 185">
          <a:extLst>
            <a:ext uri="{FF2B5EF4-FFF2-40B4-BE49-F238E27FC236}">
              <a16:creationId xmlns:a16="http://schemas.microsoft.com/office/drawing/2014/main" id="{00000000-0008-0000-0100-0000A1C80200}"/>
            </a:ext>
          </a:extLst>
        </xdr:cNvPr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434" name="Line 186">
          <a:extLst>
            <a:ext uri="{FF2B5EF4-FFF2-40B4-BE49-F238E27FC236}">
              <a16:creationId xmlns:a16="http://schemas.microsoft.com/office/drawing/2014/main" id="{00000000-0008-0000-0100-0000A2C8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435" name="Line 187">
          <a:extLst>
            <a:ext uri="{FF2B5EF4-FFF2-40B4-BE49-F238E27FC236}">
              <a16:creationId xmlns:a16="http://schemas.microsoft.com/office/drawing/2014/main" id="{00000000-0008-0000-0100-0000A3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36" name="Line 188">
          <a:extLst>
            <a:ext uri="{FF2B5EF4-FFF2-40B4-BE49-F238E27FC236}">
              <a16:creationId xmlns:a16="http://schemas.microsoft.com/office/drawing/2014/main" id="{00000000-0008-0000-0100-0000A4C8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37" name="Line 189">
          <a:extLst>
            <a:ext uri="{FF2B5EF4-FFF2-40B4-BE49-F238E27FC236}">
              <a16:creationId xmlns:a16="http://schemas.microsoft.com/office/drawing/2014/main" id="{00000000-0008-0000-0100-0000A5C8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38" name="Line 190">
          <a:extLst>
            <a:ext uri="{FF2B5EF4-FFF2-40B4-BE49-F238E27FC236}">
              <a16:creationId xmlns:a16="http://schemas.microsoft.com/office/drawing/2014/main" id="{00000000-0008-0000-0100-0000A6C8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2439" name="Line 191">
          <a:extLst>
            <a:ext uri="{FF2B5EF4-FFF2-40B4-BE49-F238E27FC236}">
              <a16:creationId xmlns:a16="http://schemas.microsoft.com/office/drawing/2014/main" id="{00000000-0008-0000-0100-0000A7C80200}"/>
            </a:ext>
          </a:extLst>
        </xdr:cNvPr>
        <xdr:cNvSpPr>
          <a:spLocks noChangeShapeType="1"/>
        </xdr:cNvSpPr>
      </xdr:nvSpPr>
      <xdr:spPr bwMode="auto">
        <a:xfrm>
          <a:off x="56997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440" name="Line 192">
          <a:extLst>
            <a:ext uri="{FF2B5EF4-FFF2-40B4-BE49-F238E27FC236}">
              <a16:creationId xmlns:a16="http://schemas.microsoft.com/office/drawing/2014/main" id="{00000000-0008-0000-0100-0000A8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41" name="Line 193">
          <a:extLst>
            <a:ext uri="{FF2B5EF4-FFF2-40B4-BE49-F238E27FC236}">
              <a16:creationId xmlns:a16="http://schemas.microsoft.com/office/drawing/2014/main" id="{00000000-0008-0000-0100-0000A9C8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42" name="Line 194">
          <a:extLst>
            <a:ext uri="{FF2B5EF4-FFF2-40B4-BE49-F238E27FC236}">
              <a16:creationId xmlns:a16="http://schemas.microsoft.com/office/drawing/2014/main" id="{00000000-0008-0000-0100-0000AA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443" name="Line 195">
          <a:extLst>
            <a:ext uri="{FF2B5EF4-FFF2-40B4-BE49-F238E27FC236}">
              <a16:creationId xmlns:a16="http://schemas.microsoft.com/office/drawing/2014/main" id="{00000000-0008-0000-0100-0000AB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444" name="Line 196">
          <a:extLst>
            <a:ext uri="{FF2B5EF4-FFF2-40B4-BE49-F238E27FC236}">
              <a16:creationId xmlns:a16="http://schemas.microsoft.com/office/drawing/2014/main" id="{00000000-0008-0000-0100-0000AC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445" name="Line 197">
          <a:extLst>
            <a:ext uri="{FF2B5EF4-FFF2-40B4-BE49-F238E27FC236}">
              <a16:creationId xmlns:a16="http://schemas.microsoft.com/office/drawing/2014/main" id="{00000000-0008-0000-0100-0000ADC80200}"/>
            </a:ext>
          </a:extLst>
        </xdr:cNvPr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446" name="Line 198">
          <a:extLst>
            <a:ext uri="{FF2B5EF4-FFF2-40B4-BE49-F238E27FC236}">
              <a16:creationId xmlns:a16="http://schemas.microsoft.com/office/drawing/2014/main" id="{00000000-0008-0000-0100-0000AEC80200}"/>
            </a:ext>
          </a:extLst>
        </xdr:cNvPr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2447" name="Line 199">
          <a:extLst>
            <a:ext uri="{FF2B5EF4-FFF2-40B4-BE49-F238E27FC236}">
              <a16:creationId xmlns:a16="http://schemas.microsoft.com/office/drawing/2014/main" id="{00000000-0008-0000-0100-0000AFC80200}"/>
            </a:ext>
          </a:extLst>
        </xdr:cNvPr>
        <xdr:cNvSpPr>
          <a:spLocks noChangeShapeType="1"/>
        </xdr:cNvSpPr>
      </xdr:nvSpPr>
      <xdr:spPr bwMode="auto">
        <a:xfrm>
          <a:off x="87344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48" name="Line 200">
          <a:extLst>
            <a:ext uri="{FF2B5EF4-FFF2-40B4-BE49-F238E27FC236}">
              <a16:creationId xmlns:a16="http://schemas.microsoft.com/office/drawing/2014/main" id="{00000000-0008-0000-0100-0000B0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49" name="Line 201">
          <a:extLst>
            <a:ext uri="{FF2B5EF4-FFF2-40B4-BE49-F238E27FC236}">
              <a16:creationId xmlns:a16="http://schemas.microsoft.com/office/drawing/2014/main" id="{00000000-0008-0000-0100-0000B1C8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450" name="Line 202">
          <a:extLst>
            <a:ext uri="{FF2B5EF4-FFF2-40B4-BE49-F238E27FC236}">
              <a16:creationId xmlns:a16="http://schemas.microsoft.com/office/drawing/2014/main" id="{00000000-0008-0000-0100-0000B2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451" name="Line 203">
          <a:extLst>
            <a:ext uri="{FF2B5EF4-FFF2-40B4-BE49-F238E27FC236}">
              <a16:creationId xmlns:a16="http://schemas.microsoft.com/office/drawing/2014/main" id="{00000000-0008-0000-0100-0000B3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52" name="Line 204">
          <a:extLst>
            <a:ext uri="{FF2B5EF4-FFF2-40B4-BE49-F238E27FC236}">
              <a16:creationId xmlns:a16="http://schemas.microsoft.com/office/drawing/2014/main" id="{00000000-0008-0000-0100-0000B4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53" name="Line 205">
          <a:extLst>
            <a:ext uri="{FF2B5EF4-FFF2-40B4-BE49-F238E27FC236}">
              <a16:creationId xmlns:a16="http://schemas.microsoft.com/office/drawing/2014/main" id="{00000000-0008-0000-0100-0000B5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2454" name="Line 206">
          <a:extLst>
            <a:ext uri="{FF2B5EF4-FFF2-40B4-BE49-F238E27FC236}">
              <a16:creationId xmlns:a16="http://schemas.microsoft.com/office/drawing/2014/main" id="{00000000-0008-0000-0100-0000B6C80200}"/>
            </a:ext>
          </a:extLst>
        </xdr:cNvPr>
        <xdr:cNvSpPr>
          <a:spLocks noChangeShapeType="1"/>
        </xdr:cNvSpPr>
      </xdr:nvSpPr>
      <xdr:spPr bwMode="auto">
        <a:xfrm>
          <a:off x="117690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2455" name="Line 207">
          <a:extLst>
            <a:ext uri="{FF2B5EF4-FFF2-40B4-BE49-F238E27FC236}">
              <a16:creationId xmlns:a16="http://schemas.microsoft.com/office/drawing/2014/main" id="{00000000-0008-0000-0100-0000B7C80200}"/>
            </a:ext>
          </a:extLst>
        </xdr:cNvPr>
        <xdr:cNvSpPr>
          <a:spLocks noChangeShapeType="1"/>
        </xdr:cNvSpPr>
      </xdr:nvSpPr>
      <xdr:spPr bwMode="auto">
        <a:xfrm>
          <a:off x="118814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2456" name="Line 208">
          <a:extLst>
            <a:ext uri="{FF2B5EF4-FFF2-40B4-BE49-F238E27FC236}">
              <a16:creationId xmlns:a16="http://schemas.microsoft.com/office/drawing/2014/main" id="{00000000-0008-0000-0100-0000B8C80200}"/>
            </a:ext>
          </a:extLst>
        </xdr:cNvPr>
        <xdr:cNvSpPr>
          <a:spLocks noChangeShapeType="1"/>
        </xdr:cNvSpPr>
      </xdr:nvSpPr>
      <xdr:spPr bwMode="auto">
        <a:xfrm>
          <a:off x="124434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2457" name="Line 209">
          <a:extLst>
            <a:ext uri="{FF2B5EF4-FFF2-40B4-BE49-F238E27FC236}">
              <a16:creationId xmlns:a16="http://schemas.microsoft.com/office/drawing/2014/main" id="{00000000-0008-0000-0100-0000B9C80200}"/>
            </a:ext>
          </a:extLst>
        </xdr:cNvPr>
        <xdr:cNvSpPr>
          <a:spLocks noChangeShapeType="1"/>
        </xdr:cNvSpPr>
      </xdr:nvSpPr>
      <xdr:spPr bwMode="auto">
        <a:xfrm>
          <a:off x="124434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458" name="Line 210">
          <a:extLst>
            <a:ext uri="{FF2B5EF4-FFF2-40B4-BE49-F238E27FC236}">
              <a16:creationId xmlns:a16="http://schemas.microsoft.com/office/drawing/2014/main" id="{00000000-0008-0000-0100-0000BAC80200}"/>
            </a:ext>
          </a:extLst>
        </xdr:cNvPr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459" name="Line 211">
          <a:extLst>
            <a:ext uri="{FF2B5EF4-FFF2-40B4-BE49-F238E27FC236}">
              <a16:creationId xmlns:a16="http://schemas.microsoft.com/office/drawing/2014/main" id="{00000000-0008-0000-0100-0000BBC80200}"/>
            </a:ext>
          </a:extLst>
        </xdr:cNvPr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460" name="Line 212">
          <a:extLst>
            <a:ext uri="{FF2B5EF4-FFF2-40B4-BE49-F238E27FC236}">
              <a16:creationId xmlns:a16="http://schemas.microsoft.com/office/drawing/2014/main" id="{00000000-0008-0000-0100-0000BC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461" name="Line 213">
          <a:extLst>
            <a:ext uri="{FF2B5EF4-FFF2-40B4-BE49-F238E27FC236}">
              <a16:creationId xmlns:a16="http://schemas.microsoft.com/office/drawing/2014/main" id="{00000000-0008-0000-0100-0000BDC80200}"/>
            </a:ext>
          </a:extLst>
        </xdr:cNvPr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2462" name="Line 214">
          <a:extLst>
            <a:ext uri="{FF2B5EF4-FFF2-40B4-BE49-F238E27FC236}">
              <a16:creationId xmlns:a16="http://schemas.microsoft.com/office/drawing/2014/main" id="{00000000-0008-0000-0100-0000BEC80200}"/>
            </a:ext>
          </a:extLst>
        </xdr:cNvPr>
        <xdr:cNvSpPr>
          <a:spLocks noChangeShapeType="1"/>
        </xdr:cNvSpPr>
      </xdr:nvSpPr>
      <xdr:spPr bwMode="auto">
        <a:xfrm>
          <a:off x="126682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2463" name="Line 215">
          <a:extLst>
            <a:ext uri="{FF2B5EF4-FFF2-40B4-BE49-F238E27FC236}">
              <a16:creationId xmlns:a16="http://schemas.microsoft.com/office/drawing/2014/main" id="{00000000-0008-0000-0100-0000BFC80200}"/>
            </a:ext>
          </a:extLst>
        </xdr:cNvPr>
        <xdr:cNvSpPr>
          <a:spLocks noChangeShapeType="1"/>
        </xdr:cNvSpPr>
      </xdr:nvSpPr>
      <xdr:spPr bwMode="auto">
        <a:xfrm>
          <a:off x="61493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64" name="Line 216">
          <a:extLst>
            <a:ext uri="{FF2B5EF4-FFF2-40B4-BE49-F238E27FC236}">
              <a16:creationId xmlns:a16="http://schemas.microsoft.com/office/drawing/2014/main" id="{00000000-0008-0000-0100-0000C0C8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465" name="Line 217">
          <a:extLst>
            <a:ext uri="{FF2B5EF4-FFF2-40B4-BE49-F238E27FC236}">
              <a16:creationId xmlns:a16="http://schemas.microsoft.com/office/drawing/2014/main" id="{00000000-0008-0000-0100-0000C1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466" name="Line 218">
          <a:extLst>
            <a:ext uri="{FF2B5EF4-FFF2-40B4-BE49-F238E27FC236}">
              <a16:creationId xmlns:a16="http://schemas.microsoft.com/office/drawing/2014/main" id="{00000000-0008-0000-0100-0000C2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467" name="Line 219">
          <a:extLst>
            <a:ext uri="{FF2B5EF4-FFF2-40B4-BE49-F238E27FC236}">
              <a16:creationId xmlns:a16="http://schemas.microsoft.com/office/drawing/2014/main" id="{00000000-0008-0000-0100-0000C3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468" name="Line 220">
          <a:extLst>
            <a:ext uri="{FF2B5EF4-FFF2-40B4-BE49-F238E27FC236}">
              <a16:creationId xmlns:a16="http://schemas.microsoft.com/office/drawing/2014/main" id="{00000000-0008-0000-0100-0000C4C80200}"/>
            </a:ext>
          </a:extLst>
        </xdr:cNvPr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469" name="Line 221">
          <a:extLst>
            <a:ext uri="{FF2B5EF4-FFF2-40B4-BE49-F238E27FC236}">
              <a16:creationId xmlns:a16="http://schemas.microsoft.com/office/drawing/2014/main" id="{00000000-0008-0000-0100-0000C5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470" name="Line 222">
          <a:extLst>
            <a:ext uri="{FF2B5EF4-FFF2-40B4-BE49-F238E27FC236}">
              <a16:creationId xmlns:a16="http://schemas.microsoft.com/office/drawing/2014/main" id="{00000000-0008-0000-0100-0000C6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471" name="Line 223">
          <a:extLst>
            <a:ext uri="{FF2B5EF4-FFF2-40B4-BE49-F238E27FC236}">
              <a16:creationId xmlns:a16="http://schemas.microsoft.com/office/drawing/2014/main" id="{00000000-0008-0000-0100-0000C7C80200}"/>
            </a:ext>
          </a:extLst>
        </xdr:cNvPr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472" name="Line 224">
          <a:extLst>
            <a:ext uri="{FF2B5EF4-FFF2-40B4-BE49-F238E27FC236}">
              <a16:creationId xmlns:a16="http://schemas.microsoft.com/office/drawing/2014/main" id="{00000000-0008-0000-0100-0000C8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473" name="Line 225">
          <a:extLst>
            <a:ext uri="{FF2B5EF4-FFF2-40B4-BE49-F238E27FC236}">
              <a16:creationId xmlns:a16="http://schemas.microsoft.com/office/drawing/2014/main" id="{00000000-0008-0000-0100-0000C9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474" name="Line 226">
          <a:extLst>
            <a:ext uri="{FF2B5EF4-FFF2-40B4-BE49-F238E27FC236}">
              <a16:creationId xmlns:a16="http://schemas.microsoft.com/office/drawing/2014/main" id="{00000000-0008-0000-0100-0000CAC80200}"/>
            </a:ext>
          </a:extLst>
        </xdr:cNvPr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475" name="Line 227">
          <a:extLst>
            <a:ext uri="{FF2B5EF4-FFF2-40B4-BE49-F238E27FC236}">
              <a16:creationId xmlns:a16="http://schemas.microsoft.com/office/drawing/2014/main" id="{00000000-0008-0000-0100-0000CB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476" name="Line 228">
          <a:extLst>
            <a:ext uri="{FF2B5EF4-FFF2-40B4-BE49-F238E27FC236}">
              <a16:creationId xmlns:a16="http://schemas.microsoft.com/office/drawing/2014/main" id="{00000000-0008-0000-0100-0000CCC80200}"/>
            </a:ext>
          </a:extLst>
        </xdr:cNvPr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477" name="Line 229">
          <a:extLst>
            <a:ext uri="{FF2B5EF4-FFF2-40B4-BE49-F238E27FC236}">
              <a16:creationId xmlns:a16="http://schemas.microsoft.com/office/drawing/2014/main" id="{00000000-0008-0000-0100-0000CD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478" name="Line 230">
          <a:extLst>
            <a:ext uri="{FF2B5EF4-FFF2-40B4-BE49-F238E27FC236}">
              <a16:creationId xmlns:a16="http://schemas.microsoft.com/office/drawing/2014/main" id="{00000000-0008-0000-0100-0000CE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479" name="Line 231">
          <a:extLst>
            <a:ext uri="{FF2B5EF4-FFF2-40B4-BE49-F238E27FC236}">
              <a16:creationId xmlns:a16="http://schemas.microsoft.com/office/drawing/2014/main" id="{00000000-0008-0000-0100-0000CFC80200}"/>
            </a:ext>
          </a:extLst>
        </xdr:cNvPr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480" name="Line 232">
          <a:extLst>
            <a:ext uri="{FF2B5EF4-FFF2-40B4-BE49-F238E27FC236}">
              <a16:creationId xmlns:a16="http://schemas.microsoft.com/office/drawing/2014/main" id="{00000000-0008-0000-0100-0000D0C8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81" name="Line 233">
          <a:extLst>
            <a:ext uri="{FF2B5EF4-FFF2-40B4-BE49-F238E27FC236}">
              <a16:creationId xmlns:a16="http://schemas.microsoft.com/office/drawing/2014/main" id="{00000000-0008-0000-0100-0000D1C8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82" name="Line 234">
          <a:extLst>
            <a:ext uri="{FF2B5EF4-FFF2-40B4-BE49-F238E27FC236}">
              <a16:creationId xmlns:a16="http://schemas.microsoft.com/office/drawing/2014/main" id="{00000000-0008-0000-0100-0000D2C8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83" name="Line 235">
          <a:extLst>
            <a:ext uri="{FF2B5EF4-FFF2-40B4-BE49-F238E27FC236}">
              <a16:creationId xmlns:a16="http://schemas.microsoft.com/office/drawing/2014/main" id="{00000000-0008-0000-0100-0000D3C8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84" name="Line 236">
          <a:extLst>
            <a:ext uri="{FF2B5EF4-FFF2-40B4-BE49-F238E27FC236}">
              <a16:creationId xmlns:a16="http://schemas.microsoft.com/office/drawing/2014/main" id="{00000000-0008-0000-0100-0000D4C8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85" name="Line 237">
          <a:extLst>
            <a:ext uri="{FF2B5EF4-FFF2-40B4-BE49-F238E27FC236}">
              <a16:creationId xmlns:a16="http://schemas.microsoft.com/office/drawing/2014/main" id="{00000000-0008-0000-0100-0000D5C8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86" name="Line 238">
          <a:extLst>
            <a:ext uri="{FF2B5EF4-FFF2-40B4-BE49-F238E27FC236}">
              <a16:creationId xmlns:a16="http://schemas.microsoft.com/office/drawing/2014/main" id="{00000000-0008-0000-0100-0000D6C8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87" name="Line 239">
          <a:extLst>
            <a:ext uri="{FF2B5EF4-FFF2-40B4-BE49-F238E27FC236}">
              <a16:creationId xmlns:a16="http://schemas.microsoft.com/office/drawing/2014/main" id="{00000000-0008-0000-0100-0000D7C8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88" name="Line 240">
          <a:extLst>
            <a:ext uri="{FF2B5EF4-FFF2-40B4-BE49-F238E27FC236}">
              <a16:creationId xmlns:a16="http://schemas.microsoft.com/office/drawing/2014/main" id="{00000000-0008-0000-0100-0000D8C8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89" name="Line 241">
          <a:extLst>
            <a:ext uri="{FF2B5EF4-FFF2-40B4-BE49-F238E27FC236}">
              <a16:creationId xmlns:a16="http://schemas.microsoft.com/office/drawing/2014/main" id="{00000000-0008-0000-0100-0000D9C8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90" name="Line 242">
          <a:extLst>
            <a:ext uri="{FF2B5EF4-FFF2-40B4-BE49-F238E27FC236}">
              <a16:creationId xmlns:a16="http://schemas.microsoft.com/office/drawing/2014/main" id="{00000000-0008-0000-0100-0000DAC8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91" name="Line 243">
          <a:extLst>
            <a:ext uri="{FF2B5EF4-FFF2-40B4-BE49-F238E27FC236}">
              <a16:creationId xmlns:a16="http://schemas.microsoft.com/office/drawing/2014/main" id="{00000000-0008-0000-0100-0000DBC8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92" name="Line 244">
          <a:extLst>
            <a:ext uri="{FF2B5EF4-FFF2-40B4-BE49-F238E27FC236}">
              <a16:creationId xmlns:a16="http://schemas.microsoft.com/office/drawing/2014/main" id="{00000000-0008-0000-0100-0000DCC8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93" name="Line 245">
          <a:extLst>
            <a:ext uri="{FF2B5EF4-FFF2-40B4-BE49-F238E27FC236}">
              <a16:creationId xmlns:a16="http://schemas.microsoft.com/office/drawing/2014/main" id="{00000000-0008-0000-0100-0000DDC8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94" name="Line 246">
          <a:extLst>
            <a:ext uri="{FF2B5EF4-FFF2-40B4-BE49-F238E27FC236}">
              <a16:creationId xmlns:a16="http://schemas.microsoft.com/office/drawing/2014/main" id="{00000000-0008-0000-0100-0000DEC8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95" name="Line 247">
          <a:extLst>
            <a:ext uri="{FF2B5EF4-FFF2-40B4-BE49-F238E27FC236}">
              <a16:creationId xmlns:a16="http://schemas.microsoft.com/office/drawing/2014/main" id="{00000000-0008-0000-0100-0000DFC8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96" name="Line 248">
          <a:extLst>
            <a:ext uri="{FF2B5EF4-FFF2-40B4-BE49-F238E27FC236}">
              <a16:creationId xmlns:a16="http://schemas.microsoft.com/office/drawing/2014/main" id="{00000000-0008-0000-0100-0000E0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97" name="Line 249">
          <a:extLst>
            <a:ext uri="{FF2B5EF4-FFF2-40B4-BE49-F238E27FC236}">
              <a16:creationId xmlns:a16="http://schemas.microsoft.com/office/drawing/2014/main" id="{00000000-0008-0000-0100-0000E1C8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98" name="Line 250">
          <a:extLst>
            <a:ext uri="{FF2B5EF4-FFF2-40B4-BE49-F238E27FC236}">
              <a16:creationId xmlns:a16="http://schemas.microsoft.com/office/drawing/2014/main" id="{00000000-0008-0000-0100-0000E2C8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499" name="Line 251">
          <a:extLst>
            <a:ext uri="{FF2B5EF4-FFF2-40B4-BE49-F238E27FC236}">
              <a16:creationId xmlns:a16="http://schemas.microsoft.com/office/drawing/2014/main" id="{00000000-0008-0000-0100-0000E3C80200}"/>
            </a:ext>
          </a:extLst>
        </xdr:cNvPr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500" name="Line 252">
          <a:extLst>
            <a:ext uri="{FF2B5EF4-FFF2-40B4-BE49-F238E27FC236}">
              <a16:creationId xmlns:a16="http://schemas.microsoft.com/office/drawing/2014/main" id="{00000000-0008-0000-0100-0000E4C80200}"/>
            </a:ext>
          </a:extLst>
        </xdr:cNvPr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501" name="Line 253">
          <a:extLst>
            <a:ext uri="{FF2B5EF4-FFF2-40B4-BE49-F238E27FC236}">
              <a16:creationId xmlns:a16="http://schemas.microsoft.com/office/drawing/2014/main" id="{00000000-0008-0000-0100-0000E5C80200}"/>
            </a:ext>
          </a:extLst>
        </xdr:cNvPr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502" name="Line 254">
          <a:extLst>
            <a:ext uri="{FF2B5EF4-FFF2-40B4-BE49-F238E27FC236}">
              <a16:creationId xmlns:a16="http://schemas.microsoft.com/office/drawing/2014/main" id="{00000000-0008-0000-0100-0000E6C80200}"/>
            </a:ext>
          </a:extLst>
        </xdr:cNvPr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503" name="Line 255">
          <a:extLst>
            <a:ext uri="{FF2B5EF4-FFF2-40B4-BE49-F238E27FC236}">
              <a16:creationId xmlns:a16="http://schemas.microsoft.com/office/drawing/2014/main" id="{00000000-0008-0000-0100-0000E7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504" name="Line 256">
          <a:extLst>
            <a:ext uri="{FF2B5EF4-FFF2-40B4-BE49-F238E27FC236}">
              <a16:creationId xmlns:a16="http://schemas.microsoft.com/office/drawing/2014/main" id="{00000000-0008-0000-0100-0000E8C80200}"/>
            </a:ext>
          </a:extLst>
        </xdr:cNvPr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2505" name="Line 257">
          <a:extLst>
            <a:ext uri="{FF2B5EF4-FFF2-40B4-BE49-F238E27FC236}">
              <a16:creationId xmlns:a16="http://schemas.microsoft.com/office/drawing/2014/main" id="{00000000-0008-0000-0100-0000E9C80200}"/>
            </a:ext>
          </a:extLst>
        </xdr:cNvPr>
        <xdr:cNvSpPr>
          <a:spLocks noChangeShapeType="1"/>
        </xdr:cNvSpPr>
      </xdr:nvSpPr>
      <xdr:spPr bwMode="auto">
        <a:xfrm>
          <a:off x="56997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2506" name="Line 258">
          <a:extLst>
            <a:ext uri="{FF2B5EF4-FFF2-40B4-BE49-F238E27FC236}">
              <a16:creationId xmlns:a16="http://schemas.microsoft.com/office/drawing/2014/main" id="{00000000-0008-0000-0100-0000EAC80200}"/>
            </a:ext>
          </a:extLst>
        </xdr:cNvPr>
        <xdr:cNvSpPr>
          <a:spLocks noChangeShapeType="1"/>
        </xdr:cNvSpPr>
      </xdr:nvSpPr>
      <xdr:spPr bwMode="auto">
        <a:xfrm>
          <a:off x="35642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2507" name="Line 259">
          <a:extLst>
            <a:ext uri="{FF2B5EF4-FFF2-40B4-BE49-F238E27FC236}">
              <a16:creationId xmlns:a16="http://schemas.microsoft.com/office/drawing/2014/main" id="{00000000-0008-0000-0100-0000EBC80200}"/>
            </a:ext>
          </a:extLst>
        </xdr:cNvPr>
        <xdr:cNvSpPr>
          <a:spLocks noChangeShapeType="1"/>
        </xdr:cNvSpPr>
      </xdr:nvSpPr>
      <xdr:spPr bwMode="auto">
        <a:xfrm>
          <a:off x="37890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2508" name="Line 260">
          <a:extLst>
            <a:ext uri="{FF2B5EF4-FFF2-40B4-BE49-F238E27FC236}">
              <a16:creationId xmlns:a16="http://schemas.microsoft.com/office/drawing/2014/main" id="{00000000-0008-0000-0100-0000ECC80200}"/>
            </a:ext>
          </a:extLst>
        </xdr:cNvPr>
        <xdr:cNvSpPr>
          <a:spLocks noChangeShapeType="1"/>
        </xdr:cNvSpPr>
      </xdr:nvSpPr>
      <xdr:spPr bwMode="auto">
        <a:xfrm>
          <a:off x="39014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2509" name="Line 261">
          <a:extLst>
            <a:ext uri="{FF2B5EF4-FFF2-40B4-BE49-F238E27FC236}">
              <a16:creationId xmlns:a16="http://schemas.microsoft.com/office/drawing/2014/main" id="{00000000-0008-0000-0100-0000EDC80200}"/>
            </a:ext>
          </a:extLst>
        </xdr:cNvPr>
        <xdr:cNvSpPr>
          <a:spLocks noChangeShapeType="1"/>
        </xdr:cNvSpPr>
      </xdr:nvSpPr>
      <xdr:spPr bwMode="auto">
        <a:xfrm>
          <a:off x="34518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182510" name="Line 262">
          <a:extLst>
            <a:ext uri="{FF2B5EF4-FFF2-40B4-BE49-F238E27FC236}">
              <a16:creationId xmlns:a16="http://schemas.microsoft.com/office/drawing/2014/main" id="{00000000-0008-0000-0100-0000EEC80200}"/>
            </a:ext>
          </a:extLst>
        </xdr:cNvPr>
        <xdr:cNvSpPr>
          <a:spLocks noChangeShapeType="1"/>
        </xdr:cNvSpPr>
      </xdr:nvSpPr>
      <xdr:spPr bwMode="auto">
        <a:xfrm>
          <a:off x="4127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511" name="Line 263">
          <a:extLst>
            <a:ext uri="{FF2B5EF4-FFF2-40B4-BE49-F238E27FC236}">
              <a16:creationId xmlns:a16="http://schemas.microsoft.com/office/drawing/2014/main" id="{00000000-0008-0000-0100-0000EFC80200}"/>
            </a:ext>
          </a:extLst>
        </xdr:cNvPr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512" name="Line 264">
          <a:extLst>
            <a:ext uri="{FF2B5EF4-FFF2-40B4-BE49-F238E27FC236}">
              <a16:creationId xmlns:a16="http://schemas.microsoft.com/office/drawing/2014/main" id="{00000000-0008-0000-0100-0000F0C80200}"/>
            </a:ext>
          </a:extLst>
        </xdr:cNvPr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513" name="Line 265">
          <a:extLst>
            <a:ext uri="{FF2B5EF4-FFF2-40B4-BE49-F238E27FC236}">
              <a16:creationId xmlns:a16="http://schemas.microsoft.com/office/drawing/2014/main" id="{00000000-0008-0000-0100-0000F1C80200}"/>
            </a:ext>
          </a:extLst>
        </xdr:cNvPr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514" name="Line 266">
          <a:extLst>
            <a:ext uri="{FF2B5EF4-FFF2-40B4-BE49-F238E27FC236}">
              <a16:creationId xmlns:a16="http://schemas.microsoft.com/office/drawing/2014/main" id="{00000000-0008-0000-0100-0000F2C80200}"/>
            </a:ext>
          </a:extLst>
        </xdr:cNvPr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515" name="Line 267">
          <a:extLst>
            <a:ext uri="{FF2B5EF4-FFF2-40B4-BE49-F238E27FC236}">
              <a16:creationId xmlns:a16="http://schemas.microsoft.com/office/drawing/2014/main" id="{00000000-0008-0000-0100-0000F3C80200}"/>
            </a:ext>
          </a:extLst>
        </xdr:cNvPr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516" name="Line 268">
          <a:extLst>
            <a:ext uri="{FF2B5EF4-FFF2-40B4-BE49-F238E27FC236}">
              <a16:creationId xmlns:a16="http://schemas.microsoft.com/office/drawing/2014/main" id="{00000000-0008-0000-0100-0000F4C80200}"/>
            </a:ext>
          </a:extLst>
        </xdr:cNvPr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517" name="Line 269">
          <a:extLst>
            <a:ext uri="{FF2B5EF4-FFF2-40B4-BE49-F238E27FC236}">
              <a16:creationId xmlns:a16="http://schemas.microsoft.com/office/drawing/2014/main" id="{00000000-0008-0000-0100-0000F5C80200}"/>
            </a:ext>
          </a:extLst>
        </xdr:cNvPr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518" name="Line 270">
          <a:extLst>
            <a:ext uri="{FF2B5EF4-FFF2-40B4-BE49-F238E27FC236}">
              <a16:creationId xmlns:a16="http://schemas.microsoft.com/office/drawing/2014/main" id="{00000000-0008-0000-0100-0000F6C80200}"/>
            </a:ext>
          </a:extLst>
        </xdr:cNvPr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519" name="Line 271">
          <a:extLst>
            <a:ext uri="{FF2B5EF4-FFF2-40B4-BE49-F238E27FC236}">
              <a16:creationId xmlns:a16="http://schemas.microsoft.com/office/drawing/2014/main" id="{00000000-0008-0000-0100-0000F7C80200}"/>
            </a:ext>
          </a:extLst>
        </xdr:cNvPr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520" name="Line 272">
          <a:extLst>
            <a:ext uri="{FF2B5EF4-FFF2-40B4-BE49-F238E27FC236}">
              <a16:creationId xmlns:a16="http://schemas.microsoft.com/office/drawing/2014/main" id="{00000000-0008-0000-0100-0000F8C80200}"/>
            </a:ext>
          </a:extLst>
        </xdr:cNvPr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521" name="Line 273">
          <a:extLst>
            <a:ext uri="{FF2B5EF4-FFF2-40B4-BE49-F238E27FC236}">
              <a16:creationId xmlns:a16="http://schemas.microsoft.com/office/drawing/2014/main" id="{00000000-0008-0000-0100-0000F9C80200}"/>
            </a:ext>
          </a:extLst>
        </xdr:cNvPr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522" name="Line 274">
          <a:extLst>
            <a:ext uri="{FF2B5EF4-FFF2-40B4-BE49-F238E27FC236}">
              <a16:creationId xmlns:a16="http://schemas.microsoft.com/office/drawing/2014/main" id="{00000000-0008-0000-0100-0000FAC80200}"/>
            </a:ext>
          </a:extLst>
        </xdr:cNvPr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523" name="Line 275">
          <a:extLst>
            <a:ext uri="{FF2B5EF4-FFF2-40B4-BE49-F238E27FC236}">
              <a16:creationId xmlns:a16="http://schemas.microsoft.com/office/drawing/2014/main" id="{00000000-0008-0000-0100-0000FBC80200}"/>
            </a:ext>
          </a:extLst>
        </xdr:cNvPr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524" name="Line 276">
          <a:extLst>
            <a:ext uri="{FF2B5EF4-FFF2-40B4-BE49-F238E27FC236}">
              <a16:creationId xmlns:a16="http://schemas.microsoft.com/office/drawing/2014/main" id="{00000000-0008-0000-0100-0000FCC80200}"/>
            </a:ext>
          </a:extLst>
        </xdr:cNvPr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525" name="Line 277">
          <a:extLst>
            <a:ext uri="{FF2B5EF4-FFF2-40B4-BE49-F238E27FC236}">
              <a16:creationId xmlns:a16="http://schemas.microsoft.com/office/drawing/2014/main" id="{00000000-0008-0000-0100-0000FDC80200}"/>
            </a:ext>
          </a:extLst>
        </xdr:cNvPr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2526" name="Line 278">
          <a:extLst>
            <a:ext uri="{FF2B5EF4-FFF2-40B4-BE49-F238E27FC236}">
              <a16:creationId xmlns:a16="http://schemas.microsoft.com/office/drawing/2014/main" id="{00000000-0008-0000-0100-0000FEC80200}"/>
            </a:ext>
          </a:extLst>
        </xdr:cNvPr>
        <xdr:cNvSpPr>
          <a:spLocks noChangeShapeType="1"/>
        </xdr:cNvSpPr>
      </xdr:nvSpPr>
      <xdr:spPr bwMode="auto">
        <a:xfrm>
          <a:off x="40138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2527" name="Line 279">
          <a:extLst>
            <a:ext uri="{FF2B5EF4-FFF2-40B4-BE49-F238E27FC236}">
              <a16:creationId xmlns:a16="http://schemas.microsoft.com/office/drawing/2014/main" id="{00000000-0008-0000-0100-0000FFC80200}"/>
            </a:ext>
          </a:extLst>
        </xdr:cNvPr>
        <xdr:cNvSpPr>
          <a:spLocks noChangeShapeType="1"/>
        </xdr:cNvSpPr>
      </xdr:nvSpPr>
      <xdr:spPr bwMode="auto">
        <a:xfrm>
          <a:off x="42386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528" name="Line 280">
          <a:extLst>
            <a:ext uri="{FF2B5EF4-FFF2-40B4-BE49-F238E27FC236}">
              <a16:creationId xmlns:a16="http://schemas.microsoft.com/office/drawing/2014/main" id="{00000000-0008-0000-0100-000000C90200}"/>
            </a:ext>
          </a:extLst>
        </xdr:cNvPr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529" name="Line 281">
          <a:extLst>
            <a:ext uri="{FF2B5EF4-FFF2-40B4-BE49-F238E27FC236}">
              <a16:creationId xmlns:a16="http://schemas.microsoft.com/office/drawing/2014/main" id="{00000000-0008-0000-0100-000001C90200}"/>
            </a:ext>
          </a:extLst>
        </xdr:cNvPr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530" name="Line 282">
          <a:extLst>
            <a:ext uri="{FF2B5EF4-FFF2-40B4-BE49-F238E27FC236}">
              <a16:creationId xmlns:a16="http://schemas.microsoft.com/office/drawing/2014/main" id="{00000000-0008-0000-0100-000002C90200}"/>
            </a:ext>
          </a:extLst>
        </xdr:cNvPr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531" name="Line 283">
          <a:extLst>
            <a:ext uri="{FF2B5EF4-FFF2-40B4-BE49-F238E27FC236}">
              <a16:creationId xmlns:a16="http://schemas.microsoft.com/office/drawing/2014/main" id="{00000000-0008-0000-0100-000003C90200}"/>
            </a:ext>
          </a:extLst>
        </xdr:cNvPr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532" name="Line 284">
          <a:extLst>
            <a:ext uri="{FF2B5EF4-FFF2-40B4-BE49-F238E27FC236}">
              <a16:creationId xmlns:a16="http://schemas.microsoft.com/office/drawing/2014/main" id="{00000000-0008-0000-0100-000004C90200}"/>
            </a:ext>
          </a:extLst>
        </xdr:cNvPr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533" name="Line 285">
          <a:extLst>
            <a:ext uri="{FF2B5EF4-FFF2-40B4-BE49-F238E27FC236}">
              <a16:creationId xmlns:a16="http://schemas.microsoft.com/office/drawing/2014/main" id="{00000000-0008-0000-0100-000005C90200}"/>
            </a:ext>
          </a:extLst>
        </xdr:cNvPr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534" name="Line 286">
          <a:extLst>
            <a:ext uri="{FF2B5EF4-FFF2-40B4-BE49-F238E27FC236}">
              <a16:creationId xmlns:a16="http://schemas.microsoft.com/office/drawing/2014/main" id="{00000000-0008-0000-0100-000006C90200}"/>
            </a:ext>
          </a:extLst>
        </xdr:cNvPr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535" name="Line 287">
          <a:extLst>
            <a:ext uri="{FF2B5EF4-FFF2-40B4-BE49-F238E27FC236}">
              <a16:creationId xmlns:a16="http://schemas.microsoft.com/office/drawing/2014/main" id="{00000000-0008-0000-0100-000007C90200}"/>
            </a:ext>
          </a:extLst>
        </xdr:cNvPr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536" name="Line 288">
          <a:extLst>
            <a:ext uri="{FF2B5EF4-FFF2-40B4-BE49-F238E27FC236}">
              <a16:creationId xmlns:a16="http://schemas.microsoft.com/office/drawing/2014/main" id="{00000000-0008-0000-0100-000008C90200}"/>
            </a:ext>
          </a:extLst>
        </xdr:cNvPr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537" name="Line 289">
          <a:extLst>
            <a:ext uri="{FF2B5EF4-FFF2-40B4-BE49-F238E27FC236}">
              <a16:creationId xmlns:a16="http://schemas.microsoft.com/office/drawing/2014/main" id="{00000000-0008-0000-0100-000009C90200}"/>
            </a:ext>
          </a:extLst>
        </xdr:cNvPr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538" name="Line 290">
          <a:extLst>
            <a:ext uri="{FF2B5EF4-FFF2-40B4-BE49-F238E27FC236}">
              <a16:creationId xmlns:a16="http://schemas.microsoft.com/office/drawing/2014/main" id="{00000000-0008-0000-0100-00000AC90200}"/>
            </a:ext>
          </a:extLst>
        </xdr:cNvPr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539" name="Line 291">
          <a:extLst>
            <a:ext uri="{FF2B5EF4-FFF2-40B4-BE49-F238E27FC236}">
              <a16:creationId xmlns:a16="http://schemas.microsoft.com/office/drawing/2014/main" id="{00000000-0008-0000-0100-00000BC90200}"/>
            </a:ext>
          </a:extLst>
        </xdr:cNvPr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540" name="Line 292">
          <a:extLst>
            <a:ext uri="{FF2B5EF4-FFF2-40B4-BE49-F238E27FC236}">
              <a16:creationId xmlns:a16="http://schemas.microsoft.com/office/drawing/2014/main" id="{00000000-0008-0000-0100-00000CC90200}"/>
            </a:ext>
          </a:extLst>
        </xdr:cNvPr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541" name="Line 293">
          <a:extLst>
            <a:ext uri="{FF2B5EF4-FFF2-40B4-BE49-F238E27FC236}">
              <a16:creationId xmlns:a16="http://schemas.microsoft.com/office/drawing/2014/main" id="{00000000-0008-0000-0100-00000DC90200}"/>
            </a:ext>
          </a:extLst>
        </xdr:cNvPr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542" name="Line 294">
          <a:extLst>
            <a:ext uri="{FF2B5EF4-FFF2-40B4-BE49-F238E27FC236}">
              <a16:creationId xmlns:a16="http://schemas.microsoft.com/office/drawing/2014/main" id="{00000000-0008-0000-0100-00000EC90200}"/>
            </a:ext>
          </a:extLst>
        </xdr:cNvPr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543" name="Line 295">
          <a:extLst>
            <a:ext uri="{FF2B5EF4-FFF2-40B4-BE49-F238E27FC236}">
              <a16:creationId xmlns:a16="http://schemas.microsoft.com/office/drawing/2014/main" id="{00000000-0008-0000-0100-00000FC90200}"/>
            </a:ext>
          </a:extLst>
        </xdr:cNvPr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544" name="Line 296">
          <a:extLst>
            <a:ext uri="{FF2B5EF4-FFF2-40B4-BE49-F238E27FC236}">
              <a16:creationId xmlns:a16="http://schemas.microsoft.com/office/drawing/2014/main" id="{00000000-0008-0000-0100-000010C9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545" name="Line 297">
          <a:extLst>
            <a:ext uri="{FF2B5EF4-FFF2-40B4-BE49-F238E27FC236}">
              <a16:creationId xmlns:a16="http://schemas.microsoft.com/office/drawing/2014/main" id="{00000000-0008-0000-0100-000011C90200}"/>
            </a:ext>
          </a:extLst>
        </xdr:cNvPr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546" name="Line 298">
          <a:extLst>
            <a:ext uri="{FF2B5EF4-FFF2-40B4-BE49-F238E27FC236}">
              <a16:creationId xmlns:a16="http://schemas.microsoft.com/office/drawing/2014/main" id="{00000000-0008-0000-0100-000012C90200}"/>
            </a:ext>
          </a:extLst>
        </xdr:cNvPr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7" name="Line 205">
          <a:extLst>
            <a:ext uri="{FF2B5EF4-FFF2-40B4-BE49-F238E27FC236}">
              <a16:creationId xmlns:a16="http://schemas.microsoft.com/office/drawing/2014/main" id="{00000000-0008-0000-0100-000013C90200}"/>
            </a:ext>
          </a:extLst>
        </xdr:cNvPr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8" name="Line 249">
          <a:extLst>
            <a:ext uri="{FF2B5EF4-FFF2-40B4-BE49-F238E27FC236}">
              <a16:creationId xmlns:a16="http://schemas.microsoft.com/office/drawing/2014/main" id="{00000000-0008-0000-0100-000014C90200}"/>
            </a:ext>
          </a:extLst>
        </xdr:cNvPr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9" name="Line 297">
          <a:extLst>
            <a:ext uri="{FF2B5EF4-FFF2-40B4-BE49-F238E27FC236}">
              <a16:creationId xmlns:a16="http://schemas.microsoft.com/office/drawing/2014/main" id="{00000000-0008-0000-0100-000015C90200}"/>
            </a:ext>
          </a:extLst>
        </xdr:cNvPr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0" name="Line 174">
          <a:extLst>
            <a:ext uri="{FF2B5EF4-FFF2-40B4-BE49-F238E27FC236}">
              <a16:creationId xmlns:a16="http://schemas.microsoft.com/office/drawing/2014/main" id="{00000000-0008-0000-0100-000016C90200}"/>
            </a:ext>
          </a:extLst>
        </xdr:cNvPr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2551" name="Line 175">
          <a:extLst>
            <a:ext uri="{FF2B5EF4-FFF2-40B4-BE49-F238E27FC236}">
              <a16:creationId xmlns:a16="http://schemas.microsoft.com/office/drawing/2014/main" id="{00000000-0008-0000-0100-000017C90200}"/>
            </a:ext>
          </a:extLst>
        </xdr:cNvPr>
        <xdr:cNvSpPr>
          <a:spLocks noChangeShapeType="1"/>
        </xdr:cNvSpPr>
      </xdr:nvSpPr>
      <xdr:spPr bwMode="auto">
        <a:xfrm>
          <a:off x="110947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2" name="Line 238">
          <a:extLst>
            <a:ext uri="{FF2B5EF4-FFF2-40B4-BE49-F238E27FC236}">
              <a16:creationId xmlns:a16="http://schemas.microsoft.com/office/drawing/2014/main" id="{00000000-0008-0000-0100-000018C90200}"/>
            </a:ext>
          </a:extLst>
        </xdr:cNvPr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2553" name="Line 251">
          <a:extLst>
            <a:ext uri="{FF2B5EF4-FFF2-40B4-BE49-F238E27FC236}">
              <a16:creationId xmlns:a16="http://schemas.microsoft.com/office/drawing/2014/main" id="{00000000-0008-0000-0100-000019C90200}"/>
            </a:ext>
          </a:extLst>
        </xdr:cNvPr>
        <xdr:cNvSpPr>
          <a:spLocks noChangeShapeType="1"/>
        </xdr:cNvSpPr>
      </xdr:nvSpPr>
      <xdr:spPr bwMode="auto">
        <a:xfrm>
          <a:off x="110947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4" name="Line 286">
          <a:extLst>
            <a:ext uri="{FF2B5EF4-FFF2-40B4-BE49-F238E27FC236}">
              <a16:creationId xmlns:a16="http://schemas.microsoft.com/office/drawing/2014/main" id="{00000000-0008-0000-0100-00001AC90200}"/>
            </a:ext>
          </a:extLst>
        </xdr:cNvPr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00" name="Line 170">
          <a:extLst>
            <a:ext uri="{FF2B5EF4-FFF2-40B4-BE49-F238E27FC236}">
              <a16:creationId xmlns:a16="http://schemas.microsoft.com/office/drawing/2014/main" id="{00000000-0008-0000-0300-0000FCC40200}"/>
            </a:ext>
          </a:extLst>
        </xdr:cNvPr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01" name="Line 171">
          <a:extLst>
            <a:ext uri="{FF2B5EF4-FFF2-40B4-BE49-F238E27FC236}">
              <a16:creationId xmlns:a16="http://schemas.microsoft.com/office/drawing/2014/main" id="{00000000-0008-0000-0300-0000FDC40200}"/>
            </a:ext>
          </a:extLst>
        </xdr:cNvPr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502" name="Line 172">
          <a:extLst>
            <a:ext uri="{FF2B5EF4-FFF2-40B4-BE49-F238E27FC236}">
              <a16:creationId xmlns:a16="http://schemas.microsoft.com/office/drawing/2014/main" id="{00000000-0008-0000-0300-0000FEC40200}"/>
            </a:ext>
          </a:extLst>
        </xdr:cNvPr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03" name="Line 173">
          <a:extLst>
            <a:ext uri="{FF2B5EF4-FFF2-40B4-BE49-F238E27FC236}">
              <a16:creationId xmlns:a16="http://schemas.microsoft.com/office/drawing/2014/main" id="{00000000-0008-0000-0300-0000FFC40200}"/>
            </a:ext>
          </a:extLst>
        </xdr:cNvPr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504" name="Line 174">
          <a:extLst>
            <a:ext uri="{FF2B5EF4-FFF2-40B4-BE49-F238E27FC236}">
              <a16:creationId xmlns:a16="http://schemas.microsoft.com/office/drawing/2014/main" id="{00000000-0008-0000-0300-000000C50200}"/>
            </a:ext>
          </a:extLst>
        </xdr:cNvPr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1505" name="Line 175">
          <a:extLst>
            <a:ext uri="{FF2B5EF4-FFF2-40B4-BE49-F238E27FC236}">
              <a16:creationId xmlns:a16="http://schemas.microsoft.com/office/drawing/2014/main" id="{00000000-0008-0000-0300-000001C50200}"/>
            </a:ext>
          </a:extLst>
        </xdr:cNvPr>
        <xdr:cNvSpPr>
          <a:spLocks noChangeShapeType="1"/>
        </xdr:cNvSpPr>
      </xdr:nvSpPr>
      <xdr:spPr bwMode="auto">
        <a:xfrm>
          <a:off x="35156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506" name="Line 176">
          <a:extLst>
            <a:ext uri="{FF2B5EF4-FFF2-40B4-BE49-F238E27FC236}">
              <a16:creationId xmlns:a16="http://schemas.microsoft.com/office/drawing/2014/main" id="{00000000-0008-0000-0300-000002C50200}"/>
            </a:ext>
          </a:extLst>
        </xdr:cNvPr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507" name="Line 177">
          <a:extLst>
            <a:ext uri="{FF2B5EF4-FFF2-40B4-BE49-F238E27FC236}">
              <a16:creationId xmlns:a16="http://schemas.microsoft.com/office/drawing/2014/main" id="{00000000-0008-0000-0300-000003C50200}"/>
            </a:ext>
          </a:extLst>
        </xdr:cNvPr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08" name="Line 178">
          <a:extLst>
            <a:ext uri="{FF2B5EF4-FFF2-40B4-BE49-F238E27FC236}">
              <a16:creationId xmlns:a16="http://schemas.microsoft.com/office/drawing/2014/main" id="{00000000-0008-0000-0300-000004C50200}"/>
            </a:ext>
          </a:extLst>
        </xdr:cNvPr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181509" name="Line 179">
          <a:extLst>
            <a:ext uri="{FF2B5EF4-FFF2-40B4-BE49-F238E27FC236}">
              <a16:creationId xmlns:a16="http://schemas.microsoft.com/office/drawing/2014/main" id="{00000000-0008-0000-0300-000005C50200}"/>
            </a:ext>
          </a:extLst>
        </xdr:cNvPr>
        <xdr:cNvSpPr>
          <a:spLocks noChangeShapeType="1"/>
        </xdr:cNvSpPr>
      </xdr:nvSpPr>
      <xdr:spPr bwMode="auto">
        <a:xfrm>
          <a:off x="59883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510" name="Line 180">
          <a:extLst>
            <a:ext uri="{FF2B5EF4-FFF2-40B4-BE49-F238E27FC236}">
              <a16:creationId xmlns:a16="http://schemas.microsoft.com/office/drawing/2014/main" id="{00000000-0008-0000-0300-000006C50200}"/>
            </a:ext>
          </a:extLst>
        </xdr:cNvPr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511" name="Line 181">
          <a:extLst>
            <a:ext uri="{FF2B5EF4-FFF2-40B4-BE49-F238E27FC236}">
              <a16:creationId xmlns:a16="http://schemas.microsoft.com/office/drawing/2014/main" id="{00000000-0008-0000-0300-000007C50200}"/>
            </a:ext>
          </a:extLst>
        </xdr:cNvPr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512" name="Line 182">
          <a:extLst>
            <a:ext uri="{FF2B5EF4-FFF2-40B4-BE49-F238E27FC236}">
              <a16:creationId xmlns:a16="http://schemas.microsoft.com/office/drawing/2014/main" id="{00000000-0008-0000-0300-000008C50200}"/>
            </a:ext>
          </a:extLst>
        </xdr:cNvPr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13" name="Line 183">
          <a:extLst>
            <a:ext uri="{FF2B5EF4-FFF2-40B4-BE49-F238E27FC236}">
              <a16:creationId xmlns:a16="http://schemas.microsoft.com/office/drawing/2014/main" id="{00000000-0008-0000-0300-000009C50200}"/>
            </a:ext>
          </a:extLst>
        </xdr:cNvPr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1514" name="Line 184">
          <a:extLst>
            <a:ext uri="{FF2B5EF4-FFF2-40B4-BE49-F238E27FC236}">
              <a16:creationId xmlns:a16="http://schemas.microsoft.com/office/drawing/2014/main" id="{00000000-0008-0000-0300-00000AC50200}"/>
            </a:ext>
          </a:extLst>
        </xdr:cNvPr>
        <xdr:cNvSpPr>
          <a:spLocks noChangeShapeType="1"/>
        </xdr:cNvSpPr>
      </xdr:nvSpPr>
      <xdr:spPr bwMode="auto">
        <a:xfrm>
          <a:off x="73371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1515" name="Line 185">
          <a:extLst>
            <a:ext uri="{FF2B5EF4-FFF2-40B4-BE49-F238E27FC236}">
              <a16:creationId xmlns:a16="http://schemas.microsoft.com/office/drawing/2014/main" id="{00000000-0008-0000-0300-00000BC50200}"/>
            </a:ext>
          </a:extLst>
        </xdr:cNvPr>
        <xdr:cNvSpPr>
          <a:spLocks noChangeShapeType="1"/>
        </xdr:cNvSpPr>
      </xdr:nvSpPr>
      <xdr:spPr bwMode="auto">
        <a:xfrm>
          <a:off x="11553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516" name="Line 186">
          <a:extLst>
            <a:ext uri="{FF2B5EF4-FFF2-40B4-BE49-F238E27FC236}">
              <a16:creationId xmlns:a16="http://schemas.microsoft.com/office/drawing/2014/main" id="{00000000-0008-0000-0300-00000CC50200}"/>
            </a:ext>
          </a:extLst>
        </xdr:cNvPr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17" name="Line 187">
          <a:extLst>
            <a:ext uri="{FF2B5EF4-FFF2-40B4-BE49-F238E27FC236}">
              <a16:creationId xmlns:a16="http://schemas.microsoft.com/office/drawing/2014/main" id="{00000000-0008-0000-0300-00000DC50200}"/>
            </a:ext>
          </a:extLst>
        </xdr:cNvPr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518" name="Line 188">
          <a:extLst>
            <a:ext uri="{FF2B5EF4-FFF2-40B4-BE49-F238E27FC236}">
              <a16:creationId xmlns:a16="http://schemas.microsoft.com/office/drawing/2014/main" id="{00000000-0008-0000-0300-00000EC50200}"/>
            </a:ext>
          </a:extLst>
        </xdr:cNvPr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519" name="Line 189">
          <a:extLst>
            <a:ext uri="{FF2B5EF4-FFF2-40B4-BE49-F238E27FC236}">
              <a16:creationId xmlns:a16="http://schemas.microsoft.com/office/drawing/2014/main" id="{00000000-0008-0000-0300-00000FC50200}"/>
            </a:ext>
          </a:extLst>
        </xdr:cNvPr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520" name="Line 190">
          <a:extLst>
            <a:ext uri="{FF2B5EF4-FFF2-40B4-BE49-F238E27FC236}">
              <a16:creationId xmlns:a16="http://schemas.microsoft.com/office/drawing/2014/main" id="{00000000-0008-0000-0300-000010C50200}"/>
            </a:ext>
          </a:extLst>
        </xdr:cNvPr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181521" name="Line 191">
          <a:extLst>
            <a:ext uri="{FF2B5EF4-FFF2-40B4-BE49-F238E27FC236}">
              <a16:creationId xmlns:a16="http://schemas.microsoft.com/office/drawing/2014/main" id="{00000000-0008-0000-0300-000011C50200}"/>
            </a:ext>
          </a:extLst>
        </xdr:cNvPr>
        <xdr:cNvSpPr>
          <a:spLocks noChangeShapeType="1"/>
        </xdr:cNvSpPr>
      </xdr:nvSpPr>
      <xdr:spPr bwMode="auto">
        <a:xfrm>
          <a:off x="27289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22" name="Line 192">
          <a:extLst>
            <a:ext uri="{FF2B5EF4-FFF2-40B4-BE49-F238E27FC236}">
              <a16:creationId xmlns:a16="http://schemas.microsoft.com/office/drawing/2014/main" id="{00000000-0008-0000-0300-000012C50200}"/>
            </a:ext>
          </a:extLst>
        </xdr:cNvPr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523" name="Line 193">
          <a:extLst>
            <a:ext uri="{FF2B5EF4-FFF2-40B4-BE49-F238E27FC236}">
              <a16:creationId xmlns:a16="http://schemas.microsoft.com/office/drawing/2014/main" id="{00000000-0008-0000-0300-000013C50200}"/>
            </a:ext>
          </a:extLst>
        </xdr:cNvPr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524" name="Line 194">
          <a:extLst>
            <a:ext uri="{FF2B5EF4-FFF2-40B4-BE49-F238E27FC236}">
              <a16:creationId xmlns:a16="http://schemas.microsoft.com/office/drawing/2014/main" id="{00000000-0008-0000-0300-000014C50200}"/>
            </a:ext>
          </a:extLst>
        </xdr:cNvPr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525" name="Line 195">
          <a:extLst>
            <a:ext uri="{FF2B5EF4-FFF2-40B4-BE49-F238E27FC236}">
              <a16:creationId xmlns:a16="http://schemas.microsoft.com/office/drawing/2014/main" id="{00000000-0008-0000-0300-000015C50200}"/>
            </a:ext>
          </a:extLst>
        </xdr:cNvPr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526" name="Line 196">
          <a:extLst>
            <a:ext uri="{FF2B5EF4-FFF2-40B4-BE49-F238E27FC236}">
              <a16:creationId xmlns:a16="http://schemas.microsoft.com/office/drawing/2014/main" id="{00000000-0008-0000-0300-000016C50200}"/>
            </a:ext>
          </a:extLst>
        </xdr:cNvPr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27" name="Line 197">
          <a:extLst>
            <a:ext uri="{FF2B5EF4-FFF2-40B4-BE49-F238E27FC236}">
              <a16:creationId xmlns:a16="http://schemas.microsoft.com/office/drawing/2014/main" id="{00000000-0008-0000-0300-000017C50200}"/>
            </a:ext>
          </a:extLst>
        </xdr:cNvPr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1528" name="Line 198">
          <a:extLst>
            <a:ext uri="{FF2B5EF4-FFF2-40B4-BE49-F238E27FC236}">
              <a16:creationId xmlns:a16="http://schemas.microsoft.com/office/drawing/2014/main" id="{00000000-0008-0000-0300-000018C50200}"/>
            </a:ext>
          </a:extLst>
        </xdr:cNvPr>
        <xdr:cNvSpPr>
          <a:spLocks noChangeShapeType="1"/>
        </xdr:cNvSpPr>
      </xdr:nvSpPr>
      <xdr:spPr bwMode="auto">
        <a:xfrm>
          <a:off x="52016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1529" name="Line 199">
          <a:extLst>
            <a:ext uri="{FF2B5EF4-FFF2-40B4-BE49-F238E27FC236}">
              <a16:creationId xmlns:a16="http://schemas.microsoft.com/office/drawing/2014/main" id="{00000000-0008-0000-0300-000019C50200}"/>
            </a:ext>
          </a:extLst>
        </xdr:cNvPr>
        <xdr:cNvSpPr>
          <a:spLocks noChangeShapeType="1"/>
        </xdr:cNvSpPr>
      </xdr:nvSpPr>
      <xdr:spPr bwMode="auto">
        <a:xfrm>
          <a:off x="53139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530" name="Line 200">
          <a:extLst>
            <a:ext uri="{FF2B5EF4-FFF2-40B4-BE49-F238E27FC236}">
              <a16:creationId xmlns:a16="http://schemas.microsoft.com/office/drawing/2014/main" id="{00000000-0008-0000-0300-00001AC50200}"/>
            </a:ext>
          </a:extLst>
        </xdr:cNvPr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531" name="Line 201">
          <a:extLst>
            <a:ext uri="{FF2B5EF4-FFF2-40B4-BE49-F238E27FC236}">
              <a16:creationId xmlns:a16="http://schemas.microsoft.com/office/drawing/2014/main" id="{00000000-0008-0000-0300-00001BC50200}"/>
            </a:ext>
          </a:extLst>
        </xdr:cNvPr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532" name="Line 202">
          <a:extLst>
            <a:ext uri="{FF2B5EF4-FFF2-40B4-BE49-F238E27FC236}">
              <a16:creationId xmlns:a16="http://schemas.microsoft.com/office/drawing/2014/main" id="{00000000-0008-0000-0300-00001CC50200}"/>
            </a:ext>
          </a:extLst>
        </xdr:cNvPr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533" name="Line 203">
          <a:extLst>
            <a:ext uri="{FF2B5EF4-FFF2-40B4-BE49-F238E27FC236}">
              <a16:creationId xmlns:a16="http://schemas.microsoft.com/office/drawing/2014/main" id="{00000000-0008-0000-0300-00001DC50200}"/>
            </a:ext>
          </a:extLst>
        </xdr:cNvPr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534" name="Line 204">
          <a:extLst>
            <a:ext uri="{FF2B5EF4-FFF2-40B4-BE49-F238E27FC236}">
              <a16:creationId xmlns:a16="http://schemas.microsoft.com/office/drawing/2014/main" id="{00000000-0008-0000-0300-00001EC50200}"/>
            </a:ext>
          </a:extLst>
        </xdr:cNvPr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535" name="Line 205">
          <a:extLst>
            <a:ext uri="{FF2B5EF4-FFF2-40B4-BE49-F238E27FC236}">
              <a16:creationId xmlns:a16="http://schemas.microsoft.com/office/drawing/2014/main" id="{00000000-0008-0000-0300-00001FC50200}"/>
            </a:ext>
          </a:extLst>
        </xdr:cNvPr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1536" name="Line 206">
          <a:extLst>
            <a:ext uri="{FF2B5EF4-FFF2-40B4-BE49-F238E27FC236}">
              <a16:creationId xmlns:a16="http://schemas.microsoft.com/office/drawing/2014/main" id="{00000000-0008-0000-0300-000020C50200}"/>
            </a:ext>
          </a:extLst>
        </xdr:cNvPr>
        <xdr:cNvSpPr>
          <a:spLocks noChangeShapeType="1"/>
        </xdr:cNvSpPr>
      </xdr:nvSpPr>
      <xdr:spPr bwMode="auto">
        <a:xfrm>
          <a:off x="74495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1537" name="Line 207">
          <a:extLst>
            <a:ext uri="{FF2B5EF4-FFF2-40B4-BE49-F238E27FC236}">
              <a16:creationId xmlns:a16="http://schemas.microsoft.com/office/drawing/2014/main" id="{00000000-0008-0000-0300-000021C50200}"/>
            </a:ext>
          </a:extLst>
        </xdr:cNvPr>
        <xdr:cNvSpPr>
          <a:spLocks noChangeShapeType="1"/>
        </xdr:cNvSpPr>
      </xdr:nvSpPr>
      <xdr:spPr bwMode="auto">
        <a:xfrm>
          <a:off x="75618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1538" name="Line 208">
          <a:extLst>
            <a:ext uri="{FF2B5EF4-FFF2-40B4-BE49-F238E27FC236}">
              <a16:creationId xmlns:a16="http://schemas.microsoft.com/office/drawing/2014/main" id="{00000000-0008-0000-0300-000022C50200}"/>
            </a:ext>
          </a:extLst>
        </xdr:cNvPr>
        <xdr:cNvSpPr>
          <a:spLocks noChangeShapeType="1"/>
        </xdr:cNvSpPr>
      </xdr:nvSpPr>
      <xdr:spPr bwMode="auto">
        <a:xfrm>
          <a:off x="76742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1539" name="Line 209">
          <a:extLst>
            <a:ext uri="{FF2B5EF4-FFF2-40B4-BE49-F238E27FC236}">
              <a16:creationId xmlns:a16="http://schemas.microsoft.com/office/drawing/2014/main" id="{00000000-0008-0000-0300-000023C50200}"/>
            </a:ext>
          </a:extLst>
        </xdr:cNvPr>
        <xdr:cNvSpPr>
          <a:spLocks noChangeShapeType="1"/>
        </xdr:cNvSpPr>
      </xdr:nvSpPr>
      <xdr:spPr bwMode="auto">
        <a:xfrm>
          <a:off x="76742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40" name="Line 210">
          <a:extLst>
            <a:ext uri="{FF2B5EF4-FFF2-40B4-BE49-F238E27FC236}">
              <a16:creationId xmlns:a16="http://schemas.microsoft.com/office/drawing/2014/main" id="{00000000-0008-0000-0300-000024C50200}"/>
            </a:ext>
          </a:extLst>
        </xdr:cNvPr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541" name="Line 211">
          <a:extLst>
            <a:ext uri="{FF2B5EF4-FFF2-40B4-BE49-F238E27FC236}">
              <a16:creationId xmlns:a16="http://schemas.microsoft.com/office/drawing/2014/main" id="{00000000-0008-0000-0300-000025C50200}"/>
            </a:ext>
          </a:extLst>
        </xdr:cNvPr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542" name="Line 212">
          <a:extLst>
            <a:ext uri="{FF2B5EF4-FFF2-40B4-BE49-F238E27FC236}">
              <a16:creationId xmlns:a16="http://schemas.microsoft.com/office/drawing/2014/main" id="{00000000-0008-0000-0300-000026C50200}"/>
            </a:ext>
          </a:extLst>
        </xdr:cNvPr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543" name="Line 213">
          <a:extLst>
            <a:ext uri="{FF2B5EF4-FFF2-40B4-BE49-F238E27FC236}">
              <a16:creationId xmlns:a16="http://schemas.microsoft.com/office/drawing/2014/main" id="{00000000-0008-0000-0300-000027C50200}"/>
            </a:ext>
          </a:extLst>
        </xdr:cNvPr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1544" name="Line 214">
          <a:extLst>
            <a:ext uri="{FF2B5EF4-FFF2-40B4-BE49-F238E27FC236}">
              <a16:creationId xmlns:a16="http://schemas.microsoft.com/office/drawing/2014/main" id="{00000000-0008-0000-0300-000028C50200}"/>
            </a:ext>
          </a:extLst>
        </xdr:cNvPr>
        <xdr:cNvSpPr>
          <a:spLocks noChangeShapeType="1"/>
        </xdr:cNvSpPr>
      </xdr:nvSpPr>
      <xdr:spPr bwMode="auto">
        <a:xfrm>
          <a:off x="83486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81545" name="Line 215">
          <a:extLst>
            <a:ext uri="{FF2B5EF4-FFF2-40B4-BE49-F238E27FC236}">
              <a16:creationId xmlns:a16="http://schemas.microsoft.com/office/drawing/2014/main" id="{00000000-0008-0000-0300-000029C50200}"/>
            </a:ext>
          </a:extLst>
        </xdr:cNvPr>
        <xdr:cNvSpPr>
          <a:spLocks noChangeShapeType="1"/>
        </xdr:cNvSpPr>
      </xdr:nvSpPr>
      <xdr:spPr bwMode="auto">
        <a:xfrm>
          <a:off x="28413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546" name="Line 216">
          <a:extLst>
            <a:ext uri="{FF2B5EF4-FFF2-40B4-BE49-F238E27FC236}">
              <a16:creationId xmlns:a16="http://schemas.microsoft.com/office/drawing/2014/main" id="{00000000-0008-0000-0300-00002AC50200}"/>
            </a:ext>
          </a:extLst>
        </xdr:cNvPr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47" name="Line 217">
          <a:extLst>
            <a:ext uri="{FF2B5EF4-FFF2-40B4-BE49-F238E27FC236}">
              <a16:creationId xmlns:a16="http://schemas.microsoft.com/office/drawing/2014/main" id="{00000000-0008-0000-0300-00002BC50200}"/>
            </a:ext>
          </a:extLst>
        </xdr:cNvPr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48" name="Line 218">
          <a:extLst>
            <a:ext uri="{FF2B5EF4-FFF2-40B4-BE49-F238E27FC236}">
              <a16:creationId xmlns:a16="http://schemas.microsoft.com/office/drawing/2014/main" id="{00000000-0008-0000-0300-00002CC50200}"/>
            </a:ext>
          </a:extLst>
        </xdr:cNvPr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49" name="Line 219">
          <a:extLst>
            <a:ext uri="{FF2B5EF4-FFF2-40B4-BE49-F238E27FC236}">
              <a16:creationId xmlns:a16="http://schemas.microsoft.com/office/drawing/2014/main" id="{00000000-0008-0000-0300-00002DC50200}"/>
            </a:ext>
          </a:extLst>
        </xdr:cNvPr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81550" name="Line 220">
          <a:extLst>
            <a:ext uri="{FF2B5EF4-FFF2-40B4-BE49-F238E27FC236}">
              <a16:creationId xmlns:a16="http://schemas.microsoft.com/office/drawing/2014/main" id="{00000000-0008-0000-0300-00002EC50200}"/>
            </a:ext>
          </a:extLst>
        </xdr:cNvPr>
        <xdr:cNvSpPr>
          <a:spLocks noChangeShapeType="1"/>
        </xdr:cNvSpPr>
      </xdr:nvSpPr>
      <xdr:spPr bwMode="auto">
        <a:xfrm>
          <a:off x="30660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51" name="Line 221">
          <a:extLst>
            <a:ext uri="{FF2B5EF4-FFF2-40B4-BE49-F238E27FC236}">
              <a16:creationId xmlns:a16="http://schemas.microsoft.com/office/drawing/2014/main" id="{00000000-0008-0000-0300-00002FC50200}"/>
            </a:ext>
          </a:extLst>
        </xdr:cNvPr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52" name="Line 222">
          <a:extLst>
            <a:ext uri="{FF2B5EF4-FFF2-40B4-BE49-F238E27FC236}">
              <a16:creationId xmlns:a16="http://schemas.microsoft.com/office/drawing/2014/main" id="{00000000-0008-0000-0300-000030C50200}"/>
            </a:ext>
          </a:extLst>
        </xdr:cNvPr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53" name="Line 223">
          <a:extLst>
            <a:ext uri="{FF2B5EF4-FFF2-40B4-BE49-F238E27FC236}">
              <a16:creationId xmlns:a16="http://schemas.microsoft.com/office/drawing/2014/main" id="{00000000-0008-0000-0300-000031C50200}"/>
            </a:ext>
          </a:extLst>
        </xdr:cNvPr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554" name="Line 224">
          <a:extLst>
            <a:ext uri="{FF2B5EF4-FFF2-40B4-BE49-F238E27FC236}">
              <a16:creationId xmlns:a16="http://schemas.microsoft.com/office/drawing/2014/main" id="{00000000-0008-0000-0300-000032C50200}"/>
            </a:ext>
          </a:extLst>
        </xdr:cNvPr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555" name="Line 225">
          <a:extLst>
            <a:ext uri="{FF2B5EF4-FFF2-40B4-BE49-F238E27FC236}">
              <a16:creationId xmlns:a16="http://schemas.microsoft.com/office/drawing/2014/main" id="{00000000-0008-0000-0300-000033C50200}"/>
            </a:ext>
          </a:extLst>
        </xdr:cNvPr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556" name="Line 226">
          <a:extLst>
            <a:ext uri="{FF2B5EF4-FFF2-40B4-BE49-F238E27FC236}">
              <a16:creationId xmlns:a16="http://schemas.microsoft.com/office/drawing/2014/main" id="{00000000-0008-0000-0300-000034C50200}"/>
            </a:ext>
          </a:extLst>
        </xdr:cNvPr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557" name="Line 227">
          <a:extLst>
            <a:ext uri="{FF2B5EF4-FFF2-40B4-BE49-F238E27FC236}">
              <a16:creationId xmlns:a16="http://schemas.microsoft.com/office/drawing/2014/main" id="{00000000-0008-0000-0300-000035C50200}"/>
            </a:ext>
          </a:extLst>
        </xdr:cNvPr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1558" name="Line 228">
          <a:extLst>
            <a:ext uri="{FF2B5EF4-FFF2-40B4-BE49-F238E27FC236}">
              <a16:creationId xmlns:a16="http://schemas.microsoft.com/office/drawing/2014/main" id="{00000000-0008-0000-0300-000036C50200}"/>
            </a:ext>
          </a:extLst>
        </xdr:cNvPr>
        <xdr:cNvSpPr>
          <a:spLocks noChangeShapeType="1"/>
        </xdr:cNvSpPr>
      </xdr:nvSpPr>
      <xdr:spPr bwMode="auto">
        <a:xfrm>
          <a:off x="57635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559" name="Line 229">
          <a:extLst>
            <a:ext uri="{FF2B5EF4-FFF2-40B4-BE49-F238E27FC236}">
              <a16:creationId xmlns:a16="http://schemas.microsoft.com/office/drawing/2014/main" id="{00000000-0008-0000-0300-000037C50200}"/>
            </a:ext>
          </a:extLst>
        </xdr:cNvPr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560" name="Line 230">
          <a:extLst>
            <a:ext uri="{FF2B5EF4-FFF2-40B4-BE49-F238E27FC236}">
              <a16:creationId xmlns:a16="http://schemas.microsoft.com/office/drawing/2014/main" id="{00000000-0008-0000-0300-000038C50200}"/>
            </a:ext>
          </a:extLst>
        </xdr:cNvPr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561" name="Line 231">
          <a:extLst>
            <a:ext uri="{FF2B5EF4-FFF2-40B4-BE49-F238E27FC236}">
              <a16:creationId xmlns:a16="http://schemas.microsoft.com/office/drawing/2014/main" id="{00000000-0008-0000-0300-000039C50200}"/>
            </a:ext>
          </a:extLst>
        </xdr:cNvPr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562" name="Line 232">
          <a:extLst>
            <a:ext uri="{FF2B5EF4-FFF2-40B4-BE49-F238E27FC236}">
              <a16:creationId xmlns:a16="http://schemas.microsoft.com/office/drawing/2014/main" id="{00000000-0008-0000-0300-00003AC50200}"/>
            </a:ext>
          </a:extLst>
        </xdr:cNvPr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563" name="Line 233">
          <a:extLst>
            <a:ext uri="{FF2B5EF4-FFF2-40B4-BE49-F238E27FC236}">
              <a16:creationId xmlns:a16="http://schemas.microsoft.com/office/drawing/2014/main" id="{00000000-0008-0000-0300-00003BC50200}"/>
            </a:ext>
          </a:extLst>
        </xdr:cNvPr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564" name="Line 234">
          <a:extLst>
            <a:ext uri="{FF2B5EF4-FFF2-40B4-BE49-F238E27FC236}">
              <a16:creationId xmlns:a16="http://schemas.microsoft.com/office/drawing/2014/main" id="{00000000-0008-0000-0300-00003CC50200}"/>
            </a:ext>
          </a:extLst>
        </xdr:cNvPr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565" name="Line 235">
          <a:extLst>
            <a:ext uri="{FF2B5EF4-FFF2-40B4-BE49-F238E27FC236}">
              <a16:creationId xmlns:a16="http://schemas.microsoft.com/office/drawing/2014/main" id="{00000000-0008-0000-0300-00003DC50200}"/>
            </a:ext>
          </a:extLst>
        </xdr:cNvPr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566" name="Line 236">
          <a:extLst>
            <a:ext uri="{FF2B5EF4-FFF2-40B4-BE49-F238E27FC236}">
              <a16:creationId xmlns:a16="http://schemas.microsoft.com/office/drawing/2014/main" id="{00000000-0008-0000-0300-00003EC50200}"/>
            </a:ext>
          </a:extLst>
        </xdr:cNvPr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567" name="Line 237">
          <a:extLst>
            <a:ext uri="{FF2B5EF4-FFF2-40B4-BE49-F238E27FC236}">
              <a16:creationId xmlns:a16="http://schemas.microsoft.com/office/drawing/2014/main" id="{00000000-0008-0000-0300-00003FC50200}"/>
            </a:ext>
          </a:extLst>
        </xdr:cNvPr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568" name="Line 238">
          <a:extLst>
            <a:ext uri="{FF2B5EF4-FFF2-40B4-BE49-F238E27FC236}">
              <a16:creationId xmlns:a16="http://schemas.microsoft.com/office/drawing/2014/main" id="{00000000-0008-0000-0300-000040C50200}"/>
            </a:ext>
          </a:extLst>
        </xdr:cNvPr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569" name="Line 239">
          <a:extLst>
            <a:ext uri="{FF2B5EF4-FFF2-40B4-BE49-F238E27FC236}">
              <a16:creationId xmlns:a16="http://schemas.microsoft.com/office/drawing/2014/main" id="{00000000-0008-0000-0300-000041C50200}"/>
            </a:ext>
          </a:extLst>
        </xdr:cNvPr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570" name="Line 240">
          <a:extLst>
            <a:ext uri="{FF2B5EF4-FFF2-40B4-BE49-F238E27FC236}">
              <a16:creationId xmlns:a16="http://schemas.microsoft.com/office/drawing/2014/main" id="{00000000-0008-0000-0300-000042C50200}"/>
            </a:ext>
          </a:extLst>
        </xdr:cNvPr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571" name="Line 241">
          <a:extLst>
            <a:ext uri="{FF2B5EF4-FFF2-40B4-BE49-F238E27FC236}">
              <a16:creationId xmlns:a16="http://schemas.microsoft.com/office/drawing/2014/main" id="{00000000-0008-0000-0300-000043C50200}"/>
            </a:ext>
          </a:extLst>
        </xdr:cNvPr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572" name="Line 242">
          <a:extLst>
            <a:ext uri="{FF2B5EF4-FFF2-40B4-BE49-F238E27FC236}">
              <a16:creationId xmlns:a16="http://schemas.microsoft.com/office/drawing/2014/main" id="{00000000-0008-0000-0300-000044C50200}"/>
            </a:ext>
          </a:extLst>
        </xdr:cNvPr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73" name="Line 243">
          <a:extLst>
            <a:ext uri="{FF2B5EF4-FFF2-40B4-BE49-F238E27FC236}">
              <a16:creationId xmlns:a16="http://schemas.microsoft.com/office/drawing/2014/main" id="{00000000-0008-0000-0300-000045C50200}"/>
            </a:ext>
          </a:extLst>
        </xdr:cNvPr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574" name="Line 244">
          <a:extLst>
            <a:ext uri="{FF2B5EF4-FFF2-40B4-BE49-F238E27FC236}">
              <a16:creationId xmlns:a16="http://schemas.microsoft.com/office/drawing/2014/main" id="{00000000-0008-0000-0300-000046C50200}"/>
            </a:ext>
          </a:extLst>
        </xdr:cNvPr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575" name="Line 245">
          <a:extLst>
            <a:ext uri="{FF2B5EF4-FFF2-40B4-BE49-F238E27FC236}">
              <a16:creationId xmlns:a16="http://schemas.microsoft.com/office/drawing/2014/main" id="{00000000-0008-0000-0300-000047C50200}"/>
            </a:ext>
          </a:extLst>
        </xdr:cNvPr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576" name="Line 246">
          <a:extLst>
            <a:ext uri="{FF2B5EF4-FFF2-40B4-BE49-F238E27FC236}">
              <a16:creationId xmlns:a16="http://schemas.microsoft.com/office/drawing/2014/main" id="{00000000-0008-0000-0300-000048C50200}"/>
            </a:ext>
          </a:extLst>
        </xdr:cNvPr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577" name="Line 247">
          <a:extLst>
            <a:ext uri="{FF2B5EF4-FFF2-40B4-BE49-F238E27FC236}">
              <a16:creationId xmlns:a16="http://schemas.microsoft.com/office/drawing/2014/main" id="{00000000-0008-0000-0300-000049C50200}"/>
            </a:ext>
          </a:extLst>
        </xdr:cNvPr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578" name="Line 248">
          <a:extLst>
            <a:ext uri="{FF2B5EF4-FFF2-40B4-BE49-F238E27FC236}">
              <a16:creationId xmlns:a16="http://schemas.microsoft.com/office/drawing/2014/main" id="{00000000-0008-0000-0300-00004AC50200}"/>
            </a:ext>
          </a:extLst>
        </xdr:cNvPr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579" name="Line 249">
          <a:extLst>
            <a:ext uri="{FF2B5EF4-FFF2-40B4-BE49-F238E27FC236}">
              <a16:creationId xmlns:a16="http://schemas.microsoft.com/office/drawing/2014/main" id="{00000000-0008-0000-0300-00004BC50200}"/>
            </a:ext>
          </a:extLst>
        </xdr:cNvPr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580" name="Line 250">
          <a:extLst>
            <a:ext uri="{FF2B5EF4-FFF2-40B4-BE49-F238E27FC236}">
              <a16:creationId xmlns:a16="http://schemas.microsoft.com/office/drawing/2014/main" id="{00000000-0008-0000-0300-00004CC50200}"/>
            </a:ext>
          </a:extLst>
        </xdr:cNvPr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1581" name="Line 251">
          <a:extLst>
            <a:ext uri="{FF2B5EF4-FFF2-40B4-BE49-F238E27FC236}">
              <a16:creationId xmlns:a16="http://schemas.microsoft.com/office/drawing/2014/main" id="{00000000-0008-0000-0300-00004DC50200}"/>
            </a:ext>
          </a:extLst>
        </xdr:cNvPr>
        <xdr:cNvSpPr>
          <a:spLocks noChangeShapeType="1"/>
        </xdr:cNvSpPr>
      </xdr:nvSpPr>
      <xdr:spPr bwMode="auto">
        <a:xfrm>
          <a:off x="35156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82" name="Line 252">
          <a:extLst>
            <a:ext uri="{FF2B5EF4-FFF2-40B4-BE49-F238E27FC236}">
              <a16:creationId xmlns:a16="http://schemas.microsoft.com/office/drawing/2014/main" id="{00000000-0008-0000-0300-00004EC50200}"/>
            </a:ext>
          </a:extLst>
        </xdr:cNvPr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1583" name="Line 253">
          <a:extLst>
            <a:ext uri="{FF2B5EF4-FFF2-40B4-BE49-F238E27FC236}">
              <a16:creationId xmlns:a16="http://schemas.microsoft.com/office/drawing/2014/main" id="{00000000-0008-0000-0300-00004FC50200}"/>
            </a:ext>
          </a:extLst>
        </xdr:cNvPr>
        <xdr:cNvSpPr>
          <a:spLocks noChangeShapeType="1"/>
        </xdr:cNvSpPr>
      </xdr:nvSpPr>
      <xdr:spPr bwMode="auto">
        <a:xfrm>
          <a:off x="52016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181584" name="Line 254">
          <a:extLst>
            <a:ext uri="{FF2B5EF4-FFF2-40B4-BE49-F238E27FC236}">
              <a16:creationId xmlns:a16="http://schemas.microsoft.com/office/drawing/2014/main" id="{00000000-0008-0000-0300-000050C50200}"/>
            </a:ext>
          </a:extLst>
        </xdr:cNvPr>
        <xdr:cNvSpPr>
          <a:spLocks noChangeShapeType="1"/>
        </xdr:cNvSpPr>
      </xdr:nvSpPr>
      <xdr:spPr bwMode="auto">
        <a:xfrm>
          <a:off x="59883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85" name="Line 255">
          <a:extLst>
            <a:ext uri="{FF2B5EF4-FFF2-40B4-BE49-F238E27FC236}">
              <a16:creationId xmlns:a16="http://schemas.microsoft.com/office/drawing/2014/main" id="{00000000-0008-0000-0300-000051C50200}"/>
            </a:ext>
          </a:extLst>
        </xdr:cNvPr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86" name="Line 256">
          <a:extLst>
            <a:ext uri="{FF2B5EF4-FFF2-40B4-BE49-F238E27FC236}">
              <a16:creationId xmlns:a16="http://schemas.microsoft.com/office/drawing/2014/main" id="{00000000-0008-0000-0300-000052C50200}"/>
            </a:ext>
          </a:extLst>
        </xdr:cNvPr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181587" name="Line 257">
          <a:extLst>
            <a:ext uri="{FF2B5EF4-FFF2-40B4-BE49-F238E27FC236}">
              <a16:creationId xmlns:a16="http://schemas.microsoft.com/office/drawing/2014/main" id="{00000000-0008-0000-0300-000053C50200}"/>
            </a:ext>
          </a:extLst>
        </xdr:cNvPr>
        <xdr:cNvSpPr>
          <a:spLocks noChangeShapeType="1"/>
        </xdr:cNvSpPr>
      </xdr:nvSpPr>
      <xdr:spPr bwMode="auto">
        <a:xfrm>
          <a:off x="27289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81588" name="Line 258">
          <a:extLst>
            <a:ext uri="{FF2B5EF4-FFF2-40B4-BE49-F238E27FC236}">
              <a16:creationId xmlns:a16="http://schemas.microsoft.com/office/drawing/2014/main" id="{00000000-0008-0000-0300-000054C50200}"/>
            </a:ext>
          </a:extLst>
        </xdr:cNvPr>
        <xdr:cNvSpPr>
          <a:spLocks noChangeShapeType="1"/>
        </xdr:cNvSpPr>
      </xdr:nvSpPr>
      <xdr:spPr bwMode="auto">
        <a:xfrm>
          <a:off x="5934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1589" name="Line 259">
          <a:extLst>
            <a:ext uri="{FF2B5EF4-FFF2-40B4-BE49-F238E27FC236}">
              <a16:creationId xmlns:a16="http://schemas.microsoft.com/office/drawing/2014/main" id="{00000000-0008-0000-0300-000055C50200}"/>
            </a:ext>
          </a:extLst>
        </xdr:cNvPr>
        <xdr:cNvSpPr>
          <a:spLocks noChangeShapeType="1"/>
        </xdr:cNvSpPr>
      </xdr:nvSpPr>
      <xdr:spPr bwMode="auto">
        <a:xfrm>
          <a:off x="8181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1590" name="Line 260">
          <a:extLst>
            <a:ext uri="{FF2B5EF4-FFF2-40B4-BE49-F238E27FC236}">
              <a16:creationId xmlns:a16="http://schemas.microsoft.com/office/drawing/2014/main" id="{00000000-0008-0000-0300-000056C50200}"/>
            </a:ext>
          </a:extLst>
        </xdr:cNvPr>
        <xdr:cNvSpPr>
          <a:spLocks noChangeShapeType="1"/>
        </xdr:cNvSpPr>
      </xdr:nvSpPr>
      <xdr:spPr bwMode="auto">
        <a:xfrm>
          <a:off x="9305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81591" name="Line 261">
          <a:extLst>
            <a:ext uri="{FF2B5EF4-FFF2-40B4-BE49-F238E27FC236}">
              <a16:creationId xmlns:a16="http://schemas.microsoft.com/office/drawing/2014/main" id="{00000000-0008-0000-0300-000057C50200}"/>
            </a:ext>
          </a:extLst>
        </xdr:cNvPr>
        <xdr:cNvSpPr>
          <a:spLocks noChangeShapeType="1"/>
        </xdr:cNvSpPr>
      </xdr:nvSpPr>
      <xdr:spPr bwMode="auto">
        <a:xfrm>
          <a:off x="4810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181592" name="Line 262">
          <a:extLst>
            <a:ext uri="{FF2B5EF4-FFF2-40B4-BE49-F238E27FC236}">
              <a16:creationId xmlns:a16="http://schemas.microsoft.com/office/drawing/2014/main" id="{00000000-0008-0000-0300-000058C50200}"/>
            </a:ext>
          </a:extLst>
        </xdr:cNvPr>
        <xdr:cNvSpPr>
          <a:spLocks noChangeShapeType="1"/>
        </xdr:cNvSpPr>
      </xdr:nvSpPr>
      <xdr:spPr bwMode="auto">
        <a:xfrm>
          <a:off x="1156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93" name="Line 263">
          <a:extLst>
            <a:ext uri="{FF2B5EF4-FFF2-40B4-BE49-F238E27FC236}">
              <a16:creationId xmlns:a16="http://schemas.microsoft.com/office/drawing/2014/main" id="{00000000-0008-0000-0300-000059C50200}"/>
            </a:ext>
          </a:extLst>
        </xdr:cNvPr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94" name="Line 264">
          <a:extLst>
            <a:ext uri="{FF2B5EF4-FFF2-40B4-BE49-F238E27FC236}">
              <a16:creationId xmlns:a16="http://schemas.microsoft.com/office/drawing/2014/main" id="{00000000-0008-0000-0300-00005AC50200}"/>
            </a:ext>
          </a:extLst>
        </xdr:cNvPr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95" name="Line 265">
          <a:extLst>
            <a:ext uri="{FF2B5EF4-FFF2-40B4-BE49-F238E27FC236}">
              <a16:creationId xmlns:a16="http://schemas.microsoft.com/office/drawing/2014/main" id="{00000000-0008-0000-0300-00005BC50200}"/>
            </a:ext>
          </a:extLst>
        </xdr:cNvPr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81596" name="Line 266">
          <a:extLst>
            <a:ext uri="{FF2B5EF4-FFF2-40B4-BE49-F238E27FC236}">
              <a16:creationId xmlns:a16="http://schemas.microsoft.com/office/drawing/2014/main" id="{00000000-0008-0000-0300-00005CC50200}"/>
            </a:ext>
          </a:extLst>
        </xdr:cNvPr>
        <xdr:cNvSpPr>
          <a:spLocks noChangeShapeType="1"/>
        </xdr:cNvSpPr>
      </xdr:nvSpPr>
      <xdr:spPr bwMode="auto">
        <a:xfrm>
          <a:off x="30660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97" name="Line 267">
          <a:extLst>
            <a:ext uri="{FF2B5EF4-FFF2-40B4-BE49-F238E27FC236}">
              <a16:creationId xmlns:a16="http://schemas.microsoft.com/office/drawing/2014/main" id="{00000000-0008-0000-0300-00005DC50200}"/>
            </a:ext>
          </a:extLst>
        </xdr:cNvPr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98" name="Line 268">
          <a:extLst>
            <a:ext uri="{FF2B5EF4-FFF2-40B4-BE49-F238E27FC236}">
              <a16:creationId xmlns:a16="http://schemas.microsoft.com/office/drawing/2014/main" id="{00000000-0008-0000-0300-00005EC50200}"/>
            </a:ext>
          </a:extLst>
        </xdr:cNvPr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99" name="Line 269">
          <a:extLst>
            <a:ext uri="{FF2B5EF4-FFF2-40B4-BE49-F238E27FC236}">
              <a16:creationId xmlns:a16="http://schemas.microsoft.com/office/drawing/2014/main" id="{00000000-0008-0000-0300-00005FC50200}"/>
            </a:ext>
          </a:extLst>
        </xdr:cNvPr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600" name="Line 270">
          <a:extLst>
            <a:ext uri="{FF2B5EF4-FFF2-40B4-BE49-F238E27FC236}">
              <a16:creationId xmlns:a16="http://schemas.microsoft.com/office/drawing/2014/main" id="{00000000-0008-0000-0300-000060C50200}"/>
            </a:ext>
          </a:extLst>
        </xdr:cNvPr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601" name="Line 271">
          <a:extLst>
            <a:ext uri="{FF2B5EF4-FFF2-40B4-BE49-F238E27FC236}">
              <a16:creationId xmlns:a16="http://schemas.microsoft.com/office/drawing/2014/main" id="{00000000-0008-0000-0300-000061C50200}"/>
            </a:ext>
          </a:extLst>
        </xdr:cNvPr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602" name="Line 272">
          <a:extLst>
            <a:ext uri="{FF2B5EF4-FFF2-40B4-BE49-F238E27FC236}">
              <a16:creationId xmlns:a16="http://schemas.microsoft.com/office/drawing/2014/main" id="{00000000-0008-0000-0300-000062C50200}"/>
            </a:ext>
          </a:extLst>
        </xdr:cNvPr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603" name="Line 273">
          <a:extLst>
            <a:ext uri="{FF2B5EF4-FFF2-40B4-BE49-F238E27FC236}">
              <a16:creationId xmlns:a16="http://schemas.microsoft.com/office/drawing/2014/main" id="{00000000-0008-0000-0300-000063C50200}"/>
            </a:ext>
          </a:extLst>
        </xdr:cNvPr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1604" name="Line 274">
          <a:extLst>
            <a:ext uri="{FF2B5EF4-FFF2-40B4-BE49-F238E27FC236}">
              <a16:creationId xmlns:a16="http://schemas.microsoft.com/office/drawing/2014/main" id="{00000000-0008-0000-0300-000064C50200}"/>
            </a:ext>
          </a:extLst>
        </xdr:cNvPr>
        <xdr:cNvSpPr>
          <a:spLocks noChangeShapeType="1"/>
        </xdr:cNvSpPr>
      </xdr:nvSpPr>
      <xdr:spPr bwMode="auto">
        <a:xfrm>
          <a:off x="57635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605" name="Line 275">
          <a:extLst>
            <a:ext uri="{FF2B5EF4-FFF2-40B4-BE49-F238E27FC236}">
              <a16:creationId xmlns:a16="http://schemas.microsoft.com/office/drawing/2014/main" id="{00000000-0008-0000-0300-000065C50200}"/>
            </a:ext>
          </a:extLst>
        </xdr:cNvPr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606" name="Line 276">
          <a:extLst>
            <a:ext uri="{FF2B5EF4-FFF2-40B4-BE49-F238E27FC236}">
              <a16:creationId xmlns:a16="http://schemas.microsoft.com/office/drawing/2014/main" id="{00000000-0008-0000-0300-000066C50200}"/>
            </a:ext>
          </a:extLst>
        </xdr:cNvPr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607" name="Line 277">
          <a:extLst>
            <a:ext uri="{FF2B5EF4-FFF2-40B4-BE49-F238E27FC236}">
              <a16:creationId xmlns:a16="http://schemas.microsoft.com/office/drawing/2014/main" id="{00000000-0008-0000-0300-000067C50200}"/>
            </a:ext>
          </a:extLst>
        </xdr:cNvPr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81608" name="Line 278">
          <a:extLst>
            <a:ext uri="{FF2B5EF4-FFF2-40B4-BE49-F238E27FC236}">
              <a16:creationId xmlns:a16="http://schemas.microsoft.com/office/drawing/2014/main" id="{00000000-0008-0000-0300-000068C50200}"/>
            </a:ext>
          </a:extLst>
        </xdr:cNvPr>
        <xdr:cNvSpPr>
          <a:spLocks noChangeShapeType="1"/>
        </xdr:cNvSpPr>
      </xdr:nvSpPr>
      <xdr:spPr bwMode="auto">
        <a:xfrm>
          <a:off x="10429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181609" name="Line 279">
          <a:extLst>
            <a:ext uri="{FF2B5EF4-FFF2-40B4-BE49-F238E27FC236}">
              <a16:creationId xmlns:a16="http://schemas.microsoft.com/office/drawing/2014/main" id="{00000000-0008-0000-0300-000069C50200}"/>
            </a:ext>
          </a:extLst>
        </xdr:cNvPr>
        <xdr:cNvSpPr>
          <a:spLocks noChangeShapeType="1"/>
        </xdr:cNvSpPr>
      </xdr:nvSpPr>
      <xdr:spPr bwMode="auto">
        <a:xfrm>
          <a:off x="12677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610" name="Line 280">
          <a:extLst>
            <a:ext uri="{FF2B5EF4-FFF2-40B4-BE49-F238E27FC236}">
              <a16:creationId xmlns:a16="http://schemas.microsoft.com/office/drawing/2014/main" id="{00000000-0008-0000-0300-00006AC50200}"/>
            </a:ext>
          </a:extLst>
        </xdr:cNvPr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611" name="Line 281">
          <a:extLst>
            <a:ext uri="{FF2B5EF4-FFF2-40B4-BE49-F238E27FC236}">
              <a16:creationId xmlns:a16="http://schemas.microsoft.com/office/drawing/2014/main" id="{00000000-0008-0000-0300-00006BC50200}"/>
            </a:ext>
          </a:extLst>
        </xdr:cNvPr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612" name="Line 282">
          <a:extLst>
            <a:ext uri="{FF2B5EF4-FFF2-40B4-BE49-F238E27FC236}">
              <a16:creationId xmlns:a16="http://schemas.microsoft.com/office/drawing/2014/main" id="{00000000-0008-0000-0300-00006CC50200}"/>
            </a:ext>
          </a:extLst>
        </xdr:cNvPr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613" name="Line 283">
          <a:extLst>
            <a:ext uri="{FF2B5EF4-FFF2-40B4-BE49-F238E27FC236}">
              <a16:creationId xmlns:a16="http://schemas.microsoft.com/office/drawing/2014/main" id="{00000000-0008-0000-0300-00006DC50200}"/>
            </a:ext>
          </a:extLst>
        </xdr:cNvPr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614" name="Line 284">
          <a:extLst>
            <a:ext uri="{FF2B5EF4-FFF2-40B4-BE49-F238E27FC236}">
              <a16:creationId xmlns:a16="http://schemas.microsoft.com/office/drawing/2014/main" id="{00000000-0008-0000-0300-00006EC50200}"/>
            </a:ext>
          </a:extLst>
        </xdr:cNvPr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615" name="Line 285">
          <a:extLst>
            <a:ext uri="{FF2B5EF4-FFF2-40B4-BE49-F238E27FC236}">
              <a16:creationId xmlns:a16="http://schemas.microsoft.com/office/drawing/2014/main" id="{00000000-0008-0000-0300-00006FC50200}"/>
            </a:ext>
          </a:extLst>
        </xdr:cNvPr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616" name="Line 286">
          <a:extLst>
            <a:ext uri="{FF2B5EF4-FFF2-40B4-BE49-F238E27FC236}">
              <a16:creationId xmlns:a16="http://schemas.microsoft.com/office/drawing/2014/main" id="{00000000-0008-0000-0300-000070C50200}"/>
            </a:ext>
          </a:extLst>
        </xdr:cNvPr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617" name="Line 287">
          <a:extLst>
            <a:ext uri="{FF2B5EF4-FFF2-40B4-BE49-F238E27FC236}">
              <a16:creationId xmlns:a16="http://schemas.microsoft.com/office/drawing/2014/main" id="{00000000-0008-0000-0300-000071C50200}"/>
            </a:ext>
          </a:extLst>
        </xdr:cNvPr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618" name="Line 288">
          <a:extLst>
            <a:ext uri="{FF2B5EF4-FFF2-40B4-BE49-F238E27FC236}">
              <a16:creationId xmlns:a16="http://schemas.microsoft.com/office/drawing/2014/main" id="{00000000-0008-0000-0300-000072C50200}"/>
            </a:ext>
          </a:extLst>
        </xdr:cNvPr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619" name="Line 289">
          <a:extLst>
            <a:ext uri="{FF2B5EF4-FFF2-40B4-BE49-F238E27FC236}">
              <a16:creationId xmlns:a16="http://schemas.microsoft.com/office/drawing/2014/main" id="{00000000-0008-0000-0300-000073C50200}"/>
            </a:ext>
          </a:extLst>
        </xdr:cNvPr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620" name="Line 290">
          <a:extLst>
            <a:ext uri="{FF2B5EF4-FFF2-40B4-BE49-F238E27FC236}">
              <a16:creationId xmlns:a16="http://schemas.microsoft.com/office/drawing/2014/main" id="{00000000-0008-0000-0300-000074C50200}"/>
            </a:ext>
          </a:extLst>
        </xdr:cNvPr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621" name="Line 291">
          <a:extLst>
            <a:ext uri="{FF2B5EF4-FFF2-40B4-BE49-F238E27FC236}">
              <a16:creationId xmlns:a16="http://schemas.microsoft.com/office/drawing/2014/main" id="{00000000-0008-0000-0300-000075C50200}"/>
            </a:ext>
          </a:extLst>
        </xdr:cNvPr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622" name="Line 292">
          <a:extLst>
            <a:ext uri="{FF2B5EF4-FFF2-40B4-BE49-F238E27FC236}">
              <a16:creationId xmlns:a16="http://schemas.microsoft.com/office/drawing/2014/main" id="{00000000-0008-0000-0300-000076C50200}"/>
            </a:ext>
          </a:extLst>
        </xdr:cNvPr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623" name="Line 293">
          <a:extLst>
            <a:ext uri="{FF2B5EF4-FFF2-40B4-BE49-F238E27FC236}">
              <a16:creationId xmlns:a16="http://schemas.microsoft.com/office/drawing/2014/main" id="{00000000-0008-0000-0300-000077C50200}"/>
            </a:ext>
          </a:extLst>
        </xdr:cNvPr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624" name="Line 294">
          <a:extLst>
            <a:ext uri="{FF2B5EF4-FFF2-40B4-BE49-F238E27FC236}">
              <a16:creationId xmlns:a16="http://schemas.microsoft.com/office/drawing/2014/main" id="{00000000-0008-0000-0300-000078C50200}"/>
            </a:ext>
          </a:extLst>
        </xdr:cNvPr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625" name="Line 295">
          <a:extLst>
            <a:ext uri="{FF2B5EF4-FFF2-40B4-BE49-F238E27FC236}">
              <a16:creationId xmlns:a16="http://schemas.microsoft.com/office/drawing/2014/main" id="{00000000-0008-0000-0300-000079C50200}"/>
            </a:ext>
          </a:extLst>
        </xdr:cNvPr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626" name="Line 296">
          <a:extLst>
            <a:ext uri="{FF2B5EF4-FFF2-40B4-BE49-F238E27FC236}">
              <a16:creationId xmlns:a16="http://schemas.microsoft.com/office/drawing/2014/main" id="{00000000-0008-0000-0300-00007AC50200}"/>
            </a:ext>
          </a:extLst>
        </xdr:cNvPr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627" name="Line 297">
          <a:extLst>
            <a:ext uri="{FF2B5EF4-FFF2-40B4-BE49-F238E27FC236}">
              <a16:creationId xmlns:a16="http://schemas.microsoft.com/office/drawing/2014/main" id="{00000000-0008-0000-0300-00007BC50200}"/>
            </a:ext>
          </a:extLst>
        </xdr:cNvPr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628" name="Line 298">
          <a:extLst>
            <a:ext uri="{FF2B5EF4-FFF2-40B4-BE49-F238E27FC236}">
              <a16:creationId xmlns:a16="http://schemas.microsoft.com/office/drawing/2014/main" id="{00000000-0008-0000-0300-00007CC50200}"/>
            </a:ext>
          </a:extLst>
        </xdr:cNvPr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29" name="Line 187">
          <a:extLst>
            <a:ext uri="{FF2B5EF4-FFF2-40B4-BE49-F238E27FC236}">
              <a16:creationId xmlns:a16="http://schemas.microsoft.com/office/drawing/2014/main" id="{00000000-0008-0000-0300-00007DC50200}"/>
            </a:ext>
          </a:extLst>
        </xdr:cNvPr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30" name="Line 217">
          <a:extLst>
            <a:ext uri="{FF2B5EF4-FFF2-40B4-BE49-F238E27FC236}">
              <a16:creationId xmlns:a16="http://schemas.microsoft.com/office/drawing/2014/main" id="{00000000-0008-0000-0300-00007EC50200}"/>
            </a:ext>
          </a:extLst>
        </xdr:cNvPr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31" name="Line 263">
          <a:extLst>
            <a:ext uri="{FF2B5EF4-FFF2-40B4-BE49-F238E27FC236}">
              <a16:creationId xmlns:a16="http://schemas.microsoft.com/office/drawing/2014/main" id="{00000000-0008-0000-0300-00007FC50200}"/>
            </a:ext>
          </a:extLst>
        </xdr:cNvPr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2" name="Line 205">
          <a:extLst>
            <a:ext uri="{FF2B5EF4-FFF2-40B4-BE49-F238E27FC236}">
              <a16:creationId xmlns:a16="http://schemas.microsoft.com/office/drawing/2014/main" id="{00000000-0008-0000-0300-000080C50200}"/>
            </a:ext>
          </a:extLst>
        </xdr:cNvPr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3" name="Line 249">
          <a:extLst>
            <a:ext uri="{FF2B5EF4-FFF2-40B4-BE49-F238E27FC236}">
              <a16:creationId xmlns:a16="http://schemas.microsoft.com/office/drawing/2014/main" id="{00000000-0008-0000-0300-000081C50200}"/>
            </a:ext>
          </a:extLst>
        </xdr:cNvPr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4" name="Line 297">
          <a:extLst>
            <a:ext uri="{FF2B5EF4-FFF2-40B4-BE49-F238E27FC236}">
              <a16:creationId xmlns:a16="http://schemas.microsoft.com/office/drawing/2014/main" id="{00000000-0008-0000-0300-000082C50200}"/>
            </a:ext>
          </a:extLst>
        </xdr:cNvPr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5" name="Line 174">
          <a:extLst>
            <a:ext uri="{FF2B5EF4-FFF2-40B4-BE49-F238E27FC236}">
              <a16:creationId xmlns:a16="http://schemas.microsoft.com/office/drawing/2014/main" id="{00000000-0008-0000-0300-000083C50200}"/>
            </a:ext>
          </a:extLst>
        </xdr:cNvPr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81636" name="Line 175">
          <a:extLst>
            <a:ext uri="{FF2B5EF4-FFF2-40B4-BE49-F238E27FC236}">
              <a16:creationId xmlns:a16="http://schemas.microsoft.com/office/drawing/2014/main" id="{00000000-0008-0000-0300-000084C50200}"/>
            </a:ext>
          </a:extLst>
        </xdr:cNvPr>
        <xdr:cNvSpPr>
          <a:spLocks noChangeShapeType="1"/>
        </xdr:cNvSpPr>
      </xdr:nvSpPr>
      <xdr:spPr bwMode="auto">
        <a:xfrm>
          <a:off x="81238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7" name="Line 238">
          <a:extLst>
            <a:ext uri="{FF2B5EF4-FFF2-40B4-BE49-F238E27FC236}">
              <a16:creationId xmlns:a16="http://schemas.microsoft.com/office/drawing/2014/main" id="{00000000-0008-0000-0300-000085C50200}"/>
            </a:ext>
          </a:extLst>
        </xdr:cNvPr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81638" name="Line 251">
          <a:extLst>
            <a:ext uri="{FF2B5EF4-FFF2-40B4-BE49-F238E27FC236}">
              <a16:creationId xmlns:a16="http://schemas.microsoft.com/office/drawing/2014/main" id="{00000000-0008-0000-0300-000086C50200}"/>
            </a:ext>
          </a:extLst>
        </xdr:cNvPr>
        <xdr:cNvSpPr>
          <a:spLocks noChangeShapeType="1"/>
        </xdr:cNvSpPr>
      </xdr:nvSpPr>
      <xdr:spPr bwMode="auto">
        <a:xfrm>
          <a:off x="81238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9" name="Line 286">
          <a:extLst>
            <a:ext uri="{FF2B5EF4-FFF2-40B4-BE49-F238E27FC236}">
              <a16:creationId xmlns:a16="http://schemas.microsoft.com/office/drawing/2014/main" id="{00000000-0008-0000-0300-000087C50200}"/>
            </a:ext>
          </a:extLst>
        </xdr:cNvPr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0.25" style="125" customWidth="1"/>
    <col min="4" max="114" width="14.75" style="127" customWidth="1"/>
    <col min="115" max="16384" width="9" style="125"/>
  </cols>
  <sheetData>
    <row r="1" spans="1:114" s="119" customFormat="1" ht="17.25">
      <c r="A1" s="114" t="s">
        <v>706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6"/>
      <c r="AF1" s="117"/>
      <c r="AG1" s="117"/>
      <c r="AH1" s="117"/>
      <c r="AI1" s="118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</row>
    <row r="2" spans="1:114" s="33" customFormat="1">
      <c r="A2" s="142" t="s">
        <v>197</v>
      </c>
      <c r="B2" s="142" t="s">
        <v>192</v>
      </c>
      <c r="C2" s="145" t="s">
        <v>155</v>
      </c>
      <c r="D2" s="45" t="s">
        <v>206</v>
      </c>
      <c r="E2" s="46"/>
      <c r="F2" s="46"/>
      <c r="G2" s="46"/>
      <c r="H2" s="46"/>
      <c r="I2" s="46"/>
      <c r="J2" s="46"/>
      <c r="K2" s="46"/>
      <c r="L2" s="47"/>
      <c r="M2" s="45" t="s">
        <v>1</v>
      </c>
      <c r="N2" s="46"/>
      <c r="O2" s="46"/>
      <c r="P2" s="46"/>
      <c r="Q2" s="46"/>
      <c r="R2" s="46"/>
      <c r="S2" s="46"/>
      <c r="T2" s="46"/>
      <c r="U2" s="47"/>
      <c r="V2" s="45" t="s">
        <v>2</v>
      </c>
      <c r="W2" s="46"/>
      <c r="X2" s="46"/>
      <c r="Y2" s="46"/>
      <c r="Z2" s="46"/>
      <c r="AA2" s="46"/>
      <c r="AB2" s="46"/>
      <c r="AC2" s="46"/>
      <c r="AD2" s="47"/>
      <c r="AE2" s="48" t="s">
        <v>207</v>
      </c>
      <c r="AF2" s="49"/>
      <c r="AG2" s="49"/>
      <c r="AH2" s="49"/>
      <c r="AI2" s="49"/>
      <c r="AJ2" s="49"/>
      <c r="AK2" s="49"/>
      <c r="AL2" s="50"/>
      <c r="AM2" s="49"/>
      <c r="AN2" s="49"/>
      <c r="AO2" s="49"/>
      <c r="AP2" s="49"/>
      <c r="AQ2" s="49"/>
      <c r="AR2" s="49"/>
      <c r="AS2" s="49"/>
      <c r="AT2" s="49"/>
      <c r="AU2" s="49"/>
      <c r="AV2" s="50"/>
      <c r="AW2" s="50"/>
      <c r="AX2" s="50"/>
      <c r="AY2" s="49"/>
      <c r="AZ2" s="49"/>
      <c r="BA2" s="49"/>
      <c r="BB2" s="49"/>
      <c r="BC2" s="49"/>
      <c r="BD2" s="49"/>
      <c r="BE2" s="49"/>
      <c r="BF2" s="51"/>
      <c r="BG2" s="48" t="s">
        <v>208</v>
      </c>
      <c r="BH2" s="49"/>
      <c r="BI2" s="49"/>
      <c r="BJ2" s="49"/>
      <c r="BK2" s="49"/>
      <c r="BL2" s="49"/>
      <c r="BM2" s="49"/>
      <c r="BN2" s="50"/>
      <c r="BO2" s="49"/>
      <c r="BP2" s="49"/>
      <c r="BQ2" s="49"/>
      <c r="BR2" s="49"/>
      <c r="BS2" s="49"/>
      <c r="BT2" s="49"/>
      <c r="BU2" s="49"/>
      <c r="BV2" s="49"/>
      <c r="BW2" s="49"/>
      <c r="BX2" s="50"/>
      <c r="BY2" s="50"/>
      <c r="BZ2" s="50"/>
      <c r="CA2" s="50"/>
      <c r="CB2" s="50"/>
      <c r="CC2" s="50"/>
      <c r="CD2" s="49"/>
      <c r="CE2" s="49"/>
      <c r="CF2" s="49"/>
      <c r="CG2" s="49"/>
      <c r="CH2" s="51"/>
      <c r="CI2" s="48" t="s">
        <v>209</v>
      </c>
      <c r="CJ2" s="49"/>
      <c r="CK2" s="49"/>
      <c r="CL2" s="49"/>
      <c r="CM2" s="49"/>
      <c r="CN2" s="49"/>
      <c r="CO2" s="49"/>
      <c r="CP2" s="50"/>
      <c r="CQ2" s="49"/>
      <c r="CR2" s="49"/>
      <c r="CS2" s="49"/>
      <c r="CT2" s="49"/>
      <c r="CU2" s="49"/>
      <c r="CV2" s="49"/>
      <c r="CW2" s="49"/>
      <c r="CX2" s="49"/>
      <c r="CY2" s="49"/>
      <c r="CZ2" s="50"/>
      <c r="DA2" s="50"/>
      <c r="DB2" s="50"/>
      <c r="DC2" s="50"/>
      <c r="DD2" s="50"/>
      <c r="DE2" s="50"/>
      <c r="DF2" s="49"/>
      <c r="DG2" s="49"/>
      <c r="DH2" s="49"/>
      <c r="DI2" s="49"/>
      <c r="DJ2" s="51"/>
    </row>
    <row r="3" spans="1:114" s="33" customFormat="1">
      <c r="A3" s="143"/>
      <c r="B3" s="143"/>
      <c r="C3" s="143"/>
      <c r="D3" s="52" t="s">
        <v>156</v>
      </c>
      <c r="E3" s="53"/>
      <c r="F3" s="53"/>
      <c r="G3" s="53"/>
      <c r="H3" s="53"/>
      <c r="I3" s="53"/>
      <c r="J3" s="53"/>
      <c r="K3" s="53"/>
      <c r="L3" s="54"/>
      <c r="M3" s="52" t="s">
        <v>156</v>
      </c>
      <c r="N3" s="53"/>
      <c r="O3" s="53"/>
      <c r="P3" s="53"/>
      <c r="Q3" s="53"/>
      <c r="R3" s="53"/>
      <c r="S3" s="53"/>
      <c r="T3" s="53"/>
      <c r="U3" s="54"/>
      <c r="V3" s="52" t="s">
        <v>156</v>
      </c>
      <c r="W3" s="53"/>
      <c r="X3" s="53"/>
      <c r="Y3" s="53"/>
      <c r="Z3" s="53"/>
      <c r="AA3" s="53"/>
      <c r="AB3" s="53"/>
      <c r="AC3" s="53"/>
      <c r="AD3" s="54"/>
      <c r="AE3" s="55" t="s">
        <v>104</v>
      </c>
      <c r="AF3" s="49"/>
      <c r="AG3" s="49"/>
      <c r="AH3" s="49"/>
      <c r="AI3" s="49"/>
      <c r="AJ3" s="49"/>
      <c r="AK3" s="49"/>
      <c r="AL3" s="56"/>
      <c r="AM3" s="57" t="s">
        <v>105</v>
      </c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8"/>
      <c r="BD3" s="59"/>
      <c r="BE3" s="60" t="s">
        <v>3</v>
      </c>
      <c r="BF3" s="61" t="s">
        <v>4</v>
      </c>
      <c r="BG3" s="55" t="s">
        <v>104</v>
      </c>
      <c r="BH3" s="49"/>
      <c r="BI3" s="49"/>
      <c r="BJ3" s="49"/>
      <c r="BK3" s="49"/>
      <c r="BL3" s="49"/>
      <c r="BM3" s="49"/>
      <c r="BN3" s="56"/>
      <c r="BO3" s="57" t="s">
        <v>105</v>
      </c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58"/>
      <c r="CF3" s="59"/>
      <c r="CG3" s="60" t="s">
        <v>3</v>
      </c>
      <c r="CH3" s="61" t="s">
        <v>4</v>
      </c>
      <c r="CI3" s="55" t="s">
        <v>104</v>
      </c>
      <c r="CJ3" s="49"/>
      <c r="CK3" s="49"/>
      <c r="CL3" s="49"/>
      <c r="CM3" s="49"/>
      <c r="CN3" s="49"/>
      <c r="CO3" s="49"/>
      <c r="CP3" s="56"/>
      <c r="CQ3" s="57" t="s">
        <v>105</v>
      </c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58"/>
      <c r="DH3" s="59"/>
      <c r="DI3" s="60" t="s">
        <v>3</v>
      </c>
      <c r="DJ3" s="61" t="s">
        <v>4</v>
      </c>
    </row>
    <row r="4" spans="1:114" s="33" customFormat="1">
      <c r="A4" s="143"/>
      <c r="B4" s="143"/>
      <c r="C4" s="143"/>
      <c r="D4" s="41"/>
      <c r="E4" s="52" t="s">
        <v>157</v>
      </c>
      <c r="F4" s="62"/>
      <c r="G4" s="62"/>
      <c r="H4" s="62"/>
      <c r="I4" s="62"/>
      <c r="J4" s="62"/>
      <c r="K4" s="63"/>
      <c r="L4" s="64" t="s">
        <v>205</v>
      </c>
      <c r="M4" s="41"/>
      <c r="N4" s="52" t="s">
        <v>157</v>
      </c>
      <c r="O4" s="62"/>
      <c r="P4" s="62"/>
      <c r="Q4" s="62"/>
      <c r="R4" s="62"/>
      <c r="S4" s="62"/>
      <c r="T4" s="63"/>
      <c r="U4" s="64" t="s">
        <v>205</v>
      </c>
      <c r="V4" s="41"/>
      <c r="W4" s="52" t="s">
        <v>157</v>
      </c>
      <c r="X4" s="62"/>
      <c r="Y4" s="62"/>
      <c r="Z4" s="62"/>
      <c r="AA4" s="62"/>
      <c r="AB4" s="62"/>
      <c r="AC4" s="63"/>
      <c r="AD4" s="64" t="s">
        <v>205</v>
      </c>
      <c r="AE4" s="61" t="s">
        <v>2</v>
      </c>
      <c r="AF4" s="60" t="s">
        <v>6</v>
      </c>
      <c r="AG4" s="60"/>
      <c r="AH4" s="65"/>
      <c r="AI4" s="49"/>
      <c r="AJ4" s="66"/>
      <c r="AK4" s="67" t="s">
        <v>210</v>
      </c>
      <c r="AL4" s="141" t="s">
        <v>211</v>
      </c>
      <c r="AM4" s="61" t="s">
        <v>2</v>
      </c>
      <c r="AN4" s="55" t="s">
        <v>110</v>
      </c>
      <c r="AO4" s="58"/>
      <c r="AP4" s="58"/>
      <c r="AQ4" s="58"/>
      <c r="AR4" s="59"/>
      <c r="AS4" s="55" t="s">
        <v>9</v>
      </c>
      <c r="AT4" s="49"/>
      <c r="AU4" s="49"/>
      <c r="AV4" s="66"/>
      <c r="AW4" s="60" t="s">
        <v>212</v>
      </c>
      <c r="AX4" s="55" t="s">
        <v>11</v>
      </c>
      <c r="AY4" s="57"/>
      <c r="AZ4" s="58"/>
      <c r="BA4" s="58"/>
      <c r="BB4" s="59"/>
      <c r="BC4" s="68" t="s">
        <v>213</v>
      </c>
      <c r="BD4" s="68" t="s">
        <v>13</v>
      </c>
      <c r="BE4" s="61"/>
      <c r="BF4" s="61"/>
      <c r="BG4" s="61" t="s">
        <v>2</v>
      </c>
      <c r="BH4" s="60" t="s">
        <v>6</v>
      </c>
      <c r="BI4" s="60"/>
      <c r="BJ4" s="65"/>
      <c r="BK4" s="49"/>
      <c r="BL4" s="66"/>
      <c r="BM4" s="67" t="s">
        <v>210</v>
      </c>
      <c r="BN4" s="141" t="s">
        <v>211</v>
      </c>
      <c r="BO4" s="61" t="s">
        <v>2</v>
      </c>
      <c r="BP4" s="55" t="s">
        <v>110</v>
      </c>
      <c r="BQ4" s="58"/>
      <c r="BR4" s="58"/>
      <c r="BS4" s="58"/>
      <c r="BT4" s="59"/>
      <c r="BU4" s="55" t="s">
        <v>9</v>
      </c>
      <c r="BV4" s="49"/>
      <c r="BW4" s="49"/>
      <c r="BX4" s="66"/>
      <c r="BY4" s="60" t="s">
        <v>212</v>
      </c>
      <c r="BZ4" s="55" t="s">
        <v>11</v>
      </c>
      <c r="CA4" s="69"/>
      <c r="CB4" s="70"/>
      <c r="CC4" s="58"/>
      <c r="CD4" s="59"/>
      <c r="CE4" s="68" t="s">
        <v>213</v>
      </c>
      <c r="CF4" s="68" t="s">
        <v>13</v>
      </c>
      <c r="CG4" s="61"/>
      <c r="CH4" s="61"/>
      <c r="CI4" s="61" t="s">
        <v>2</v>
      </c>
      <c r="CJ4" s="60" t="s">
        <v>6</v>
      </c>
      <c r="CK4" s="60"/>
      <c r="CL4" s="65"/>
      <c r="CM4" s="49"/>
      <c r="CN4" s="66"/>
      <c r="CO4" s="67" t="s">
        <v>210</v>
      </c>
      <c r="CP4" s="141" t="s">
        <v>211</v>
      </c>
      <c r="CQ4" s="61" t="s">
        <v>2</v>
      </c>
      <c r="CR4" s="55" t="s">
        <v>110</v>
      </c>
      <c r="CS4" s="58"/>
      <c r="CT4" s="58"/>
      <c r="CU4" s="58"/>
      <c r="CV4" s="59"/>
      <c r="CW4" s="55" t="s">
        <v>9</v>
      </c>
      <c r="CX4" s="49"/>
      <c r="CY4" s="49"/>
      <c r="CZ4" s="66"/>
      <c r="DA4" s="60" t="s">
        <v>212</v>
      </c>
      <c r="DB4" s="55" t="s">
        <v>11</v>
      </c>
      <c r="DC4" s="58"/>
      <c r="DD4" s="58"/>
      <c r="DE4" s="58"/>
      <c r="DF4" s="59"/>
      <c r="DG4" s="68" t="s">
        <v>213</v>
      </c>
      <c r="DH4" s="68" t="s">
        <v>13</v>
      </c>
      <c r="DI4" s="61"/>
      <c r="DJ4" s="61"/>
    </row>
    <row r="5" spans="1:114" s="33" customFormat="1" ht="22.5">
      <c r="A5" s="143"/>
      <c r="B5" s="143"/>
      <c r="C5" s="143"/>
      <c r="D5" s="41"/>
      <c r="E5" s="41"/>
      <c r="F5" s="71" t="s">
        <v>214</v>
      </c>
      <c r="G5" s="71" t="s">
        <v>215</v>
      </c>
      <c r="H5" s="71" t="s">
        <v>216</v>
      </c>
      <c r="I5" s="71" t="s">
        <v>217</v>
      </c>
      <c r="J5" s="71" t="s">
        <v>218</v>
      </c>
      <c r="K5" s="71" t="s">
        <v>219</v>
      </c>
      <c r="L5" s="40"/>
      <c r="M5" s="41"/>
      <c r="N5" s="41"/>
      <c r="O5" s="71" t="s">
        <v>214</v>
      </c>
      <c r="P5" s="71" t="s">
        <v>215</v>
      </c>
      <c r="Q5" s="71" t="s">
        <v>216</v>
      </c>
      <c r="R5" s="71" t="s">
        <v>217</v>
      </c>
      <c r="S5" s="71" t="s">
        <v>218</v>
      </c>
      <c r="T5" s="71" t="s">
        <v>219</v>
      </c>
      <c r="U5" s="40"/>
      <c r="V5" s="41"/>
      <c r="W5" s="41"/>
      <c r="X5" s="71" t="s">
        <v>214</v>
      </c>
      <c r="Y5" s="71" t="s">
        <v>215</v>
      </c>
      <c r="Z5" s="71" t="s">
        <v>216</v>
      </c>
      <c r="AA5" s="71" t="s">
        <v>217</v>
      </c>
      <c r="AB5" s="71" t="s">
        <v>218</v>
      </c>
      <c r="AC5" s="71" t="s">
        <v>219</v>
      </c>
      <c r="AD5" s="40"/>
      <c r="AE5" s="61"/>
      <c r="AF5" s="61" t="s">
        <v>2</v>
      </c>
      <c r="AG5" s="67" t="s">
        <v>19</v>
      </c>
      <c r="AH5" s="67" t="s">
        <v>220</v>
      </c>
      <c r="AI5" s="67" t="s">
        <v>221</v>
      </c>
      <c r="AJ5" s="67" t="s">
        <v>219</v>
      </c>
      <c r="AK5" s="72"/>
      <c r="AL5" s="141"/>
      <c r="AM5" s="61"/>
      <c r="AN5" s="61"/>
      <c r="AO5" s="61" t="s">
        <v>106</v>
      </c>
      <c r="AP5" s="61" t="s">
        <v>107</v>
      </c>
      <c r="AQ5" s="61" t="s">
        <v>108</v>
      </c>
      <c r="AR5" s="61" t="s">
        <v>109</v>
      </c>
      <c r="AS5" s="61" t="s">
        <v>2</v>
      </c>
      <c r="AT5" s="60" t="s">
        <v>222</v>
      </c>
      <c r="AU5" s="60" t="s">
        <v>223</v>
      </c>
      <c r="AV5" s="60" t="s">
        <v>224</v>
      </c>
      <c r="AW5" s="61"/>
      <c r="AX5" s="61"/>
      <c r="AY5" s="60" t="s">
        <v>222</v>
      </c>
      <c r="AZ5" s="60" t="s">
        <v>223</v>
      </c>
      <c r="BA5" s="60" t="s">
        <v>224</v>
      </c>
      <c r="BB5" s="68" t="s">
        <v>225</v>
      </c>
      <c r="BC5" s="61"/>
      <c r="BD5" s="61"/>
      <c r="BE5" s="61"/>
      <c r="BF5" s="61"/>
      <c r="BG5" s="61"/>
      <c r="BH5" s="61" t="s">
        <v>2</v>
      </c>
      <c r="BI5" s="67" t="s">
        <v>19</v>
      </c>
      <c r="BJ5" s="67" t="s">
        <v>220</v>
      </c>
      <c r="BK5" s="67" t="s">
        <v>221</v>
      </c>
      <c r="BL5" s="67" t="s">
        <v>219</v>
      </c>
      <c r="BM5" s="72"/>
      <c r="BN5" s="141"/>
      <c r="BO5" s="61"/>
      <c r="BP5" s="61"/>
      <c r="BQ5" s="61" t="s">
        <v>106</v>
      </c>
      <c r="BR5" s="61" t="s">
        <v>107</v>
      </c>
      <c r="BS5" s="61" t="s">
        <v>108</v>
      </c>
      <c r="BT5" s="61" t="s">
        <v>109</v>
      </c>
      <c r="BU5" s="61" t="s">
        <v>2</v>
      </c>
      <c r="BV5" s="60" t="s">
        <v>222</v>
      </c>
      <c r="BW5" s="60" t="s">
        <v>223</v>
      </c>
      <c r="BX5" s="60" t="s">
        <v>224</v>
      </c>
      <c r="BY5" s="61"/>
      <c r="BZ5" s="61"/>
      <c r="CA5" s="60" t="s">
        <v>222</v>
      </c>
      <c r="CB5" s="60" t="s">
        <v>223</v>
      </c>
      <c r="CC5" s="60" t="s">
        <v>224</v>
      </c>
      <c r="CD5" s="68" t="s">
        <v>225</v>
      </c>
      <c r="CE5" s="61"/>
      <c r="CF5" s="61"/>
      <c r="CG5" s="61"/>
      <c r="CH5" s="61"/>
      <c r="CI5" s="61"/>
      <c r="CJ5" s="61" t="s">
        <v>2</v>
      </c>
      <c r="CK5" s="67" t="s">
        <v>19</v>
      </c>
      <c r="CL5" s="67" t="s">
        <v>220</v>
      </c>
      <c r="CM5" s="67" t="s">
        <v>221</v>
      </c>
      <c r="CN5" s="67" t="s">
        <v>219</v>
      </c>
      <c r="CO5" s="72"/>
      <c r="CP5" s="141"/>
      <c r="CQ5" s="61"/>
      <c r="CR5" s="61"/>
      <c r="CS5" s="61" t="s">
        <v>106</v>
      </c>
      <c r="CT5" s="61" t="s">
        <v>107</v>
      </c>
      <c r="CU5" s="61" t="s">
        <v>108</v>
      </c>
      <c r="CV5" s="61" t="s">
        <v>109</v>
      </c>
      <c r="CW5" s="61" t="s">
        <v>2</v>
      </c>
      <c r="CX5" s="60" t="s">
        <v>222</v>
      </c>
      <c r="CY5" s="60" t="s">
        <v>223</v>
      </c>
      <c r="CZ5" s="60" t="s">
        <v>224</v>
      </c>
      <c r="DA5" s="61"/>
      <c r="DB5" s="61"/>
      <c r="DC5" s="60" t="s">
        <v>222</v>
      </c>
      <c r="DD5" s="60" t="s">
        <v>223</v>
      </c>
      <c r="DE5" s="60" t="s">
        <v>224</v>
      </c>
      <c r="DF5" s="68" t="s">
        <v>225</v>
      </c>
      <c r="DG5" s="61"/>
      <c r="DH5" s="61"/>
      <c r="DI5" s="61"/>
      <c r="DJ5" s="61"/>
    </row>
    <row r="6" spans="1:114" s="34" customFormat="1">
      <c r="A6" s="144"/>
      <c r="B6" s="144"/>
      <c r="C6" s="144"/>
      <c r="D6" s="73" t="s">
        <v>26</v>
      </c>
      <c r="E6" s="73" t="s">
        <v>27</v>
      </c>
      <c r="F6" s="74" t="s">
        <v>27</v>
      </c>
      <c r="G6" s="74" t="s">
        <v>27</v>
      </c>
      <c r="H6" s="74" t="s">
        <v>27</v>
      </c>
      <c r="I6" s="74" t="s">
        <v>27</v>
      </c>
      <c r="J6" s="74" t="s">
        <v>27</v>
      </c>
      <c r="K6" s="74" t="s">
        <v>27</v>
      </c>
      <c r="L6" s="75" t="s">
        <v>27</v>
      </c>
      <c r="M6" s="73" t="s">
        <v>27</v>
      </c>
      <c r="N6" s="73" t="s">
        <v>27</v>
      </c>
      <c r="O6" s="74" t="s">
        <v>27</v>
      </c>
      <c r="P6" s="74" t="s">
        <v>27</v>
      </c>
      <c r="Q6" s="74" t="s">
        <v>27</v>
      </c>
      <c r="R6" s="74" t="s">
        <v>27</v>
      </c>
      <c r="S6" s="74" t="s">
        <v>27</v>
      </c>
      <c r="T6" s="74" t="s">
        <v>27</v>
      </c>
      <c r="U6" s="75" t="s">
        <v>27</v>
      </c>
      <c r="V6" s="73" t="s">
        <v>27</v>
      </c>
      <c r="W6" s="73" t="s">
        <v>27</v>
      </c>
      <c r="X6" s="74" t="s">
        <v>27</v>
      </c>
      <c r="Y6" s="74" t="s">
        <v>27</v>
      </c>
      <c r="Z6" s="74" t="s">
        <v>27</v>
      </c>
      <c r="AA6" s="74" t="s">
        <v>27</v>
      </c>
      <c r="AB6" s="74" t="s">
        <v>27</v>
      </c>
      <c r="AC6" s="74" t="s">
        <v>27</v>
      </c>
      <c r="AD6" s="75" t="s">
        <v>27</v>
      </c>
      <c r="AE6" s="76" t="s">
        <v>26</v>
      </c>
      <c r="AF6" s="76" t="s">
        <v>27</v>
      </c>
      <c r="AG6" s="77" t="s">
        <v>27</v>
      </c>
      <c r="AH6" s="77" t="s">
        <v>27</v>
      </c>
      <c r="AI6" s="77" t="s">
        <v>27</v>
      </c>
      <c r="AJ6" s="77" t="s">
        <v>27</v>
      </c>
      <c r="AK6" s="78" t="s">
        <v>27</v>
      </c>
      <c r="AL6" s="78" t="s">
        <v>27</v>
      </c>
      <c r="AM6" s="76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9" t="s">
        <v>27</v>
      </c>
      <c r="AU6" s="79" t="s">
        <v>27</v>
      </c>
      <c r="AV6" s="79" t="s">
        <v>27</v>
      </c>
      <c r="AW6" s="76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26</v>
      </c>
      <c r="BH6" s="76" t="s">
        <v>27</v>
      </c>
      <c r="BI6" s="77" t="s">
        <v>27</v>
      </c>
      <c r="BJ6" s="77" t="s">
        <v>27</v>
      </c>
      <c r="BK6" s="77" t="s">
        <v>27</v>
      </c>
      <c r="BL6" s="77" t="s">
        <v>27</v>
      </c>
      <c r="BM6" s="78" t="s">
        <v>27</v>
      </c>
      <c r="BN6" s="78" t="s">
        <v>27</v>
      </c>
      <c r="BO6" s="76" t="s">
        <v>27</v>
      </c>
      <c r="BP6" s="76" t="s">
        <v>27</v>
      </c>
      <c r="BQ6" s="76" t="s">
        <v>27</v>
      </c>
      <c r="BR6" s="76" t="s">
        <v>27</v>
      </c>
      <c r="BS6" s="76" t="s">
        <v>27</v>
      </c>
      <c r="BT6" s="76" t="s">
        <v>27</v>
      </c>
      <c r="BU6" s="76" t="s">
        <v>27</v>
      </c>
      <c r="BV6" s="79" t="s">
        <v>27</v>
      </c>
      <c r="BW6" s="79" t="s">
        <v>27</v>
      </c>
      <c r="BX6" s="79" t="s">
        <v>27</v>
      </c>
      <c r="BY6" s="76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26</v>
      </c>
      <c r="CJ6" s="76" t="s">
        <v>27</v>
      </c>
      <c r="CK6" s="77" t="s">
        <v>27</v>
      </c>
      <c r="CL6" s="77" t="s">
        <v>27</v>
      </c>
      <c r="CM6" s="77" t="s">
        <v>27</v>
      </c>
      <c r="CN6" s="77" t="s">
        <v>27</v>
      </c>
      <c r="CO6" s="78" t="s">
        <v>27</v>
      </c>
      <c r="CP6" s="78" t="s">
        <v>27</v>
      </c>
      <c r="CQ6" s="76" t="s">
        <v>27</v>
      </c>
      <c r="CR6" s="76" t="s">
        <v>27</v>
      </c>
      <c r="CS6" s="77" t="s">
        <v>27</v>
      </c>
      <c r="CT6" s="77" t="s">
        <v>27</v>
      </c>
      <c r="CU6" s="77" t="s">
        <v>27</v>
      </c>
      <c r="CV6" s="77" t="s">
        <v>27</v>
      </c>
      <c r="CW6" s="76" t="s">
        <v>27</v>
      </c>
      <c r="CX6" s="79" t="s">
        <v>27</v>
      </c>
      <c r="CY6" s="79" t="s">
        <v>27</v>
      </c>
      <c r="CZ6" s="79" t="s">
        <v>27</v>
      </c>
      <c r="DA6" s="76" t="s">
        <v>27</v>
      </c>
      <c r="DB6" s="76" t="s">
        <v>27</v>
      </c>
      <c r="DC6" s="76" t="s">
        <v>27</v>
      </c>
      <c r="DD6" s="76" t="s">
        <v>27</v>
      </c>
      <c r="DE6" s="76" t="s">
        <v>27</v>
      </c>
      <c r="DF6" s="76" t="s">
        <v>27</v>
      </c>
      <c r="DG6" s="76" t="s">
        <v>27</v>
      </c>
      <c r="DH6" s="76" t="s">
        <v>27</v>
      </c>
      <c r="DI6" s="76" t="s">
        <v>27</v>
      </c>
      <c r="DJ6" s="76" t="s">
        <v>27</v>
      </c>
    </row>
    <row r="7" spans="1:114" s="112" customFormat="1" ht="12.75" customHeight="1">
      <c r="A7" s="108" t="s">
        <v>343</v>
      </c>
      <c r="B7" s="109" t="s">
        <v>344</v>
      </c>
      <c r="C7" s="108" t="s">
        <v>345</v>
      </c>
      <c r="D7" s="110">
        <f t="shared" ref="D7:D53" si="0">SUM(E7,+L7)</f>
        <v>83346329</v>
      </c>
      <c r="E7" s="110">
        <f t="shared" ref="E7:E53" si="1">SUM(F7:I7)+K7</f>
        <v>32003319</v>
      </c>
      <c r="F7" s="110">
        <v>2000652</v>
      </c>
      <c r="G7" s="110">
        <v>11219</v>
      </c>
      <c r="H7" s="110">
        <v>8667900</v>
      </c>
      <c r="I7" s="110">
        <v>16294250</v>
      </c>
      <c r="J7" s="111" t="s">
        <v>703</v>
      </c>
      <c r="K7" s="110">
        <v>5029298</v>
      </c>
      <c r="L7" s="110">
        <v>51343010</v>
      </c>
      <c r="M7" s="110">
        <f t="shared" ref="M7:M53" si="2">SUM(N7,+U7)</f>
        <v>7435928</v>
      </c>
      <c r="N7" s="110">
        <f t="shared" ref="N7:N53" si="3">SUM(O7:R7)+T7</f>
        <v>1767861</v>
      </c>
      <c r="O7" s="110">
        <v>24989</v>
      </c>
      <c r="P7" s="110">
        <v>598</v>
      </c>
      <c r="Q7" s="110">
        <v>50188</v>
      </c>
      <c r="R7" s="110">
        <v>1366016</v>
      </c>
      <c r="S7" s="111" t="s">
        <v>703</v>
      </c>
      <c r="T7" s="110">
        <v>326070</v>
      </c>
      <c r="U7" s="110">
        <v>5668067</v>
      </c>
      <c r="V7" s="110">
        <f t="shared" ref="V7:AA7" si="4">+SUM(D7,M7)</f>
        <v>90782257</v>
      </c>
      <c r="W7" s="110">
        <f t="shared" si="4"/>
        <v>33771180</v>
      </c>
      <c r="X7" s="110">
        <f t="shared" si="4"/>
        <v>2025641</v>
      </c>
      <c r="Y7" s="110">
        <f t="shared" si="4"/>
        <v>11817</v>
      </c>
      <c r="Z7" s="110">
        <f t="shared" si="4"/>
        <v>8718088</v>
      </c>
      <c r="AA7" s="110">
        <f t="shared" si="4"/>
        <v>17660266</v>
      </c>
      <c r="AB7" s="111" t="s">
        <v>703</v>
      </c>
      <c r="AC7" s="110">
        <f t="shared" ref="AC7:AC53" si="5">+SUM(K7,T7)</f>
        <v>5355368</v>
      </c>
      <c r="AD7" s="110">
        <f t="shared" ref="AD7:AD53" si="6">+SUM(L7,U7)</f>
        <v>57011077</v>
      </c>
      <c r="AE7" s="110">
        <f t="shared" ref="AE7:AE53" si="7">SUM(AF7,+AK7)</f>
        <v>11998478</v>
      </c>
      <c r="AF7" s="110">
        <f t="shared" ref="AF7:AF53" si="8">SUM(AG7:AJ7)</f>
        <v>11795094</v>
      </c>
      <c r="AG7" s="110">
        <v>127202</v>
      </c>
      <c r="AH7" s="110">
        <v>8922916</v>
      </c>
      <c r="AI7" s="110">
        <v>2657569</v>
      </c>
      <c r="AJ7" s="110">
        <v>87407</v>
      </c>
      <c r="AK7" s="110">
        <v>203384</v>
      </c>
      <c r="AL7" s="110">
        <v>4193291</v>
      </c>
      <c r="AM7" s="110">
        <f t="shared" ref="AM7:AM53" si="9">SUM(AN7,AS7,AW7,AX7,BD7)</f>
        <v>51480489</v>
      </c>
      <c r="AN7" s="110">
        <f t="shared" ref="AN7:AN53" si="10">SUM(AO7:AR7)</f>
        <v>10495756</v>
      </c>
      <c r="AO7" s="110">
        <v>8629222</v>
      </c>
      <c r="AP7" s="110">
        <v>1220442</v>
      </c>
      <c r="AQ7" s="110">
        <v>468038</v>
      </c>
      <c r="AR7" s="110">
        <v>178054</v>
      </c>
      <c r="AS7" s="110">
        <f t="shared" ref="AS7:AS53" si="11">SUM(AT7:AV7)</f>
        <v>7520331</v>
      </c>
      <c r="AT7" s="110">
        <v>1452432</v>
      </c>
      <c r="AU7" s="110">
        <v>4460115</v>
      </c>
      <c r="AV7" s="110">
        <v>1607784</v>
      </c>
      <c r="AW7" s="110">
        <v>400709</v>
      </c>
      <c r="AX7" s="110">
        <f t="shared" ref="AX7:AX53" si="12">SUM(AY7:BB7)</f>
        <v>33020713</v>
      </c>
      <c r="AY7" s="110">
        <v>18301168</v>
      </c>
      <c r="AZ7" s="110">
        <v>10112666</v>
      </c>
      <c r="BA7" s="110">
        <v>3050719</v>
      </c>
      <c r="BB7" s="110">
        <v>1556160</v>
      </c>
      <c r="BC7" s="110">
        <v>11871219</v>
      </c>
      <c r="BD7" s="110">
        <v>42980</v>
      </c>
      <c r="BE7" s="110">
        <v>3802852</v>
      </c>
      <c r="BF7" s="110">
        <f t="shared" ref="BF7:BF53" si="13">SUM(AE7,+AM7,+BE7)</f>
        <v>67281819</v>
      </c>
      <c r="BG7" s="110">
        <f t="shared" ref="BG7:BG53" si="14">SUM(BH7,+BM7)</f>
        <v>161988</v>
      </c>
      <c r="BH7" s="110">
        <f t="shared" ref="BH7:BH53" si="15">SUM(BI7:BL7)</f>
        <v>161537</v>
      </c>
      <c r="BI7" s="110">
        <v>0</v>
      </c>
      <c r="BJ7" s="110">
        <v>144077</v>
      </c>
      <c r="BK7" s="110">
        <v>0</v>
      </c>
      <c r="BL7" s="110">
        <v>17460</v>
      </c>
      <c r="BM7" s="110">
        <v>451</v>
      </c>
      <c r="BN7" s="110">
        <v>105282</v>
      </c>
      <c r="BO7" s="110">
        <f t="shared" ref="BO7:BO53" si="16">SUM(BP7,BU7,BY7,BZ7,CF7)</f>
        <v>4219307</v>
      </c>
      <c r="BP7" s="110">
        <f t="shared" ref="BP7:BP53" si="17">SUM(BQ7:BT7)</f>
        <v>511257</v>
      </c>
      <c r="BQ7" s="110">
        <v>382510</v>
      </c>
      <c r="BR7" s="110">
        <v>34293</v>
      </c>
      <c r="BS7" s="110">
        <v>85347</v>
      </c>
      <c r="BT7" s="110">
        <v>9107</v>
      </c>
      <c r="BU7" s="110">
        <f t="shared" ref="BU7:BU53" si="18">SUM(BV7:BX7)</f>
        <v>971182</v>
      </c>
      <c r="BV7" s="110">
        <v>148260</v>
      </c>
      <c r="BW7" s="110">
        <v>716924</v>
      </c>
      <c r="BX7" s="110">
        <v>105998</v>
      </c>
      <c r="BY7" s="110">
        <v>36970</v>
      </c>
      <c r="BZ7" s="110">
        <f t="shared" ref="BZ7:BZ53" si="19">SUM(CA7:CD7)</f>
        <v>2695830</v>
      </c>
      <c r="CA7" s="110">
        <v>1740984</v>
      </c>
      <c r="CB7" s="110">
        <v>601748</v>
      </c>
      <c r="CC7" s="110">
        <v>188494</v>
      </c>
      <c r="CD7" s="110">
        <v>164604</v>
      </c>
      <c r="CE7" s="110">
        <v>2643472</v>
      </c>
      <c r="CF7" s="110">
        <v>4068</v>
      </c>
      <c r="CG7" s="110">
        <v>305879</v>
      </c>
      <c r="CH7" s="110">
        <f t="shared" ref="CH7:CH53" si="20">SUM(BG7,+BO7,+CG7)</f>
        <v>4687174</v>
      </c>
      <c r="CI7" s="110">
        <f t="shared" ref="CI7:CW7" si="21">SUM(AE7,+BG7)</f>
        <v>12160466</v>
      </c>
      <c r="CJ7" s="110">
        <f t="shared" si="21"/>
        <v>11956631</v>
      </c>
      <c r="CK7" s="110">
        <f t="shared" si="21"/>
        <v>127202</v>
      </c>
      <c r="CL7" s="110">
        <f t="shared" si="21"/>
        <v>9066993</v>
      </c>
      <c r="CM7" s="110">
        <f t="shared" si="21"/>
        <v>2657569</v>
      </c>
      <c r="CN7" s="110">
        <f t="shared" si="21"/>
        <v>104867</v>
      </c>
      <c r="CO7" s="110">
        <f t="shared" si="21"/>
        <v>203835</v>
      </c>
      <c r="CP7" s="110">
        <f t="shared" si="21"/>
        <v>4298573</v>
      </c>
      <c r="CQ7" s="110">
        <f t="shared" si="21"/>
        <v>55699796</v>
      </c>
      <c r="CR7" s="110">
        <f t="shared" si="21"/>
        <v>11007013</v>
      </c>
      <c r="CS7" s="110">
        <f t="shared" si="21"/>
        <v>9011732</v>
      </c>
      <c r="CT7" s="110">
        <f t="shared" si="21"/>
        <v>1254735</v>
      </c>
      <c r="CU7" s="110">
        <f t="shared" si="21"/>
        <v>553385</v>
      </c>
      <c r="CV7" s="110">
        <f t="shared" si="21"/>
        <v>187161</v>
      </c>
      <c r="CW7" s="110">
        <f t="shared" si="21"/>
        <v>8491513</v>
      </c>
      <c r="CX7" s="110">
        <f t="shared" ref="CX7:DJ7" si="22">SUM(AT7,+BV7)</f>
        <v>1600692</v>
      </c>
      <c r="CY7" s="110">
        <f t="shared" si="22"/>
        <v>5177039</v>
      </c>
      <c r="CZ7" s="110">
        <f t="shared" si="22"/>
        <v>1713782</v>
      </c>
      <c r="DA7" s="110">
        <f t="shared" si="22"/>
        <v>437679</v>
      </c>
      <c r="DB7" s="110">
        <f t="shared" si="22"/>
        <v>35716543</v>
      </c>
      <c r="DC7" s="110">
        <f t="shared" si="22"/>
        <v>20042152</v>
      </c>
      <c r="DD7" s="110">
        <f t="shared" si="22"/>
        <v>10714414</v>
      </c>
      <c r="DE7" s="110">
        <f t="shared" si="22"/>
        <v>3239213</v>
      </c>
      <c r="DF7" s="110">
        <f t="shared" si="22"/>
        <v>1720764</v>
      </c>
      <c r="DG7" s="110">
        <f t="shared" si="22"/>
        <v>14514691</v>
      </c>
      <c r="DH7" s="110">
        <f t="shared" si="22"/>
        <v>47048</v>
      </c>
      <c r="DI7" s="110">
        <f t="shared" si="22"/>
        <v>4108731</v>
      </c>
      <c r="DJ7" s="110">
        <f t="shared" si="22"/>
        <v>71968993</v>
      </c>
    </row>
    <row r="8" spans="1:114" s="112" customFormat="1" ht="12.75" customHeight="1">
      <c r="A8" s="108" t="s">
        <v>353</v>
      </c>
      <c r="B8" s="109" t="s">
        <v>354</v>
      </c>
      <c r="C8" s="108" t="s">
        <v>355</v>
      </c>
      <c r="D8" s="110">
        <f t="shared" si="0"/>
        <v>14174019</v>
      </c>
      <c r="E8" s="110">
        <f t="shared" si="1"/>
        <v>2440051</v>
      </c>
      <c r="F8" s="110">
        <v>21625</v>
      </c>
      <c r="G8" s="110">
        <v>690857</v>
      </c>
      <c r="H8" s="110">
        <v>574000</v>
      </c>
      <c r="I8" s="110">
        <v>738482</v>
      </c>
      <c r="J8" s="111" t="s">
        <v>703</v>
      </c>
      <c r="K8" s="110">
        <v>415087</v>
      </c>
      <c r="L8" s="110">
        <v>11733968</v>
      </c>
      <c r="M8" s="110">
        <f t="shared" si="2"/>
        <v>2627111</v>
      </c>
      <c r="N8" s="110">
        <f t="shared" si="3"/>
        <v>10140</v>
      </c>
      <c r="O8" s="110">
        <v>147</v>
      </c>
      <c r="P8" s="110">
        <v>9963</v>
      </c>
      <c r="Q8" s="110">
        <v>0</v>
      </c>
      <c r="R8" s="110">
        <v>0</v>
      </c>
      <c r="S8" s="111" t="s">
        <v>703</v>
      </c>
      <c r="T8" s="110">
        <v>30</v>
      </c>
      <c r="U8" s="110">
        <v>2616971</v>
      </c>
      <c r="V8" s="110">
        <f t="shared" ref="V8:AA8" si="23">+SUM(D8,M8)</f>
        <v>16801130</v>
      </c>
      <c r="W8" s="110">
        <f t="shared" si="23"/>
        <v>2450191</v>
      </c>
      <c r="X8" s="110">
        <f t="shared" si="23"/>
        <v>21772</v>
      </c>
      <c r="Y8" s="110">
        <f t="shared" si="23"/>
        <v>700820</v>
      </c>
      <c r="Z8" s="110">
        <f t="shared" si="23"/>
        <v>574000</v>
      </c>
      <c r="AA8" s="110">
        <f t="shared" si="23"/>
        <v>738482</v>
      </c>
      <c r="AB8" s="111" t="s">
        <v>703</v>
      </c>
      <c r="AC8" s="110">
        <f t="shared" si="5"/>
        <v>415117</v>
      </c>
      <c r="AD8" s="110">
        <f t="shared" si="6"/>
        <v>14350939</v>
      </c>
      <c r="AE8" s="110">
        <f t="shared" si="7"/>
        <v>658533</v>
      </c>
      <c r="AF8" s="110">
        <f t="shared" si="8"/>
        <v>580462</v>
      </c>
      <c r="AG8" s="110">
        <v>857</v>
      </c>
      <c r="AH8" s="110">
        <v>90240</v>
      </c>
      <c r="AI8" s="110">
        <v>489365</v>
      </c>
      <c r="AJ8" s="110">
        <v>0</v>
      </c>
      <c r="AK8" s="110">
        <v>78071</v>
      </c>
      <c r="AL8" s="110">
        <v>553814</v>
      </c>
      <c r="AM8" s="110">
        <f t="shared" si="9"/>
        <v>6270146</v>
      </c>
      <c r="AN8" s="110">
        <f t="shared" si="10"/>
        <v>1127586</v>
      </c>
      <c r="AO8" s="110">
        <v>743042</v>
      </c>
      <c r="AP8" s="110">
        <v>350131</v>
      </c>
      <c r="AQ8" s="110">
        <v>0</v>
      </c>
      <c r="AR8" s="110">
        <v>34413</v>
      </c>
      <c r="AS8" s="110">
        <f t="shared" si="11"/>
        <v>659050</v>
      </c>
      <c r="AT8" s="110">
        <v>236166</v>
      </c>
      <c r="AU8" s="110">
        <v>122363</v>
      </c>
      <c r="AV8" s="110">
        <v>300521</v>
      </c>
      <c r="AW8" s="110">
        <v>49</v>
      </c>
      <c r="AX8" s="110">
        <f t="shared" si="12"/>
        <v>4482683</v>
      </c>
      <c r="AY8" s="110">
        <v>2903973</v>
      </c>
      <c r="AZ8" s="110">
        <v>1074656</v>
      </c>
      <c r="BA8" s="110">
        <v>418103</v>
      </c>
      <c r="BB8" s="110">
        <v>85951</v>
      </c>
      <c r="BC8" s="110">
        <v>6190505</v>
      </c>
      <c r="BD8" s="110">
        <v>778</v>
      </c>
      <c r="BE8" s="110">
        <v>501021</v>
      </c>
      <c r="BF8" s="110">
        <f t="shared" si="13"/>
        <v>7429700</v>
      </c>
      <c r="BG8" s="110">
        <f t="shared" si="14"/>
        <v>0</v>
      </c>
      <c r="BH8" s="110">
        <f t="shared" si="15"/>
        <v>0</v>
      </c>
      <c r="BI8" s="110">
        <v>0</v>
      </c>
      <c r="BJ8" s="110">
        <v>0</v>
      </c>
      <c r="BK8" s="110">
        <v>0</v>
      </c>
      <c r="BL8" s="110">
        <v>0</v>
      </c>
      <c r="BM8" s="110">
        <v>0</v>
      </c>
      <c r="BN8" s="110">
        <v>49862</v>
      </c>
      <c r="BO8" s="110">
        <f t="shared" si="16"/>
        <v>46279</v>
      </c>
      <c r="BP8" s="110">
        <f t="shared" si="17"/>
        <v>28498</v>
      </c>
      <c r="BQ8" s="110">
        <v>28498</v>
      </c>
      <c r="BR8" s="110">
        <v>0</v>
      </c>
      <c r="BS8" s="110">
        <v>0</v>
      </c>
      <c r="BT8" s="110">
        <v>0</v>
      </c>
      <c r="BU8" s="110">
        <f t="shared" si="18"/>
        <v>14</v>
      </c>
      <c r="BV8" s="110">
        <v>14</v>
      </c>
      <c r="BW8" s="110">
        <v>0</v>
      </c>
      <c r="BX8" s="110">
        <v>0</v>
      </c>
      <c r="BY8" s="110">
        <v>0</v>
      </c>
      <c r="BZ8" s="110">
        <f t="shared" si="19"/>
        <v>17767</v>
      </c>
      <c r="CA8" s="110">
        <v>17210</v>
      </c>
      <c r="CB8" s="110">
        <v>0</v>
      </c>
      <c r="CC8" s="110">
        <v>0</v>
      </c>
      <c r="CD8" s="110">
        <v>557</v>
      </c>
      <c r="CE8" s="110">
        <v>2530970</v>
      </c>
      <c r="CF8" s="110">
        <v>0</v>
      </c>
      <c r="CG8" s="110">
        <v>0</v>
      </c>
      <c r="CH8" s="110">
        <f t="shared" si="20"/>
        <v>46279</v>
      </c>
      <c r="CI8" s="110">
        <f t="shared" ref="CI8:DA8" si="24">SUM(AE8,+BG8)</f>
        <v>658533</v>
      </c>
      <c r="CJ8" s="110">
        <f t="shared" si="24"/>
        <v>580462</v>
      </c>
      <c r="CK8" s="110">
        <f t="shared" si="24"/>
        <v>857</v>
      </c>
      <c r="CL8" s="110">
        <f t="shared" si="24"/>
        <v>90240</v>
      </c>
      <c r="CM8" s="110">
        <f t="shared" si="24"/>
        <v>489365</v>
      </c>
      <c r="CN8" s="110">
        <f t="shared" si="24"/>
        <v>0</v>
      </c>
      <c r="CO8" s="110">
        <f t="shared" si="24"/>
        <v>78071</v>
      </c>
      <c r="CP8" s="110">
        <f t="shared" si="24"/>
        <v>603676</v>
      </c>
      <c r="CQ8" s="110">
        <f t="shared" si="24"/>
        <v>6316425</v>
      </c>
      <c r="CR8" s="110">
        <f t="shared" si="24"/>
        <v>1156084</v>
      </c>
      <c r="CS8" s="110">
        <f t="shared" si="24"/>
        <v>771540</v>
      </c>
      <c r="CT8" s="110">
        <f t="shared" si="24"/>
        <v>350131</v>
      </c>
      <c r="CU8" s="110">
        <f t="shared" si="24"/>
        <v>0</v>
      </c>
      <c r="CV8" s="110">
        <f t="shared" si="24"/>
        <v>34413</v>
      </c>
      <c r="CW8" s="110">
        <f t="shared" si="24"/>
        <v>659064</v>
      </c>
      <c r="CX8" s="110">
        <f t="shared" si="24"/>
        <v>236180</v>
      </c>
      <c r="CY8" s="110">
        <f t="shared" si="24"/>
        <v>122363</v>
      </c>
      <c r="CZ8" s="110">
        <f t="shared" si="24"/>
        <v>300521</v>
      </c>
      <c r="DA8" s="110">
        <f t="shared" si="24"/>
        <v>49</v>
      </c>
      <c r="DB8" s="110">
        <f t="shared" ref="DB8:DG8" si="25">SUM(AX8,+BZ8)</f>
        <v>4500450</v>
      </c>
      <c r="DC8" s="110">
        <f t="shared" si="25"/>
        <v>2921183</v>
      </c>
      <c r="DD8" s="110">
        <f t="shared" si="25"/>
        <v>1074656</v>
      </c>
      <c r="DE8" s="110">
        <f t="shared" si="25"/>
        <v>418103</v>
      </c>
      <c r="DF8" s="110">
        <f t="shared" si="25"/>
        <v>86508</v>
      </c>
      <c r="DG8" s="110">
        <f t="shared" si="25"/>
        <v>8721475</v>
      </c>
      <c r="DH8" s="110">
        <f>SUM(BD8,+CF8)</f>
        <v>778</v>
      </c>
      <c r="DI8" s="110">
        <f>SUM(BE8,+CG8)</f>
        <v>501021</v>
      </c>
      <c r="DJ8" s="110">
        <f>SUM(BF8,+CH8)</f>
        <v>7475979</v>
      </c>
    </row>
    <row r="9" spans="1:114" s="112" customFormat="1" ht="12.75" customHeight="1">
      <c r="A9" s="108" t="s">
        <v>329</v>
      </c>
      <c r="B9" s="109" t="s">
        <v>363</v>
      </c>
      <c r="C9" s="108" t="s">
        <v>364</v>
      </c>
      <c r="D9" s="110">
        <f t="shared" si="0"/>
        <v>13001704</v>
      </c>
      <c r="E9" s="110">
        <f t="shared" si="1"/>
        <v>1312125</v>
      </c>
      <c r="F9" s="110">
        <v>26835</v>
      </c>
      <c r="G9" s="110">
        <v>115</v>
      </c>
      <c r="H9" s="110">
        <v>104400</v>
      </c>
      <c r="I9" s="110">
        <v>570781</v>
      </c>
      <c r="J9" s="111" t="s">
        <v>703</v>
      </c>
      <c r="K9" s="110">
        <v>609994</v>
      </c>
      <c r="L9" s="110">
        <v>11689579</v>
      </c>
      <c r="M9" s="110">
        <f t="shared" si="2"/>
        <v>3420680</v>
      </c>
      <c r="N9" s="110">
        <f t="shared" si="3"/>
        <v>588284</v>
      </c>
      <c r="O9" s="110">
        <v>25730</v>
      </c>
      <c r="P9" s="110">
        <v>0</v>
      </c>
      <c r="Q9" s="110">
        <v>218800</v>
      </c>
      <c r="R9" s="110">
        <v>325648</v>
      </c>
      <c r="S9" s="111" t="s">
        <v>703</v>
      </c>
      <c r="T9" s="110">
        <v>18106</v>
      </c>
      <c r="U9" s="110">
        <v>2832396</v>
      </c>
      <c r="V9" s="110">
        <f t="shared" ref="V9:AA9" si="26">+SUM(D9,M9)</f>
        <v>16422384</v>
      </c>
      <c r="W9" s="110">
        <f t="shared" si="26"/>
        <v>1900409</v>
      </c>
      <c r="X9" s="110">
        <f t="shared" si="26"/>
        <v>52565</v>
      </c>
      <c r="Y9" s="110">
        <f t="shared" si="26"/>
        <v>115</v>
      </c>
      <c r="Z9" s="110">
        <f t="shared" si="26"/>
        <v>323200</v>
      </c>
      <c r="AA9" s="110">
        <f t="shared" si="26"/>
        <v>896429</v>
      </c>
      <c r="AB9" s="111" t="s">
        <v>703</v>
      </c>
      <c r="AC9" s="110">
        <f t="shared" si="5"/>
        <v>628100</v>
      </c>
      <c r="AD9" s="110">
        <f t="shared" si="6"/>
        <v>14521975</v>
      </c>
      <c r="AE9" s="110">
        <f t="shared" si="7"/>
        <v>126805</v>
      </c>
      <c r="AF9" s="110">
        <f t="shared" si="8"/>
        <v>101724</v>
      </c>
      <c r="AG9" s="110">
        <v>0</v>
      </c>
      <c r="AH9" s="110">
        <v>49175</v>
      </c>
      <c r="AI9" s="110">
        <v>52244</v>
      </c>
      <c r="AJ9" s="110">
        <v>305</v>
      </c>
      <c r="AK9" s="110">
        <v>25081</v>
      </c>
      <c r="AL9" s="110">
        <v>199376</v>
      </c>
      <c r="AM9" s="110">
        <f t="shared" si="9"/>
        <v>5760583</v>
      </c>
      <c r="AN9" s="110">
        <f t="shared" si="10"/>
        <v>1266251</v>
      </c>
      <c r="AO9" s="110">
        <v>667584</v>
      </c>
      <c r="AP9" s="110">
        <v>242415</v>
      </c>
      <c r="AQ9" s="110">
        <v>311877</v>
      </c>
      <c r="AR9" s="110">
        <v>44375</v>
      </c>
      <c r="AS9" s="110">
        <f t="shared" si="11"/>
        <v>881728</v>
      </c>
      <c r="AT9" s="110">
        <v>50023</v>
      </c>
      <c r="AU9" s="110">
        <v>705124</v>
      </c>
      <c r="AV9" s="110">
        <v>126581</v>
      </c>
      <c r="AW9" s="110">
        <v>7722</v>
      </c>
      <c r="AX9" s="110">
        <f t="shared" si="12"/>
        <v>3604742</v>
      </c>
      <c r="AY9" s="110">
        <v>2565603</v>
      </c>
      <c r="AZ9" s="110">
        <v>894524</v>
      </c>
      <c r="BA9" s="110">
        <v>137153</v>
      </c>
      <c r="BB9" s="110">
        <v>7462</v>
      </c>
      <c r="BC9" s="110">
        <v>6900178</v>
      </c>
      <c r="BD9" s="110">
        <v>140</v>
      </c>
      <c r="BE9" s="110">
        <v>14762</v>
      </c>
      <c r="BF9" s="110">
        <f t="shared" si="13"/>
        <v>5902150</v>
      </c>
      <c r="BG9" s="110">
        <f t="shared" si="14"/>
        <v>0</v>
      </c>
      <c r="BH9" s="110">
        <f t="shared" si="15"/>
        <v>0</v>
      </c>
      <c r="BI9" s="110">
        <v>0</v>
      </c>
      <c r="BJ9" s="110">
        <v>0</v>
      </c>
      <c r="BK9" s="110">
        <v>0</v>
      </c>
      <c r="BL9" s="110">
        <v>0</v>
      </c>
      <c r="BM9" s="110">
        <v>0</v>
      </c>
      <c r="BN9" s="110">
        <v>413104</v>
      </c>
      <c r="BO9" s="110">
        <f t="shared" si="16"/>
        <v>530581</v>
      </c>
      <c r="BP9" s="110">
        <f t="shared" si="17"/>
        <v>50415</v>
      </c>
      <c r="BQ9" s="110">
        <v>50415</v>
      </c>
      <c r="BR9" s="110">
        <v>0</v>
      </c>
      <c r="BS9" s="110">
        <v>0</v>
      </c>
      <c r="BT9" s="110">
        <v>0</v>
      </c>
      <c r="BU9" s="110">
        <f t="shared" si="18"/>
        <v>108747</v>
      </c>
      <c r="BV9" s="110">
        <v>30209</v>
      </c>
      <c r="BW9" s="110">
        <v>78538</v>
      </c>
      <c r="BX9" s="110">
        <v>0</v>
      </c>
      <c r="BY9" s="110">
        <v>0</v>
      </c>
      <c r="BZ9" s="110">
        <f t="shared" si="19"/>
        <v>371419</v>
      </c>
      <c r="CA9" s="110">
        <v>353430</v>
      </c>
      <c r="CB9" s="110">
        <v>17989</v>
      </c>
      <c r="CC9" s="110">
        <v>0</v>
      </c>
      <c r="CD9" s="110">
        <v>0</v>
      </c>
      <c r="CE9" s="110">
        <v>2476995</v>
      </c>
      <c r="CF9" s="110">
        <v>0</v>
      </c>
      <c r="CG9" s="110">
        <v>0</v>
      </c>
      <c r="CH9" s="110">
        <f t="shared" si="20"/>
        <v>530581</v>
      </c>
      <c r="CI9" s="110">
        <f t="shared" ref="CI9:CX9" si="27">SUM(AE9,+BG9)</f>
        <v>126805</v>
      </c>
      <c r="CJ9" s="110">
        <f t="shared" si="27"/>
        <v>101724</v>
      </c>
      <c r="CK9" s="110">
        <f t="shared" si="27"/>
        <v>0</v>
      </c>
      <c r="CL9" s="110">
        <f t="shared" si="27"/>
        <v>49175</v>
      </c>
      <c r="CM9" s="110">
        <f t="shared" si="27"/>
        <v>52244</v>
      </c>
      <c r="CN9" s="110">
        <f t="shared" si="27"/>
        <v>305</v>
      </c>
      <c r="CO9" s="110">
        <f t="shared" si="27"/>
        <v>25081</v>
      </c>
      <c r="CP9" s="110">
        <f t="shared" si="27"/>
        <v>612480</v>
      </c>
      <c r="CQ9" s="110">
        <f t="shared" si="27"/>
        <v>6291164</v>
      </c>
      <c r="CR9" s="110">
        <f t="shared" si="27"/>
        <v>1316666</v>
      </c>
      <c r="CS9" s="110">
        <f t="shared" si="27"/>
        <v>717999</v>
      </c>
      <c r="CT9" s="110">
        <f t="shared" si="27"/>
        <v>242415</v>
      </c>
      <c r="CU9" s="110">
        <f t="shared" si="27"/>
        <v>311877</v>
      </c>
      <c r="CV9" s="110">
        <f t="shared" si="27"/>
        <v>44375</v>
      </c>
      <c r="CW9" s="110">
        <f t="shared" si="27"/>
        <v>990475</v>
      </c>
      <c r="CX9" s="110">
        <f t="shared" si="27"/>
        <v>80232</v>
      </c>
      <c r="CY9" s="110">
        <f t="shared" ref="CY9:DJ9" si="28">SUM(AU9,+BW9)</f>
        <v>783662</v>
      </c>
      <c r="CZ9" s="110">
        <f t="shared" si="28"/>
        <v>126581</v>
      </c>
      <c r="DA9" s="110">
        <f t="shared" si="28"/>
        <v>7722</v>
      </c>
      <c r="DB9" s="110">
        <f t="shared" si="28"/>
        <v>3976161</v>
      </c>
      <c r="DC9" s="110">
        <f t="shared" si="28"/>
        <v>2919033</v>
      </c>
      <c r="DD9" s="110">
        <f t="shared" si="28"/>
        <v>912513</v>
      </c>
      <c r="DE9" s="110">
        <f t="shared" si="28"/>
        <v>137153</v>
      </c>
      <c r="DF9" s="110">
        <f t="shared" si="28"/>
        <v>7462</v>
      </c>
      <c r="DG9" s="110">
        <f t="shared" si="28"/>
        <v>9377173</v>
      </c>
      <c r="DH9" s="110">
        <f t="shared" si="28"/>
        <v>140</v>
      </c>
      <c r="DI9" s="110">
        <f t="shared" si="28"/>
        <v>14762</v>
      </c>
      <c r="DJ9" s="110">
        <f t="shared" si="28"/>
        <v>6432731</v>
      </c>
    </row>
    <row r="10" spans="1:114" s="112" customFormat="1" ht="12.75" customHeight="1">
      <c r="A10" s="108" t="s">
        <v>372</v>
      </c>
      <c r="B10" s="109" t="s">
        <v>373</v>
      </c>
      <c r="C10" s="108" t="s">
        <v>360</v>
      </c>
      <c r="D10" s="110">
        <f t="shared" si="0"/>
        <v>29904932</v>
      </c>
      <c r="E10" s="110">
        <f t="shared" si="1"/>
        <v>8157457</v>
      </c>
      <c r="F10" s="110">
        <v>1382751</v>
      </c>
      <c r="G10" s="110">
        <v>19190</v>
      </c>
      <c r="H10" s="110">
        <v>1694000</v>
      </c>
      <c r="I10" s="110">
        <v>3867945</v>
      </c>
      <c r="J10" s="111" t="s">
        <v>703</v>
      </c>
      <c r="K10" s="110">
        <v>1193571</v>
      </c>
      <c r="L10" s="110">
        <v>21747475</v>
      </c>
      <c r="M10" s="110">
        <f t="shared" si="2"/>
        <v>4158077</v>
      </c>
      <c r="N10" s="110">
        <f t="shared" si="3"/>
        <v>613805</v>
      </c>
      <c r="O10" s="110">
        <v>16778</v>
      </c>
      <c r="P10" s="110">
        <v>73</v>
      </c>
      <c r="Q10" s="110">
        <v>4600</v>
      </c>
      <c r="R10" s="110">
        <v>591016</v>
      </c>
      <c r="S10" s="111" t="s">
        <v>703</v>
      </c>
      <c r="T10" s="110">
        <v>1338</v>
      </c>
      <c r="U10" s="110">
        <v>3544272</v>
      </c>
      <c r="V10" s="110">
        <f t="shared" ref="V10:AA10" si="29">+SUM(D10,M10)</f>
        <v>34063009</v>
      </c>
      <c r="W10" s="110">
        <f t="shared" si="29"/>
        <v>8771262</v>
      </c>
      <c r="X10" s="110">
        <f t="shared" si="29"/>
        <v>1399529</v>
      </c>
      <c r="Y10" s="110">
        <f t="shared" si="29"/>
        <v>19263</v>
      </c>
      <c r="Z10" s="110">
        <f t="shared" si="29"/>
        <v>1698600</v>
      </c>
      <c r="AA10" s="110">
        <f t="shared" si="29"/>
        <v>4458961</v>
      </c>
      <c r="AB10" s="111" t="s">
        <v>703</v>
      </c>
      <c r="AC10" s="110">
        <f t="shared" si="5"/>
        <v>1194909</v>
      </c>
      <c r="AD10" s="110">
        <f t="shared" si="6"/>
        <v>25291747</v>
      </c>
      <c r="AE10" s="110">
        <f t="shared" si="7"/>
        <v>7832598</v>
      </c>
      <c r="AF10" s="110">
        <f t="shared" si="8"/>
        <v>7808524</v>
      </c>
      <c r="AG10" s="110">
        <v>0</v>
      </c>
      <c r="AH10" s="110">
        <v>2456465</v>
      </c>
      <c r="AI10" s="110">
        <v>5293689</v>
      </c>
      <c r="AJ10" s="110">
        <v>58370</v>
      </c>
      <c r="AK10" s="110">
        <v>24074</v>
      </c>
      <c r="AL10" s="110">
        <v>1343096</v>
      </c>
      <c r="AM10" s="110">
        <f t="shared" si="9"/>
        <v>15442333</v>
      </c>
      <c r="AN10" s="110">
        <f t="shared" si="10"/>
        <v>2885575</v>
      </c>
      <c r="AO10" s="110">
        <v>1698292</v>
      </c>
      <c r="AP10" s="110">
        <v>618283</v>
      </c>
      <c r="AQ10" s="110">
        <v>451739</v>
      </c>
      <c r="AR10" s="110">
        <v>117261</v>
      </c>
      <c r="AS10" s="110">
        <f t="shared" si="11"/>
        <v>2379279</v>
      </c>
      <c r="AT10" s="110">
        <v>681194</v>
      </c>
      <c r="AU10" s="110">
        <v>1394489</v>
      </c>
      <c r="AV10" s="110">
        <v>303596</v>
      </c>
      <c r="AW10" s="110">
        <v>28529</v>
      </c>
      <c r="AX10" s="110">
        <f t="shared" si="12"/>
        <v>10148950</v>
      </c>
      <c r="AY10" s="110">
        <v>5434420</v>
      </c>
      <c r="AZ10" s="110">
        <v>4344950</v>
      </c>
      <c r="BA10" s="110">
        <v>345961</v>
      </c>
      <c r="BB10" s="110">
        <v>23619</v>
      </c>
      <c r="BC10" s="110">
        <v>5202059</v>
      </c>
      <c r="BD10" s="110">
        <v>0</v>
      </c>
      <c r="BE10" s="110">
        <v>84846</v>
      </c>
      <c r="BF10" s="110">
        <f t="shared" si="13"/>
        <v>23359777</v>
      </c>
      <c r="BG10" s="110">
        <f t="shared" si="14"/>
        <v>39448</v>
      </c>
      <c r="BH10" s="110">
        <f t="shared" si="15"/>
        <v>39448</v>
      </c>
      <c r="BI10" s="110">
        <v>0</v>
      </c>
      <c r="BJ10" s="110">
        <v>0</v>
      </c>
      <c r="BK10" s="110">
        <v>0</v>
      </c>
      <c r="BL10" s="110">
        <v>39448</v>
      </c>
      <c r="BM10" s="110">
        <v>0</v>
      </c>
      <c r="BN10" s="110">
        <v>0</v>
      </c>
      <c r="BO10" s="110">
        <f t="shared" si="16"/>
        <v>1680636</v>
      </c>
      <c r="BP10" s="110">
        <f t="shared" si="17"/>
        <v>195039</v>
      </c>
      <c r="BQ10" s="110">
        <v>166744</v>
      </c>
      <c r="BR10" s="110">
        <v>3256</v>
      </c>
      <c r="BS10" s="110">
        <v>25039</v>
      </c>
      <c r="BT10" s="110">
        <v>0</v>
      </c>
      <c r="BU10" s="110">
        <f t="shared" si="18"/>
        <v>472617</v>
      </c>
      <c r="BV10" s="110">
        <v>14802</v>
      </c>
      <c r="BW10" s="110">
        <v>454753</v>
      </c>
      <c r="BX10" s="110">
        <v>3062</v>
      </c>
      <c r="BY10" s="110">
        <v>0</v>
      </c>
      <c r="BZ10" s="110">
        <f t="shared" si="19"/>
        <v>1012980</v>
      </c>
      <c r="CA10" s="110">
        <v>631286</v>
      </c>
      <c r="CB10" s="110">
        <v>371142</v>
      </c>
      <c r="CC10" s="110">
        <v>0</v>
      </c>
      <c r="CD10" s="110">
        <v>10552</v>
      </c>
      <c r="CE10" s="110">
        <v>2404789</v>
      </c>
      <c r="CF10" s="110">
        <v>0</v>
      </c>
      <c r="CG10" s="110">
        <v>33204</v>
      </c>
      <c r="CH10" s="110">
        <f t="shared" si="20"/>
        <v>1753288</v>
      </c>
      <c r="CI10" s="110">
        <f t="shared" ref="CI10:DA10" si="30">SUM(AE10,+BG10)</f>
        <v>7872046</v>
      </c>
      <c r="CJ10" s="110">
        <f t="shared" si="30"/>
        <v>7847972</v>
      </c>
      <c r="CK10" s="110">
        <f t="shared" si="30"/>
        <v>0</v>
      </c>
      <c r="CL10" s="110">
        <f t="shared" si="30"/>
        <v>2456465</v>
      </c>
      <c r="CM10" s="110">
        <f t="shared" si="30"/>
        <v>5293689</v>
      </c>
      <c r="CN10" s="110">
        <f t="shared" si="30"/>
        <v>97818</v>
      </c>
      <c r="CO10" s="110">
        <f t="shared" si="30"/>
        <v>24074</v>
      </c>
      <c r="CP10" s="110">
        <f t="shared" si="30"/>
        <v>1343096</v>
      </c>
      <c r="CQ10" s="110">
        <f t="shared" si="30"/>
        <v>17122969</v>
      </c>
      <c r="CR10" s="110">
        <f t="shared" si="30"/>
        <v>3080614</v>
      </c>
      <c r="CS10" s="110">
        <f t="shared" si="30"/>
        <v>1865036</v>
      </c>
      <c r="CT10" s="110">
        <f t="shared" si="30"/>
        <v>621539</v>
      </c>
      <c r="CU10" s="110">
        <f t="shared" si="30"/>
        <v>476778</v>
      </c>
      <c r="CV10" s="110">
        <f t="shared" si="30"/>
        <v>117261</v>
      </c>
      <c r="CW10" s="110">
        <f t="shared" si="30"/>
        <v>2851896</v>
      </c>
      <c r="CX10" s="110">
        <f t="shared" si="30"/>
        <v>695996</v>
      </c>
      <c r="CY10" s="110">
        <f t="shared" si="30"/>
        <v>1849242</v>
      </c>
      <c r="CZ10" s="110">
        <f t="shared" si="30"/>
        <v>306658</v>
      </c>
      <c r="DA10" s="110">
        <f t="shared" si="30"/>
        <v>28529</v>
      </c>
      <c r="DB10" s="110">
        <f t="shared" ref="DB10:DJ10" si="31">SUM(AX10,+BZ10)</f>
        <v>11161930</v>
      </c>
      <c r="DC10" s="110">
        <f t="shared" si="31"/>
        <v>6065706</v>
      </c>
      <c r="DD10" s="110">
        <f t="shared" si="31"/>
        <v>4716092</v>
      </c>
      <c r="DE10" s="110">
        <f t="shared" si="31"/>
        <v>345961</v>
      </c>
      <c r="DF10" s="110">
        <f t="shared" si="31"/>
        <v>34171</v>
      </c>
      <c r="DG10" s="110">
        <f t="shared" si="31"/>
        <v>7606848</v>
      </c>
      <c r="DH10" s="110">
        <f t="shared" si="31"/>
        <v>0</v>
      </c>
      <c r="DI10" s="110">
        <f t="shared" si="31"/>
        <v>118050</v>
      </c>
      <c r="DJ10" s="110">
        <f t="shared" si="31"/>
        <v>25113065</v>
      </c>
    </row>
    <row r="11" spans="1:114" s="112" customFormat="1" ht="12.75" customHeight="1">
      <c r="A11" s="108" t="s">
        <v>380</v>
      </c>
      <c r="B11" s="109" t="s">
        <v>381</v>
      </c>
      <c r="C11" s="108" t="s">
        <v>382</v>
      </c>
      <c r="D11" s="110">
        <f t="shared" si="0"/>
        <v>14892294</v>
      </c>
      <c r="E11" s="110">
        <f t="shared" si="1"/>
        <v>5067629</v>
      </c>
      <c r="F11" s="110">
        <v>707350</v>
      </c>
      <c r="G11" s="110">
        <v>105</v>
      </c>
      <c r="H11" s="110">
        <v>1714600</v>
      </c>
      <c r="I11" s="110">
        <v>1866574</v>
      </c>
      <c r="J11" s="111" t="s">
        <v>703</v>
      </c>
      <c r="K11" s="110">
        <v>779000</v>
      </c>
      <c r="L11" s="110">
        <v>9824665</v>
      </c>
      <c r="M11" s="110">
        <f t="shared" si="2"/>
        <v>2737078</v>
      </c>
      <c r="N11" s="110">
        <f t="shared" si="3"/>
        <v>77713</v>
      </c>
      <c r="O11" s="110">
        <v>1759</v>
      </c>
      <c r="P11" s="110">
        <v>2173</v>
      </c>
      <c r="Q11" s="110">
        <v>49600</v>
      </c>
      <c r="R11" s="110">
        <v>23833</v>
      </c>
      <c r="S11" s="111" t="s">
        <v>703</v>
      </c>
      <c r="T11" s="110">
        <v>348</v>
      </c>
      <c r="U11" s="110">
        <v>2659365</v>
      </c>
      <c r="V11" s="110">
        <f t="shared" ref="V11:AA11" si="32">+SUM(D11,M11)</f>
        <v>17629372</v>
      </c>
      <c r="W11" s="110">
        <f t="shared" si="32"/>
        <v>5145342</v>
      </c>
      <c r="X11" s="110">
        <f t="shared" si="32"/>
        <v>709109</v>
      </c>
      <c r="Y11" s="110">
        <f t="shared" si="32"/>
        <v>2278</v>
      </c>
      <c r="Z11" s="110">
        <f t="shared" si="32"/>
        <v>1764200</v>
      </c>
      <c r="AA11" s="110">
        <f t="shared" si="32"/>
        <v>1890407</v>
      </c>
      <c r="AB11" s="111" t="s">
        <v>703</v>
      </c>
      <c r="AC11" s="110">
        <f t="shared" si="5"/>
        <v>779348</v>
      </c>
      <c r="AD11" s="110">
        <f t="shared" si="6"/>
        <v>12484030</v>
      </c>
      <c r="AE11" s="110">
        <f t="shared" si="7"/>
        <v>2724596</v>
      </c>
      <c r="AF11" s="110">
        <f t="shared" si="8"/>
        <v>2707805</v>
      </c>
      <c r="AG11" s="110">
        <v>0</v>
      </c>
      <c r="AH11" s="110">
        <v>2635578</v>
      </c>
      <c r="AI11" s="110">
        <v>72227</v>
      </c>
      <c r="AJ11" s="110">
        <v>0</v>
      </c>
      <c r="AK11" s="110">
        <v>16791</v>
      </c>
      <c r="AL11" s="110">
        <v>4968</v>
      </c>
      <c r="AM11" s="110">
        <f t="shared" si="9"/>
        <v>9236856</v>
      </c>
      <c r="AN11" s="110">
        <f t="shared" si="10"/>
        <v>1537749</v>
      </c>
      <c r="AO11" s="110">
        <v>764062</v>
      </c>
      <c r="AP11" s="110">
        <v>284120</v>
      </c>
      <c r="AQ11" s="110">
        <v>438017</v>
      </c>
      <c r="AR11" s="110">
        <v>51550</v>
      </c>
      <c r="AS11" s="110">
        <f t="shared" si="11"/>
        <v>1516803</v>
      </c>
      <c r="AT11" s="110">
        <v>199583</v>
      </c>
      <c r="AU11" s="110">
        <v>1133884</v>
      </c>
      <c r="AV11" s="110">
        <v>183336</v>
      </c>
      <c r="AW11" s="110">
        <v>7987</v>
      </c>
      <c r="AX11" s="110">
        <f t="shared" si="12"/>
        <v>6161864</v>
      </c>
      <c r="AY11" s="110">
        <v>3256195</v>
      </c>
      <c r="AZ11" s="110">
        <v>2577604</v>
      </c>
      <c r="BA11" s="110">
        <v>196871</v>
      </c>
      <c r="BB11" s="110">
        <v>131194</v>
      </c>
      <c r="BC11" s="110">
        <v>2440100</v>
      </c>
      <c r="BD11" s="110">
        <v>12453</v>
      </c>
      <c r="BE11" s="110">
        <v>485774</v>
      </c>
      <c r="BF11" s="110">
        <f t="shared" si="13"/>
        <v>12447226</v>
      </c>
      <c r="BG11" s="110">
        <f t="shared" si="14"/>
        <v>53366</v>
      </c>
      <c r="BH11" s="110">
        <f t="shared" si="15"/>
        <v>53366</v>
      </c>
      <c r="BI11" s="110">
        <v>0</v>
      </c>
      <c r="BJ11" s="110">
        <v>46996</v>
      </c>
      <c r="BK11" s="110">
        <v>0</v>
      </c>
      <c r="BL11" s="110">
        <v>6370</v>
      </c>
      <c r="BM11" s="110">
        <v>0</v>
      </c>
      <c r="BN11" s="110">
        <v>0</v>
      </c>
      <c r="BO11" s="110">
        <f t="shared" si="16"/>
        <v>939192</v>
      </c>
      <c r="BP11" s="110">
        <f t="shared" si="17"/>
        <v>229850</v>
      </c>
      <c r="BQ11" s="110">
        <v>174967</v>
      </c>
      <c r="BR11" s="110">
        <v>0</v>
      </c>
      <c r="BS11" s="110">
        <v>54883</v>
      </c>
      <c r="BT11" s="110">
        <v>0</v>
      </c>
      <c r="BU11" s="110">
        <f t="shared" si="18"/>
        <v>481810</v>
      </c>
      <c r="BV11" s="110">
        <v>0</v>
      </c>
      <c r="BW11" s="110">
        <v>481237</v>
      </c>
      <c r="BX11" s="110">
        <v>573</v>
      </c>
      <c r="BY11" s="110">
        <v>0</v>
      </c>
      <c r="BZ11" s="110">
        <f t="shared" si="19"/>
        <v>227532</v>
      </c>
      <c r="CA11" s="110">
        <v>7907</v>
      </c>
      <c r="CB11" s="110">
        <v>142685</v>
      </c>
      <c r="CC11" s="110">
        <v>1582</v>
      </c>
      <c r="CD11" s="110">
        <v>75358</v>
      </c>
      <c r="CE11" s="110">
        <v>1744279</v>
      </c>
      <c r="CF11" s="110">
        <v>0</v>
      </c>
      <c r="CG11" s="110">
        <v>241</v>
      </c>
      <c r="CH11" s="110">
        <f t="shared" si="20"/>
        <v>992799</v>
      </c>
      <c r="CI11" s="110">
        <f t="shared" ref="CI11:CX11" si="33">SUM(AE11,+BG11)</f>
        <v>2777962</v>
      </c>
      <c r="CJ11" s="110">
        <f t="shared" si="33"/>
        <v>2761171</v>
      </c>
      <c r="CK11" s="110">
        <f t="shared" si="33"/>
        <v>0</v>
      </c>
      <c r="CL11" s="110">
        <f t="shared" si="33"/>
        <v>2682574</v>
      </c>
      <c r="CM11" s="110">
        <f t="shared" si="33"/>
        <v>72227</v>
      </c>
      <c r="CN11" s="110">
        <f t="shared" si="33"/>
        <v>6370</v>
      </c>
      <c r="CO11" s="110">
        <f t="shared" si="33"/>
        <v>16791</v>
      </c>
      <c r="CP11" s="110">
        <f t="shared" si="33"/>
        <v>4968</v>
      </c>
      <c r="CQ11" s="110">
        <f t="shared" si="33"/>
        <v>10176048</v>
      </c>
      <c r="CR11" s="110">
        <f t="shared" si="33"/>
        <v>1767599</v>
      </c>
      <c r="CS11" s="110">
        <f t="shared" si="33"/>
        <v>939029</v>
      </c>
      <c r="CT11" s="110">
        <f t="shared" si="33"/>
        <v>284120</v>
      </c>
      <c r="CU11" s="110">
        <f t="shared" si="33"/>
        <v>492900</v>
      </c>
      <c r="CV11" s="110">
        <f t="shared" si="33"/>
        <v>51550</v>
      </c>
      <c r="CW11" s="110">
        <f t="shared" si="33"/>
        <v>1998613</v>
      </c>
      <c r="CX11" s="110">
        <f t="shared" si="33"/>
        <v>199583</v>
      </c>
      <c r="CY11" s="110">
        <f t="shared" ref="CY11:DA13" si="34">SUM(AU11,+BW11)</f>
        <v>1615121</v>
      </c>
      <c r="CZ11" s="110">
        <f t="shared" si="34"/>
        <v>183909</v>
      </c>
      <c r="DA11" s="110">
        <f t="shared" si="34"/>
        <v>7987</v>
      </c>
      <c r="DB11" s="110">
        <f t="shared" ref="DB11:DJ11" si="35">SUM(AX11,+BZ11)</f>
        <v>6389396</v>
      </c>
      <c r="DC11" s="110">
        <f t="shared" si="35"/>
        <v>3264102</v>
      </c>
      <c r="DD11" s="110">
        <f t="shared" si="35"/>
        <v>2720289</v>
      </c>
      <c r="DE11" s="110">
        <f t="shared" si="35"/>
        <v>198453</v>
      </c>
      <c r="DF11" s="110">
        <f t="shared" si="35"/>
        <v>206552</v>
      </c>
      <c r="DG11" s="110">
        <f t="shared" si="35"/>
        <v>4184379</v>
      </c>
      <c r="DH11" s="110">
        <f t="shared" si="35"/>
        <v>12453</v>
      </c>
      <c r="DI11" s="110">
        <f t="shared" si="35"/>
        <v>486015</v>
      </c>
      <c r="DJ11" s="110">
        <f t="shared" si="35"/>
        <v>13440025</v>
      </c>
    </row>
    <row r="12" spans="1:114" s="112" customFormat="1" ht="12.75" customHeight="1">
      <c r="A12" s="108" t="s">
        <v>391</v>
      </c>
      <c r="B12" s="109" t="s">
        <v>330</v>
      </c>
      <c r="C12" s="108" t="s">
        <v>325</v>
      </c>
      <c r="D12" s="110">
        <f t="shared" si="0"/>
        <v>8422974</v>
      </c>
      <c r="E12" s="110">
        <f t="shared" si="1"/>
        <v>1346770</v>
      </c>
      <c r="F12" s="110">
        <v>56568</v>
      </c>
      <c r="G12" s="110">
        <v>1436</v>
      </c>
      <c r="H12" s="110">
        <v>134800</v>
      </c>
      <c r="I12" s="110">
        <v>777535</v>
      </c>
      <c r="J12" s="111" t="s">
        <v>703</v>
      </c>
      <c r="K12" s="110">
        <v>376431</v>
      </c>
      <c r="L12" s="110">
        <v>7076204</v>
      </c>
      <c r="M12" s="110">
        <f t="shared" si="2"/>
        <v>1745870</v>
      </c>
      <c r="N12" s="110">
        <f t="shared" si="3"/>
        <v>80667</v>
      </c>
      <c r="O12" s="110">
        <v>6772</v>
      </c>
      <c r="P12" s="110">
        <v>7521</v>
      </c>
      <c r="Q12" s="110">
        <v>2300</v>
      </c>
      <c r="R12" s="110">
        <v>56524</v>
      </c>
      <c r="S12" s="111" t="s">
        <v>703</v>
      </c>
      <c r="T12" s="110">
        <v>7550</v>
      </c>
      <c r="U12" s="110">
        <v>1665203</v>
      </c>
      <c r="V12" s="110">
        <f t="shared" ref="V12:AA12" si="36">+SUM(D12,M12)</f>
        <v>10168844</v>
      </c>
      <c r="W12" s="110">
        <f t="shared" si="36"/>
        <v>1427437</v>
      </c>
      <c r="X12" s="110">
        <f t="shared" si="36"/>
        <v>63340</v>
      </c>
      <c r="Y12" s="110">
        <f t="shared" si="36"/>
        <v>8957</v>
      </c>
      <c r="Z12" s="110">
        <f t="shared" si="36"/>
        <v>137100</v>
      </c>
      <c r="AA12" s="110">
        <f t="shared" si="36"/>
        <v>834059</v>
      </c>
      <c r="AB12" s="111" t="s">
        <v>703</v>
      </c>
      <c r="AC12" s="110">
        <f t="shared" si="5"/>
        <v>383981</v>
      </c>
      <c r="AD12" s="110">
        <f t="shared" si="6"/>
        <v>8741407</v>
      </c>
      <c r="AE12" s="110">
        <f t="shared" si="7"/>
        <v>216770</v>
      </c>
      <c r="AF12" s="110">
        <f t="shared" si="8"/>
        <v>69270</v>
      </c>
      <c r="AG12" s="110">
        <v>0</v>
      </c>
      <c r="AH12" s="110">
        <v>6652</v>
      </c>
      <c r="AI12" s="110">
        <v>62618</v>
      </c>
      <c r="AJ12" s="110">
        <v>0</v>
      </c>
      <c r="AK12" s="110">
        <v>147500</v>
      </c>
      <c r="AL12" s="110">
        <v>169206</v>
      </c>
      <c r="AM12" s="110">
        <f t="shared" si="9"/>
        <v>3986355</v>
      </c>
      <c r="AN12" s="110">
        <f t="shared" si="10"/>
        <v>652530</v>
      </c>
      <c r="AO12" s="110">
        <v>518772</v>
      </c>
      <c r="AP12" s="110">
        <v>121596</v>
      </c>
      <c r="AQ12" s="110">
        <v>0</v>
      </c>
      <c r="AR12" s="110">
        <v>12162</v>
      </c>
      <c r="AS12" s="110">
        <f t="shared" si="11"/>
        <v>456982</v>
      </c>
      <c r="AT12" s="110">
        <v>82595</v>
      </c>
      <c r="AU12" s="110">
        <v>309594</v>
      </c>
      <c r="AV12" s="110">
        <v>64793</v>
      </c>
      <c r="AW12" s="110">
        <v>0</v>
      </c>
      <c r="AX12" s="110">
        <f t="shared" si="12"/>
        <v>2876843</v>
      </c>
      <c r="AY12" s="110">
        <v>2430318</v>
      </c>
      <c r="AZ12" s="110">
        <v>357102</v>
      </c>
      <c r="BA12" s="110">
        <v>68488</v>
      </c>
      <c r="BB12" s="110">
        <v>20935</v>
      </c>
      <c r="BC12" s="110">
        <v>3976676</v>
      </c>
      <c r="BD12" s="110">
        <v>0</v>
      </c>
      <c r="BE12" s="110">
        <v>73967</v>
      </c>
      <c r="BF12" s="110">
        <f t="shared" si="13"/>
        <v>4277092</v>
      </c>
      <c r="BG12" s="110">
        <f t="shared" si="14"/>
        <v>0</v>
      </c>
      <c r="BH12" s="110">
        <f t="shared" si="15"/>
        <v>0</v>
      </c>
      <c r="BI12" s="110">
        <v>0</v>
      </c>
      <c r="BJ12" s="110">
        <v>0</v>
      </c>
      <c r="BK12" s="110">
        <v>0</v>
      </c>
      <c r="BL12" s="110">
        <v>0</v>
      </c>
      <c r="BM12" s="110">
        <v>0</v>
      </c>
      <c r="BN12" s="110">
        <v>2200</v>
      </c>
      <c r="BO12" s="110">
        <f t="shared" si="16"/>
        <v>244772</v>
      </c>
      <c r="BP12" s="110">
        <f t="shared" si="17"/>
        <v>33168</v>
      </c>
      <c r="BQ12" s="110">
        <v>33168</v>
      </c>
      <c r="BR12" s="110">
        <v>0</v>
      </c>
      <c r="BS12" s="110">
        <v>0</v>
      </c>
      <c r="BT12" s="110">
        <v>0</v>
      </c>
      <c r="BU12" s="110">
        <f t="shared" si="18"/>
        <v>46393</v>
      </c>
      <c r="BV12" s="110">
        <v>3992</v>
      </c>
      <c r="BW12" s="110">
        <v>42401</v>
      </c>
      <c r="BX12" s="110">
        <v>0</v>
      </c>
      <c r="BY12" s="110">
        <v>0</v>
      </c>
      <c r="BZ12" s="110">
        <f t="shared" si="19"/>
        <v>165211</v>
      </c>
      <c r="CA12" s="110">
        <v>121698</v>
      </c>
      <c r="CB12" s="110">
        <v>43047</v>
      </c>
      <c r="CC12" s="110">
        <v>43</v>
      </c>
      <c r="CD12" s="110">
        <v>423</v>
      </c>
      <c r="CE12" s="110">
        <v>1471142</v>
      </c>
      <c r="CF12" s="110">
        <v>0</v>
      </c>
      <c r="CG12" s="110">
        <v>27756</v>
      </c>
      <c r="CH12" s="110">
        <f t="shared" si="20"/>
        <v>272528</v>
      </c>
      <c r="CI12" s="110">
        <f t="shared" ref="CI12:CW12" si="37">SUM(AE12,+BG12)</f>
        <v>216770</v>
      </c>
      <c r="CJ12" s="110">
        <f t="shared" si="37"/>
        <v>69270</v>
      </c>
      <c r="CK12" s="110">
        <f t="shared" si="37"/>
        <v>0</v>
      </c>
      <c r="CL12" s="110">
        <f t="shared" si="37"/>
        <v>6652</v>
      </c>
      <c r="CM12" s="110">
        <f t="shared" si="37"/>
        <v>62618</v>
      </c>
      <c r="CN12" s="110">
        <f t="shared" si="37"/>
        <v>0</v>
      </c>
      <c r="CO12" s="110">
        <f t="shared" si="37"/>
        <v>147500</v>
      </c>
      <c r="CP12" s="110">
        <f t="shared" si="37"/>
        <v>171406</v>
      </c>
      <c r="CQ12" s="110">
        <f t="shared" si="37"/>
        <v>4231127</v>
      </c>
      <c r="CR12" s="110">
        <f t="shared" si="37"/>
        <v>685698</v>
      </c>
      <c r="CS12" s="110">
        <f t="shared" si="37"/>
        <v>551940</v>
      </c>
      <c r="CT12" s="110">
        <f t="shared" si="37"/>
        <v>121596</v>
      </c>
      <c r="CU12" s="110">
        <f t="shared" si="37"/>
        <v>0</v>
      </c>
      <c r="CV12" s="110">
        <f t="shared" si="37"/>
        <v>12162</v>
      </c>
      <c r="CW12" s="110">
        <f t="shared" si="37"/>
        <v>503375</v>
      </c>
      <c r="CX12" s="110">
        <f>SUM(AT12,+BV12)</f>
        <v>86587</v>
      </c>
      <c r="CY12" s="110">
        <f t="shared" si="34"/>
        <v>351995</v>
      </c>
      <c r="CZ12" s="110">
        <f t="shared" si="34"/>
        <v>64793</v>
      </c>
      <c r="DA12" s="110">
        <f t="shared" si="34"/>
        <v>0</v>
      </c>
      <c r="DB12" s="110">
        <f t="shared" ref="DB12:DJ12" si="38">SUM(AX12,+BZ12)</f>
        <v>3042054</v>
      </c>
      <c r="DC12" s="110">
        <f t="shared" si="38"/>
        <v>2552016</v>
      </c>
      <c r="DD12" s="110">
        <f t="shared" si="38"/>
        <v>400149</v>
      </c>
      <c r="DE12" s="110">
        <f t="shared" si="38"/>
        <v>68531</v>
      </c>
      <c r="DF12" s="110">
        <f t="shared" si="38"/>
        <v>21358</v>
      </c>
      <c r="DG12" s="110">
        <f t="shared" si="38"/>
        <v>5447818</v>
      </c>
      <c r="DH12" s="110">
        <f t="shared" si="38"/>
        <v>0</v>
      </c>
      <c r="DI12" s="110">
        <f t="shared" si="38"/>
        <v>101723</v>
      </c>
      <c r="DJ12" s="110">
        <f t="shared" si="38"/>
        <v>4549620</v>
      </c>
    </row>
    <row r="13" spans="1:114" s="112" customFormat="1" ht="12.75" customHeight="1">
      <c r="A13" s="108" t="s">
        <v>332</v>
      </c>
      <c r="B13" s="109" t="s">
        <v>333</v>
      </c>
      <c r="C13" s="108" t="s">
        <v>325</v>
      </c>
      <c r="D13" s="110">
        <f t="shared" si="0"/>
        <v>29173838</v>
      </c>
      <c r="E13" s="110">
        <f t="shared" si="1"/>
        <v>5678802</v>
      </c>
      <c r="F13" s="110">
        <v>3072006</v>
      </c>
      <c r="G13" s="110">
        <v>0</v>
      </c>
      <c r="H13" s="110">
        <v>77600</v>
      </c>
      <c r="I13" s="110">
        <v>1581234</v>
      </c>
      <c r="J13" s="111" t="s">
        <v>703</v>
      </c>
      <c r="K13" s="110">
        <v>947962</v>
      </c>
      <c r="L13" s="110">
        <v>23495036</v>
      </c>
      <c r="M13" s="110">
        <f t="shared" si="2"/>
        <v>3860501</v>
      </c>
      <c r="N13" s="110">
        <f t="shared" si="3"/>
        <v>96846</v>
      </c>
      <c r="O13" s="110">
        <v>0</v>
      </c>
      <c r="P13" s="110">
        <v>0</v>
      </c>
      <c r="Q13" s="110">
        <v>0</v>
      </c>
      <c r="R13" s="110">
        <v>87305</v>
      </c>
      <c r="S13" s="111" t="s">
        <v>703</v>
      </c>
      <c r="T13" s="110">
        <v>9541</v>
      </c>
      <c r="U13" s="110">
        <v>3763655</v>
      </c>
      <c r="V13" s="110">
        <f t="shared" ref="V13:AA13" si="39">+SUM(D13,M13)</f>
        <v>33034339</v>
      </c>
      <c r="W13" s="110">
        <f t="shared" si="39"/>
        <v>5775648</v>
      </c>
      <c r="X13" s="110">
        <f t="shared" si="39"/>
        <v>3072006</v>
      </c>
      <c r="Y13" s="110">
        <f t="shared" si="39"/>
        <v>0</v>
      </c>
      <c r="Z13" s="110">
        <f t="shared" si="39"/>
        <v>77600</v>
      </c>
      <c r="AA13" s="110">
        <f t="shared" si="39"/>
        <v>1668539</v>
      </c>
      <c r="AB13" s="111" t="s">
        <v>703</v>
      </c>
      <c r="AC13" s="110">
        <f t="shared" si="5"/>
        <v>957503</v>
      </c>
      <c r="AD13" s="110">
        <f t="shared" si="6"/>
        <v>27258691</v>
      </c>
      <c r="AE13" s="110">
        <f t="shared" si="7"/>
        <v>8045568</v>
      </c>
      <c r="AF13" s="110">
        <f t="shared" si="8"/>
        <v>8028753</v>
      </c>
      <c r="AG13" s="110">
        <v>0</v>
      </c>
      <c r="AH13" s="110">
        <v>8028159</v>
      </c>
      <c r="AI13" s="110">
        <v>594</v>
      </c>
      <c r="AJ13" s="110">
        <v>0</v>
      </c>
      <c r="AK13" s="110">
        <v>16815</v>
      </c>
      <c r="AL13" s="110">
        <v>1814835</v>
      </c>
      <c r="AM13" s="110">
        <f t="shared" si="9"/>
        <v>13137007</v>
      </c>
      <c r="AN13" s="110">
        <f t="shared" si="10"/>
        <v>2020030</v>
      </c>
      <c r="AO13" s="110">
        <v>1515087</v>
      </c>
      <c r="AP13" s="110">
        <v>81748</v>
      </c>
      <c r="AQ13" s="110">
        <v>368614</v>
      </c>
      <c r="AR13" s="110">
        <v>54581</v>
      </c>
      <c r="AS13" s="110">
        <f t="shared" si="11"/>
        <v>2019144</v>
      </c>
      <c r="AT13" s="110">
        <v>70595</v>
      </c>
      <c r="AU13" s="110">
        <v>1708499</v>
      </c>
      <c r="AV13" s="110">
        <v>240050</v>
      </c>
      <c r="AW13" s="110">
        <v>13117</v>
      </c>
      <c r="AX13" s="110">
        <f t="shared" si="12"/>
        <v>9074267</v>
      </c>
      <c r="AY13" s="110">
        <v>5156857</v>
      </c>
      <c r="AZ13" s="110">
        <v>2870895</v>
      </c>
      <c r="BA13" s="110">
        <v>995964</v>
      </c>
      <c r="BB13" s="110">
        <v>50551</v>
      </c>
      <c r="BC13" s="110">
        <v>5622620</v>
      </c>
      <c r="BD13" s="110">
        <v>10449</v>
      </c>
      <c r="BE13" s="110">
        <v>553808</v>
      </c>
      <c r="BF13" s="110">
        <f t="shared" si="13"/>
        <v>21736383</v>
      </c>
      <c r="BG13" s="110">
        <f t="shared" si="14"/>
        <v>684951</v>
      </c>
      <c r="BH13" s="110">
        <f t="shared" si="15"/>
        <v>684673</v>
      </c>
      <c r="BI13" s="110">
        <v>0</v>
      </c>
      <c r="BJ13" s="110">
        <v>430149</v>
      </c>
      <c r="BK13" s="110">
        <v>254524</v>
      </c>
      <c r="BL13" s="110">
        <v>0</v>
      </c>
      <c r="BM13" s="110">
        <v>278</v>
      </c>
      <c r="BN13" s="110">
        <v>128386</v>
      </c>
      <c r="BO13" s="110">
        <f t="shared" si="16"/>
        <v>1302685</v>
      </c>
      <c r="BP13" s="110">
        <f t="shared" si="17"/>
        <v>166668</v>
      </c>
      <c r="BQ13" s="110">
        <v>97209</v>
      </c>
      <c r="BR13" s="110">
        <v>0</v>
      </c>
      <c r="BS13" s="110">
        <v>69459</v>
      </c>
      <c r="BT13" s="110">
        <v>0</v>
      </c>
      <c r="BU13" s="110">
        <f t="shared" si="18"/>
        <v>489708</v>
      </c>
      <c r="BV13" s="110">
        <v>460</v>
      </c>
      <c r="BW13" s="110">
        <v>211526</v>
      </c>
      <c r="BX13" s="110">
        <v>277722</v>
      </c>
      <c r="BY13" s="110">
        <v>0</v>
      </c>
      <c r="BZ13" s="110">
        <f t="shared" si="19"/>
        <v>645699</v>
      </c>
      <c r="CA13" s="110">
        <v>190627</v>
      </c>
      <c r="CB13" s="110">
        <v>320907</v>
      </c>
      <c r="CC13" s="110">
        <v>89580</v>
      </c>
      <c r="CD13" s="110">
        <v>44585</v>
      </c>
      <c r="CE13" s="110">
        <v>1703621</v>
      </c>
      <c r="CF13" s="110">
        <v>610</v>
      </c>
      <c r="CG13" s="110">
        <v>40858</v>
      </c>
      <c r="CH13" s="110">
        <f t="shared" si="20"/>
        <v>2028494</v>
      </c>
      <c r="CI13" s="110">
        <f t="shared" ref="CI13:CX13" si="40">SUM(AE13,+BG13)</f>
        <v>8730519</v>
      </c>
      <c r="CJ13" s="110">
        <f t="shared" si="40"/>
        <v>8713426</v>
      </c>
      <c r="CK13" s="110">
        <f t="shared" si="40"/>
        <v>0</v>
      </c>
      <c r="CL13" s="110">
        <f t="shared" si="40"/>
        <v>8458308</v>
      </c>
      <c r="CM13" s="110">
        <f t="shared" si="40"/>
        <v>255118</v>
      </c>
      <c r="CN13" s="110">
        <f t="shared" si="40"/>
        <v>0</v>
      </c>
      <c r="CO13" s="110">
        <f t="shared" si="40"/>
        <v>17093</v>
      </c>
      <c r="CP13" s="110">
        <f t="shared" si="40"/>
        <v>1943221</v>
      </c>
      <c r="CQ13" s="110">
        <f t="shared" si="40"/>
        <v>14439692</v>
      </c>
      <c r="CR13" s="110">
        <f t="shared" si="40"/>
        <v>2186698</v>
      </c>
      <c r="CS13" s="110">
        <f t="shared" si="40"/>
        <v>1612296</v>
      </c>
      <c r="CT13" s="110">
        <f t="shared" si="40"/>
        <v>81748</v>
      </c>
      <c r="CU13" s="110">
        <f t="shared" si="40"/>
        <v>438073</v>
      </c>
      <c r="CV13" s="110">
        <f t="shared" si="40"/>
        <v>54581</v>
      </c>
      <c r="CW13" s="110">
        <f t="shared" si="40"/>
        <v>2508852</v>
      </c>
      <c r="CX13" s="110">
        <f t="shared" si="40"/>
        <v>71055</v>
      </c>
      <c r="CY13" s="110">
        <f t="shared" si="34"/>
        <v>1920025</v>
      </c>
      <c r="CZ13" s="110">
        <f t="shared" si="34"/>
        <v>517772</v>
      </c>
      <c r="DA13" s="110">
        <f t="shared" si="34"/>
        <v>13117</v>
      </c>
      <c r="DB13" s="110">
        <f t="shared" ref="DB13:DJ13" si="41">SUM(AX13,+BZ13)</f>
        <v>9719966</v>
      </c>
      <c r="DC13" s="110">
        <f t="shared" si="41"/>
        <v>5347484</v>
      </c>
      <c r="DD13" s="110">
        <f t="shared" si="41"/>
        <v>3191802</v>
      </c>
      <c r="DE13" s="110">
        <f t="shared" si="41"/>
        <v>1085544</v>
      </c>
      <c r="DF13" s="110">
        <f t="shared" si="41"/>
        <v>95136</v>
      </c>
      <c r="DG13" s="110">
        <f t="shared" si="41"/>
        <v>7326241</v>
      </c>
      <c r="DH13" s="110">
        <f t="shared" si="41"/>
        <v>11059</v>
      </c>
      <c r="DI13" s="110">
        <f t="shared" si="41"/>
        <v>594666</v>
      </c>
      <c r="DJ13" s="110">
        <f t="shared" si="41"/>
        <v>23764877</v>
      </c>
    </row>
    <row r="14" spans="1:114" s="112" customFormat="1" ht="12.75" customHeight="1">
      <c r="A14" s="108" t="s">
        <v>404</v>
      </c>
      <c r="B14" s="109" t="s">
        <v>335</v>
      </c>
      <c r="C14" s="108" t="s">
        <v>325</v>
      </c>
      <c r="D14" s="110">
        <f t="shared" si="0"/>
        <v>40067349</v>
      </c>
      <c r="E14" s="110">
        <f t="shared" si="1"/>
        <v>9147516</v>
      </c>
      <c r="F14" s="110">
        <v>2814951</v>
      </c>
      <c r="G14" s="110">
        <v>288</v>
      </c>
      <c r="H14" s="110">
        <v>1472900</v>
      </c>
      <c r="I14" s="110">
        <v>3545338</v>
      </c>
      <c r="J14" s="111" t="s">
        <v>703</v>
      </c>
      <c r="K14" s="110">
        <v>1314039</v>
      </c>
      <c r="L14" s="110">
        <v>30919833</v>
      </c>
      <c r="M14" s="110">
        <f t="shared" si="2"/>
        <v>5657382</v>
      </c>
      <c r="N14" s="110">
        <f t="shared" si="3"/>
        <v>563580</v>
      </c>
      <c r="O14" s="110">
        <v>61759</v>
      </c>
      <c r="P14" s="110">
        <v>59073</v>
      </c>
      <c r="Q14" s="110">
        <v>25606</v>
      </c>
      <c r="R14" s="110">
        <v>413176</v>
      </c>
      <c r="S14" s="111" t="s">
        <v>703</v>
      </c>
      <c r="T14" s="110">
        <v>3966</v>
      </c>
      <c r="U14" s="110">
        <v>5093802</v>
      </c>
      <c r="V14" s="110">
        <f t="shared" ref="V14:AA14" si="42">+SUM(D14,M14)</f>
        <v>45724731</v>
      </c>
      <c r="W14" s="110">
        <f t="shared" si="42"/>
        <v>9711096</v>
      </c>
      <c r="X14" s="110">
        <f t="shared" si="42"/>
        <v>2876710</v>
      </c>
      <c r="Y14" s="110">
        <f t="shared" si="42"/>
        <v>59361</v>
      </c>
      <c r="Z14" s="110">
        <f t="shared" si="42"/>
        <v>1498506</v>
      </c>
      <c r="AA14" s="110">
        <f t="shared" si="42"/>
        <v>3958514</v>
      </c>
      <c r="AB14" s="111" t="s">
        <v>703</v>
      </c>
      <c r="AC14" s="110">
        <f t="shared" si="5"/>
        <v>1318005</v>
      </c>
      <c r="AD14" s="110">
        <f t="shared" si="6"/>
        <v>36013635</v>
      </c>
      <c r="AE14" s="110">
        <f t="shared" si="7"/>
        <v>9369682</v>
      </c>
      <c r="AF14" s="110">
        <f t="shared" si="8"/>
        <v>9323901</v>
      </c>
      <c r="AG14" s="110">
        <v>1419</v>
      </c>
      <c r="AH14" s="110">
        <v>6275089</v>
      </c>
      <c r="AI14" s="110">
        <v>42267</v>
      </c>
      <c r="AJ14" s="110">
        <v>3005126</v>
      </c>
      <c r="AK14" s="110">
        <v>45781</v>
      </c>
      <c r="AL14" s="110">
        <v>607305</v>
      </c>
      <c r="AM14" s="110">
        <f t="shared" si="9"/>
        <v>19400279</v>
      </c>
      <c r="AN14" s="110">
        <f t="shared" si="10"/>
        <v>2919055</v>
      </c>
      <c r="AO14" s="110">
        <v>1501516</v>
      </c>
      <c r="AP14" s="110">
        <v>1035842</v>
      </c>
      <c r="AQ14" s="110">
        <v>342576</v>
      </c>
      <c r="AR14" s="110">
        <v>39121</v>
      </c>
      <c r="AS14" s="110">
        <f t="shared" si="11"/>
        <v>3879364</v>
      </c>
      <c r="AT14" s="110">
        <v>734552</v>
      </c>
      <c r="AU14" s="110">
        <v>2866208</v>
      </c>
      <c r="AV14" s="110">
        <v>278604</v>
      </c>
      <c r="AW14" s="110">
        <v>64185</v>
      </c>
      <c r="AX14" s="110">
        <f t="shared" si="12"/>
        <v>12528504</v>
      </c>
      <c r="AY14" s="110">
        <v>6256918</v>
      </c>
      <c r="AZ14" s="110">
        <v>4905522</v>
      </c>
      <c r="BA14" s="110">
        <v>1118644</v>
      </c>
      <c r="BB14" s="110">
        <v>247420</v>
      </c>
      <c r="BC14" s="110">
        <v>10371229</v>
      </c>
      <c r="BD14" s="110">
        <v>9171</v>
      </c>
      <c r="BE14" s="110">
        <v>318854</v>
      </c>
      <c r="BF14" s="110">
        <f t="shared" si="13"/>
        <v>29088815</v>
      </c>
      <c r="BG14" s="110">
        <f t="shared" si="14"/>
        <v>426293</v>
      </c>
      <c r="BH14" s="110">
        <f t="shared" si="15"/>
        <v>425191</v>
      </c>
      <c r="BI14" s="110">
        <v>0</v>
      </c>
      <c r="BJ14" s="110">
        <v>286582</v>
      </c>
      <c r="BK14" s="110">
        <v>133641</v>
      </c>
      <c r="BL14" s="110">
        <v>4968</v>
      </c>
      <c r="BM14" s="110">
        <v>1102</v>
      </c>
      <c r="BN14" s="110">
        <v>0</v>
      </c>
      <c r="BO14" s="110">
        <f t="shared" si="16"/>
        <v>2874684</v>
      </c>
      <c r="BP14" s="110">
        <f t="shared" si="17"/>
        <v>573585</v>
      </c>
      <c r="BQ14" s="110">
        <v>368698</v>
      </c>
      <c r="BR14" s="110">
        <v>61671</v>
      </c>
      <c r="BS14" s="110">
        <v>143216</v>
      </c>
      <c r="BT14" s="110">
        <v>0</v>
      </c>
      <c r="BU14" s="110">
        <f t="shared" si="18"/>
        <v>1056326</v>
      </c>
      <c r="BV14" s="110">
        <v>9042</v>
      </c>
      <c r="BW14" s="110">
        <v>1047284</v>
      </c>
      <c r="BX14" s="110">
        <v>0</v>
      </c>
      <c r="BY14" s="110">
        <v>6671</v>
      </c>
      <c r="BZ14" s="110">
        <f t="shared" si="19"/>
        <v>1235396</v>
      </c>
      <c r="CA14" s="110">
        <v>366430</v>
      </c>
      <c r="CB14" s="110">
        <v>794978</v>
      </c>
      <c r="CC14" s="110">
        <v>46976</v>
      </c>
      <c r="CD14" s="110">
        <v>27012</v>
      </c>
      <c r="CE14" s="110">
        <v>2148591</v>
      </c>
      <c r="CF14" s="110">
        <v>2706</v>
      </c>
      <c r="CG14" s="110">
        <v>207814</v>
      </c>
      <c r="CH14" s="110">
        <f t="shared" si="20"/>
        <v>3508791</v>
      </c>
      <c r="CI14" s="110">
        <f t="shared" ref="CI14:CU14" si="43">SUM(AE14,+BG14)</f>
        <v>9795975</v>
      </c>
      <c r="CJ14" s="110">
        <f t="shared" si="43"/>
        <v>9749092</v>
      </c>
      <c r="CK14" s="110">
        <f t="shared" si="43"/>
        <v>1419</v>
      </c>
      <c r="CL14" s="110">
        <f t="shared" si="43"/>
        <v>6561671</v>
      </c>
      <c r="CM14" s="110">
        <f t="shared" si="43"/>
        <v>175908</v>
      </c>
      <c r="CN14" s="110">
        <f t="shared" si="43"/>
        <v>3010094</v>
      </c>
      <c r="CO14" s="110">
        <f t="shared" si="43"/>
        <v>46883</v>
      </c>
      <c r="CP14" s="110">
        <f t="shared" si="43"/>
        <v>607305</v>
      </c>
      <c r="CQ14" s="110">
        <f t="shared" si="43"/>
        <v>22274963</v>
      </c>
      <c r="CR14" s="110">
        <f t="shared" si="43"/>
        <v>3492640</v>
      </c>
      <c r="CS14" s="110">
        <f t="shared" si="43"/>
        <v>1870214</v>
      </c>
      <c r="CT14" s="110">
        <f t="shared" si="43"/>
        <v>1097513</v>
      </c>
      <c r="CU14" s="110">
        <f t="shared" si="43"/>
        <v>485792</v>
      </c>
      <c r="CV14" s="110">
        <f>SUM(AR14,+BT14)</f>
        <v>39121</v>
      </c>
      <c r="CW14" s="110">
        <f>SUM(AS14,+BU14)</f>
        <v>4935690</v>
      </c>
      <c r="CX14" s="110">
        <f>SUM(AT14,+BV14)</f>
        <v>743594</v>
      </c>
      <c r="CY14" s="110">
        <f t="shared" ref="CY14:DD14" si="44">SUM(AU14,+BW14)</f>
        <v>3913492</v>
      </c>
      <c r="CZ14" s="110">
        <f t="shared" si="44"/>
        <v>278604</v>
      </c>
      <c r="DA14" s="110">
        <f t="shared" si="44"/>
        <v>70856</v>
      </c>
      <c r="DB14" s="110">
        <f t="shared" si="44"/>
        <v>13763900</v>
      </c>
      <c r="DC14" s="110">
        <f t="shared" si="44"/>
        <v>6623348</v>
      </c>
      <c r="DD14" s="110">
        <f t="shared" si="44"/>
        <v>5700500</v>
      </c>
      <c r="DE14" s="110">
        <f t="shared" ref="DE14:DJ14" si="45">SUM(BA14,+CC14)</f>
        <v>1165620</v>
      </c>
      <c r="DF14" s="110">
        <f t="shared" si="45"/>
        <v>274432</v>
      </c>
      <c r="DG14" s="110">
        <f t="shared" si="45"/>
        <v>12519820</v>
      </c>
      <c r="DH14" s="110">
        <f t="shared" si="45"/>
        <v>11877</v>
      </c>
      <c r="DI14" s="110">
        <f t="shared" si="45"/>
        <v>526668</v>
      </c>
      <c r="DJ14" s="110">
        <f t="shared" si="45"/>
        <v>32597606</v>
      </c>
    </row>
    <row r="15" spans="1:114" s="112" customFormat="1" ht="12.75" customHeight="1">
      <c r="A15" s="108" t="s">
        <v>336</v>
      </c>
      <c r="B15" s="109" t="s">
        <v>337</v>
      </c>
      <c r="C15" s="108" t="s">
        <v>325</v>
      </c>
      <c r="D15" s="110">
        <f t="shared" si="0"/>
        <v>23124926</v>
      </c>
      <c r="E15" s="110">
        <f t="shared" si="1"/>
        <v>6016423</v>
      </c>
      <c r="F15" s="110">
        <v>543268</v>
      </c>
      <c r="G15" s="110">
        <v>15661</v>
      </c>
      <c r="H15" s="110">
        <v>31800</v>
      </c>
      <c r="I15" s="110">
        <v>3320114</v>
      </c>
      <c r="J15" s="111" t="s">
        <v>703</v>
      </c>
      <c r="K15" s="110">
        <v>2105580</v>
      </c>
      <c r="L15" s="110">
        <v>17108503</v>
      </c>
      <c r="M15" s="110">
        <f t="shared" si="2"/>
        <v>3001532</v>
      </c>
      <c r="N15" s="110">
        <f t="shared" si="3"/>
        <v>276033</v>
      </c>
      <c r="O15" s="110">
        <v>0</v>
      </c>
      <c r="P15" s="110">
        <v>0</v>
      </c>
      <c r="Q15" s="110">
        <v>0</v>
      </c>
      <c r="R15" s="110">
        <v>207721</v>
      </c>
      <c r="S15" s="111" t="s">
        <v>703</v>
      </c>
      <c r="T15" s="110">
        <v>68312</v>
      </c>
      <c r="U15" s="110">
        <v>2725499</v>
      </c>
      <c r="V15" s="110">
        <f t="shared" ref="V15:AA15" si="46">+SUM(D15,M15)</f>
        <v>26126458</v>
      </c>
      <c r="W15" s="110">
        <f t="shared" si="46"/>
        <v>6292456</v>
      </c>
      <c r="X15" s="110">
        <f t="shared" si="46"/>
        <v>543268</v>
      </c>
      <c r="Y15" s="110">
        <f t="shared" si="46"/>
        <v>15661</v>
      </c>
      <c r="Z15" s="110">
        <f t="shared" si="46"/>
        <v>31800</v>
      </c>
      <c r="AA15" s="110">
        <f t="shared" si="46"/>
        <v>3527835</v>
      </c>
      <c r="AB15" s="111" t="s">
        <v>703</v>
      </c>
      <c r="AC15" s="110">
        <f t="shared" si="5"/>
        <v>2173892</v>
      </c>
      <c r="AD15" s="110">
        <f t="shared" si="6"/>
        <v>19834002</v>
      </c>
      <c r="AE15" s="110">
        <f t="shared" si="7"/>
        <v>2963488</v>
      </c>
      <c r="AF15" s="110">
        <f t="shared" si="8"/>
        <v>2865955</v>
      </c>
      <c r="AG15" s="110">
        <v>2905</v>
      </c>
      <c r="AH15" s="110">
        <v>1960870</v>
      </c>
      <c r="AI15" s="110">
        <v>868180</v>
      </c>
      <c r="AJ15" s="110">
        <v>34000</v>
      </c>
      <c r="AK15" s="110">
        <v>97533</v>
      </c>
      <c r="AL15" s="110">
        <v>565791</v>
      </c>
      <c r="AM15" s="110">
        <f t="shared" si="9"/>
        <v>15903938</v>
      </c>
      <c r="AN15" s="110">
        <f t="shared" si="10"/>
        <v>2260345</v>
      </c>
      <c r="AO15" s="110">
        <v>1244563</v>
      </c>
      <c r="AP15" s="110">
        <v>332245</v>
      </c>
      <c r="AQ15" s="110">
        <v>631116</v>
      </c>
      <c r="AR15" s="110">
        <v>52421</v>
      </c>
      <c r="AS15" s="110">
        <f t="shared" si="11"/>
        <v>2938768</v>
      </c>
      <c r="AT15" s="110">
        <v>184117</v>
      </c>
      <c r="AU15" s="110">
        <v>2571840</v>
      </c>
      <c r="AV15" s="110">
        <v>182811</v>
      </c>
      <c r="AW15" s="110">
        <v>14414</v>
      </c>
      <c r="AX15" s="110">
        <f t="shared" si="12"/>
        <v>10635378</v>
      </c>
      <c r="AY15" s="110">
        <v>5113094</v>
      </c>
      <c r="AZ15" s="110">
        <v>4667844</v>
      </c>
      <c r="BA15" s="110">
        <v>657385</v>
      </c>
      <c r="BB15" s="110">
        <v>197055</v>
      </c>
      <c r="BC15" s="110">
        <v>3231278</v>
      </c>
      <c r="BD15" s="110">
        <v>55033</v>
      </c>
      <c r="BE15" s="110">
        <v>460431</v>
      </c>
      <c r="BF15" s="110">
        <f t="shared" si="13"/>
        <v>19327857</v>
      </c>
      <c r="BG15" s="110">
        <f t="shared" si="14"/>
        <v>93204</v>
      </c>
      <c r="BH15" s="110">
        <f t="shared" si="15"/>
        <v>93204</v>
      </c>
      <c r="BI15" s="110">
        <v>0</v>
      </c>
      <c r="BJ15" s="110">
        <v>93204</v>
      </c>
      <c r="BK15" s="110">
        <v>0</v>
      </c>
      <c r="BL15" s="110">
        <v>0</v>
      </c>
      <c r="BM15" s="110">
        <v>0</v>
      </c>
      <c r="BN15" s="110">
        <v>24776</v>
      </c>
      <c r="BO15" s="110">
        <f t="shared" si="16"/>
        <v>1447879</v>
      </c>
      <c r="BP15" s="110">
        <f t="shared" si="17"/>
        <v>515858</v>
      </c>
      <c r="BQ15" s="110">
        <v>175405</v>
      </c>
      <c r="BR15" s="110">
        <v>196818</v>
      </c>
      <c r="BS15" s="110">
        <v>143635</v>
      </c>
      <c r="BT15" s="110">
        <v>0</v>
      </c>
      <c r="BU15" s="110">
        <f t="shared" si="18"/>
        <v>475550</v>
      </c>
      <c r="BV15" s="110">
        <v>29452</v>
      </c>
      <c r="BW15" s="110">
        <v>446096</v>
      </c>
      <c r="BX15" s="110">
        <v>2</v>
      </c>
      <c r="BY15" s="110">
        <v>7067</v>
      </c>
      <c r="BZ15" s="110">
        <f t="shared" si="19"/>
        <v>448407</v>
      </c>
      <c r="CA15" s="110">
        <v>45084</v>
      </c>
      <c r="CB15" s="110">
        <v>394248</v>
      </c>
      <c r="CC15" s="110">
        <v>0</v>
      </c>
      <c r="CD15" s="110">
        <v>9075</v>
      </c>
      <c r="CE15" s="110">
        <v>1397945</v>
      </c>
      <c r="CF15" s="110">
        <v>997</v>
      </c>
      <c r="CG15" s="110">
        <v>37728</v>
      </c>
      <c r="CH15" s="110">
        <f t="shared" si="20"/>
        <v>1578811</v>
      </c>
      <c r="CI15" s="110">
        <f t="shared" ref="CI15:CX15" si="47">SUM(AE15,+BG15)</f>
        <v>3056692</v>
      </c>
      <c r="CJ15" s="110">
        <f t="shared" si="47"/>
        <v>2959159</v>
      </c>
      <c r="CK15" s="110">
        <f t="shared" si="47"/>
        <v>2905</v>
      </c>
      <c r="CL15" s="110">
        <f t="shared" si="47"/>
        <v>2054074</v>
      </c>
      <c r="CM15" s="110">
        <f t="shared" si="47"/>
        <v>868180</v>
      </c>
      <c r="CN15" s="110">
        <f t="shared" si="47"/>
        <v>34000</v>
      </c>
      <c r="CO15" s="110">
        <f t="shared" si="47"/>
        <v>97533</v>
      </c>
      <c r="CP15" s="110">
        <f t="shared" si="47"/>
        <v>590567</v>
      </c>
      <c r="CQ15" s="110">
        <f t="shared" si="47"/>
        <v>17351817</v>
      </c>
      <c r="CR15" s="110">
        <f t="shared" si="47"/>
        <v>2776203</v>
      </c>
      <c r="CS15" s="110">
        <f t="shared" si="47"/>
        <v>1419968</v>
      </c>
      <c r="CT15" s="110">
        <f t="shared" si="47"/>
        <v>529063</v>
      </c>
      <c r="CU15" s="110">
        <f t="shared" si="47"/>
        <v>774751</v>
      </c>
      <c r="CV15" s="110">
        <f t="shared" si="47"/>
        <v>52421</v>
      </c>
      <c r="CW15" s="110">
        <f t="shared" si="47"/>
        <v>3414318</v>
      </c>
      <c r="CX15" s="110">
        <f t="shared" si="47"/>
        <v>213569</v>
      </c>
      <c r="CY15" s="110">
        <f t="shared" ref="CY15:DJ15" si="48">SUM(AU15,+BW15)</f>
        <v>3017936</v>
      </c>
      <c r="CZ15" s="110">
        <f t="shared" si="48"/>
        <v>182813</v>
      </c>
      <c r="DA15" s="110">
        <f t="shared" si="48"/>
        <v>21481</v>
      </c>
      <c r="DB15" s="110">
        <f t="shared" si="48"/>
        <v>11083785</v>
      </c>
      <c r="DC15" s="110">
        <f t="shared" si="48"/>
        <v>5158178</v>
      </c>
      <c r="DD15" s="110">
        <f t="shared" si="48"/>
        <v>5062092</v>
      </c>
      <c r="DE15" s="110">
        <f t="shared" si="48"/>
        <v>657385</v>
      </c>
      <c r="DF15" s="110">
        <f t="shared" si="48"/>
        <v>206130</v>
      </c>
      <c r="DG15" s="110">
        <f t="shared" si="48"/>
        <v>4629223</v>
      </c>
      <c r="DH15" s="110">
        <f t="shared" si="48"/>
        <v>56030</v>
      </c>
      <c r="DI15" s="110">
        <f t="shared" si="48"/>
        <v>498159</v>
      </c>
      <c r="DJ15" s="110">
        <f t="shared" si="48"/>
        <v>20906668</v>
      </c>
    </row>
    <row r="16" spans="1:114" s="112" customFormat="1" ht="12.75" customHeight="1">
      <c r="A16" s="108" t="s">
        <v>419</v>
      </c>
      <c r="B16" s="109" t="s">
        <v>420</v>
      </c>
      <c r="C16" s="108" t="s">
        <v>377</v>
      </c>
      <c r="D16" s="110">
        <f t="shared" si="0"/>
        <v>26894795</v>
      </c>
      <c r="E16" s="110">
        <f t="shared" si="1"/>
        <v>5565871</v>
      </c>
      <c r="F16" s="110">
        <v>569511</v>
      </c>
      <c r="G16" s="110">
        <v>934</v>
      </c>
      <c r="H16" s="110">
        <v>997100</v>
      </c>
      <c r="I16" s="110">
        <v>2484297</v>
      </c>
      <c r="J16" s="111" t="s">
        <v>703</v>
      </c>
      <c r="K16" s="110">
        <v>1514029</v>
      </c>
      <c r="L16" s="110">
        <v>21328924</v>
      </c>
      <c r="M16" s="110">
        <f t="shared" si="2"/>
        <v>4496703</v>
      </c>
      <c r="N16" s="110">
        <f t="shared" si="3"/>
        <v>886164</v>
      </c>
      <c r="O16" s="110">
        <v>0</v>
      </c>
      <c r="P16" s="110">
        <v>8960</v>
      </c>
      <c r="Q16" s="110">
        <v>109600</v>
      </c>
      <c r="R16" s="110">
        <v>397117</v>
      </c>
      <c r="S16" s="111" t="s">
        <v>703</v>
      </c>
      <c r="T16" s="110">
        <v>370487</v>
      </c>
      <c r="U16" s="110">
        <v>3610539</v>
      </c>
      <c r="V16" s="110">
        <f t="shared" ref="V16:AA16" si="49">+SUM(D16,M16)</f>
        <v>31391498</v>
      </c>
      <c r="W16" s="110">
        <f t="shared" si="49"/>
        <v>6452035</v>
      </c>
      <c r="X16" s="110">
        <f t="shared" si="49"/>
        <v>569511</v>
      </c>
      <c r="Y16" s="110">
        <f t="shared" si="49"/>
        <v>9894</v>
      </c>
      <c r="Z16" s="110">
        <f t="shared" si="49"/>
        <v>1106700</v>
      </c>
      <c r="AA16" s="110">
        <f t="shared" si="49"/>
        <v>2881414</v>
      </c>
      <c r="AB16" s="111" t="s">
        <v>703</v>
      </c>
      <c r="AC16" s="110">
        <f t="shared" si="5"/>
        <v>1884516</v>
      </c>
      <c r="AD16" s="110">
        <f t="shared" si="6"/>
        <v>24939463</v>
      </c>
      <c r="AE16" s="110">
        <f t="shared" si="7"/>
        <v>6661348</v>
      </c>
      <c r="AF16" s="110">
        <f t="shared" si="8"/>
        <v>6649544</v>
      </c>
      <c r="AG16" s="110">
        <v>0</v>
      </c>
      <c r="AH16" s="110">
        <v>6243596</v>
      </c>
      <c r="AI16" s="110">
        <v>394618</v>
      </c>
      <c r="AJ16" s="110">
        <v>11330</v>
      </c>
      <c r="AK16" s="110">
        <v>11804</v>
      </c>
      <c r="AL16" s="110">
        <v>220393</v>
      </c>
      <c r="AM16" s="110">
        <f t="shared" si="9"/>
        <v>15966086</v>
      </c>
      <c r="AN16" s="110">
        <f t="shared" si="10"/>
        <v>2590938</v>
      </c>
      <c r="AO16" s="110">
        <v>1271200</v>
      </c>
      <c r="AP16" s="110">
        <v>671502</v>
      </c>
      <c r="AQ16" s="110">
        <v>566734</v>
      </c>
      <c r="AR16" s="110">
        <v>81502</v>
      </c>
      <c r="AS16" s="110">
        <f t="shared" si="11"/>
        <v>3406094</v>
      </c>
      <c r="AT16" s="110">
        <v>171167</v>
      </c>
      <c r="AU16" s="110">
        <v>2935326</v>
      </c>
      <c r="AV16" s="110">
        <v>299601</v>
      </c>
      <c r="AW16" s="110">
        <v>38129</v>
      </c>
      <c r="AX16" s="110">
        <f t="shared" si="12"/>
        <v>9930096</v>
      </c>
      <c r="AY16" s="110">
        <v>5035592</v>
      </c>
      <c r="AZ16" s="110">
        <v>4264684</v>
      </c>
      <c r="BA16" s="110">
        <v>422939</v>
      </c>
      <c r="BB16" s="110">
        <v>206881</v>
      </c>
      <c r="BC16" s="110">
        <v>3312491</v>
      </c>
      <c r="BD16" s="110">
        <v>829</v>
      </c>
      <c r="BE16" s="110">
        <v>734477</v>
      </c>
      <c r="BF16" s="110">
        <f t="shared" si="13"/>
        <v>23361911</v>
      </c>
      <c r="BG16" s="110">
        <f t="shared" si="14"/>
        <v>405802</v>
      </c>
      <c r="BH16" s="110">
        <f t="shared" si="15"/>
        <v>398674</v>
      </c>
      <c r="BI16" s="110">
        <v>0</v>
      </c>
      <c r="BJ16" s="110">
        <v>398674</v>
      </c>
      <c r="BK16" s="110">
        <v>0</v>
      </c>
      <c r="BL16" s="110">
        <v>0</v>
      </c>
      <c r="BM16" s="110">
        <v>7128</v>
      </c>
      <c r="BN16" s="110">
        <v>20543</v>
      </c>
      <c r="BO16" s="110">
        <f t="shared" si="16"/>
        <v>2972436</v>
      </c>
      <c r="BP16" s="110">
        <f t="shared" si="17"/>
        <v>305167</v>
      </c>
      <c r="BQ16" s="110">
        <v>222144</v>
      </c>
      <c r="BR16" s="110">
        <v>21136</v>
      </c>
      <c r="BS16" s="110">
        <v>61887</v>
      </c>
      <c r="BT16" s="110">
        <v>0</v>
      </c>
      <c r="BU16" s="110">
        <f t="shared" si="18"/>
        <v>1102543</v>
      </c>
      <c r="BV16" s="110">
        <v>87331</v>
      </c>
      <c r="BW16" s="110">
        <v>1015051</v>
      </c>
      <c r="BX16" s="110">
        <v>161</v>
      </c>
      <c r="BY16" s="110">
        <v>0</v>
      </c>
      <c r="BZ16" s="110">
        <f t="shared" si="19"/>
        <v>1564435</v>
      </c>
      <c r="CA16" s="110">
        <v>138403</v>
      </c>
      <c r="CB16" s="110">
        <v>1296467</v>
      </c>
      <c r="CC16" s="110">
        <v>29253</v>
      </c>
      <c r="CD16" s="110">
        <v>100312</v>
      </c>
      <c r="CE16" s="110">
        <v>1023153</v>
      </c>
      <c r="CF16" s="110">
        <v>291</v>
      </c>
      <c r="CG16" s="110">
        <v>74769</v>
      </c>
      <c r="CH16" s="110">
        <f t="shared" si="20"/>
        <v>3453007</v>
      </c>
      <c r="CI16" s="110">
        <f t="shared" ref="CI16:CW16" si="50">SUM(AE16,+BG16)</f>
        <v>7067150</v>
      </c>
      <c r="CJ16" s="110">
        <f t="shared" si="50"/>
        <v>7048218</v>
      </c>
      <c r="CK16" s="110">
        <f t="shared" si="50"/>
        <v>0</v>
      </c>
      <c r="CL16" s="110">
        <f t="shared" si="50"/>
        <v>6642270</v>
      </c>
      <c r="CM16" s="110">
        <f t="shared" si="50"/>
        <v>394618</v>
      </c>
      <c r="CN16" s="110">
        <f t="shared" si="50"/>
        <v>11330</v>
      </c>
      <c r="CO16" s="110">
        <f t="shared" si="50"/>
        <v>18932</v>
      </c>
      <c r="CP16" s="110">
        <f t="shared" si="50"/>
        <v>240936</v>
      </c>
      <c r="CQ16" s="110">
        <f t="shared" si="50"/>
        <v>18938522</v>
      </c>
      <c r="CR16" s="110">
        <f t="shared" si="50"/>
        <v>2896105</v>
      </c>
      <c r="CS16" s="110">
        <f t="shared" si="50"/>
        <v>1493344</v>
      </c>
      <c r="CT16" s="110">
        <f t="shared" si="50"/>
        <v>692638</v>
      </c>
      <c r="CU16" s="110">
        <f t="shared" si="50"/>
        <v>628621</v>
      </c>
      <c r="CV16" s="110">
        <f t="shared" si="50"/>
        <v>81502</v>
      </c>
      <c r="CW16" s="110">
        <f t="shared" si="50"/>
        <v>4508637</v>
      </c>
      <c r="CX16" s="110">
        <f>SUM(AT16,+BV16)</f>
        <v>258498</v>
      </c>
      <c r="CY16" s="110">
        <f>SUM(AU16,+BW16)</f>
        <v>3950377</v>
      </c>
      <c r="CZ16" s="110">
        <f>SUM(AV16,+BX16)</f>
        <v>299762</v>
      </c>
      <c r="DA16" s="110">
        <f>SUM(AW16,+BY16)</f>
        <v>38129</v>
      </c>
      <c r="DB16" s="110">
        <f t="shared" ref="DB16:DJ16" si="51">SUM(AX16,+BZ16)</f>
        <v>11494531</v>
      </c>
      <c r="DC16" s="110">
        <f t="shared" si="51"/>
        <v>5173995</v>
      </c>
      <c r="DD16" s="110">
        <f t="shared" si="51"/>
        <v>5561151</v>
      </c>
      <c r="DE16" s="110">
        <f t="shared" si="51"/>
        <v>452192</v>
      </c>
      <c r="DF16" s="110">
        <f t="shared" si="51"/>
        <v>307193</v>
      </c>
      <c r="DG16" s="110">
        <f t="shared" si="51"/>
        <v>4335644</v>
      </c>
      <c r="DH16" s="110">
        <f t="shared" si="51"/>
        <v>1120</v>
      </c>
      <c r="DI16" s="110">
        <f t="shared" si="51"/>
        <v>809246</v>
      </c>
      <c r="DJ16" s="110">
        <f t="shared" si="51"/>
        <v>26814918</v>
      </c>
    </row>
    <row r="17" spans="1:114" s="112" customFormat="1" ht="12.75" customHeight="1">
      <c r="A17" s="108" t="s">
        <v>424</v>
      </c>
      <c r="B17" s="109" t="s">
        <v>425</v>
      </c>
      <c r="C17" s="108" t="s">
        <v>382</v>
      </c>
      <c r="D17" s="110">
        <f t="shared" si="0"/>
        <v>90193813</v>
      </c>
      <c r="E17" s="110">
        <f t="shared" si="1"/>
        <v>20065586</v>
      </c>
      <c r="F17" s="110">
        <v>3044970</v>
      </c>
      <c r="G17" s="110">
        <v>0</v>
      </c>
      <c r="H17" s="110">
        <v>1844300</v>
      </c>
      <c r="I17" s="110">
        <v>6892727</v>
      </c>
      <c r="J17" s="111" t="s">
        <v>703</v>
      </c>
      <c r="K17" s="110">
        <v>8283589</v>
      </c>
      <c r="L17" s="110">
        <v>70128227</v>
      </c>
      <c r="M17" s="110">
        <f t="shared" si="2"/>
        <v>7946978</v>
      </c>
      <c r="N17" s="110">
        <f t="shared" si="3"/>
        <v>757704</v>
      </c>
      <c r="O17" s="110">
        <v>29449</v>
      </c>
      <c r="P17" s="110">
        <v>54412</v>
      </c>
      <c r="Q17" s="110">
        <v>137900</v>
      </c>
      <c r="R17" s="110">
        <v>463283</v>
      </c>
      <c r="S17" s="111" t="s">
        <v>703</v>
      </c>
      <c r="T17" s="110">
        <v>72660</v>
      </c>
      <c r="U17" s="110">
        <v>7189274</v>
      </c>
      <c r="V17" s="110">
        <f t="shared" ref="V17:AA17" si="52">+SUM(D17,M17)</f>
        <v>98140791</v>
      </c>
      <c r="W17" s="110">
        <f t="shared" si="52"/>
        <v>20823290</v>
      </c>
      <c r="X17" s="110">
        <f t="shared" si="52"/>
        <v>3074419</v>
      </c>
      <c r="Y17" s="110">
        <f t="shared" si="52"/>
        <v>54412</v>
      </c>
      <c r="Z17" s="110">
        <f t="shared" si="52"/>
        <v>1982200</v>
      </c>
      <c r="AA17" s="110">
        <f t="shared" si="52"/>
        <v>7356010</v>
      </c>
      <c r="AB17" s="111" t="s">
        <v>703</v>
      </c>
      <c r="AC17" s="110">
        <f t="shared" si="5"/>
        <v>8356249</v>
      </c>
      <c r="AD17" s="110">
        <f t="shared" si="6"/>
        <v>77317501</v>
      </c>
      <c r="AE17" s="110">
        <f t="shared" si="7"/>
        <v>10003160</v>
      </c>
      <c r="AF17" s="110">
        <f t="shared" si="8"/>
        <v>9639933</v>
      </c>
      <c r="AG17" s="110">
        <v>9608</v>
      </c>
      <c r="AH17" s="110">
        <v>9620583</v>
      </c>
      <c r="AI17" s="110">
        <v>9742</v>
      </c>
      <c r="AJ17" s="110">
        <v>0</v>
      </c>
      <c r="AK17" s="110">
        <v>363227</v>
      </c>
      <c r="AL17" s="110">
        <v>1083865</v>
      </c>
      <c r="AM17" s="110">
        <f t="shared" si="9"/>
        <v>64145006</v>
      </c>
      <c r="AN17" s="110">
        <f t="shared" si="10"/>
        <v>12131977</v>
      </c>
      <c r="AO17" s="110">
        <v>4989040</v>
      </c>
      <c r="AP17" s="110">
        <v>5133958</v>
      </c>
      <c r="AQ17" s="110">
        <v>1971286</v>
      </c>
      <c r="AR17" s="110">
        <v>37693</v>
      </c>
      <c r="AS17" s="110">
        <f t="shared" si="11"/>
        <v>11627750</v>
      </c>
      <c r="AT17" s="110">
        <v>558398</v>
      </c>
      <c r="AU17" s="110">
        <v>10723307</v>
      </c>
      <c r="AV17" s="110">
        <v>346045</v>
      </c>
      <c r="AW17" s="110">
        <v>197187</v>
      </c>
      <c r="AX17" s="110">
        <f t="shared" si="12"/>
        <v>40169177</v>
      </c>
      <c r="AY17" s="110">
        <v>21401570</v>
      </c>
      <c r="AZ17" s="110">
        <v>14240840</v>
      </c>
      <c r="BA17" s="110">
        <v>2559136</v>
      </c>
      <c r="BB17" s="110">
        <v>1967631</v>
      </c>
      <c r="BC17" s="110">
        <v>13776996</v>
      </c>
      <c r="BD17" s="110">
        <v>18915</v>
      </c>
      <c r="BE17" s="110">
        <v>1184786</v>
      </c>
      <c r="BF17" s="110">
        <f t="shared" si="13"/>
        <v>75332952</v>
      </c>
      <c r="BG17" s="110">
        <f t="shared" si="14"/>
        <v>266009</v>
      </c>
      <c r="BH17" s="110">
        <f t="shared" si="15"/>
        <v>266009</v>
      </c>
      <c r="BI17" s="110">
        <v>0</v>
      </c>
      <c r="BJ17" s="110">
        <v>266009</v>
      </c>
      <c r="BK17" s="110">
        <v>0</v>
      </c>
      <c r="BL17" s="110">
        <v>0</v>
      </c>
      <c r="BM17" s="110">
        <v>0</v>
      </c>
      <c r="BN17" s="110">
        <v>153768</v>
      </c>
      <c r="BO17" s="110">
        <f t="shared" si="16"/>
        <v>4271494</v>
      </c>
      <c r="BP17" s="110">
        <f t="shared" si="17"/>
        <v>980228</v>
      </c>
      <c r="BQ17" s="110">
        <v>702723</v>
      </c>
      <c r="BR17" s="110">
        <v>0</v>
      </c>
      <c r="BS17" s="110">
        <v>277505</v>
      </c>
      <c r="BT17" s="110">
        <v>0</v>
      </c>
      <c r="BU17" s="110">
        <f t="shared" si="18"/>
        <v>1467784</v>
      </c>
      <c r="BV17" s="110">
        <v>13843</v>
      </c>
      <c r="BW17" s="110">
        <v>1453941</v>
      </c>
      <c r="BX17" s="110">
        <v>0</v>
      </c>
      <c r="BY17" s="110">
        <v>0</v>
      </c>
      <c r="BZ17" s="110">
        <f t="shared" si="19"/>
        <v>1823074</v>
      </c>
      <c r="CA17" s="110">
        <v>864569</v>
      </c>
      <c r="CB17" s="110">
        <v>716380</v>
      </c>
      <c r="CC17" s="110">
        <v>40712</v>
      </c>
      <c r="CD17" s="110">
        <v>201413</v>
      </c>
      <c r="CE17" s="110">
        <v>2944443</v>
      </c>
      <c r="CF17" s="110">
        <v>408</v>
      </c>
      <c r="CG17" s="110">
        <v>311264</v>
      </c>
      <c r="CH17" s="110">
        <f t="shared" si="20"/>
        <v>4848767</v>
      </c>
      <c r="CI17" s="110">
        <f t="shared" ref="CI17:CX17" si="53">SUM(AE17,+BG17)</f>
        <v>10269169</v>
      </c>
      <c r="CJ17" s="110">
        <f t="shared" si="53"/>
        <v>9905942</v>
      </c>
      <c r="CK17" s="110">
        <f t="shared" si="53"/>
        <v>9608</v>
      </c>
      <c r="CL17" s="110">
        <f t="shared" si="53"/>
        <v>9886592</v>
      </c>
      <c r="CM17" s="110">
        <f t="shared" si="53"/>
        <v>9742</v>
      </c>
      <c r="CN17" s="110">
        <f t="shared" si="53"/>
        <v>0</v>
      </c>
      <c r="CO17" s="110">
        <f t="shared" si="53"/>
        <v>363227</v>
      </c>
      <c r="CP17" s="110">
        <f t="shared" si="53"/>
        <v>1237633</v>
      </c>
      <c r="CQ17" s="110">
        <f t="shared" si="53"/>
        <v>68416500</v>
      </c>
      <c r="CR17" s="110">
        <f t="shared" si="53"/>
        <v>13112205</v>
      </c>
      <c r="CS17" s="110">
        <f t="shared" si="53"/>
        <v>5691763</v>
      </c>
      <c r="CT17" s="110">
        <f t="shared" si="53"/>
        <v>5133958</v>
      </c>
      <c r="CU17" s="110">
        <f t="shared" si="53"/>
        <v>2248791</v>
      </c>
      <c r="CV17" s="110">
        <f t="shared" si="53"/>
        <v>37693</v>
      </c>
      <c r="CW17" s="110">
        <f t="shared" si="53"/>
        <v>13095534</v>
      </c>
      <c r="CX17" s="110">
        <f t="shared" si="53"/>
        <v>572241</v>
      </c>
      <c r="CY17" s="110">
        <f>SUM(AU17,+BW17)</f>
        <v>12177248</v>
      </c>
      <c r="CZ17" s="110">
        <f>SUM(AV17,+BX17)</f>
        <v>346045</v>
      </c>
      <c r="DA17" s="110">
        <f>SUM(AW17,+BY17)</f>
        <v>197187</v>
      </c>
      <c r="DB17" s="110">
        <f t="shared" ref="DB17:DJ17" si="54">SUM(AX17,+BZ17)</f>
        <v>41992251</v>
      </c>
      <c r="DC17" s="110">
        <f t="shared" si="54"/>
        <v>22266139</v>
      </c>
      <c r="DD17" s="110">
        <f t="shared" si="54"/>
        <v>14957220</v>
      </c>
      <c r="DE17" s="110">
        <f t="shared" si="54"/>
        <v>2599848</v>
      </c>
      <c r="DF17" s="110">
        <f t="shared" si="54"/>
        <v>2169044</v>
      </c>
      <c r="DG17" s="110">
        <f t="shared" si="54"/>
        <v>16721439</v>
      </c>
      <c r="DH17" s="110">
        <f t="shared" si="54"/>
        <v>19323</v>
      </c>
      <c r="DI17" s="110">
        <f t="shared" si="54"/>
        <v>1496050</v>
      </c>
      <c r="DJ17" s="110">
        <f t="shared" si="54"/>
        <v>80181719</v>
      </c>
    </row>
    <row r="18" spans="1:114" s="112" customFormat="1" ht="12.75" customHeight="1">
      <c r="A18" s="108" t="s">
        <v>431</v>
      </c>
      <c r="B18" s="109" t="s">
        <v>432</v>
      </c>
      <c r="C18" s="108" t="s">
        <v>433</v>
      </c>
      <c r="D18" s="110">
        <f t="shared" si="0"/>
        <v>77641334</v>
      </c>
      <c r="E18" s="110">
        <f t="shared" si="1"/>
        <v>21109806</v>
      </c>
      <c r="F18" s="110">
        <v>740571</v>
      </c>
      <c r="G18" s="110">
        <v>4760</v>
      </c>
      <c r="H18" s="110">
        <v>1773200</v>
      </c>
      <c r="I18" s="110">
        <v>12727213</v>
      </c>
      <c r="J18" s="111" t="s">
        <v>703</v>
      </c>
      <c r="K18" s="110">
        <v>5864062</v>
      </c>
      <c r="L18" s="110">
        <v>56531528</v>
      </c>
      <c r="M18" s="110">
        <f t="shared" si="2"/>
        <v>7149039</v>
      </c>
      <c r="N18" s="110">
        <f t="shared" si="3"/>
        <v>858887</v>
      </c>
      <c r="O18" s="110">
        <v>28893</v>
      </c>
      <c r="P18" s="110">
        <v>27009</v>
      </c>
      <c r="Q18" s="110">
        <v>0</v>
      </c>
      <c r="R18" s="110">
        <v>746180</v>
      </c>
      <c r="S18" s="111" t="s">
        <v>703</v>
      </c>
      <c r="T18" s="110">
        <v>56805</v>
      </c>
      <c r="U18" s="110">
        <v>6290152</v>
      </c>
      <c r="V18" s="110">
        <f t="shared" ref="V18:AA18" si="55">+SUM(D18,M18)</f>
        <v>84790373</v>
      </c>
      <c r="W18" s="110">
        <f t="shared" si="55"/>
        <v>21968693</v>
      </c>
      <c r="X18" s="110">
        <f t="shared" si="55"/>
        <v>769464</v>
      </c>
      <c r="Y18" s="110">
        <f t="shared" si="55"/>
        <v>31769</v>
      </c>
      <c r="Z18" s="110">
        <f t="shared" si="55"/>
        <v>1773200</v>
      </c>
      <c r="AA18" s="110">
        <f t="shared" si="55"/>
        <v>13473393</v>
      </c>
      <c r="AB18" s="111" t="s">
        <v>703</v>
      </c>
      <c r="AC18" s="110">
        <f t="shared" si="5"/>
        <v>5920867</v>
      </c>
      <c r="AD18" s="110">
        <f t="shared" si="6"/>
        <v>62821680</v>
      </c>
      <c r="AE18" s="110">
        <f t="shared" si="7"/>
        <v>3733996</v>
      </c>
      <c r="AF18" s="110">
        <f t="shared" si="8"/>
        <v>3340326</v>
      </c>
      <c r="AG18" s="110">
        <v>115098</v>
      </c>
      <c r="AH18" s="110">
        <v>3047953</v>
      </c>
      <c r="AI18" s="110">
        <v>6232</v>
      </c>
      <c r="AJ18" s="110">
        <v>171043</v>
      </c>
      <c r="AK18" s="110">
        <v>393670</v>
      </c>
      <c r="AL18" s="110">
        <v>184491</v>
      </c>
      <c r="AM18" s="110">
        <f t="shared" si="9"/>
        <v>61813134</v>
      </c>
      <c r="AN18" s="110">
        <f t="shared" si="10"/>
        <v>10639818</v>
      </c>
      <c r="AO18" s="110">
        <v>5490633</v>
      </c>
      <c r="AP18" s="110">
        <v>3226554</v>
      </c>
      <c r="AQ18" s="110">
        <v>1774360</v>
      </c>
      <c r="AR18" s="110">
        <v>148271</v>
      </c>
      <c r="AS18" s="110">
        <f t="shared" si="11"/>
        <v>8586771</v>
      </c>
      <c r="AT18" s="110">
        <v>1618595</v>
      </c>
      <c r="AU18" s="110">
        <v>6451591</v>
      </c>
      <c r="AV18" s="110">
        <v>516585</v>
      </c>
      <c r="AW18" s="110">
        <v>122221</v>
      </c>
      <c r="AX18" s="110">
        <f t="shared" si="12"/>
        <v>42396328</v>
      </c>
      <c r="AY18" s="110">
        <v>16223255</v>
      </c>
      <c r="AZ18" s="110">
        <v>21499806</v>
      </c>
      <c r="BA18" s="110">
        <v>4309164</v>
      </c>
      <c r="BB18" s="110">
        <v>364103</v>
      </c>
      <c r="BC18" s="110">
        <v>7253967</v>
      </c>
      <c r="BD18" s="110">
        <v>67996</v>
      </c>
      <c r="BE18" s="110">
        <v>4655746</v>
      </c>
      <c r="BF18" s="110">
        <f t="shared" si="13"/>
        <v>70202876</v>
      </c>
      <c r="BG18" s="110">
        <f t="shared" si="14"/>
        <v>59069</v>
      </c>
      <c r="BH18" s="110">
        <f t="shared" si="15"/>
        <v>49867</v>
      </c>
      <c r="BI18" s="110">
        <v>2672</v>
      </c>
      <c r="BJ18" s="110">
        <v>47195</v>
      </c>
      <c r="BK18" s="110">
        <v>0</v>
      </c>
      <c r="BL18" s="110">
        <v>0</v>
      </c>
      <c r="BM18" s="110">
        <v>9202</v>
      </c>
      <c r="BN18" s="110">
        <v>186163</v>
      </c>
      <c r="BO18" s="110">
        <f t="shared" si="16"/>
        <v>5376831</v>
      </c>
      <c r="BP18" s="110">
        <f t="shared" si="17"/>
        <v>905474</v>
      </c>
      <c r="BQ18" s="110">
        <v>563661</v>
      </c>
      <c r="BR18" s="110">
        <v>84708</v>
      </c>
      <c r="BS18" s="110">
        <v>257105</v>
      </c>
      <c r="BT18" s="110">
        <v>0</v>
      </c>
      <c r="BU18" s="110">
        <f t="shared" si="18"/>
        <v>1594367</v>
      </c>
      <c r="BV18" s="110">
        <v>87669</v>
      </c>
      <c r="BW18" s="110">
        <v>1418482</v>
      </c>
      <c r="BX18" s="110">
        <v>88216</v>
      </c>
      <c r="BY18" s="110">
        <v>0</v>
      </c>
      <c r="BZ18" s="110">
        <f t="shared" si="19"/>
        <v>2873174</v>
      </c>
      <c r="CA18" s="110">
        <v>895748</v>
      </c>
      <c r="CB18" s="110">
        <v>1680297</v>
      </c>
      <c r="CC18" s="110">
        <v>127774</v>
      </c>
      <c r="CD18" s="110">
        <v>169355</v>
      </c>
      <c r="CE18" s="110">
        <v>1361072</v>
      </c>
      <c r="CF18" s="110">
        <v>3816</v>
      </c>
      <c r="CG18" s="110">
        <v>165904</v>
      </c>
      <c r="CH18" s="110">
        <f t="shared" si="20"/>
        <v>5601804</v>
      </c>
      <c r="CI18" s="110">
        <f t="shared" ref="CI18:CU18" si="56">SUM(AE18,+BG18)</f>
        <v>3793065</v>
      </c>
      <c r="CJ18" s="110">
        <f t="shared" si="56"/>
        <v>3390193</v>
      </c>
      <c r="CK18" s="110">
        <f t="shared" si="56"/>
        <v>117770</v>
      </c>
      <c r="CL18" s="110">
        <f t="shared" si="56"/>
        <v>3095148</v>
      </c>
      <c r="CM18" s="110">
        <f t="shared" si="56"/>
        <v>6232</v>
      </c>
      <c r="CN18" s="110">
        <f t="shared" si="56"/>
        <v>171043</v>
      </c>
      <c r="CO18" s="110">
        <f t="shared" si="56"/>
        <v>402872</v>
      </c>
      <c r="CP18" s="110">
        <f t="shared" si="56"/>
        <v>370654</v>
      </c>
      <c r="CQ18" s="110">
        <f t="shared" si="56"/>
        <v>67189965</v>
      </c>
      <c r="CR18" s="110">
        <f t="shared" si="56"/>
        <v>11545292</v>
      </c>
      <c r="CS18" s="110">
        <f t="shared" si="56"/>
        <v>6054294</v>
      </c>
      <c r="CT18" s="110">
        <f t="shared" si="56"/>
        <v>3311262</v>
      </c>
      <c r="CU18" s="110">
        <f t="shared" si="56"/>
        <v>2031465</v>
      </c>
      <c r="CV18" s="110">
        <f t="shared" ref="CV18:DD18" si="57">SUM(AR18,+BT18)</f>
        <v>148271</v>
      </c>
      <c r="CW18" s="110">
        <f t="shared" si="57"/>
        <v>10181138</v>
      </c>
      <c r="CX18" s="110">
        <f t="shared" si="57"/>
        <v>1706264</v>
      </c>
      <c r="CY18" s="110">
        <f t="shared" si="57"/>
        <v>7870073</v>
      </c>
      <c r="CZ18" s="110">
        <f t="shared" si="57"/>
        <v>604801</v>
      </c>
      <c r="DA18" s="110">
        <f t="shared" si="57"/>
        <v>122221</v>
      </c>
      <c r="DB18" s="110">
        <f t="shared" si="57"/>
        <v>45269502</v>
      </c>
      <c r="DC18" s="110">
        <f t="shared" si="57"/>
        <v>17119003</v>
      </c>
      <c r="DD18" s="110">
        <f t="shared" si="57"/>
        <v>23180103</v>
      </c>
      <c r="DE18" s="110">
        <f t="shared" ref="DE18:DJ18" si="58">SUM(BA18,+CC18)</f>
        <v>4436938</v>
      </c>
      <c r="DF18" s="110">
        <f t="shared" si="58"/>
        <v>533458</v>
      </c>
      <c r="DG18" s="110">
        <f t="shared" si="58"/>
        <v>8615039</v>
      </c>
      <c r="DH18" s="110">
        <f t="shared" si="58"/>
        <v>71812</v>
      </c>
      <c r="DI18" s="110">
        <f t="shared" si="58"/>
        <v>4821650</v>
      </c>
      <c r="DJ18" s="110">
        <f t="shared" si="58"/>
        <v>75804680</v>
      </c>
    </row>
    <row r="19" spans="1:114" s="112" customFormat="1" ht="12.75" customHeight="1">
      <c r="A19" s="108" t="s">
        <v>441</v>
      </c>
      <c r="B19" s="109" t="s">
        <v>442</v>
      </c>
      <c r="C19" s="108" t="s">
        <v>433</v>
      </c>
      <c r="D19" s="110">
        <f t="shared" si="0"/>
        <v>197543914</v>
      </c>
      <c r="E19" s="110">
        <f t="shared" si="1"/>
        <v>36627907</v>
      </c>
      <c r="F19" s="110">
        <v>1014785</v>
      </c>
      <c r="G19" s="110">
        <v>4857053</v>
      </c>
      <c r="H19" s="110">
        <v>1346800</v>
      </c>
      <c r="I19" s="110">
        <v>20957101</v>
      </c>
      <c r="J19" s="111" t="s">
        <v>703</v>
      </c>
      <c r="K19" s="110">
        <v>8452168</v>
      </c>
      <c r="L19" s="110">
        <v>160916007</v>
      </c>
      <c r="M19" s="110">
        <f t="shared" si="2"/>
        <v>3186005</v>
      </c>
      <c r="N19" s="110">
        <f t="shared" si="3"/>
        <v>871008</v>
      </c>
      <c r="O19" s="110">
        <v>109607</v>
      </c>
      <c r="P19" s="110">
        <v>199392</v>
      </c>
      <c r="Q19" s="110">
        <v>195800</v>
      </c>
      <c r="R19" s="110">
        <v>315803</v>
      </c>
      <c r="S19" s="111" t="s">
        <v>703</v>
      </c>
      <c r="T19" s="110">
        <v>50406</v>
      </c>
      <c r="U19" s="110">
        <v>2314997</v>
      </c>
      <c r="V19" s="110">
        <f t="shared" ref="V19:AA19" si="59">+SUM(D19,M19)</f>
        <v>200729919</v>
      </c>
      <c r="W19" s="110">
        <f t="shared" si="59"/>
        <v>37498915</v>
      </c>
      <c r="X19" s="110">
        <f t="shared" si="59"/>
        <v>1124392</v>
      </c>
      <c r="Y19" s="110">
        <f t="shared" si="59"/>
        <v>5056445</v>
      </c>
      <c r="Z19" s="110">
        <f t="shared" si="59"/>
        <v>1542600</v>
      </c>
      <c r="AA19" s="110">
        <f t="shared" si="59"/>
        <v>21272904</v>
      </c>
      <c r="AB19" s="111" t="s">
        <v>703</v>
      </c>
      <c r="AC19" s="110">
        <f t="shared" si="5"/>
        <v>8502574</v>
      </c>
      <c r="AD19" s="110">
        <f t="shared" si="6"/>
        <v>163231004</v>
      </c>
      <c r="AE19" s="110">
        <f t="shared" si="7"/>
        <v>4304576</v>
      </c>
      <c r="AF19" s="110">
        <f t="shared" si="8"/>
        <v>4281559</v>
      </c>
      <c r="AG19" s="110">
        <v>395360</v>
      </c>
      <c r="AH19" s="110">
        <v>3349280</v>
      </c>
      <c r="AI19" s="110">
        <v>35035</v>
      </c>
      <c r="AJ19" s="110">
        <v>501884</v>
      </c>
      <c r="AK19" s="110">
        <v>23017</v>
      </c>
      <c r="AL19" s="110">
        <v>8088856</v>
      </c>
      <c r="AM19" s="110">
        <f t="shared" si="9"/>
        <v>135531390</v>
      </c>
      <c r="AN19" s="110">
        <f t="shared" si="10"/>
        <v>44626357</v>
      </c>
      <c r="AO19" s="110">
        <v>11089815</v>
      </c>
      <c r="AP19" s="110">
        <v>32687827</v>
      </c>
      <c r="AQ19" s="110">
        <v>844515</v>
      </c>
      <c r="AR19" s="110">
        <v>4200</v>
      </c>
      <c r="AS19" s="110">
        <f t="shared" si="11"/>
        <v>25007190</v>
      </c>
      <c r="AT19" s="110">
        <v>20666000</v>
      </c>
      <c r="AU19" s="110">
        <v>4253229</v>
      </c>
      <c r="AV19" s="110">
        <v>87961</v>
      </c>
      <c r="AW19" s="110">
        <v>450167</v>
      </c>
      <c r="AX19" s="110">
        <f t="shared" si="12"/>
        <v>65370847</v>
      </c>
      <c r="AY19" s="110">
        <v>48214280</v>
      </c>
      <c r="AZ19" s="110">
        <v>13929997</v>
      </c>
      <c r="BA19" s="110">
        <v>557302</v>
      </c>
      <c r="BB19" s="110">
        <v>2669268</v>
      </c>
      <c r="BC19" s="110">
        <v>38947951</v>
      </c>
      <c r="BD19" s="110">
        <v>76829</v>
      </c>
      <c r="BE19" s="110">
        <v>10671141</v>
      </c>
      <c r="BF19" s="110">
        <f t="shared" si="13"/>
        <v>150507107</v>
      </c>
      <c r="BG19" s="110">
        <f t="shared" si="14"/>
        <v>503571</v>
      </c>
      <c r="BH19" s="110">
        <f t="shared" si="15"/>
        <v>495273</v>
      </c>
      <c r="BI19" s="110">
        <v>0</v>
      </c>
      <c r="BJ19" s="110">
        <v>206769</v>
      </c>
      <c r="BK19" s="110">
        <v>118446</v>
      </c>
      <c r="BL19" s="110">
        <v>170058</v>
      </c>
      <c r="BM19" s="110">
        <v>8298</v>
      </c>
      <c r="BN19" s="110">
        <v>157648</v>
      </c>
      <c r="BO19" s="110">
        <f t="shared" si="16"/>
        <v>1847014</v>
      </c>
      <c r="BP19" s="110">
        <f t="shared" si="17"/>
        <v>430310</v>
      </c>
      <c r="BQ19" s="110">
        <v>338176</v>
      </c>
      <c r="BR19" s="110">
        <v>58192</v>
      </c>
      <c r="BS19" s="110">
        <v>33942</v>
      </c>
      <c r="BT19" s="110">
        <v>0</v>
      </c>
      <c r="BU19" s="110">
        <f t="shared" si="18"/>
        <v>384322</v>
      </c>
      <c r="BV19" s="110">
        <v>152851</v>
      </c>
      <c r="BW19" s="110">
        <v>229882</v>
      </c>
      <c r="BX19" s="110">
        <v>1589</v>
      </c>
      <c r="BY19" s="110">
        <v>419</v>
      </c>
      <c r="BZ19" s="110">
        <f t="shared" si="19"/>
        <v>1031963</v>
      </c>
      <c r="CA19" s="110">
        <v>653254</v>
      </c>
      <c r="CB19" s="110">
        <v>316260</v>
      </c>
      <c r="CC19" s="110">
        <v>17153</v>
      </c>
      <c r="CD19" s="110">
        <v>45296</v>
      </c>
      <c r="CE19" s="110">
        <v>398676</v>
      </c>
      <c r="CF19" s="110">
        <v>0</v>
      </c>
      <c r="CG19" s="110">
        <v>279096</v>
      </c>
      <c r="CH19" s="110">
        <f t="shared" si="20"/>
        <v>2629681</v>
      </c>
      <c r="CI19" s="110">
        <f t="shared" ref="CI19:CU19" si="60">SUM(AE19,+BG19)</f>
        <v>4808147</v>
      </c>
      <c r="CJ19" s="110">
        <f t="shared" si="60"/>
        <v>4776832</v>
      </c>
      <c r="CK19" s="110">
        <f t="shared" si="60"/>
        <v>395360</v>
      </c>
      <c r="CL19" s="110">
        <f t="shared" si="60"/>
        <v>3556049</v>
      </c>
      <c r="CM19" s="110">
        <f t="shared" si="60"/>
        <v>153481</v>
      </c>
      <c r="CN19" s="110">
        <f t="shared" si="60"/>
        <v>671942</v>
      </c>
      <c r="CO19" s="110">
        <f t="shared" si="60"/>
        <v>31315</v>
      </c>
      <c r="CP19" s="110">
        <f t="shared" si="60"/>
        <v>8246504</v>
      </c>
      <c r="CQ19" s="110">
        <f t="shared" si="60"/>
        <v>137378404</v>
      </c>
      <c r="CR19" s="110">
        <f t="shared" si="60"/>
        <v>45056667</v>
      </c>
      <c r="CS19" s="110">
        <f t="shared" si="60"/>
        <v>11427991</v>
      </c>
      <c r="CT19" s="110">
        <f t="shared" si="60"/>
        <v>32746019</v>
      </c>
      <c r="CU19" s="110">
        <f t="shared" si="60"/>
        <v>878457</v>
      </c>
      <c r="CV19" s="110">
        <f t="shared" ref="CV19:CX20" si="61">SUM(AR19,+BT19)</f>
        <v>4200</v>
      </c>
      <c r="CW19" s="110">
        <f t="shared" si="61"/>
        <v>25391512</v>
      </c>
      <c r="CX19" s="110">
        <f t="shared" si="61"/>
        <v>20818851</v>
      </c>
      <c r="CY19" s="110">
        <f t="shared" ref="CY19:DD19" si="62">SUM(AU19,+BW19)</f>
        <v>4483111</v>
      </c>
      <c r="CZ19" s="110">
        <f t="shared" si="62"/>
        <v>89550</v>
      </c>
      <c r="DA19" s="110">
        <f t="shared" si="62"/>
        <v>450586</v>
      </c>
      <c r="DB19" s="110">
        <f t="shared" si="62"/>
        <v>66402810</v>
      </c>
      <c r="DC19" s="110">
        <f t="shared" si="62"/>
        <v>48867534</v>
      </c>
      <c r="DD19" s="110">
        <f t="shared" si="62"/>
        <v>14246257</v>
      </c>
      <c r="DE19" s="110">
        <f t="shared" ref="DE19:DJ19" si="63">SUM(BA19,+CC19)</f>
        <v>574455</v>
      </c>
      <c r="DF19" s="110">
        <f t="shared" si="63"/>
        <v>2714564</v>
      </c>
      <c r="DG19" s="110">
        <f t="shared" si="63"/>
        <v>39346627</v>
      </c>
      <c r="DH19" s="110">
        <f t="shared" si="63"/>
        <v>76829</v>
      </c>
      <c r="DI19" s="110">
        <f t="shared" si="63"/>
        <v>10950237</v>
      </c>
      <c r="DJ19" s="110">
        <f t="shared" si="63"/>
        <v>153136788</v>
      </c>
    </row>
    <row r="20" spans="1:114" s="112" customFormat="1" ht="12.75" customHeight="1">
      <c r="A20" s="108" t="s">
        <v>445</v>
      </c>
      <c r="B20" s="109" t="s">
        <v>446</v>
      </c>
      <c r="C20" s="108" t="s">
        <v>369</v>
      </c>
      <c r="D20" s="110">
        <f t="shared" si="0"/>
        <v>121833761</v>
      </c>
      <c r="E20" s="110">
        <f t="shared" si="1"/>
        <v>40372516</v>
      </c>
      <c r="F20" s="110">
        <v>2677265</v>
      </c>
      <c r="G20" s="110">
        <v>146513</v>
      </c>
      <c r="H20" s="110">
        <v>7212002</v>
      </c>
      <c r="I20" s="110">
        <v>13988901</v>
      </c>
      <c r="J20" s="111" t="s">
        <v>703</v>
      </c>
      <c r="K20" s="110">
        <v>16347835</v>
      </c>
      <c r="L20" s="110">
        <v>81461245</v>
      </c>
      <c r="M20" s="110">
        <f t="shared" si="2"/>
        <v>6215543</v>
      </c>
      <c r="N20" s="110">
        <f t="shared" si="3"/>
        <v>1121997</v>
      </c>
      <c r="O20" s="110">
        <v>1503</v>
      </c>
      <c r="P20" s="110">
        <v>13655</v>
      </c>
      <c r="Q20" s="110">
        <v>281500</v>
      </c>
      <c r="R20" s="110">
        <v>717636</v>
      </c>
      <c r="S20" s="111" t="s">
        <v>703</v>
      </c>
      <c r="T20" s="110">
        <v>107703</v>
      </c>
      <c r="U20" s="110">
        <v>5093546</v>
      </c>
      <c r="V20" s="110">
        <f t="shared" ref="V20:AA20" si="64">+SUM(D20,M20)</f>
        <v>128049304</v>
      </c>
      <c r="W20" s="110">
        <f t="shared" si="64"/>
        <v>41494513</v>
      </c>
      <c r="X20" s="110">
        <f t="shared" si="64"/>
        <v>2678768</v>
      </c>
      <c r="Y20" s="110">
        <f t="shared" si="64"/>
        <v>160168</v>
      </c>
      <c r="Z20" s="110">
        <f t="shared" si="64"/>
        <v>7493502</v>
      </c>
      <c r="AA20" s="110">
        <f t="shared" si="64"/>
        <v>14706537</v>
      </c>
      <c r="AB20" s="111" t="s">
        <v>703</v>
      </c>
      <c r="AC20" s="110">
        <f t="shared" si="5"/>
        <v>16455538</v>
      </c>
      <c r="AD20" s="110">
        <f t="shared" si="6"/>
        <v>86554791</v>
      </c>
      <c r="AE20" s="110">
        <f t="shared" si="7"/>
        <v>20323190</v>
      </c>
      <c r="AF20" s="110">
        <f t="shared" si="8"/>
        <v>19876970</v>
      </c>
      <c r="AG20" s="110">
        <v>783510</v>
      </c>
      <c r="AH20" s="110">
        <v>10258389</v>
      </c>
      <c r="AI20" s="110">
        <v>8494629</v>
      </c>
      <c r="AJ20" s="110">
        <v>340442</v>
      </c>
      <c r="AK20" s="110">
        <v>446220</v>
      </c>
      <c r="AL20" s="110">
        <v>96806</v>
      </c>
      <c r="AM20" s="110">
        <f t="shared" si="9"/>
        <v>92345364</v>
      </c>
      <c r="AN20" s="110">
        <f t="shared" si="10"/>
        <v>39858053</v>
      </c>
      <c r="AO20" s="110">
        <v>9792706</v>
      </c>
      <c r="AP20" s="110">
        <v>24244907</v>
      </c>
      <c r="AQ20" s="110">
        <v>5545937</v>
      </c>
      <c r="AR20" s="110">
        <v>274503</v>
      </c>
      <c r="AS20" s="110">
        <f t="shared" si="11"/>
        <v>14017704</v>
      </c>
      <c r="AT20" s="110">
        <v>3435666</v>
      </c>
      <c r="AU20" s="110">
        <v>9071539</v>
      </c>
      <c r="AV20" s="110">
        <v>1510499</v>
      </c>
      <c r="AW20" s="110">
        <v>1152192</v>
      </c>
      <c r="AX20" s="110">
        <f t="shared" si="12"/>
        <v>37229639</v>
      </c>
      <c r="AY20" s="110">
        <v>17850927</v>
      </c>
      <c r="AZ20" s="110">
        <v>16688438</v>
      </c>
      <c r="BA20" s="110">
        <v>2496675</v>
      </c>
      <c r="BB20" s="110">
        <v>193599</v>
      </c>
      <c r="BC20" s="110">
        <v>3765050</v>
      </c>
      <c r="BD20" s="110">
        <v>87776</v>
      </c>
      <c r="BE20" s="110">
        <v>5303351</v>
      </c>
      <c r="BF20" s="110">
        <f t="shared" si="13"/>
        <v>117971905</v>
      </c>
      <c r="BG20" s="110">
        <f t="shared" si="14"/>
        <v>357088</v>
      </c>
      <c r="BH20" s="110">
        <f t="shared" si="15"/>
        <v>354643</v>
      </c>
      <c r="BI20" s="110">
        <v>0</v>
      </c>
      <c r="BJ20" s="110">
        <v>354643</v>
      </c>
      <c r="BK20" s="110">
        <v>0</v>
      </c>
      <c r="BL20" s="110">
        <v>0</v>
      </c>
      <c r="BM20" s="110">
        <v>2445</v>
      </c>
      <c r="BN20" s="110">
        <v>0</v>
      </c>
      <c r="BO20" s="110">
        <f t="shared" si="16"/>
        <v>5430939</v>
      </c>
      <c r="BP20" s="110">
        <f t="shared" si="17"/>
        <v>2305259</v>
      </c>
      <c r="BQ20" s="110">
        <v>671473</v>
      </c>
      <c r="BR20" s="110">
        <v>1329797</v>
      </c>
      <c r="BS20" s="110">
        <v>303989</v>
      </c>
      <c r="BT20" s="110">
        <v>0</v>
      </c>
      <c r="BU20" s="110">
        <f t="shared" si="18"/>
        <v>1040816</v>
      </c>
      <c r="BV20" s="110">
        <v>326086</v>
      </c>
      <c r="BW20" s="110">
        <v>612930</v>
      </c>
      <c r="BX20" s="110">
        <v>101800</v>
      </c>
      <c r="BY20" s="110">
        <v>102421</v>
      </c>
      <c r="BZ20" s="110">
        <f t="shared" si="19"/>
        <v>1982443</v>
      </c>
      <c r="CA20" s="110">
        <v>1056003</v>
      </c>
      <c r="CB20" s="110">
        <v>856533</v>
      </c>
      <c r="CC20" s="110">
        <v>52371</v>
      </c>
      <c r="CD20" s="110">
        <v>17536</v>
      </c>
      <c r="CE20" s="110">
        <v>115226</v>
      </c>
      <c r="CF20" s="110">
        <v>0</v>
      </c>
      <c r="CG20" s="110">
        <v>312290</v>
      </c>
      <c r="CH20" s="110">
        <f t="shared" si="20"/>
        <v>6100317</v>
      </c>
      <c r="CI20" s="110">
        <f t="shared" ref="CI20:CU20" si="65">SUM(AE20,+BG20)</f>
        <v>20680278</v>
      </c>
      <c r="CJ20" s="110">
        <f t="shared" si="65"/>
        <v>20231613</v>
      </c>
      <c r="CK20" s="110">
        <f t="shared" si="65"/>
        <v>783510</v>
      </c>
      <c r="CL20" s="110">
        <f t="shared" si="65"/>
        <v>10613032</v>
      </c>
      <c r="CM20" s="110">
        <f t="shared" si="65"/>
        <v>8494629</v>
      </c>
      <c r="CN20" s="110">
        <f t="shared" si="65"/>
        <v>340442</v>
      </c>
      <c r="CO20" s="110">
        <f t="shared" si="65"/>
        <v>448665</v>
      </c>
      <c r="CP20" s="110">
        <f t="shared" si="65"/>
        <v>96806</v>
      </c>
      <c r="CQ20" s="110">
        <f t="shared" si="65"/>
        <v>97776303</v>
      </c>
      <c r="CR20" s="110">
        <f t="shared" si="65"/>
        <v>42163312</v>
      </c>
      <c r="CS20" s="110">
        <f t="shared" si="65"/>
        <v>10464179</v>
      </c>
      <c r="CT20" s="110">
        <f t="shared" si="65"/>
        <v>25574704</v>
      </c>
      <c r="CU20" s="110">
        <f t="shared" si="65"/>
        <v>5849926</v>
      </c>
      <c r="CV20" s="110">
        <f t="shared" si="61"/>
        <v>274503</v>
      </c>
      <c r="CW20" s="110">
        <f t="shared" si="61"/>
        <v>15058520</v>
      </c>
      <c r="CX20" s="110">
        <f t="shared" si="61"/>
        <v>3761752</v>
      </c>
      <c r="CY20" s="110">
        <f t="shared" ref="CY20:DD20" si="66">SUM(AU20,+BW20)</f>
        <v>9684469</v>
      </c>
      <c r="CZ20" s="110">
        <f t="shared" si="66"/>
        <v>1612299</v>
      </c>
      <c r="DA20" s="110">
        <f t="shared" si="66"/>
        <v>1254613</v>
      </c>
      <c r="DB20" s="110">
        <f t="shared" si="66"/>
        <v>39212082</v>
      </c>
      <c r="DC20" s="110">
        <f t="shared" si="66"/>
        <v>18906930</v>
      </c>
      <c r="DD20" s="110">
        <f t="shared" si="66"/>
        <v>17544971</v>
      </c>
      <c r="DE20" s="110">
        <f t="shared" ref="DE20:DJ20" si="67">SUM(BA20,+CC20)</f>
        <v>2549046</v>
      </c>
      <c r="DF20" s="110">
        <f t="shared" si="67"/>
        <v>211135</v>
      </c>
      <c r="DG20" s="110">
        <f t="shared" si="67"/>
        <v>3880276</v>
      </c>
      <c r="DH20" s="110">
        <f t="shared" si="67"/>
        <v>87776</v>
      </c>
      <c r="DI20" s="110">
        <f t="shared" si="67"/>
        <v>5615641</v>
      </c>
      <c r="DJ20" s="110">
        <f t="shared" si="67"/>
        <v>124072222</v>
      </c>
    </row>
    <row r="21" spans="1:114" s="112" customFormat="1" ht="12.75" customHeight="1">
      <c r="A21" s="108" t="s">
        <v>449</v>
      </c>
      <c r="B21" s="109" t="s">
        <v>450</v>
      </c>
      <c r="C21" s="108" t="s">
        <v>369</v>
      </c>
      <c r="D21" s="110">
        <f t="shared" si="0"/>
        <v>29807995</v>
      </c>
      <c r="E21" s="110">
        <f t="shared" si="1"/>
        <v>10141781</v>
      </c>
      <c r="F21" s="110">
        <v>900028</v>
      </c>
      <c r="G21" s="110">
        <v>12539</v>
      </c>
      <c r="H21" s="110">
        <v>2555600</v>
      </c>
      <c r="I21" s="110">
        <v>4633807</v>
      </c>
      <c r="J21" s="111" t="s">
        <v>703</v>
      </c>
      <c r="K21" s="110">
        <v>2039807</v>
      </c>
      <c r="L21" s="110">
        <v>19666214</v>
      </c>
      <c r="M21" s="110">
        <f t="shared" si="2"/>
        <v>5299587</v>
      </c>
      <c r="N21" s="110">
        <f t="shared" si="3"/>
        <v>1300954</v>
      </c>
      <c r="O21" s="110">
        <v>20607</v>
      </c>
      <c r="P21" s="110">
        <v>0</v>
      </c>
      <c r="Q21" s="110">
        <v>212800</v>
      </c>
      <c r="R21" s="110">
        <v>788960</v>
      </c>
      <c r="S21" s="111" t="s">
        <v>703</v>
      </c>
      <c r="T21" s="110">
        <v>278587</v>
      </c>
      <c r="U21" s="110">
        <v>3998633</v>
      </c>
      <c r="V21" s="110">
        <f t="shared" ref="V21:AA21" si="68">+SUM(D21,M21)</f>
        <v>35107582</v>
      </c>
      <c r="W21" s="110">
        <f t="shared" si="68"/>
        <v>11442735</v>
      </c>
      <c r="X21" s="110">
        <f t="shared" si="68"/>
        <v>920635</v>
      </c>
      <c r="Y21" s="110">
        <f t="shared" si="68"/>
        <v>12539</v>
      </c>
      <c r="Z21" s="110">
        <f t="shared" si="68"/>
        <v>2768400</v>
      </c>
      <c r="AA21" s="110">
        <f t="shared" si="68"/>
        <v>5422767</v>
      </c>
      <c r="AB21" s="111" t="s">
        <v>703</v>
      </c>
      <c r="AC21" s="110">
        <f t="shared" si="5"/>
        <v>2318394</v>
      </c>
      <c r="AD21" s="110">
        <f t="shared" si="6"/>
        <v>23664847</v>
      </c>
      <c r="AE21" s="110">
        <f t="shared" si="7"/>
        <v>3643726</v>
      </c>
      <c r="AF21" s="110">
        <f t="shared" si="8"/>
        <v>3636160</v>
      </c>
      <c r="AG21" s="110">
        <v>0</v>
      </c>
      <c r="AH21" s="110">
        <v>3263749</v>
      </c>
      <c r="AI21" s="110">
        <v>372411</v>
      </c>
      <c r="AJ21" s="110">
        <v>0</v>
      </c>
      <c r="AK21" s="110">
        <v>7566</v>
      </c>
      <c r="AL21" s="110">
        <v>20190</v>
      </c>
      <c r="AM21" s="110">
        <f t="shared" si="9"/>
        <v>22794155</v>
      </c>
      <c r="AN21" s="110">
        <f t="shared" si="10"/>
        <v>2608054</v>
      </c>
      <c r="AO21" s="110">
        <v>1479753</v>
      </c>
      <c r="AP21" s="110">
        <v>461375</v>
      </c>
      <c r="AQ21" s="110">
        <v>524503</v>
      </c>
      <c r="AR21" s="110">
        <v>142423</v>
      </c>
      <c r="AS21" s="110">
        <f t="shared" si="11"/>
        <v>3271543</v>
      </c>
      <c r="AT21" s="110">
        <v>310891</v>
      </c>
      <c r="AU21" s="110">
        <v>2689534</v>
      </c>
      <c r="AV21" s="110">
        <v>271118</v>
      </c>
      <c r="AW21" s="110">
        <v>16318</v>
      </c>
      <c r="AX21" s="110">
        <f t="shared" si="12"/>
        <v>16867180</v>
      </c>
      <c r="AY21" s="110">
        <v>7566502</v>
      </c>
      <c r="AZ21" s="110">
        <v>8187666</v>
      </c>
      <c r="BA21" s="110">
        <v>692995</v>
      </c>
      <c r="BB21" s="110">
        <v>420017</v>
      </c>
      <c r="BC21" s="110">
        <v>2206608</v>
      </c>
      <c r="BD21" s="110">
        <v>31060</v>
      </c>
      <c r="BE21" s="110">
        <v>1143316</v>
      </c>
      <c r="BF21" s="110">
        <f t="shared" si="13"/>
        <v>27581197</v>
      </c>
      <c r="BG21" s="110">
        <f t="shared" si="14"/>
        <v>717147</v>
      </c>
      <c r="BH21" s="110">
        <f t="shared" si="15"/>
        <v>717147</v>
      </c>
      <c r="BI21" s="110">
        <v>0</v>
      </c>
      <c r="BJ21" s="110">
        <v>701681</v>
      </c>
      <c r="BK21" s="110">
        <v>0</v>
      </c>
      <c r="BL21" s="110">
        <v>15466</v>
      </c>
      <c r="BM21" s="110">
        <v>0</v>
      </c>
      <c r="BN21" s="110">
        <v>5076</v>
      </c>
      <c r="BO21" s="110">
        <f t="shared" si="16"/>
        <v>4200102</v>
      </c>
      <c r="BP21" s="110">
        <f t="shared" si="17"/>
        <v>661038</v>
      </c>
      <c r="BQ21" s="110">
        <v>440034</v>
      </c>
      <c r="BR21" s="110">
        <v>15832</v>
      </c>
      <c r="BS21" s="110">
        <v>205172</v>
      </c>
      <c r="BT21" s="110">
        <v>0</v>
      </c>
      <c r="BU21" s="110">
        <f t="shared" si="18"/>
        <v>1453826</v>
      </c>
      <c r="BV21" s="110">
        <v>84573</v>
      </c>
      <c r="BW21" s="110">
        <v>1369253</v>
      </c>
      <c r="BX21" s="110">
        <v>0</v>
      </c>
      <c r="BY21" s="110">
        <v>0</v>
      </c>
      <c r="BZ21" s="110">
        <f t="shared" si="19"/>
        <v>2081459</v>
      </c>
      <c r="CA21" s="110">
        <v>1214723</v>
      </c>
      <c r="CB21" s="110">
        <v>777619</v>
      </c>
      <c r="CC21" s="110">
        <v>38152</v>
      </c>
      <c r="CD21" s="110">
        <v>50965</v>
      </c>
      <c r="CE21" s="110">
        <v>355772</v>
      </c>
      <c r="CF21" s="110">
        <v>3779</v>
      </c>
      <c r="CG21" s="110">
        <v>21490</v>
      </c>
      <c r="CH21" s="110">
        <f t="shared" si="20"/>
        <v>4938739</v>
      </c>
      <c r="CI21" s="110">
        <f t="shared" ref="CI21:DA21" si="69">SUM(AE21,+BG21)</f>
        <v>4360873</v>
      </c>
      <c r="CJ21" s="110">
        <f t="shared" si="69"/>
        <v>4353307</v>
      </c>
      <c r="CK21" s="110">
        <f t="shared" si="69"/>
        <v>0</v>
      </c>
      <c r="CL21" s="110">
        <f t="shared" si="69"/>
        <v>3965430</v>
      </c>
      <c r="CM21" s="110">
        <f t="shared" si="69"/>
        <v>372411</v>
      </c>
      <c r="CN21" s="110">
        <f t="shared" si="69"/>
        <v>15466</v>
      </c>
      <c r="CO21" s="110">
        <f t="shared" si="69"/>
        <v>7566</v>
      </c>
      <c r="CP21" s="110">
        <f t="shared" si="69"/>
        <v>25266</v>
      </c>
      <c r="CQ21" s="110">
        <f t="shared" si="69"/>
        <v>26994257</v>
      </c>
      <c r="CR21" s="110">
        <f t="shared" si="69"/>
        <v>3269092</v>
      </c>
      <c r="CS21" s="110">
        <f t="shared" si="69"/>
        <v>1919787</v>
      </c>
      <c r="CT21" s="110">
        <f t="shared" si="69"/>
        <v>477207</v>
      </c>
      <c r="CU21" s="110">
        <f t="shared" si="69"/>
        <v>729675</v>
      </c>
      <c r="CV21" s="110">
        <f t="shared" si="69"/>
        <v>142423</v>
      </c>
      <c r="CW21" s="110">
        <f t="shared" si="69"/>
        <v>4725369</v>
      </c>
      <c r="CX21" s="110">
        <f t="shared" si="69"/>
        <v>395464</v>
      </c>
      <c r="CY21" s="110">
        <f t="shared" si="69"/>
        <v>4058787</v>
      </c>
      <c r="CZ21" s="110">
        <f t="shared" si="69"/>
        <v>271118</v>
      </c>
      <c r="DA21" s="110">
        <f t="shared" si="69"/>
        <v>16318</v>
      </c>
      <c r="DB21" s="110">
        <f t="shared" ref="DB21:DJ21" si="70">SUM(AX21,+BZ21)</f>
        <v>18948639</v>
      </c>
      <c r="DC21" s="110">
        <f t="shared" si="70"/>
        <v>8781225</v>
      </c>
      <c r="DD21" s="110">
        <f t="shared" si="70"/>
        <v>8965285</v>
      </c>
      <c r="DE21" s="110">
        <f t="shared" si="70"/>
        <v>731147</v>
      </c>
      <c r="DF21" s="110">
        <f t="shared" si="70"/>
        <v>470982</v>
      </c>
      <c r="DG21" s="110">
        <f t="shared" si="70"/>
        <v>2562380</v>
      </c>
      <c r="DH21" s="110">
        <f t="shared" si="70"/>
        <v>34839</v>
      </c>
      <c r="DI21" s="110">
        <f t="shared" si="70"/>
        <v>1164806</v>
      </c>
      <c r="DJ21" s="110">
        <f t="shared" si="70"/>
        <v>32519936</v>
      </c>
    </row>
    <row r="22" spans="1:114" s="112" customFormat="1" ht="12.75" customHeight="1">
      <c r="A22" s="108" t="s">
        <v>455</v>
      </c>
      <c r="B22" s="109" t="s">
        <v>456</v>
      </c>
      <c r="C22" s="108" t="s">
        <v>357</v>
      </c>
      <c r="D22" s="110">
        <f t="shared" si="0"/>
        <v>8852500</v>
      </c>
      <c r="E22" s="110">
        <f t="shared" si="1"/>
        <v>1361471</v>
      </c>
      <c r="F22" s="110">
        <v>111637</v>
      </c>
      <c r="G22" s="110">
        <v>8062</v>
      </c>
      <c r="H22" s="110">
        <v>281400</v>
      </c>
      <c r="I22" s="110">
        <v>669972</v>
      </c>
      <c r="J22" s="111" t="s">
        <v>703</v>
      </c>
      <c r="K22" s="110">
        <v>290400</v>
      </c>
      <c r="L22" s="110">
        <v>7491029</v>
      </c>
      <c r="M22" s="110">
        <f t="shared" si="2"/>
        <v>1273794</v>
      </c>
      <c r="N22" s="110">
        <f t="shared" si="3"/>
        <v>382164</v>
      </c>
      <c r="O22" s="110">
        <v>58651</v>
      </c>
      <c r="P22" s="110">
        <v>2138</v>
      </c>
      <c r="Q22" s="110">
        <v>127100</v>
      </c>
      <c r="R22" s="110">
        <v>194260</v>
      </c>
      <c r="S22" s="111" t="s">
        <v>703</v>
      </c>
      <c r="T22" s="110">
        <v>15</v>
      </c>
      <c r="U22" s="110">
        <v>891630</v>
      </c>
      <c r="V22" s="110">
        <f t="shared" ref="V22:AA22" si="71">+SUM(D22,M22)</f>
        <v>10126294</v>
      </c>
      <c r="W22" s="110">
        <f t="shared" si="71"/>
        <v>1743635</v>
      </c>
      <c r="X22" s="110">
        <f t="shared" si="71"/>
        <v>170288</v>
      </c>
      <c r="Y22" s="110">
        <f t="shared" si="71"/>
        <v>10200</v>
      </c>
      <c r="Z22" s="110">
        <f t="shared" si="71"/>
        <v>408500</v>
      </c>
      <c r="AA22" s="110">
        <f t="shared" si="71"/>
        <v>864232</v>
      </c>
      <c r="AB22" s="111" t="s">
        <v>703</v>
      </c>
      <c r="AC22" s="110">
        <f t="shared" si="5"/>
        <v>290415</v>
      </c>
      <c r="AD22" s="110">
        <f t="shared" si="6"/>
        <v>8382659</v>
      </c>
      <c r="AE22" s="110">
        <f t="shared" si="7"/>
        <v>418526</v>
      </c>
      <c r="AF22" s="110">
        <f t="shared" si="8"/>
        <v>411447</v>
      </c>
      <c r="AG22" s="110">
        <v>0</v>
      </c>
      <c r="AH22" s="110">
        <v>403077</v>
      </c>
      <c r="AI22" s="110">
        <v>8370</v>
      </c>
      <c r="AJ22" s="110">
        <v>0</v>
      </c>
      <c r="AK22" s="110">
        <v>7079</v>
      </c>
      <c r="AL22" s="110">
        <v>0</v>
      </c>
      <c r="AM22" s="110">
        <f t="shared" si="9"/>
        <v>6024947</v>
      </c>
      <c r="AN22" s="110">
        <f t="shared" si="10"/>
        <v>1746808</v>
      </c>
      <c r="AO22" s="110">
        <v>364713</v>
      </c>
      <c r="AP22" s="110">
        <v>1199867</v>
      </c>
      <c r="AQ22" s="110">
        <v>121399</v>
      </c>
      <c r="AR22" s="110">
        <v>60829</v>
      </c>
      <c r="AS22" s="110">
        <f t="shared" si="11"/>
        <v>310698</v>
      </c>
      <c r="AT22" s="110">
        <v>162445</v>
      </c>
      <c r="AU22" s="110">
        <v>99807</v>
      </c>
      <c r="AV22" s="110">
        <v>48446</v>
      </c>
      <c r="AW22" s="110">
        <v>36433</v>
      </c>
      <c r="AX22" s="110">
        <f t="shared" si="12"/>
        <v>3931008</v>
      </c>
      <c r="AY22" s="110">
        <v>2726452</v>
      </c>
      <c r="AZ22" s="110">
        <v>1050480</v>
      </c>
      <c r="BA22" s="110">
        <v>124254</v>
      </c>
      <c r="BB22" s="110">
        <v>29822</v>
      </c>
      <c r="BC22" s="110">
        <v>2270127</v>
      </c>
      <c r="BD22" s="110">
        <v>0</v>
      </c>
      <c r="BE22" s="110">
        <v>138900</v>
      </c>
      <c r="BF22" s="110">
        <f t="shared" si="13"/>
        <v>6582373</v>
      </c>
      <c r="BG22" s="110">
        <f t="shared" si="14"/>
        <v>183815</v>
      </c>
      <c r="BH22" s="110">
        <f t="shared" si="15"/>
        <v>183815</v>
      </c>
      <c r="BI22" s="110">
        <v>0</v>
      </c>
      <c r="BJ22" s="110">
        <v>183815</v>
      </c>
      <c r="BK22" s="110">
        <v>0</v>
      </c>
      <c r="BL22" s="110">
        <v>0</v>
      </c>
      <c r="BM22" s="110">
        <v>0</v>
      </c>
      <c r="BN22" s="110">
        <v>0</v>
      </c>
      <c r="BO22" s="110">
        <f t="shared" si="16"/>
        <v>657819</v>
      </c>
      <c r="BP22" s="110">
        <f t="shared" si="17"/>
        <v>211365</v>
      </c>
      <c r="BQ22" s="110">
        <v>87089</v>
      </c>
      <c r="BR22" s="110">
        <v>88897</v>
      </c>
      <c r="BS22" s="110">
        <v>35379</v>
      </c>
      <c r="BT22" s="110">
        <v>0</v>
      </c>
      <c r="BU22" s="110">
        <f t="shared" si="18"/>
        <v>133988</v>
      </c>
      <c r="BV22" s="110">
        <v>5935</v>
      </c>
      <c r="BW22" s="110">
        <v>127882</v>
      </c>
      <c r="BX22" s="110">
        <v>171</v>
      </c>
      <c r="BY22" s="110">
        <v>0</v>
      </c>
      <c r="BZ22" s="110">
        <f t="shared" si="19"/>
        <v>312466</v>
      </c>
      <c r="CA22" s="110">
        <v>159694</v>
      </c>
      <c r="CB22" s="110">
        <v>115729</v>
      </c>
      <c r="CC22" s="110">
        <v>0</v>
      </c>
      <c r="CD22" s="110">
        <v>37043</v>
      </c>
      <c r="CE22" s="110">
        <v>391461</v>
      </c>
      <c r="CF22" s="110">
        <v>0</v>
      </c>
      <c r="CG22" s="110">
        <v>40699</v>
      </c>
      <c r="CH22" s="110">
        <f t="shared" si="20"/>
        <v>882333</v>
      </c>
      <c r="CI22" s="110">
        <f t="shared" ref="CI22:CW22" si="72">SUM(AE22,+BG22)</f>
        <v>602341</v>
      </c>
      <c r="CJ22" s="110">
        <f t="shared" si="72"/>
        <v>595262</v>
      </c>
      <c r="CK22" s="110">
        <f t="shared" si="72"/>
        <v>0</v>
      </c>
      <c r="CL22" s="110">
        <f t="shared" si="72"/>
        <v>586892</v>
      </c>
      <c r="CM22" s="110">
        <f t="shared" si="72"/>
        <v>8370</v>
      </c>
      <c r="CN22" s="110">
        <f t="shared" si="72"/>
        <v>0</v>
      </c>
      <c r="CO22" s="110">
        <f t="shared" si="72"/>
        <v>7079</v>
      </c>
      <c r="CP22" s="110">
        <f t="shared" si="72"/>
        <v>0</v>
      </c>
      <c r="CQ22" s="110">
        <f t="shared" si="72"/>
        <v>6682766</v>
      </c>
      <c r="CR22" s="110">
        <f t="shared" si="72"/>
        <v>1958173</v>
      </c>
      <c r="CS22" s="110">
        <f t="shared" si="72"/>
        <v>451802</v>
      </c>
      <c r="CT22" s="110">
        <f t="shared" si="72"/>
        <v>1288764</v>
      </c>
      <c r="CU22" s="110">
        <f t="shared" si="72"/>
        <v>156778</v>
      </c>
      <c r="CV22" s="110">
        <f t="shared" si="72"/>
        <v>60829</v>
      </c>
      <c r="CW22" s="110">
        <f t="shared" si="72"/>
        <v>444686</v>
      </c>
      <c r="CX22" s="110">
        <f>SUM(AT22,+BV22)</f>
        <v>168380</v>
      </c>
      <c r="CY22" s="110">
        <f>SUM(AU22,+BW22)</f>
        <v>227689</v>
      </c>
      <c r="CZ22" s="110">
        <f>SUM(AV22,+BX22)</f>
        <v>48617</v>
      </c>
      <c r="DA22" s="110">
        <f>SUM(AW22,+BY22)</f>
        <v>36433</v>
      </c>
      <c r="DB22" s="110">
        <f t="shared" ref="DB22:DJ22" si="73">SUM(AX22,+BZ22)</f>
        <v>4243474</v>
      </c>
      <c r="DC22" s="110">
        <f t="shared" si="73"/>
        <v>2886146</v>
      </c>
      <c r="DD22" s="110">
        <f t="shared" si="73"/>
        <v>1166209</v>
      </c>
      <c r="DE22" s="110">
        <f t="shared" si="73"/>
        <v>124254</v>
      </c>
      <c r="DF22" s="110">
        <f t="shared" si="73"/>
        <v>66865</v>
      </c>
      <c r="DG22" s="110">
        <f t="shared" si="73"/>
        <v>2661588</v>
      </c>
      <c r="DH22" s="110">
        <f t="shared" si="73"/>
        <v>0</v>
      </c>
      <c r="DI22" s="110">
        <f t="shared" si="73"/>
        <v>179599</v>
      </c>
      <c r="DJ22" s="110">
        <f t="shared" si="73"/>
        <v>7464706</v>
      </c>
    </row>
    <row r="23" spans="1:114" s="112" customFormat="1" ht="12.75" customHeight="1">
      <c r="A23" s="108" t="s">
        <v>463</v>
      </c>
      <c r="B23" s="109" t="s">
        <v>464</v>
      </c>
      <c r="C23" s="108" t="s">
        <v>355</v>
      </c>
      <c r="D23" s="110">
        <f t="shared" si="0"/>
        <v>18757648</v>
      </c>
      <c r="E23" s="110">
        <f t="shared" si="1"/>
        <v>9299048</v>
      </c>
      <c r="F23" s="110">
        <v>3147122</v>
      </c>
      <c r="G23" s="110">
        <v>0</v>
      </c>
      <c r="H23" s="110">
        <v>3094000</v>
      </c>
      <c r="I23" s="110">
        <v>1924119</v>
      </c>
      <c r="J23" s="111" t="s">
        <v>703</v>
      </c>
      <c r="K23" s="110">
        <v>1133807</v>
      </c>
      <c r="L23" s="110">
        <v>9458600</v>
      </c>
      <c r="M23" s="110">
        <f t="shared" si="2"/>
        <v>1376958</v>
      </c>
      <c r="N23" s="110">
        <f t="shared" si="3"/>
        <v>558933</v>
      </c>
      <c r="O23" s="110">
        <v>0</v>
      </c>
      <c r="P23" s="110">
        <v>0</v>
      </c>
      <c r="Q23" s="110">
        <v>534800</v>
      </c>
      <c r="R23" s="110">
        <v>24123</v>
      </c>
      <c r="S23" s="111" t="s">
        <v>703</v>
      </c>
      <c r="T23" s="110">
        <v>10</v>
      </c>
      <c r="U23" s="110">
        <v>818025</v>
      </c>
      <c r="V23" s="110">
        <f t="shared" ref="V23:AA23" si="74">+SUM(D23,M23)</f>
        <v>20134606</v>
      </c>
      <c r="W23" s="110">
        <f t="shared" si="74"/>
        <v>9857981</v>
      </c>
      <c r="X23" s="110">
        <f t="shared" si="74"/>
        <v>3147122</v>
      </c>
      <c r="Y23" s="110">
        <f t="shared" si="74"/>
        <v>0</v>
      </c>
      <c r="Z23" s="110">
        <f t="shared" si="74"/>
        <v>3628800</v>
      </c>
      <c r="AA23" s="110">
        <f t="shared" si="74"/>
        <v>1948242</v>
      </c>
      <c r="AB23" s="111" t="s">
        <v>703</v>
      </c>
      <c r="AC23" s="110">
        <f t="shared" si="5"/>
        <v>1133817</v>
      </c>
      <c r="AD23" s="110">
        <f t="shared" si="6"/>
        <v>10276625</v>
      </c>
      <c r="AE23" s="110">
        <f t="shared" si="7"/>
        <v>6984235</v>
      </c>
      <c r="AF23" s="110">
        <f t="shared" si="8"/>
        <v>6901710</v>
      </c>
      <c r="AG23" s="110">
        <v>1288</v>
      </c>
      <c r="AH23" s="110">
        <v>5314577</v>
      </c>
      <c r="AI23" s="110">
        <v>1575869</v>
      </c>
      <c r="AJ23" s="110">
        <v>9976</v>
      </c>
      <c r="AK23" s="110">
        <v>82525</v>
      </c>
      <c r="AL23" s="110">
        <v>81147</v>
      </c>
      <c r="AM23" s="110">
        <f t="shared" si="9"/>
        <v>8140711</v>
      </c>
      <c r="AN23" s="110">
        <f t="shared" si="10"/>
        <v>2651701</v>
      </c>
      <c r="AO23" s="110">
        <v>1000318</v>
      </c>
      <c r="AP23" s="110">
        <v>962814</v>
      </c>
      <c r="AQ23" s="110">
        <v>587357</v>
      </c>
      <c r="AR23" s="110">
        <v>101212</v>
      </c>
      <c r="AS23" s="110">
        <f t="shared" si="11"/>
        <v>2154754</v>
      </c>
      <c r="AT23" s="110">
        <v>136260</v>
      </c>
      <c r="AU23" s="110">
        <v>1727097</v>
      </c>
      <c r="AV23" s="110">
        <v>291397</v>
      </c>
      <c r="AW23" s="110">
        <v>55753</v>
      </c>
      <c r="AX23" s="110">
        <f t="shared" si="12"/>
        <v>3276505</v>
      </c>
      <c r="AY23" s="110">
        <v>2188373</v>
      </c>
      <c r="AZ23" s="110">
        <v>855361</v>
      </c>
      <c r="BA23" s="110">
        <v>181606</v>
      </c>
      <c r="BB23" s="110">
        <v>51165</v>
      </c>
      <c r="BC23" s="110">
        <v>3012111</v>
      </c>
      <c r="BD23" s="110">
        <v>1998</v>
      </c>
      <c r="BE23" s="110">
        <v>539444</v>
      </c>
      <c r="BF23" s="110">
        <f t="shared" si="13"/>
        <v>15664390</v>
      </c>
      <c r="BG23" s="110">
        <f t="shared" si="14"/>
        <v>534921</v>
      </c>
      <c r="BH23" s="110">
        <f t="shared" si="15"/>
        <v>520977</v>
      </c>
      <c r="BI23" s="110">
        <v>0</v>
      </c>
      <c r="BJ23" s="110">
        <v>520977</v>
      </c>
      <c r="BK23" s="110">
        <v>0</v>
      </c>
      <c r="BL23" s="110">
        <v>0</v>
      </c>
      <c r="BM23" s="110">
        <v>13944</v>
      </c>
      <c r="BN23" s="110">
        <v>73138</v>
      </c>
      <c r="BO23" s="110">
        <f t="shared" si="16"/>
        <v>333474</v>
      </c>
      <c r="BP23" s="110">
        <f t="shared" si="17"/>
        <v>40283</v>
      </c>
      <c r="BQ23" s="110">
        <v>10590</v>
      </c>
      <c r="BR23" s="110">
        <v>0</v>
      </c>
      <c r="BS23" s="110">
        <v>29693</v>
      </c>
      <c r="BT23" s="110">
        <v>0</v>
      </c>
      <c r="BU23" s="110">
        <f t="shared" si="18"/>
        <v>178358</v>
      </c>
      <c r="BV23" s="110">
        <v>0</v>
      </c>
      <c r="BW23" s="110">
        <v>178358</v>
      </c>
      <c r="BX23" s="110">
        <v>0</v>
      </c>
      <c r="BY23" s="110">
        <v>0</v>
      </c>
      <c r="BZ23" s="110">
        <f t="shared" si="19"/>
        <v>114833</v>
      </c>
      <c r="CA23" s="110">
        <v>0</v>
      </c>
      <c r="CB23" s="110">
        <v>99743</v>
      </c>
      <c r="CC23" s="110">
        <v>15090</v>
      </c>
      <c r="CD23" s="110">
        <v>0</v>
      </c>
      <c r="CE23" s="110">
        <v>430801</v>
      </c>
      <c r="CF23" s="110">
        <v>0</v>
      </c>
      <c r="CG23" s="110">
        <v>4624</v>
      </c>
      <c r="CH23" s="110">
        <f t="shared" si="20"/>
        <v>873019</v>
      </c>
      <c r="CI23" s="110">
        <f t="shared" ref="CI23:CW23" si="75">SUM(AE23,+BG23)</f>
        <v>7519156</v>
      </c>
      <c r="CJ23" s="110">
        <f t="shared" si="75"/>
        <v>7422687</v>
      </c>
      <c r="CK23" s="110">
        <f t="shared" si="75"/>
        <v>1288</v>
      </c>
      <c r="CL23" s="110">
        <f t="shared" si="75"/>
        <v>5835554</v>
      </c>
      <c r="CM23" s="110">
        <f t="shared" si="75"/>
        <v>1575869</v>
      </c>
      <c r="CN23" s="110">
        <f t="shared" si="75"/>
        <v>9976</v>
      </c>
      <c r="CO23" s="110">
        <f t="shared" si="75"/>
        <v>96469</v>
      </c>
      <c r="CP23" s="110">
        <f t="shared" si="75"/>
        <v>154285</v>
      </c>
      <c r="CQ23" s="110">
        <f t="shared" si="75"/>
        <v>8474185</v>
      </c>
      <c r="CR23" s="110">
        <f t="shared" si="75"/>
        <v>2691984</v>
      </c>
      <c r="CS23" s="110">
        <f t="shared" si="75"/>
        <v>1010908</v>
      </c>
      <c r="CT23" s="110">
        <f t="shared" si="75"/>
        <v>962814</v>
      </c>
      <c r="CU23" s="110">
        <f t="shared" si="75"/>
        <v>617050</v>
      </c>
      <c r="CV23" s="110">
        <f t="shared" si="75"/>
        <v>101212</v>
      </c>
      <c r="CW23" s="110">
        <f t="shared" si="75"/>
        <v>2333112</v>
      </c>
      <c r="CX23" s="110">
        <f>SUM(AT23,+BV23)</f>
        <v>136260</v>
      </c>
      <c r="CY23" s="110">
        <f t="shared" ref="CY23:DJ23" si="76">SUM(AU23,+BW23)</f>
        <v>1905455</v>
      </c>
      <c r="CZ23" s="110">
        <f t="shared" si="76"/>
        <v>291397</v>
      </c>
      <c r="DA23" s="110">
        <f t="shared" si="76"/>
        <v>55753</v>
      </c>
      <c r="DB23" s="110">
        <f t="shared" si="76"/>
        <v>3391338</v>
      </c>
      <c r="DC23" s="110">
        <f t="shared" si="76"/>
        <v>2188373</v>
      </c>
      <c r="DD23" s="110">
        <f t="shared" si="76"/>
        <v>955104</v>
      </c>
      <c r="DE23" s="110">
        <f t="shared" si="76"/>
        <v>196696</v>
      </c>
      <c r="DF23" s="110">
        <f t="shared" si="76"/>
        <v>51165</v>
      </c>
      <c r="DG23" s="110">
        <f t="shared" si="76"/>
        <v>3442912</v>
      </c>
      <c r="DH23" s="110">
        <f t="shared" si="76"/>
        <v>1998</v>
      </c>
      <c r="DI23" s="110">
        <f t="shared" si="76"/>
        <v>544068</v>
      </c>
      <c r="DJ23" s="110">
        <f t="shared" si="76"/>
        <v>16537409</v>
      </c>
    </row>
    <row r="24" spans="1:114" s="112" customFormat="1" ht="12.75" customHeight="1">
      <c r="A24" s="108" t="s">
        <v>471</v>
      </c>
      <c r="B24" s="109" t="s">
        <v>472</v>
      </c>
      <c r="C24" s="108" t="s">
        <v>394</v>
      </c>
      <c r="D24" s="110">
        <f t="shared" si="0"/>
        <v>11135766</v>
      </c>
      <c r="E24" s="110">
        <f t="shared" si="1"/>
        <v>1524540</v>
      </c>
      <c r="F24" s="110">
        <v>657750</v>
      </c>
      <c r="G24" s="110">
        <v>9609</v>
      </c>
      <c r="H24" s="110">
        <v>75300</v>
      </c>
      <c r="I24" s="110">
        <v>510820</v>
      </c>
      <c r="J24" s="111" t="s">
        <v>703</v>
      </c>
      <c r="K24" s="110">
        <v>271061</v>
      </c>
      <c r="L24" s="110">
        <v>9611226</v>
      </c>
      <c r="M24" s="110">
        <f t="shared" si="2"/>
        <v>907428</v>
      </c>
      <c r="N24" s="110">
        <f t="shared" si="3"/>
        <v>67714</v>
      </c>
      <c r="O24" s="110">
        <v>29850</v>
      </c>
      <c r="P24" s="110">
        <v>0</v>
      </c>
      <c r="Q24" s="110">
        <v>0</v>
      </c>
      <c r="R24" s="110">
        <v>13966</v>
      </c>
      <c r="S24" s="111" t="s">
        <v>703</v>
      </c>
      <c r="T24" s="110">
        <v>23898</v>
      </c>
      <c r="U24" s="110">
        <v>839714</v>
      </c>
      <c r="V24" s="110">
        <f t="shared" ref="V24:AA24" si="77">+SUM(D24,M24)</f>
        <v>12043194</v>
      </c>
      <c r="W24" s="110">
        <f t="shared" si="77"/>
        <v>1592254</v>
      </c>
      <c r="X24" s="110">
        <f t="shared" si="77"/>
        <v>687600</v>
      </c>
      <c r="Y24" s="110">
        <f t="shared" si="77"/>
        <v>9609</v>
      </c>
      <c r="Z24" s="110">
        <f t="shared" si="77"/>
        <v>75300</v>
      </c>
      <c r="AA24" s="110">
        <f t="shared" si="77"/>
        <v>524786</v>
      </c>
      <c r="AB24" s="111" t="s">
        <v>703</v>
      </c>
      <c r="AC24" s="110">
        <f t="shared" si="5"/>
        <v>294959</v>
      </c>
      <c r="AD24" s="110">
        <f t="shared" si="6"/>
        <v>10450940</v>
      </c>
      <c r="AE24" s="110">
        <f t="shared" si="7"/>
        <v>228707</v>
      </c>
      <c r="AF24" s="110">
        <f t="shared" si="8"/>
        <v>217254</v>
      </c>
      <c r="AG24" s="110">
        <v>0</v>
      </c>
      <c r="AH24" s="110">
        <v>209694</v>
      </c>
      <c r="AI24" s="110">
        <v>7560</v>
      </c>
      <c r="AJ24" s="110">
        <v>0</v>
      </c>
      <c r="AK24" s="110">
        <v>11453</v>
      </c>
      <c r="AL24" s="110">
        <v>0</v>
      </c>
      <c r="AM24" s="110">
        <f t="shared" si="9"/>
        <v>5079814</v>
      </c>
      <c r="AN24" s="110">
        <f t="shared" si="10"/>
        <v>740685</v>
      </c>
      <c r="AO24" s="110">
        <v>531966</v>
      </c>
      <c r="AP24" s="110">
        <v>12654</v>
      </c>
      <c r="AQ24" s="110">
        <v>194564</v>
      </c>
      <c r="AR24" s="110">
        <v>1501</v>
      </c>
      <c r="AS24" s="110">
        <f t="shared" si="11"/>
        <v>787996</v>
      </c>
      <c r="AT24" s="110">
        <v>46161</v>
      </c>
      <c r="AU24" s="110">
        <v>648925</v>
      </c>
      <c r="AV24" s="110">
        <v>92910</v>
      </c>
      <c r="AW24" s="110">
        <v>31199</v>
      </c>
      <c r="AX24" s="110">
        <f t="shared" si="12"/>
        <v>3519434</v>
      </c>
      <c r="AY24" s="110">
        <v>2086095</v>
      </c>
      <c r="AZ24" s="110">
        <v>1108838</v>
      </c>
      <c r="BA24" s="110">
        <v>310767</v>
      </c>
      <c r="BB24" s="110">
        <v>13734</v>
      </c>
      <c r="BC24" s="110">
        <v>3656867</v>
      </c>
      <c r="BD24" s="110">
        <v>500</v>
      </c>
      <c r="BE24" s="110">
        <v>2170378</v>
      </c>
      <c r="BF24" s="110">
        <f t="shared" si="13"/>
        <v>7478899</v>
      </c>
      <c r="BG24" s="110">
        <f t="shared" si="14"/>
        <v>7366</v>
      </c>
      <c r="BH24" s="110">
        <f t="shared" si="15"/>
        <v>4342</v>
      </c>
      <c r="BI24" s="110">
        <v>0</v>
      </c>
      <c r="BJ24" s="110">
        <v>4342</v>
      </c>
      <c r="BK24" s="110">
        <v>0</v>
      </c>
      <c r="BL24" s="110">
        <v>0</v>
      </c>
      <c r="BM24" s="110">
        <v>3024</v>
      </c>
      <c r="BN24" s="110">
        <v>0</v>
      </c>
      <c r="BO24" s="110">
        <f t="shared" si="16"/>
        <v>430418</v>
      </c>
      <c r="BP24" s="110">
        <f t="shared" si="17"/>
        <v>58384</v>
      </c>
      <c r="BQ24" s="110">
        <v>24958</v>
      </c>
      <c r="BR24" s="110">
        <v>0</v>
      </c>
      <c r="BS24" s="110">
        <v>33426</v>
      </c>
      <c r="BT24" s="110">
        <v>0</v>
      </c>
      <c r="BU24" s="110">
        <f t="shared" si="18"/>
        <v>192199</v>
      </c>
      <c r="BV24" s="110">
        <v>0</v>
      </c>
      <c r="BW24" s="110">
        <v>192199</v>
      </c>
      <c r="BX24" s="110">
        <v>0</v>
      </c>
      <c r="BY24" s="110">
        <v>0</v>
      </c>
      <c r="BZ24" s="110">
        <f t="shared" si="19"/>
        <v>179835</v>
      </c>
      <c r="CA24" s="110">
        <v>3072</v>
      </c>
      <c r="CB24" s="110">
        <v>140039</v>
      </c>
      <c r="CC24" s="110">
        <v>36724</v>
      </c>
      <c r="CD24" s="110">
        <v>0</v>
      </c>
      <c r="CE24" s="110">
        <v>453173</v>
      </c>
      <c r="CF24" s="110">
        <v>0</v>
      </c>
      <c r="CG24" s="110">
        <v>16471</v>
      </c>
      <c r="CH24" s="110">
        <f t="shared" si="20"/>
        <v>454255</v>
      </c>
      <c r="CI24" s="110">
        <f t="shared" ref="CI24:CX24" si="78">SUM(AE24,+BG24)</f>
        <v>236073</v>
      </c>
      <c r="CJ24" s="110">
        <f t="shared" si="78"/>
        <v>221596</v>
      </c>
      <c r="CK24" s="110">
        <f t="shared" si="78"/>
        <v>0</v>
      </c>
      <c r="CL24" s="110">
        <f t="shared" si="78"/>
        <v>214036</v>
      </c>
      <c r="CM24" s="110">
        <f t="shared" si="78"/>
        <v>7560</v>
      </c>
      <c r="CN24" s="110">
        <f t="shared" si="78"/>
        <v>0</v>
      </c>
      <c r="CO24" s="110">
        <f t="shared" si="78"/>
        <v>14477</v>
      </c>
      <c r="CP24" s="110">
        <f t="shared" si="78"/>
        <v>0</v>
      </c>
      <c r="CQ24" s="110">
        <f t="shared" si="78"/>
        <v>5510232</v>
      </c>
      <c r="CR24" s="110">
        <f t="shared" si="78"/>
        <v>799069</v>
      </c>
      <c r="CS24" s="110">
        <f t="shared" si="78"/>
        <v>556924</v>
      </c>
      <c r="CT24" s="110">
        <f t="shared" si="78"/>
        <v>12654</v>
      </c>
      <c r="CU24" s="110">
        <f t="shared" si="78"/>
        <v>227990</v>
      </c>
      <c r="CV24" s="110">
        <f t="shared" si="78"/>
        <v>1501</v>
      </c>
      <c r="CW24" s="110">
        <f t="shared" si="78"/>
        <v>980195</v>
      </c>
      <c r="CX24" s="110">
        <f t="shared" si="78"/>
        <v>46161</v>
      </c>
      <c r="CY24" s="110">
        <f t="shared" ref="CY24:DJ24" si="79">SUM(AU24,+BW24)</f>
        <v>841124</v>
      </c>
      <c r="CZ24" s="110">
        <f t="shared" si="79"/>
        <v>92910</v>
      </c>
      <c r="DA24" s="110">
        <f t="shared" si="79"/>
        <v>31199</v>
      </c>
      <c r="DB24" s="110">
        <f t="shared" si="79"/>
        <v>3699269</v>
      </c>
      <c r="DC24" s="110">
        <f t="shared" si="79"/>
        <v>2089167</v>
      </c>
      <c r="DD24" s="110">
        <f t="shared" si="79"/>
        <v>1248877</v>
      </c>
      <c r="DE24" s="110">
        <f t="shared" si="79"/>
        <v>347491</v>
      </c>
      <c r="DF24" s="110">
        <f t="shared" si="79"/>
        <v>13734</v>
      </c>
      <c r="DG24" s="110">
        <f t="shared" si="79"/>
        <v>4110040</v>
      </c>
      <c r="DH24" s="110">
        <f t="shared" si="79"/>
        <v>500</v>
      </c>
      <c r="DI24" s="110">
        <f t="shared" si="79"/>
        <v>2186849</v>
      </c>
      <c r="DJ24" s="110">
        <f t="shared" si="79"/>
        <v>7933154</v>
      </c>
    </row>
    <row r="25" spans="1:114" s="112" customFormat="1" ht="12.75" customHeight="1">
      <c r="A25" s="108" t="s">
        <v>480</v>
      </c>
      <c r="B25" s="109" t="s">
        <v>481</v>
      </c>
      <c r="C25" s="108" t="s">
        <v>394</v>
      </c>
      <c r="D25" s="110">
        <f t="shared" si="0"/>
        <v>10050242</v>
      </c>
      <c r="E25" s="110">
        <f t="shared" si="1"/>
        <v>1953330</v>
      </c>
      <c r="F25" s="110">
        <v>82542</v>
      </c>
      <c r="G25" s="110">
        <v>954</v>
      </c>
      <c r="H25" s="110">
        <v>660900</v>
      </c>
      <c r="I25" s="110">
        <v>297596</v>
      </c>
      <c r="J25" s="111" t="s">
        <v>703</v>
      </c>
      <c r="K25" s="110">
        <v>911338</v>
      </c>
      <c r="L25" s="110">
        <v>8096912</v>
      </c>
      <c r="M25" s="110">
        <f t="shared" si="2"/>
        <v>1385109</v>
      </c>
      <c r="N25" s="110">
        <f t="shared" si="3"/>
        <v>123215</v>
      </c>
      <c r="O25" s="110">
        <v>3612</v>
      </c>
      <c r="P25" s="110">
        <v>3222</v>
      </c>
      <c r="Q25" s="110">
        <v>0</v>
      </c>
      <c r="R25" s="110">
        <v>64256</v>
      </c>
      <c r="S25" s="111" t="s">
        <v>703</v>
      </c>
      <c r="T25" s="110">
        <v>52125</v>
      </c>
      <c r="U25" s="110">
        <v>1261894</v>
      </c>
      <c r="V25" s="110">
        <f t="shared" ref="V25:AA25" si="80">+SUM(D25,M25)</f>
        <v>11435351</v>
      </c>
      <c r="W25" s="110">
        <f t="shared" si="80"/>
        <v>2076545</v>
      </c>
      <c r="X25" s="110">
        <f t="shared" si="80"/>
        <v>86154</v>
      </c>
      <c r="Y25" s="110">
        <f t="shared" si="80"/>
        <v>4176</v>
      </c>
      <c r="Z25" s="110">
        <f t="shared" si="80"/>
        <v>660900</v>
      </c>
      <c r="AA25" s="110">
        <f t="shared" si="80"/>
        <v>361852</v>
      </c>
      <c r="AB25" s="111" t="s">
        <v>703</v>
      </c>
      <c r="AC25" s="110">
        <f t="shared" si="5"/>
        <v>963463</v>
      </c>
      <c r="AD25" s="110">
        <f t="shared" si="6"/>
        <v>9358806</v>
      </c>
      <c r="AE25" s="110">
        <f t="shared" si="7"/>
        <v>411489</v>
      </c>
      <c r="AF25" s="110">
        <f t="shared" si="8"/>
        <v>411489</v>
      </c>
      <c r="AG25" s="110">
        <v>349</v>
      </c>
      <c r="AH25" s="110">
        <v>410400</v>
      </c>
      <c r="AI25" s="110">
        <v>740</v>
      </c>
      <c r="AJ25" s="110">
        <v>0</v>
      </c>
      <c r="AK25" s="110">
        <v>0</v>
      </c>
      <c r="AL25" s="110">
        <v>280578</v>
      </c>
      <c r="AM25" s="110">
        <f t="shared" si="9"/>
        <v>6508703</v>
      </c>
      <c r="AN25" s="110">
        <f t="shared" si="10"/>
        <v>1143866</v>
      </c>
      <c r="AO25" s="110">
        <v>810784</v>
      </c>
      <c r="AP25" s="110">
        <v>260472</v>
      </c>
      <c r="AQ25" s="110">
        <v>72610</v>
      </c>
      <c r="AR25" s="110">
        <v>0</v>
      </c>
      <c r="AS25" s="110">
        <f t="shared" si="11"/>
        <v>780671</v>
      </c>
      <c r="AT25" s="110">
        <v>204602</v>
      </c>
      <c r="AU25" s="110">
        <v>565388</v>
      </c>
      <c r="AV25" s="110">
        <v>10681</v>
      </c>
      <c r="AW25" s="110">
        <v>0</v>
      </c>
      <c r="AX25" s="110">
        <f t="shared" si="12"/>
        <v>4575769</v>
      </c>
      <c r="AY25" s="110">
        <v>2541069</v>
      </c>
      <c r="AZ25" s="110">
        <v>1467707</v>
      </c>
      <c r="BA25" s="110">
        <v>453603</v>
      </c>
      <c r="BB25" s="110">
        <v>113390</v>
      </c>
      <c r="BC25" s="110">
        <v>2790365</v>
      </c>
      <c r="BD25" s="110">
        <v>8397</v>
      </c>
      <c r="BE25" s="110">
        <v>59107</v>
      </c>
      <c r="BF25" s="110">
        <f t="shared" si="13"/>
        <v>6979299</v>
      </c>
      <c r="BG25" s="110">
        <f t="shared" si="14"/>
        <v>4406</v>
      </c>
      <c r="BH25" s="110">
        <f t="shared" si="15"/>
        <v>4406</v>
      </c>
      <c r="BI25" s="110">
        <v>0</v>
      </c>
      <c r="BJ25" s="110">
        <v>4406</v>
      </c>
      <c r="BK25" s="110">
        <v>0</v>
      </c>
      <c r="BL25" s="110">
        <v>0</v>
      </c>
      <c r="BM25" s="110">
        <v>0</v>
      </c>
      <c r="BN25" s="110">
        <v>0</v>
      </c>
      <c r="BO25" s="110">
        <f t="shared" si="16"/>
        <v>750943</v>
      </c>
      <c r="BP25" s="110">
        <f t="shared" si="17"/>
        <v>189829</v>
      </c>
      <c r="BQ25" s="110">
        <v>116770</v>
      </c>
      <c r="BR25" s="110">
        <v>5127</v>
      </c>
      <c r="BS25" s="110">
        <v>67932</v>
      </c>
      <c r="BT25" s="110">
        <v>0</v>
      </c>
      <c r="BU25" s="110">
        <f t="shared" si="18"/>
        <v>200418</v>
      </c>
      <c r="BV25" s="110">
        <v>0</v>
      </c>
      <c r="BW25" s="110">
        <v>200418</v>
      </c>
      <c r="BX25" s="110">
        <v>0</v>
      </c>
      <c r="BY25" s="110">
        <v>0</v>
      </c>
      <c r="BZ25" s="110">
        <f t="shared" si="19"/>
        <v>360696</v>
      </c>
      <c r="CA25" s="110">
        <v>29292</v>
      </c>
      <c r="CB25" s="110">
        <v>263889</v>
      </c>
      <c r="CC25" s="110">
        <v>26375</v>
      </c>
      <c r="CD25" s="110">
        <v>41140</v>
      </c>
      <c r="CE25" s="110">
        <v>616411</v>
      </c>
      <c r="CF25" s="110">
        <v>0</v>
      </c>
      <c r="CG25" s="110">
        <v>13349</v>
      </c>
      <c r="CH25" s="110">
        <f t="shared" si="20"/>
        <v>768698</v>
      </c>
      <c r="CI25" s="110">
        <f t="shared" ref="CI25:CX25" si="81">SUM(AE25,+BG25)</f>
        <v>415895</v>
      </c>
      <c r="CJ25" s="110">
        <f t="shared" si="81"/>
        <v>415895</v>
      </c>
      <c r="CK25" s="110">
        <f t="shared" si="81"/>
        <v>349</v>
      </c>
      <c r="CL25" s="110">
        <f t="shared" si="81"/>
        <v>414806</v>
      </c>
      <c r="CM25" s="110">
        <f t="shared" si="81"/>
        <v>740</v>
      </c>
      <c r="CN25" s="110">
        <f t="shared" si="81"/>
        <v>0</v>
      </c>
      <c r="CO25" s="110">
        <f t="shared" si="81"/>
        <v>0</v>
      </c>
      <c r="CP25" s="110">
        <f t="shared" si="81"/>
        <v>280578</v>
      </c>
      <c r="CQ25" s="110">
        <f t="shared" si="81"/>
        <v>7259646</v>
      </c>
      <c r="CR25" s="110">
        <f t="shared" si="81"/>
        <v>1333695</v>
      </c>
      <c r="CS25" s="110">
        <f t="shared" si="81"/>
        <v>927554</v>
      </c>
      <c r="CT25" s="110">
        <f t="shared" si="81"/>
        <v>265599</v>
      </c>
      <c r="CU25" s="110">
        <f t="shared" si="81"/>
        <v>140542</v>
      </c>
      <c r="CV25" s="110">
        <f t="shared" si="81"/>
        <v>0</v>
      </c>
      <c r="CW25" s="110">
        <f t="shared" si="81"/>
        <v>981089</v>
      </c>
      <c r="CX25" s="110">
        <f t="shared" si="81"/>
        <v>204602</v>
      </c>
      <c r="CY25" s="110">
        <f t="shared" ref="CY25:DJ25" si="82">SUM(AU25,+BW25)</f>
        <v>765806</v>
      </c>
      <c r="CZ25" s="110">
        <f t="shared" si="82"/>
        <v>10681</v>
      </c>
      <c r="DA25" s="110">
        <f t="shared" si="82"/>
        <v>0</v>
      </c>
      <c r="DB25" s="110">
        <f t="shared" si="82"/>
        <v>4936465</v>
      </c>
      <c r="DC25" s="110">
        <f t="shared" si="82"/>
        <v>2570361</v>
      </c>
      <c r="DD25" s="110">
        <f t="shared" si="82"/>
        <v>1731596</v>
      </c>
      <c r="DE25" s="110">
        <f t="shared" si="82"/>
        <v>479978</v>
      </c>
      <c r="DF25" s="110">
        <f t="shared" si="82"/>
        <v>154530</v>
      </c>
      <c r="DG25" s="110">
        <f t="shared" si="82"/>
        <v>3406776</v>
      </c>
      <c r="DH25" s="110">
        <f t="shared" si="82"/>
        <v>8397</v>
      </c>
      <c r="DI25" s="110">
        <f t="shared" si="82"/>
        <v>72456</v>
      </c>
      <c r="DJ25" s="110">
        <f t="shared" si="82"/>
        <v>7747997</v>
      </c>
    </row>
    <row r="26" spans="1:114" s="112" customFormat="1" ht="12.75" customHeight="1">
      <c r="A26" s="108" t="s">
        <v>488</v>
      </c>
      <c r="B26" s="109" t="s">
        <v>489</v>
      </c>
      <c r="C26" s="108" t="s">
        <v>369</v>
      </c>
      <c r="D26" s="110">
        <f t="shared" si="0"/>
        <v>28656044</v>
      </c>
      <c r="E26" s="110">
        <f t="shared" si="1"/>
        <v>6644021</v>
      </c>
      <c r="F26" s="110">
        <v>11849</v>
      </c>
      <c r="G26" s="110">
        <v>0</v>
      </c>
      <c r="H26" s="110">
        <v>3056200</v>
      </c>
      <c r="I26" s="110">
        <v>2667349</v>
      </c>
      <c r="J26" s="111" t="s">
        <v>703</v>
      </c>
      <c r="K26" s="110">
        <v>908623</v>
      </c>
      <c r="L26" s="110">
        <v>22012023</v>
      </c>
      <c r="M26" s="110">
        <f t="shared" si="2"/>
        <v>3221522</v>
      </c>
      <c r="N26" s="110">
        <f t="shared" si="3"/>
        <v>345733</v>
      </c>
      <c r="O26" s="110">
        <v>3530</v>
      </c>
      <c r="P26" s="110">
        <v>2099</v>
      </c>
      <c r="Q26" s="110">
        <v>0</v>
      </c>
      <c r="R26" s="110">
        <v>269691</v>
      </c>
      <c r="S26" s="111" t="s">
        <v>703</v>
      </c>
      <c r="T26" s="110">
        <v>70413</v>
      </c>
      <c r="U26" s="110">
        <v>2875789</v>
      </c>
      <c r="V26" s="110">
        <f t="shared" ref="V26:AA26" si="83">+SUM(D26,M26)</f>
        <v>31877566</v>
      </c>
      <c r="W26" s="110">
        <f t="shared" si="83"/>
        <v>6989754</v>
      </c>
      <c r="X26" s="110">
        <f t="shared" si="83"/>
        <v>15379</v>
      </c>
      <c r="Y26" s="110">
        <f t="shared" si="83"/>
        <v>2099</v>
      </c>
      <c r="Z26" s="110">
        <f t="shared" si="83"/>
        <v>3056200</v>
      </c>
      <c r="AA26" s="110">
        <f t="shared" si="83"/>
        <v>2937040</v>
      </c>
      <c r="AB26" s="111" t="s">
        <v>703</v>
      </c>
      <c r="AC26" s="110">
        <f t="shared" si="5"/>
        <v>979036</v>
      </c>
      <c r="AD26" s="110">
        <f t="shared" si="6"/>
        <v>24887812</v>
      </c>
      <c r="AE26" s="110">
        <f t="shared" si="7"/>
        <v>193239</v>
      </c>
      <c r="AF26" s="110">
        <f t="shared" si="8"/>
        <v>189632</v>
      </c>
      <c r="AG26" s="110">
        <v>994</v>
      </c>
      <c r="AH26" s="110">
        <v>76124</v>
      </c>
      <c r="AI26" s="110">
        <v>110911</v>
      </c>
      <c r="AJ26" s="110">
        <v>1603</v>
      </c>
      <c r="AK26" s="110">
        <v>3607</v>
      </c>
      <c r="AL26" s="110">
        <v>7291187</v>
      </c>
      <c r="AM26" s="110">
        <f t="shared" si="9"/>
        <v>14015983</v>
      </c>
      <c r="AN26" s="110">
        <f t="shared" si="10"/>
        <v>2538319</v>
      </c>
      <c r="AO26" s="110">
        <v>1537619</v>
      </c>
      <c r="AP26" s="110">
        <v>574170</v>
      </c>
      <c r="AQ26" s="110">
        <v>354779</v>
      </c>
      <c r="AR26" s="110">
        <v>71751</v>
      </c>
      <c r="AS26" s="110">
        <f t="shared" si="11"/>
        <v>1408090</v>
      </c>
      <c r="AT26" s="110">
        <v>151436</v>
      </c>
      <c r="AU26" s="110">
        <v>1022562</v>
      </c>
      <c r="AV26" s="110">
        <v>234092</v>
      </c>
      <c r="AW26" s="110">
        <v>36998</v>
      </c>
      <c r="AX26" s="110">
        <f t="shared" si="12"/>
        <v>10014545</v>
      </c>
      <c r="AY26" s="110">
        <v>4915333</v>
      </c>
      <c r="AZ26" s="110">
        <v>4185126</v>
      </c>
      <c r="BA26" s="110">
        <v>840413</v>
      </c>
      <c r="BB26" s="110">
        <v>73673</v>
      </c>
      <c r="BC26" s="110">
        <v>5874453</v>
      </c>
      <c r="BD26" s="110">
        <v>18031</v>
      </c>
      <c r="BE26" s="110">
        <v>1281182</v>
      </c>
      <c r="BF26" s="110">
        <f t="shared" si="13"/>
        <v>15490404</v>
      </c>
      <c r="BG26" s="110">
        <f t="shared" si="14"/>
        <v>24516</v>
      </c>
      <c r="BH26" s="110">
        <f t="shared" si="15"/>
        <v>24516</v>
      </c>
      <c r="BI26" s="110">
        <v>0</v>
      </c>
      <c r="BJ26" s="110">
        <v>24516</v>
      </c>
      <c r="BK26" s="110">
        <v>0</v>
      </c>
      <c r="BL26" s="110">
        <v>0</v>
      </c>
      <c r="BM26" s="110">
        <v>0</v>
      </c>
      <c r="BN26" s="110">
        <v>20097</v>
      </c>
      <c r="BO26" s="110">
        <f t="shared" si="16"/>
        <v>615226</v>
      </c>
      <c r="BP26" s="110">
        <f t="shared" si="17"/>
        <v>144330</v>
      </c>
      <c r="BQ26" s="110">
        <v>97975</v>
      </c>
      <c r="BR26" s="110">
        <v>434</v>
      </c>
      <c r="BS26" s="110">
        <v>45921</v>
      </c>
      <c r="BT26" s="110">
        <v>0</v>
      </c>
      <c r="BU26" s="110">
        <f t="shared" si="18"/>
        <v>83791</v>
      </c>
      <c r="BV26" s="110">
        <v>9534</v>
      </c>
      <c r="BW26" s="110">
        <v>74257</v>
      </c>
      <c r="BX26" s="110">
        <v>0</v>
      </c>
      <c r="BY26" s="110">
        <v>0</v>
      </c>
      <c r="BZ26" s="110">
        <f t="shared" si="19"/>
        <v>387105</v>
      </c>
      <c r="CA26" s="110">
        <v>270556</v>
      </c>
      <c r="CB26" s="110">
        <v>110829</v>
      </c>
      <c r="CC26" s="110">
        <v>5720</v>
      </c>
      <c r="CD26" s="110">
        <v>0</v>
      </c>
      <c r="CE26" s="110">
        <v>2507804</v>
      </c>
      <c r="CF26" s="110">
        <v>0</v>
      </c>
      <c r="CG26" s="110">
        <v>53879</v>
      </c>
      <c r="CH26" s="110">
        <f t="shared" si="20"/>
        <v>693621</v>
      </c>
      <c r="CI26" s="110">
        <f t="shared" ref="CI26:CW26" si="84">SUM(AE26,+BG26)</f>
        <v>217755</v>
      </c>
      <c r="CJ26" s="110">
        <f t="shared" si="84"/>
        <v>214148</v>
      </c>
      <c r="CK26" s="110">
        <f t="shared" si="84"/>
        <v>994</v>
      </c>
      <c r="CL26" s="110">
        <f t="shared" si="84"/>
        <v>100640</v>
      </c>
      <c r="CM26" s="110">
        <f t="shared" si="84"/>
        <v>110911</v>
      </c>
      <c r="CN26" s="110">
        <f t="shared" si="84"/>
        <v>1603</v>
      </c>
      <c r="CO26" s="110">
        <f t="shared" si="84"/>
        <v>3607</v>
      </c>
      <c r="CP26" s="110">
        <f t="shared" si="84"/>
        <v>7311284</v>
      </c>
      <c r="CQ26" s="110">
        <f t="shared" si="84"/>
        <v>14631209</v>
      </c>
      <c r="CR26" s="110">
        <f t="shared" si="84"/>
        <v>2682649</v>
      </c>
      <c r="CS26" s="110">
        <f t="shared" si="84"/>
        <v>1635594</v>
      </c>
      <c r="CT26" s="110">
        <f t="shared" si="84"/>
        <v>574604</v>
      </c>
      <c r="CU26" s="110">
        <f t="shared" si="84"/>
        <v>400700</v>
      </c>
      <c r="CV26" s="110">
        <f t="shared" si="84"/>
        <v>71751</v>
      </c>
      <c r="CW26" s="110">
        <f t="shared" si="84"/>
        <v>1491881</v>
      </c>
      <c r="CX26" s="110">
        <f>SUM(AT26,+BV26)</f>
        <v>160970</v>
      </c>
      <c r="CY26" s="110">
        <f>SUM(AU26,+BW26)</f>
        <v>1096819</v>
      </c>
      <c r="CZ26" s="110">
        <f>SUM(AV26,+BX26)</f>
        <v>234092</v>
      </c>
      <c r="DA26" s="110">
        <f>SUM(AW26,+BY26)</f>
        <v>36998</v>
      </c>
      <c r="DB26" s="110">
        <f t="shared" ref="DB26:DJ26" si="85">SUM(AX26,+BZ26)</f>
        <v>10401650</v>
      </c>
      <c r="DC26" s="110">
        <f t="shared" si="85"/>
        <v>5185889</v>
      </c>
      <c r="DD26" s="110">
        <f t="shared" si="85"/>
        <v>4295955</v>
      </c>
      <c r="DE26" s="110">
        <f t="shared" si="85"/>
        <v>846133</v>
      </c>
      <c r="DF26" s="110">
        <f t="shared" si="85"/>
        <v>73673</v>
      </c>
      <c r="DG26" s="110">
        <f t="shared" si="85"/>
        <v>8382257</v>
      </c>
      <c r="DH26" s="110">
        <f t="shared" si="85"/>
        <v>18031</v>
      </c>
      <c r="DI26" s="110">
        <f t="shared" si="85"/>
        <v>1335061</v>
      </c>
      <c r="DJ26" s="110">
        <f t="shared" si="85"/>
        <v>16184025</v>
      </c>
    </row>
    <row r="27" spans="1:114" s="112" customFormat="1" ht="12.75" customHeight="1">
      <c r="A27" s="108" t="s">
        <v>495</v>
      </c>
      <c r="B27" s="109" t="s">
        <v>496</v>
      </c>
      <c r="C27" s="108" t="s">
        <v>360</v>
      </c>
      <c r="D27" s="110">
        <f t="shared" si="0"/>
        <v>30260354</v>
      </c>
      <c r="E27" s="110">
        <f t="shared" si="1"/>
        <v>6762378</v>
      </c>
      <c r="F27" s="110">
        <v>1233448</v>
      </c>
      <c r="G27" s="110">
        <v>74256</v>
      </c>
      <c r="H27" s="110">
        <v>1567100</v>
      </c>
      <c r="I27" s="110">
        <v>2708718</v>
      </c>
      <c r="J27" s="111" t="s">
        <v>703</v>
      </c>
      <c r="K27" s="110">
        <v>1178856</v>
      </c>
      <c r="L27" s="110">
        <v>23497976</v>
      </c>
      <c r="M27" s="110">
        <f t="shared" si="2"/>
        <v>5263882</v>
      </c>
      <c r="N27" s="110">
        <f t="shared" si="3"/>
        <v>829753</v>
      </c>
      <c r="O27" s="110">
        <v>17528</v>
      </c>
      <c r="P27" s="110">
        <v>28144</v>
      </c>
      <c r="Q27" s="110">
        <v>84700</v>
      </c>
      <c r="R27" s="110">
        <v>559814</v>
      </c>
      <c r="S27" s="111" t="s">
        <v>703</v>
      </c>
      <c r="T27" s="110">
        <v>139567</v>
      </c>
      <c r="U27" s="110">
        <v>4434129</v>
      </c>
      <c r="V27" s="110">
        <f t="shared" ref="V27:AA27" si="86">+SUM(D27,M27)</f>
        <v>35524236</v>
      </c>
      <c r="W27" s="110">
        <f t="shared" si="86"/>
        <v>7592131</v>
      </c>
      <c r="X27" s="110">
        <f t="shared" si="86"/>
        <v>1250976</v>
      </c>
      <c r="Y27" s="110">
        <f t="shared" si="86"/>
        <v>102400</v>
      </c>
      <c r="Z27" s="110">
        <f t="shared" si="86"/>
        <v>1651800</v>
      </c>
      <c r="AA27" s="110">
        <f t="shared" si="86"/>
        <v>3268532</v>
      </c>
      <c r="AB27" s="111" t="s">
        <v>703</v>
      </c>
      <c r="AC27" s="110">
        <f t="shared" si="5"/>
        <v>1318423</v>
      </c>
      <c r="AD27" s="110">
        <f t="shared" si="6"/>
        <v>27932105</v>
      </c>
      <c r="AE27" s="110">
        <f t="shared" si="7"/>
        <v>2982718</v>
      </c>
      <c r="AF27" s="110">
        <f t="shared" si="8"/>
        <v>2964218</v>
      </c>
      <c r="AG27" s="110">
        <v>12403</v>
      </c>
      <c r="AH27" s="110">
        <v>2465596</v>
      </c>
      <c r="AI27" s="110">
        <v>344375</v>
      </c>
      <c r="AJ27" s="110">
        <v>141844</v>
      </c>
      <c r="AK27" s="110">
        <v>18500</v>
      </c>
      <c r="AL27" s="110">
        <v>377420</v>
      </c>
      <c r="AM27" s="110">
        <f t="shared" si="9"/>
        <v>21378750</v>
      </c>
      <c r="AN27" s="110">
        <f t="shared" si="10"/>
        <v>4654742</v>
      </c>
      <c r="AO27" s="110">
        <v>1456718</v>
      </c>
      <c r="AP27" s="110">
        <v>2034563</v>
      </c>
      <c r="AQ27" s="110">
        <v>1027281</v>
      </c>
      <c r="AR27" s="110">
        <v>136180</v>
      </c>
      <c r="AS27" s="110">
        <f t="shared" si="11"/>
        <v>4239966</v>
      </c>
      <c r="AT27" s="110">
        <v>1072816</v>
      </c>
      <c r="AU27" s="110">
        <v>3024654</v>
      </c>
      <c r="AV27" s="110">
        <v>142496</v>
      </c>
      <c r="AW27" s="110">
        <v>81635</v>
      </c>
      <c r="AX27" s="110">
        <f t="shared" si="12"/>
        <v>12402322</v>
      </c>
      <c r="AY27" s="110">
        <v>5858723</v>
      </c>
      <c r="AZ27" s="110">
        <v>5011145</v>
      </c>
      <c r="BA27" s="110">
        <v>1345962</v>
      </c>
      <c r="BB27" s="110">
        <v>186492</v>
      </c>
      <c r="BC27" s="110">
        <v>4099701</v>
      </c>
      <c r="BD27" s="110">
        <v>85</v>
      </c>
      <c r="BE27" s="110">
        <v>1421765</v>
      </c>
      <c r="BF27" s="110">
        <f t="shared" si="13"/>
        <v>25783233</v>
      </c>
      <c r="BG27" s="110">
        <f t="shared" si="14"/>
        <v>640891</v>
      </c>
      <c r="BH27" s="110">
        <f t="shared" si="15"/>
        <v>630022</v>
      </c>
      <c r="BI27" s="110">
        <v>0</v>
      </c>
      <c r="BJ27" s="110">
        <v>609104</v>
      </c>
      <c r="BK27" s="110">
        <v>16211</v>
      </c>
      <c r="BL27" s="110">
        <v>4707</v>
      </c>
      <c r="BM27" s="110">
        <v>10869</v>
      </c>
      <c r="BN27" s="110">
        <v>83015</v>
      </c>
      <c r="BO27" s="110">
        <f t="shared" si="16"/>
        <v>2965514</v>
      </c>
      <c r="BP27" s="110">
        <f t="shared" si="17"/>
        <v>838527</v>
      </c>
      <c r="BQ27" s="110">
        <v>426005</v>
      </c>
      <c r="BR27" s="110">
        <v>292888</v>
      </c>
      <c r="BS27" s="110">
        <v>119634</v>
      </c>
      <c r="BT27" s="110">
        <v>0</v>
      </c>
      <c r="BU27" s="110">
        <f t="shared" si="18"/>
        <v>1010906</v>
      </c>
      <c r="BV27" s="110">
        <v>18918</v>
      </c>
      <c r="BW27" s="110">
        <v>961636</v>
      </c>
      <c r="BX27" s="110">
        <v>30352</v>
      </c>
      <c r="BY27" s="110">
        <v>0</v>
      </c>
      <c r="BZ27" s="110">
        <f t="shared" si="19"/>
        <v>1114294</v>
      </c>
      <c r="CA27" s="110">
        <v>417393</v>
      </c>
      <c r="CB27" s="110">
        <v>448112</v>
      </c>
      <c r="CC27" s="110">
        <v>14424</v>
      </c>
      <c r="CD27" s="110">
        <v>234365</v>
      </c>
      <c r="CE27" s="110">
        <v>1401091</v>
      </c>
      <c r="CF27" s="110">
        <v>1787</v>
      </c>
      <c r="CG27" s="110">
        <v>173371</v>
      </c>
      <c r="CH27" s="110">
        <f t="shared" si="20"/>
        <v>3779776</v>
      </c>
      <c r="CI27" s="110">
        <f t="shared" ref="CI27:CP27" si="87">SUM(AE27,+BG27)</f>
        <v>3623609</v>
      </c>
      <c r="CJ27" s="110">
        <f t="shared" si="87"/>
        <v>3594240</v>
      </c>
      <c r="CK27" s="110">
        <f t="shared" si="87"/>
        <v>12403</v>
      </c>
      <c r="CL27" s="110">
        <f t="shared" si="87"/>
        <v>3074700</v>
      </c>
      <c r="CM27" s="110">
        <f t="shared" si="87"/>
        <v>360586</v>
      </c>
      <c r="CN27" s="110">
        <f t="shared" si="87"/>
        <v>146551</v>
      </c>
      <c r="CO27" s="110">
        <f t="shared" si="87"/>
        <v>29369</v>
      </c>
      <c r="CP27" s="110">
        <f t="shared" si="87"/>
        <v>460435</v>
      </c>
      <c r="CQ27" s="110">
        <f t="shared" ref="CQ27:DF27" si="88">SUM(AM27,+BO27)</f>
        <v>24344264</v>
      </c>
      <c r="CR27" s="110">
        <f t="shared" si="88"/>
        <v>5493269</v>
      </c>
      <c r="CS27" s="110">
        <f t="shared" si="88"/>
        <v>1882723</v>
      </c>
      <c r="CT27" s="110">
        <f t="shared" si="88"/>
        <v>2327451</v>
      </c>
      <c r="CU27" s="110">
        <f t="shared" si="88"/>
        <v>1146915</v>
      </c>
      <c r="CV27" s="110">
        <f t="shared" si="88"/>
        <v>136180</v>
      </c>
      <c r="CW27" s="110">
        <f t="shared" si="88"/>
        <v>5250872</v>
      </c>
      <c r="CX27" s="110">
        <f t="shared" si="88"/>
        <v>1091734</v>
      </c>
      <c r="CY27" s="110">
        <f t="shared" si="88"/>
        <v>3986290</v>
      </c>
      <c r="CZ27" s="110">
        <f t="shared" si="88"/>
        <v>172848</v>
      </c>
      <c r="DA27" s="110">
        <f t="shared" si="88"/>
        <v>81635</v>
      </c>
      <c r="DB27" s="110">
        <f t="shared" si="88"/>
        <v>13516616</v>
      </c>
      <c r="DC27" s="110">
        <f t="shared" si="88"/>
        <v>6276116</v>
      </c>
      <c r="DD27" s="110">
        <f t="shared" si="88"/>
        <v>5459257</v>
      </c>
      <c r="DE27" s="110">
        <f t="shared" si="88"/>
        <v>1360386</v>
      </c>
      <c r="DF27" s="110">
        <f t="shared" si="88"/>
        <v>420857</v>
      </c>
      <c r="DG27" s="110">
        <f>SUM(BC27,+CE27)</f>
        <v>5500792</v>
      </c>
      <c r="DH27" s="110">
        <f>SUM(BD27,+CF27)</f>
        <v>1872</v>
      </c>
      <c r="DI27" s="110">
        <f>SUM(BE27,+CG27)</f>
        <v>1595136</v>
      </c>
      <c r="DJ27" s="110">
        <f>SUM(BF27,+CH27)</f>
        <v>29563009</v>
      </c>
    </row>
    <row r="28" spans="1:114" s="112" customFormat="1" ht="12.75" customHeight="1">
      <c r="A28" s="108" t="s">
        <v>501</v>
      </c>
      <c r="B28" s="109" t="s">
        <v>502</v>
      </c>
      <c r="C28" s="108" t="s">
        <v>388</v>
      </c>
      <c r="D28" s="110">
        <f t="shared" si="0"/>
        <v>43836183</v>
      </c>
      <c r="E28" s="110">
        <f t="shared" si="1"/>
        <v>7804395</v>
      </c>
      <c r="F28" s="110">
        <v>59725</v>
      </c>
      <c r="G28" s="110">
        <v>941</v>
      </c>
      <c r="H28" s="110">
        <v>922843</v>
      </c>
      <c r="I28" s="110">
        <v>3774567</v>
      </c>
      <c r="J28" s="111" t="s">
        <v>703</v>
      </c>
      <c r="K28" s="110">
        <v>3046319</v>
      </c>
      <c r="L28" s="110">
        <v>36031788</v>
      </c>
      <c r="M28" s="110">
        <f t="shared" si="2"/>
        <v>7175933</v>
      </c>
      <c r="N28" s="110">
        <f t="shared" si="3"/>
        <v>1810423</v>
      </c>
      <c r="O28" s="110">
        <v>74695</v>
      </c>
      <c r="P28" s="110">
        <v>10809</v>
      </c>
      <c r="Q28" s="110">
        <v>25900</v>
      </c>
      <c r="R28" s="110">
        <v>587240</v>
      </c>
      <c r="S28" s="111" t="s">
        <v>703</v>
      </c>
      <c r="T28" s="110">
        <v>1111779</v>
      </c>
      <c r="U28" s="110">
        <v>5365510</v>
      </c>
      <c r="V28" s="110">
        <f t="shared" ref="V28:AA28" si="89">+SUM(D28,M28)</f>
        <v>51012116</v>
      </c>
      <c r="W28" s="110">
        <f t="shared" si="89"/>
        <v>9614818</v>
      </c>
      <c r="X28" s="110">
        <f t="shared" si="89"/>
        <v>134420</v>
      </c>
      <c r="Y28" s="110">
        <f t="shared" si="89"/>
        <v>11750</v>
      </c>
      <c r="Z28" s="110">
        <f t="shared" si="89"/>
        <v>948743</v>
      </c>
      <c r="AA28" s="110">
        <f t="shared" si="89"/>
        <v>4361807</v>
      </c>
      <c r="AB28" s="111" t="s">
        <v>703</v>
      </c>
      <c r="AC28" s="110">
        <f t="shared" si="5"/>
        <v>4158098</v>
      </c>
      <c r="AD28" s="110">
        <f t="shared" si="6"/>
        <v>41397298</v>
      </c>
      <c r="AE28" s="110">
        <f t="shared" si="7"/>
        <v>2313335</v>
      </c>
      <c r="AF28" s="110">
        <f t="shared" si="8"/>
        <v>2116620</v>
      </c>
      <c r="AG28" s="110">
        <v>79943</v>
      </c>
      <c r="AH28" s="110">
        <v>1593725</v>
      </c>
      <c r="AI28" s="110">
        <v>26218</v>
      </c>
      <c r="AJ28" s="110">
        <v>416734</v>
      </c>
      <c r="AK28" s="110">
        <v>196715</v>
      </c>
      <c r="AL28" s="110">
        <v>849107</v>
      </c>
      <c r="AM28" s="110">
        <f t="shared" si="9"/>
        <v>31917812</v>
      </c>
      <c r="AN28" s="110">
        <f t="shared" si="10"/>
        <v>7655410</v>
      </c>
      <c r="AO28" s="110">
        <v>2116370</v>
      </c>
      <c r="AP28" s="110">
        <v>3715185</v>
      </c>
      <c r="AQ28" s="110">
        <v>1655888</v>
      </c>
      <c r="AR28" s="110">
        <v>167967</v>
      </c>
      <c r="AS28" s="110">
        <f t="shared" si="11"/>
        <v>6489896</v>
      </c>
      <c r="AT28" s="110">
        <v>522682</v>
      </c>
      <c r="AU28" s="110">
        <v>5253893</v>
      </c>
      <c r="AV28" s="110">
        <v>713321</v>
      </c>
      <c r="AW28" s="110">
        <v>95179</v>
      </c>
      <c r="AX28" s="110">
        <f t="shared" si="12"/>
        <v>17670088</v>
      </c>
      <c r="AY28" s="110">
        <v>7865574</v>
      </c>
      <c r="AZ28" s="110">
        <v>8484437</v>
      </c>
      <c r="BA28" s="110">
        <v>1022266</v>
      </c>
      <c r="BB28" s="110">
        <v>297811</v>
      </c>
      <c r="BC28" s="110">
        <v>4841493</v>
      </c>
      <c r="BD28" s="110">
        <v>7239</v>
      </c>
      <c r="BE28" s="110">
        <v>3914436</v>
      </c>
      <c r="BF28" s="110">
        <f t="shared" si="13"/>
        <v>38145583</v>
      </c>
      <c r="BG28" s="110">
        <f t="shared" si="14"/>
        <v>787769</v>
      </c>
      <c r="BH28" s="110">
        <f t="shared" si="15"/>
        <v>787769</v>
      </c>
      <c r="BI28" s="110">
        <v>2710</v>
      </c>
      <c r="BJ28" s="110">
        <v>785059</v>
      </c>
      <c r="BK28" s="110">
        <v>0</v>
      </c>
      <c r="BL28" s="110">
        <v>0</v>
      </c>
      <c r="BM28" s="110">
        <v>0</v>
      </c>
      <c r="BN28" s="110">
        <v>0</v>
      </c>
      <c r="BO28" s="110">
        <f t="shared" si="16"/>
        <v>3844703</v>
      </c>
      <c r="BP28" s="110">
        <f t="shared" si="17"/>
        <v>648903</v>
      </c>
      <c r="BQ28" s="110">
        <v>318864</v>
      </c>
      <c r="BR28" s="110">
        <v>192791</v>
      </c>
      <c r="BS28" s="110">
        <v>126259</v>
      </c>
      <c r="BT28" s="110">
        <v>10989</v>
      </c>
      <c r="BU28" s="110">
        <f t="shared" si="18"/>
        <v>1251809</v>
      </c>
      <c r="BV28" s="110">
        <v>26789</v>
      </c>
      <c r="BW28" s="110">
        <v>1225020</v>
      </c>
      <c r="BX28" s="110">
        <v>0</v>
      </c>
      <c r="BY28" s="110">
        <v>0</v>
      </c>
      <c r="BZ28" s="110">
        <f t="shared" si="19"/>
        <v>1943900</v>
      </c>
      <c r="CA28" s="110">
        <v>322822</v>
      </c>
      <c r="CB28" s="110">
        <v>1567672</v>
      </c>
      <c r="CC28" s="110">
        <v>13684</v>
      </c>
      <c r="CD28" s="110">
        <v>39722</v>
      </c>
      <c r="CE28" s="110">
        <v>2328725</v>
      </c>
      <c r="CF28" s="110">
        <v>91</v>
      </c>
      <c r="CG28" s="110">
        <v>214736</v>
      </c>
      <c r="CH28" s="110">
        <f t="shared" si="20"/>
        <v>4847208</v>
      </c>
      <c r="CI28" s="110">
        <f t="shared" ref="CI28:CX28" si="90">SUM(AE28,+BG28)</f>
        <v>3101104</v>
      </c>
      <c r="CJ28" s="110">
        <f t="shared" si="90"/>
        <v>2904389</v>
      </c>
      <c r="CK28" s="110">
        <f t="shared" si="90"/>
        <v>82653</v>
      </c>
      <c r="CL28" s="110">
        <f t="shared" si="90"/>
        <v>2378784</v>
      </c>
      <c r="CM28" s="110">
        <f t="shared" si="90"/>
        <v>26218</v>
      </c>
      <c r="CN28" s="110">
        <f t="shared" si="90"/>
        <v>416734</v>
      </c>
      <c r="CO28" s="110">
        <f t="shared" si="90"/>
        <v>196715</v>
      </c>
      <c r="CP28" s="110">
        <f t="shared" si="90"/>
        <v>849107</v>
      </c>
      <c r="CQ28" s="110">
        <f t="shared" si="90"/>
        <v>35762515</v>
      </c>
      <c r="CR28" s="110">
        <f t="shared" si="90"/>
        <v>8304313</v>
      </c>
      <c r="CS28" s="110">
        <f t="shared" si="90"/>
        <v>2435234</v>
      </c>
      <c r="CT28" s="110">
        <f t="shared" si="90"/>
        <v>3907976</v>
      </c>
      <c r="CU28" s="110">
        <f t="shared" si="90"/>
        <v>1782147</v>
      </c>
      <c r="CV28" s="110">
        <f t="shared" si="90"/>
        <v>178956</v>
      </c>
      <c r="CW28" s="110">
        <f t="shared" si="90"/>
        <v>7741705</v>
      </c>
      <c r="CX28" s="110">
        <f t="shared" si="90"/>
        <v>549471</v>
      </c>
      <c r="CY28" s="110">
        <f t="shared" ref="CY28:DJ28" si="91">SUM(AU28,+BW28)</f>
        <v>6478913</v>
      </c>
      <c r="CZ28" s="110">
        <f t="shared" si="91"/>
        <v>713321</v>
      </c>
      <c r="DA28" s="110">
        <f t="shared" si="91"/>
        <v>95179</v>
      </c>
      <c r="DB28" s="110">
        <f t="shared" si="91"/>
        <v>19613988</v>
      </c>
      <c r="DC28" s="110">
        <f t="shared" si="91"/>
        <v>8188396</v>
      </c>
      <c r="DD28" s="110">
        <f t="shared" si="91"/>
        <v>10052109</v>
      </c>
      <c r="DE28" s="110">
        <f t="shared" si="91"/>
        <v>1035950</v>
      </c>
      <c r="DF28" s="110">
        <f t="shared" si="91"/>
        <v>337533</v>
      </c>
      <c r="DG28" s="110">
        <f t="shared" si="91"/>
        <v>7170218</v>
      </c>
      <c r="DH28" s="110">
        <f t="shared" si="91"/>
        <v>7330</v>
      </c>
      <c r="DI28" s="110">
        <f t="shared" si="91"/>
        <v>4129172</v>
      </c>
      <c r="DJ28" s="110">
        <f t="shared" si="91"/>
        <v>42992791</v>
      </c>
    </row>
    <row r="29" spans="1:114" s="112" customFormat="1" ht="12.75" customHeight="1">
      <c r="A29" s="108" t="s">
        <v>509</v>
      </c>
      <c r="B29" s="109" t="s">
        <v>510</v>
      </c>
      <c r="C29" s="108" t="s">
        <v>357</v>
      </c>
      <c r="D29" s="110">
        <f t="shared" si="0"/>
        <v>105069552</v>
      </c>
      <c r="E29" s="110">
        <f t="shared" si="1"/>
        <v>23566144</v>
      </c>
      <c r="F29" s="110">
        <v>2475626</v>
      </c>
      <c r="G29" s="110">
        <v>61991</v>
      </c>
      <c r="H29" s="110">
        <v>4492800</v>
      </c>
      <c r="I29" s="110">
        <v>9379581</v>
      </c>
      <c r="J29" s="111" t="s">
        <v>703</v>
      </c>
      <c r="K29" s="110">
        <v>7156146</v>
      </c>
      <c r="L29" s="110">
        <v>81503408</v>
      </c>
      <c r="M29" s="110">
        <f t="shared" si="2"/>
        <v>9353729</v>
      </c>
      <c r="N29" s="110">
        <f t="shared" si="3"/>
        <v>906971</v>
      </c>
      <c r="O29" s="110">
        <v>233726</v>
      </c>
      <c r="P29" s="110">
        <v>13773</v>
      </c>
      <c r="Q29" s="110">
        <v>0</v>
      </c>
      <c r="R29" s="110">
        <v>407840</v>
      </c>
      <c r="S29" s="111" t="s">
        <v>703</v>
      </c>
      <c r="T29" s="110">
        <v>251632</v>
      </c>
      <c r="U29" s="110">
        <v>8446758</v>
      </c>
      <c r="V29" s="110">
        <f t="shared" ref="V29:AA29" si="92">+SUM(D29,M29)</f>
        <v>114423281</v>
      </c>
      <c r="W29" s="110">
        <f t="shared" si="92"/>
        <v>24473115</v>
      </c>
      <c r="X29" s="110">
        <f t="shared" si="92"/>
        <v>2709352</v>
      </c>
      <c r="Y29" s="110">
        <f t="shared" si="92"/>
        <v>75764</v>
      </c>
      <c r="Z29" s="110">
        <f t="shared" si="92"/>
        <v>4492800</v>
      </c>
      <c r="AA29" s="110">
        <f t="shared" si="92"/>
        <v>9787421</v>
      </c>
      <c r="AB29" s="111" t="s">
        <v>703</v>
      </c>
      <c r="AC29" s="110">
        <f t="shared" si="5"/>
        <v>7407778</v>
      </c>
      <c r="AD29" s="110">
        <f t="shared" si="6"/>
        <v>89950166</v>
      </c>
      <c r="AE29" s="110">
        <f t="shared" si="7"/>
        <v>10816955</v>
      </c>
      <c r="AF29" s="110">
        <f t="shared" si="8"/>
        <v>10684430</v>
      </c>
      <c r="AG29" s="110">
        <v>17418</v>
      </c>
      <c r="AH29" s="110">
        <v>10319756</v>
      </c>
      <c r="AI29" s="110">
        <v>305920</v>
      </c>
      <c r="AJ29" s="110">
        <v>41336</v>
      </c>
      <c r="AK29" s="110">
        <v>132525</v>
      </c>
      <c r="AL29" s="110">
        <v>5507846</v>
      </c>
      <c r="AM29" s="110">
        <f t="shared" si="9"/>
        <v>75853607</v>
      </c>
      <c r="AN29" s="110">
        <f t="shared" si="10"/>
        <v>22227009</v>
      </c>
      <c r="AO29" s="110">
        <v>7486543</v>
      </c>
      <c r="AP29" s="110">
        <v>12126517</v>
      </c>
      <c r="AQ29" s="110">
        <v>2245801</v>
      </c>
      <c r="AR29" s="110">
        <v>368148</v>
      </c>
      <c r="AS29" s="110">
        <f t="shared" si="11"/>
        <v>15876059</v>
      </c>
      <c r="AT29" s="110">
        <v>4808223</v>
      </c>
      <c r="AU29" s="110">
        <v>9575468</v>
      </c>
      <c r="AV29" s="110">
        <v>1492368</v>
      </c>
      <c r="AW29" s="110">
        <v>332324</v>
      </c>
      <c r="AX29" s="110">
        <f t="shared" si="12"/>
        <v>37390092</v>
      </c>
      <c r="AY29" s="110">
        <v>16642462</v>
      </c>
      <c r="AZ29" s="110">
        <v>17415989</v>
      </c>
      <c r="BA29" s="110">
        <v>1330808</v>
      </c>
      <c r="BB29" s="110">
        <v>2000833</v>
      </c>
      <c r="BC29" s="110">
        <v>9633135</v>
      </c>
      <c r="BD29" s="110">
        <v>28123</v>
      </c>
      <c r="BE29" s="110">
        <v>3258009</v>
      </c>
      <c r="BF29" s="110">
        <f t="shared" si="13"/>
        <v>89928571</v>
      </c>
      <c r="BG29" s="110">
        <f t="shared" si="14"/>
        <v>916550</v>
      </c>
      <c r="BH29" s="110">
        <f t="shared" si="15"/>
        <v>916520</v>
      </c>
      <c r="BI29" s="110">
        <v>0</v>
      </c>
      <c r="BJ29" s="110">
        <v>916520</v>
      </c>
      <c r="BK29" s="110">
        <v>0</v>
      </c>
      <c r="BL29" s="110">
        <v>0</v>
      </c>
      <c r="BM29" s="110">
        <v>30</v>
      </c>
      <c r="BN29" s="110">
        <v>13166</v>
      </c>
      <c r="BO29" s="110">
        <f t="shared" si="16"/>
        <v>5214766</v>
      </c>
      <c r="BP29" s="110">
        <f t="shared" si="17"/>
        <v>1620861</v>
      </c>
      <c r="BQ29" s="110">
        <v>697270</v>
      </c>
      <c r="BR29" s="110">
        <v>616800</v>
      </c>
      <c r="BS29" s="110">
        <v>171516</v>
      </c>
      <c r="BT29" s="110">
        <v>135275</v>
      </c>
      <c r="BU29" s="110">
        <f t="shared" si="18"/>
        <v>1065813</v>
      </c>
      <c r="BV29" s="110">
        <v>82990</v>
      </c>
      <c r="BW29" s="110">
        <v>822458</v>
      </c>
      <c r="BX29" s="110">
        <v>160365</v>
      </c>
      <c r="BY29" s="110">
        <v>30435</v>
      </c>
      <c r="BZ29" s="110">
        <f t="shared" si="19"/>
        <v>2493254</v>
      </c>
      <c r="CA29" s="110">
        <v>808205</v>
      </c>
      <c r="CB29" s="110">
        <v>1183600</v>
      </c>
      <c r="CC29" s="110">
        <v>160378</v>
      </c>
      <c r="CD29" s="110">
        <v>341071</v>
      </c>
      <c r="CE29" s="110">
        <v>3044802</v>
      </c>
      <c r="CF29" s="110">
        <v>4403</v>
      </c>
      <c r="CG29" s="110">
        <v>164445</v>
      </c>
      <c r="CH29" s="110">
        <f t="shared" si="20"/>
        <v>6295761</v>
      </c>
      <c r="CI29" s="110">
        <f t="shared" ref="CI29:CX29" si="93">SUM(AE29,+BG29)</f>
        <v>11733505</v>
      </c>
      <c r="CJ29" s="110">
        <f t="shared" si="93"/>
        <v>11600950</v>
      </c>
      <c r="CK29" s="110">
        <f t="shared" si="93"/>
        <v>17418</v>
      </c>
      <c r="CL29" s="110">
        <f t="shared" si="93"/>
        <v>11236276</v>
      </c>
      <c r="CM29" s="110">
        <f t="shared" si="93"/>
        <v>305920</v>
      </c>
      <c r="CN29" s="110">
        <f t="shared" si="93"/>
        <v>41336</v>
      </c>
      <c r="CO29" s="110">
        <f t="shared" si="93"/>
        <v>132555</v>
      </c>
      <c r="CP29" s="110">
        <f t="shared" si="93"/>
        <v>5521012</v>
      </c>
      <c r="CQ29" s="110">
        <f t="shared" si="93"/>
        <v>81068373</v>
      </c>
      <c r="CR29" s="110">
        <f t="shared" si="93"/>
        <v>23847870</v>
      </c>
      <c r="CS29" s="110">
        <f t="shared" si="93"/>
        <v>8183813</v>
      </c>
      <c r="CT29" s="110">
        <f t="shared" si="93"/>
        <v>12743317</v>
      </c>
      <c r="CU29" s="110">
        <f t="shared" si="93"/>
        <v>2417317</v>
      </c>
      <c r="CV29" s="110">
        <f t="shared" si="93"/>
        <v>503423</v>
      </c>
      <c r="CW29" s="110">
        <f t="shared" si="93"/>
        <v>16941872</v>
      </c>
      <c r="CX29" s="110">
        <f t="shared" si="93"/>
        <v>4891213</v>
      </c>
      <c r="CY29" s="110">
        <f>SUM(AU29,+BW29)</f>
        <v>10397926</v>
      </c>
      <c r="CZ29" s="110">
        <f>SUM(AV29,+BX29)</f>
        <v>1652733</v>
      </c>
      <c r="DA29" s="110">
        <f>SUM(AW29,+BY29)</f>
        <v>362759</v>
      </c>
      <c r="DB29" s="110">
        <f t="shared" ref="DB29:DJ29" si="94">SUM(AX29,+BZ29)</f>
        <v>39883346</v>
      </c>
      <c r="DC29" s="110">
        <f t="shared" si="94"/>
        <v>17450667</v>
      </c>
      <c r="DD29" s="110">
        <f t="shared" si="94"/>
        <v>18599589</v>
      </c>
      <c r="DE29" s="110">
        <f t="shared" si="94"/>
        <v>1491186</v>
      </c>
      <c r="DF29" s="110">
        <f t="shared" si="94"/>
        <v>2341904</v>
      </c>
      <c r="DG29" s="110">
        <f t="shared" si="94"/>
        <v>12677937</v>
      </c>
      <c r="DH29" s="110">
        <f t="shared" si="94"/>
        <v>32526</v>
      </c>
      <c r="DI29" s="110">
        <f t="shared" si="94"/>
        <v>3422454</v>
      </c>
      <c r="DJ29" s="110">
        <f t="shared" si="94"/>
        <v>96224332</v>
      </c>
    </row>
    <row r="30" spans="1:114" s="112" customFormat="1" ht="12.75" customHeight="1">
      <c r="A30" s="108" t="s">
        <v>516</v>
      </c>
      <c r="B30" s="109" t="s">
        <v>517</v>
      </c>
      <c r="C30" s="108" t="s">
        <v>377</v>
      </c>
      <c r="D30" s="110">
        <f t="shared" si="0"/>
        <v>29182695</v>
      </c>
      <c r="E30" s="110">
        <f t="shared" si="1"/>
        <v>6610189</v>
      </c>
      <c r="F30" s="110">
        <v>639657</v>
      </c>
      <c r="G30" s="110">
        <v>27558</v>
      </c>
      <c r="H30" s="110">
        <v>2266900</v>
      </c>
      <c r="I30" s="110">
        <v>2101278</v>
      </c>
      <c r="J30" s="111" t="s">
        <v>703</v>
      </c>
      <c r="K30" s="110">
        <v>1574796</v>
      </c>
      <c r="L30" s="110">
        <v>22572506</v>
      </c>
      <c r="M30" s="110">
        <f t="shared" si="2"/>
        <v>5409733</v>
      </c>
      <c r="N30" s="110">
        <f t="shared" si="3"/>
        <v>404339</v>
      </c>
      <c r="O30" s="110">
        <v>62044</v>
      </c>
      <c r="P30" s="110">
        <v>13061</v>
      </c>
      <c r="Q30" s="110">
        <v>19700</v>
      </c>
      <c r="R30" s="110">
        <v>266314</v>
      </c>
      <c r="S30" s="111" t="s">
        <v>703</v>
      </c>
      <c r="T30" s="110">
        <v>43220</v>
      </c>
      <c r="U30" s="110">
        <v>5005394</v>
      </c>
      <c r="V30" s="110">
        <f t="shared" ref="V30:AA30" si="95">+SUM(D30,M30)</f>
        <v>34592428</v>
      </c>
      <c r="W30" s="110">
        <f t="shared" si="95"/>
        <v>7014528</v>
      </c>
      <c r="X30" s="110">
        <f t="shared" si="95"/>
        <v>701701</v>
      </c>
      <c r="Y30" s="110">
        <f t="shared" si="95"/>
        <v>40619</v>
      </c>
      <c r="Z30" s="110">
        <f t="shared" si="95"/>
        <v>2286600</v>
      </c>
      <c r="AA30" s="110">
        <f t="shared" si="95"/>
        <v>2367592</v>
      </c>
      <c r="AB30" s="111" t="s">
        <v>703</v>
      </c>
      <c r="AC30" s="110">
        <f t="shared" si="5"/>
        <v>1618016</v>
      </c>
      <c r="AD30" s="110">
        <f t="shared" si="6"/>
        <v>27577900</v>
      </c>
      <c r="AE30" s="110">
        <f t="shared" si="7"/>
        <v>1802507</v>
      </c>
      <c r="AF30" s="110">
        <f t="shared" si="8"/>
        <v>1788078</v>
      </c>
      <c r="AG30" s="110">
        <v>33946</v>
      </c>
      <c r="AH30" s="110">
        <v>1632404</v>
      </c>
      <c r="AI30" s="110">
        <v>4408</v>
      </c>
      <c r="AJ30" s="110">
        <v>117320</v>
      </c>
      <c r="AK30" s="110">
        <v>14429</v>
      </c>
      <c r="AL30" s="110">
        <v>373531</v>
      </c>
      <c r="AM30" s="110">
        <f t="shared" si="9"/>
        <v>21165216</v>
      </c>
      <c r="AN30" s="110">
        <f t="shared" si="10"/>
        <v>4402003</v>
      </c>
      <c r="AO30" s="110">
        <v>1338835</v>
      </c>
      <c r="AP30" s="110">
        <v>2333499</v>
      </c>
      <c r="AQ30" s="110">
        <v>620793</v>
      </c>
      <c r="AR30" s="110">
        <v>108876</v>
      </c>
      <c r="AS30" s="110">
        <f t="shared" si="11"/>
        <v>5005552</v>
      </c>
      <c r="AT30" s="110">
        <v>469012</v>
      </c>
      <c r="AU30" s="110">
        <v>4234870</v>
      </c>
      <c r="AV30" s="110">
        <v>301670</v>
      </c>
      <c r="AW30" s="110">
        <v>182646</v>
      </c>
      <c r="AX30" s="110">
        <f t="shared" si="12"/>
        <v>11555375</v>
      </c>
      <c r="AY30" s="110">
        <v>5500951</v>
      </c>
      <c r="AZ30" s="110">
        <v>5533907</v>
      </c>
      <c r="BA30" s="110">
        <v>404406</v>
      </c>
      <c r="BB30" s="110">
        <v>116111</v>
      </c>
      <c r="BC30" s="110">
        <v>4525888</v>
      </c>
      <c r="BD30" s="110">
        <v>19640</v>
      </c>
      <c r="BE30" s="110">
        <v>1315553</v>
      </c>
      <c r="BF30" s="110">
        <f t="shared" si="13"/>
        <v>24283276</v>
      </c>
      <c r="BG30" s="110">
        <f t="shared" si="14"/>
        <v>147349</v>
      </c>
      <c r="BH30" s="110">
        <f t="shared" si="15"/>
        <v>147349</v>
      </c>
      <c r="BI30" s="110">
        <v>0</v>
      </c>
      <c r="BJ30" s="110">
        <v>55534</v>
      </c>
      <c r="BK30" s="110">
        <v>0</v>
      </c>
      <c r="BL30" s="110">
        <v>91815</v>
      </c>
      <c r="BM30" s="110">
        <v>0</v>
      </c>
      <c r="BN30" s="110">
        <v>0</v>
      </c>
      <c r="BO30" s="110">
        <f t="shared" si="16"/>
        <v>2597211</v>
      </c>
      <c r="BP30" s="110">
        <f t="shared" si="17"/>
        <v>488876</v>
      </c>
      <c r="BQ30" s="110">
        <v>271457</v>
      </c>
      <c r="BR30" s="110">
        <v>119395</v>
      </c>
      <c r="BS30" s="110">
        <v>57055</v>
      </c>
      <c r="BT30" s="110">
        <v>40969</v>
      </c>
      <c r="BU30" s="110">
        <f t="shared" si="18"/>
        <v>493182</v>
      </c>
      <c r="BV30" s="110">
        <v>16404</v>
      </c>
      <c r="BW30" s="110">
        <v>403360</v>
      </c>
      <c r="BX30" s="110">
        <v>73418</v>
      </c>
      <c r="BY30" s="110">
        <v>0</v>
      </c>
      <c r="BZ30" s="110">
        <f t="shared" si="19"/>
        <v>1614754</v>
      </c>
      <c r="CA30" s="110">
        <v>449588</v>
      </c>
      <c r="CB30" s="110">
        <v>1032108</v>
      </c>
      <c r="CC30" s="110">
        <v>8129</v>
      </c>
      <c r="CD30" s="110">
        <v>124929</v>
      </c>
      <c r="CE30" s="110">
        <v>2264403</v>
      </c>
      <c r="CF30" s="110">
        <v>399</v>
      </c>
      <c r="CG30" s="110">
        <v>400770</v>
      </c>
      <c r="CH30" s="110">
        <f t="shared" si="20"/>
        <v>3145330</v>
      </c>
      <c r="CI30" s="110">
        <f t="shared" ref="CI30:CU30" si="96">SUM(AE30,+BG30)</f>
        <v>1949856</v>
      </c>
      <c r="CJ30" s="110">
        <f t="shared" si="96"/>
        <v>1935427</v>
      </c>
      <c r="CK30" s="110">
        <f t="shared" si="96"/>
        <v>33946</v>
      </c>
      <c r="CL30" s="110">
        <f t="shared" si="96"/>
        <v>1687938</v>
      </c>
      <c r="CM30" s="110">
        <f t="shared" si="96"/>
        <v>4408</v>
      </c>
      <c r="CN30" s="110">
        <f t="shared" si="96"/>
        <v>209135</v>
      </c>
      <c r="CO30" s="110">
        <f t="shared" si="96"/>
        <v>14429</v>
      </c>
      <c r="CP30" s="110">
        <f t="shared" si="96"/>
        <v>373531</v>
      </c>
      <c r="CQ30" s="110">
        <f t="shared" si="96"/>
        <v>23762427</v>
      </c>
      <c r="CR30" s="110">
        <f t="shared" si="96"/>
        <v>4890879</v>
      </c>
      <c r="CS30" s="110">
        <f t="shared" si="96"/>
        <v>1610292</v>
      </c>
      <c r="CT30" s="110">
        <f t="shared" si="96"/>
        <v>2452894</v>
      </c>
      <c r="CU30" s="110">
        <f t="shared" si="96"/>
        <v>677848</v>
      </c>
      <c r="CV30" s="110">
        <f>SUM(AR30,+BT30)</f>
        <v>149845</v>
      </c>
      <c r="CW30" s="110">
        <f>SUM(AS30,+BU30)</f>
        <v>5498734</v>
      </c>
      <c r="CX30" s="110">
        <f>SUM(AT30,+BV30)</f>
        <v>485416</v>
      </c>
      <c r="CY30" s="110">
        <f t="shared" ref="CY30:DD30" si="97">SUM(AU30,+BW30)</f>
        <v>4638230</v>
      </c>
      <c r="CZ30" s="110">
        <f t="shared" si="97"/>
        <v>375088</v>
      </c>
      <c r="DA30" s="110">
        <f t="shared" si="97"/>
        <v>182646</v>
      </c>
      <c r="DB30" s="110">
        <f t="shared" si="97"/>
        <v>13170129</v>
      </c>
      <c r="DC30" s="110">
        <f t="shared" si="97"/>
        <v>5950539</v>
      </c>
      <c r="DD30" s="110">
        <f t="shared" si="97"/>
        <v>6566015</v>
      </c>
      <c r="DE30" s="110">
        <f t="shared" ref="DE30:DJ30" si="98">SUM(BA30,+CC30)</f>
        <v>412535</v>
      </c>
      <c r="DF30" s="110">
        <f t="shared" si="98"/>
        <v>241040</v>
      </c>
      <c r="DG30" s="110">
        <f t="shared" si="98"/>
        <v>6790291</v>
      </c>
      <c r="DH30" s="110">
        <f t="shared" si="98"/>
        <v>20039</v>
      </c>
      <c r="DI30" s="110">
        <f t="shared" si="98"/>
        <v>1716323</v>
      </c>
      <c r="DJ30" s="110">
        <f t="shared" si="98"/>
        <v>27428606</v>
      </c>
    </row>
    <row r="31" spans="1:114" s="112" customFormat="1" ht="12.75" customHeight="1">
      <c r="A31" s="108" t="s">
        <v>523</v>
      </c>
      <c r="B31" s="109" t="s">
        <v>524</v>
      </c>
      <c r="C31" s="108" t="s">
        <v>377</v>
      </c>
      <c r="D31" s="110">
        <f t="shared" si="0"/>
        <v>24900702</v>
      </c>
      <c r="E31" s="110">
        <f t="shared" si="1"/>
        <v>10474080</v>
      </c>
      <c r="F31" s="110">
        <v>3035830</v>
      </c>
      <c r="G31" s="110">
        <v>4546</v>
      </c>
      <c r="H31" s="110">
        <v>5080498</v>
      </c>
      <c r="I31" s="110">
        <v>2060158</v>
      </c>
      <c r="J31" s="111" t="s">
        <v>703</v>
      </c>
      <c r="K31" s="110">
        <v>293048</v>
      </c>
      <c r="L31" s="110">
        <v>14426622</v>
      </c>
      <c r="M31" s="110">
        <f t="shared" si="2"/>
        <v>2203749</v>
      </c>
      <c r="N31" s="110">
        <f t="shared" si="3"/>
        <v>186384</v>
      </c>
      <c r="O31" s="110">
        <v>2045</v>
      </c>
      <c r="P31" s="110">
        <v>738</v>
      </c>
      <c r="Q31" s="110">
        <v>0</v>
      </c>
      <c r="R31" s="110">
        <v>148356</v>
      </c>
      <c r="S31" s="111" t="s">
        <v>703</v>
      </c>
      <c r="T31" s="110">
        <v>35245</v>
      </c>
      <c r="U31" s="110">
        <v>2017365</v>
      </c>
      <c r="V31" s="110">
        <f t="shared" ref="V31:AA31" si="99">+SUM(D31,M31)</f>
        <v>27104451</v>
      </c>
      <c r="W31" s="110">
        <f t="shared" si="99"/>
        <v>10660464</v>
      </c>
      <c r="X31" s="110">
        <f t="shared" si="99"/>
        <v>3037875</v>
      </c>
      <c r="Y31" s="110">
        <f t="shared" si="99"/>
        <v>5284</v>
      </c>
      <c r="Z31" s="110">
        <f t="shared" si="99"/>
        <v>5080498</v>
      </c>
      <c r="AA31" s="110">
        <f t="shared" si="99"/>
        <v>2208514</v>
      </c>
      <c r="AB31" s="111" t="s">
        <v>703</v>
      </c>
      <c r="AC31" s="110">
        <f t="shared" si="5"/>
        <v>328293</v>
      </c>
      <c r="AD31" s="110">
        <f t="shared" si="6"/>
        <v>16443987</v>
      </c>
      <c r="AE31" s="110">
        <f t="shared" si="7"/>
        <v>9971711</v>
      </c>
      <c r="AF31" s="110">
        <f t="shared" si="8"/>
        <v>9923889</v>
      </c>
      <c r="AG31" s="110">
        <v>0</v>
      </c>
      <c r="AH31" s="110">
        <v>9802952</v>
      </c>
      <c r="AI31" s="110">
        <v>75577</v>
      </c>
      <c r="AJ31" s="110">
        <v>45360</v>
      </c>
      <c r="AK31" s="110">
        <v>47822</v>
      </c>
      <c r="AL31" s="110">
        <v>80100</v>
      </c>
      <c r="AM31" s="110">
        <f t="shared" si="9"/>
        <v>11634189</v>
      </c>
      <c r="AN31" s="110">
        <f t="shared" si="10"/>
        <v>1348483</v>
      </c>
      <c r="AO31" s="110">
        <v>884875</v>
      </c>
      <c r="AP31" s="110">
        <v>189567</v>
      </c>
      <c r="AQ31" s="110">
        <v>263721</v>
      </c>
      <c r="AR31" s="110">
        <v>10320</v>
      </c>
      <c r="AS31" s="110">
        <f t="shared" si="11"/>
        <v>1666739</v>
      </c>
      <c r="AT31" s="110">
        <v>189006</v>
      </c>
      <c r="AU31" s="110">
        <v>1372768</v>
      </c>
      <c r="AV31" s="110">
        <v>104965</v>
      </c>
      <c r="AW31" s="110">
        <v>14780</v>
      </c>
      <c r="AX31" s="110">
        <f t="shared" si="12"/>
        <v>8600147</v>
      </c>
      <c r="AY31" s="110">
        <v>4834808</v>
      </c>
      <c r="AZ31" s="110">
        <v>2913536</v>
      </c>
      <c r="BA31" s="110">
        <v>333793</v>
      </c>
      <c r="BB31" s="110">
        <v>518010</v>
      </c>
      <c r="BC31" s="110">
        <v>2938911</v>
      </c>
      <c r="BD31" s="110">
        <v>4040</v>
      </c>
      <c r="BE31" s="110">
        <v>275791</v>
      </c>
      <c r="BF31" s="110">
        <f t="shared" si="13"/>
        <v>21881691</v>
      </c>
      <c r="BG31" s="110">
        <f t="shared" si="14"/>
        <v>29644</v>
      </c>
      <c r="BH31" s="110">
        <f t="shared" si="15"/>
        <v>29644</v>
      </c>
      <c r="BI31" s="110">
        <v>0</v>
      </c>
      <c r="BJ31" s="110">
        <v>29644</v>
      </c>
      <c r="BK31" s="110">
        <v>0</v>
      </c>
      <c r="BL31" s="110">
        <v>0</v>
      </c>
      <c r="BM31" s="110">
        <v>0</v>
      </c>
      <c r="BN31" s="110">
        <v>39822</v>
      </c>
      <c r="BO31" s="110">
        <f t="shared" si="16"/>
        <v>1041522</v>
      </c>
      <c r="BP31" s="110">
        <f t="shared" si="17"/>
        <v>125137</v>
      </c>
      <c r="BQ31" s="110">
        <v>103077</v>
      </c>
      <c r="BR31" s="110">
        <v>0</v>
      </c>
      <c r="BS31" s="110">
        <v>22060</v>
      </c>
      <c r="BT31" s="110">
        <v>0</v>
      </c>
      <c r="BU31" s="110">
        <f t="shared" si="18"/>
        <v>338141</v>
      </c>
      <c r="BV31" s="110">
        <v>51063</v>
      </c>
      <c r="BW31" s="110">
        <v>287078</v>
      </c>
      <c r="BX31" s="110">
        <v>0</v>
      </c>
      <c r="BY31" s="110">
        <v>0</v>
      </c>
      <c r="BZ31" s="110">
        <f t="shared" si="19"/>
        <v>578244</v>
      </c>
      <c r="CA31" s="110">
        <v>206629</v>
      </c>
      <c r="CB31" s="110">
        <v>357351</v>
      </c>
      <c r="CC31" s="110">
        <v>163</v>
      </c>
      <c r="CD31" s="110">
        <v>14101</v>
      </c>
      <c r="CE31" s="110">
        <v>1068891</v>
      </c>
      <c r="CF31" s="110">
        <v>0</v>
      </c>
      <c r="CG31" s="110">
        <v>23870</v>
      </c>
      <c r="CH31" s="110">
        <f t="shared" si="20"/>
        <v>1095036</v>
      </c>
      <c r="CI31" s="110">
        <f t="shared" ref="CI31:CW31" si="100">SUM(AE31,+BG31)</f>
        <v>10001355</v>
      </c>
      <c r="CJ31" s="110">
        <f t="shared" si="100"/>
        <v>9953533</v>
      </c>
      <c r="CK31" s="110">
        <f t="shared" si="100"/>
        <v>0</v>
      </c>
      <c r="CL31" s="110">
        <f t="shared" si="100"/>
        <v>9832596</v>
      </c>
      <c r="CM31" s="110">
        <f t="shared" si="100"/>
        <v>75577</v>
      </c>
      <c r="CN31" s="110">
        <f t="shared" si="100"/>
        <v>45360</v>
      </c>
      <c r="CO31" s="110">
        <f t="shared" si="100"/>
        <v>47822</v>
      </c>
      <c r="CP31" s="110">
        <f t="shared" si="100"/>
        <v>119922</v>
      </c>
      <c r="CQ31" s="110">
        <f t="shared" si="100"/>
        <v>12675711</v>
      </c>
      <c r="CR31" s="110">
        <f t="shared" si="100"/>
        <v>1473620</v>
      </c>
      <c r="CS31" s="110">
        <f t="shared" si="100"/>
        <v>987952</v>
      </c>
      <c r="CT31" s="110">
        <f t="shared" si="100"/>
        <v>189567</v>
      </c>
      <c r="CU31" s="110">
        <f t="shared" si="100"/>
        <v>285781</v>
      </c>
      <c r="CV31" s="110">
        <f t="shared" si="100"/>
        <v>10320</v>
      </c>
      <c r="CW31" s="110">
        <f t="shared" si="100"/>
        <v>2004880</v>
      </c>
      <c r="CX31" s="110">
        <f>SUM(AT31,+BV31)</f>
        <v>240069</v>
      </c>
      <c r="CY31" s="110">
        <f>SUM(AU31,+BW31)</f>
        <v>1659846</v>
      </c>
      <c r="CZ31" s="110">
        <f>SUM(AV31,+BX31)</f>
        <v>104965</v>
      </c>
      <c r="DA31" s="110">
        <f>SUM(AW31,+BY31)</f>
        <v>14780</v>
      </c>
      <c r="DB31" s="110">
        <f t="shared" ref="DB31:DJ31" si="101">SUM(AX31,+BZ31)</f>
        <v>9178391</v>
      </c>
      <c r="DC31" s="110">
        <f t="shared" si="101"/>
        <v>5041437</v>
      </c>
      <c r="DD31" s="110">
        <f t="shared" si="101"/>
        <v>3270887</v>
      </c>
      <c r="DE31" s="110">
        <f t="shared" si="101"/>
        <v>333956</v>
      </c>
      <c r="DF31" s="110">
        <f t="shared" si="101"/>
        <v>532111</v>
      </c>
      <c r="DG31" s="110">
        <f t="shared" si="101"/>
        <v>4007802</v>
      </c>
      <c r="DH31" s="110">
        <f t="shared" si="101"/>
        <v>4040</v>
      </c>
      <c r="DI31" s="110">
        <f t="shared" si="101"/>
        <v>299661</v>
      </c>
      <c r="DJ31" s="110">
        <f t="shared" si="101"/>
        <v>22976727</v>
      </c>
    </row>
    <row r="32" spans="1:114" s="112" customFormat="1" ht="12.75" customHeight="1">
      <c r="A32" s="108" t="s">
        <v>531</v>
      </c>
      <c r="B32" s="109" t="s">
        <v>532</v>
      </c>
      <c r="C32" s="108" t="s">
        <v>357</v>
      </c>
      <c r="D32" s="110">
        <f t="shared" si="0"/>
        <v>46030277</v>
      </c>
      <c r="E32" s="110">
        <f t="shared" si="1"/>
        <v>18887493</v>
      </c>
      <c r="F32" s="110">
        <v>2499790</v>
      </c>
      <c r="G32" s="110">
        <v>83853</v>
      </c>
      <c r="H32" s="110">
        <v>6151897</v>
      </c>
      <c r="I32" s="110">
        <v>5332142</v>
      </c>
      <c r="J32" s="111" t="s">
        <v>703</v>
      </c>
      <c r="K32" s="110">
        <v>4819811</v>
      </c>
      <c r="L32" s="110">
        <v>27142784</v>
      </c>
      <c r="M32" s="110">
        <f t="shared" si="2"/>
        <v>4571003</v>
      </c>
      <c r="N32" s="110">
        <f t="shared" si="3"/>
        <v>901057</v>
      </c>
      <c r="O32" s="110">
        <v>9403</v>
      </c>
      <c r="P32" s="110">
        <v>20819</v>
      </c>
      <c r="Q32" s="110">
        <v>23800</v>
      </c>
      <c r="R32" s="110">
        <v>788461</v>
      </c>
      <c r="S32" s="111" t="s">
        <v>703</v>
      </c>
      <c r="T32" s="110">
        <v>58574</v>
      </c>
      <c r="U32" s="110">
        <v>3669946</v>
      </c>
      <c r="V32" s="110">
        <f t="shared" ref="V32:AA32" si="102">+SUM(D32,M32)</f>
        <v>50601280</v>
      </c>
      <c r="W32" s="110">
        <f t="shared" si="102"/>
        <v>19788550</v>
      </c>
      <c r="X32" s="110">
        <f t="shared" si="102"/>
        <v>2509193</v>
      </c>
      <c r="Y32" s="110">
        <f t="shared" si="102"/>
        <v>104672</v>
      </c>
      <c r="Z32" s="110">
        <f t="shared" si="102"/>
        <v>6175697</v>
      </c>
      <c r="AA32" s="110">
        <f t="shared" si="102"/>
        <v>6120603</v>
      </c>
      <c r="AB32" s="111" t="s">
        <v>703</v>
      </c>
      <c r="AC32" s="110">
        <f t="shared" si="5"/>
        <v>4878385</v>
      </c>
      <c r="AD32" s="110">
        <f t="shared" si="6"/>
        <v>30812730</v>
      </c>
      <c r="AE32" s="110">
        <f t="shared" si="7"/>
        <v>12493042</v>
      </c>
      <c r="AF32" s="110">
        <f t="shared" si="8"/>
        <v>12472421</v>
      </c>
      <c r="AG32" s="110">
        <v>0</v>
      </c>
      <c r="AH32" s="110">
        <v>11780197</v>
      </c>
      <c r="AI32" s="110">
        <v>200196</v>
      </c>
      <c r="AJ32" s="110">
        <v>492028</v>
      </c>
      <c r="AK32" s="110">
        <v>20621</v>
      </c>
      <c r="AL32" s="110">
        <v>2034775</v>
      </c>
      <c r="AM32" s="110">
        <f t="shared" si="9"/>
        <v>26539608</v>
      </c>
      <c r="AN32" s="110">
        <f t="shared" si="10"/>
        <v>9945104</v>
      </c>
      <c r="AO32" s="110">
        <v>1947712</v>
      </c>
      <c r="AP32" s="110">
        <v>5905060</v>
      </c>
      <c r="AQ32" s="110">
        <v>1901105</v>
      </c>
      <c r="AR32" s="110">
        <v>191227</v>
      </c>
      <c r="AS32" s="110">
        <f t="shared" si="11"/>
        <v>7437917</v>
      </c>
      <c r="AT32" s="110">
        <v>1330412</v>
      </c>
      <c r="AU32" s="110">
        <v>5108044</v>
      </c>
      <c r="AV32" s="110">
        <v>999461</v>
      </c>
      <c r="AW32" s="110">
        <v>100958</v>
      </c>
      <c r="AX32" s="110">
        <f t="shared" si="12"/>
        <v>9039948</v>
      </c>
      <c r="AY32" s="110">
        <v>5831814</v>
      </c>
      <c r="AZ32" s="110">
        <v>2583005</v>
      </c>
      <c r="BA32" s="110">
        <v>472573</v>
      </c>
      <c r="BB32" s="110">
        <v>152556</v>
      </c>
      <c r="BC32" s="110">
        <v>3320842</v>
      </c>
      <c r="BD32" s="110">
        <v>15681</v>
      </c>
      <c r="BE32" s="110">
        <v>1642010</v>
      </c>
      <c r="BF32" s="110">
        <f t="shared" si="13"/>
        <v>40674660</v>
      </c>
      <c r="BG32" s="110">
        <f t="shared" si="14"/>
        <v>675042</v>
      </c>
      <c r="BH32" s="110">
        <f t="shared" si="15"/>
        <v>675042</v>
      </c>
      <c r="BI32" s="110">
        <v>0</v>
      </c>
      <c r="BJ32" s="110">
        <v>592280</v>
      </c>
      <c r="BK32" s="110">
        <v>0</v>
      </c>
      <c r="BL32" s="110">
        <v>82762</v>
      </c>
      <c r="BM32" s="110">
        <v>0</v>
      </c>
      <c r="BN32" s="110">
        <v>157169</v>
      </c>
      <c r="BO32" s="110">
        <f t="shared" si="16"/>
        <v>2334739</v>
      </c>
      <c r="BP32" s="110">
        <f t="shared" si="17"/>
        <v>388365</v>
      </c>
      <c r="BQ32" s="110">
        <v>217897</v>
      </c>
      <c r="BR32" s="110">
        <v>144067</v>
      </c>
      <c r="BS32" s="110">
        <v>26401</v>
      </c>
      <c r="BT32" s="110">
        <v>0</v>
      </c>
      <c r="BU32" s="110">
        <f t="shared" si="18"/>
        <v>367218</v>
      </c>
      <c r="BV32" s="110">
        <v>88045</v>
      </c>
      <c r="BW32" s="110">
        <v>279173</v>
      </c>
      <c r="BX32" s="110">
        <v>0</v>
      </c>
      <c r="BY32" s="110">
        <v>0</v>
      </c>
      <c r="BZ32" s="110">
        <f t="shared" si="19"/>
        <v>1579156</v>
      </c>
      <c r="CA32" s="110">
        <v>1039419</v>
      </c>
      <c r="CB32" s="110">
        <v>402158</v>
      </c>
      <c r="CC32" s="110">
        <v>9914</v>
      </c>
      <c r="CD32" s="110">
        <v>127665</v>
      </c>
      <c r="CE32" s="110">
        <v>1386256</v>
      </c>
      <c r="CF32" s="110">
        <v>0</v>
      </c>
      <c r="CG32" s="110">
        <v>17797</v>
      </c>
      <c r="CH32" s="110">
        <f t="shared" si="20"/>
        <v>3027578</v>
      </c>
      <c r="CI32" s="110">
        <f t="shared" ref="CI32:CX32" si="103">SUM(AE32,+BG32)</f>
        <v>13168084</v>
      </c>
      <c r="CJ32" s="110">
        <f t="shared" si="103"/>
        <v>13147463</v>
      </c>
      <c r="CK32" s="110">
        <f t="shared" si="103"/>
        <v>0</v>
      </c>
      <c r="CL32" s="110">
        <f t="shared" si="103"/>
        <v>12372477</v>
      </c>
      <c r="CM32" s="110">
        <f t="shared" si="103"/>
        <v>200196</v>
      </c>
      <c r="CN32" s="110">
        <f t="shared" si="103"/>
        <v>574790</v>
      </c>
      <c r="CO32" s="110">
        <f t="shared" si="103"/>
        <v>20621</v>
      </c>
      <c r="CP32" s="110">
        <f t="shared" si="103"/>
        <v>2191944</v>
      </c>
      <c r="CQ32" s="110">
        <f t="shared" si="103"/>
        <v>28874347</v>
      </c>
      <c r="CR32" s="110">
        <f t="shared" si="103"/>
        <v>10333469</v>
      </c>
      <c r="CS32" s="110">
        <f t="shared" si="103"/>
        <v>2165609</v>
      </c>
      <c r="CT32" s="110">
        <f t="shared" si="103"/>
        <v>6049127</v>
      </c>
      <c r="CU32" s="110">
        <f t="shared" si="103"/>
        <v>1927506</v>
      </c>
      <c r="CV32" s="110">
        <f t="shared" si="103"/>
        <v>191227</v>
      </c>
      <c r="CW32" s="110">
        <f t="shared" si="103"/>
        <v>7805135</v>
      </c>
      <c r="CX32" s="110">
        <f t="shared" si="103"/>
        <v>1418457</v>
      </c>
      <c r="CY32" s="110">
        <f t="shared" ref="CY32:DJ32" si="104">SUM(AU32,+BW32)</f>
        <v>5387217</v>
      </c>
      <c r="CZ32" s="110">
        <f t="shared" si="104"/>
        <v>999461</v>
      </c>
      <c r="DA32" s="110">
        <f t="shared" si="104"/>
        <v>100958</v>
      </c>
      <c r="DB32" s="110">
        <f t="shared" si="104"/>
        <v>10619104</v>
      </c>
      <c r="DC32" s="110">
        <f t="shared" si="104"/>
        <v>6871233</v>
      </c>
      <c r="DD32" s="110">
        <f t="shared" si="104"/>
        <v>2985163</v>
      </c>
      <c r="DE32" s="110">
        <f t="shared" si="104"/>
        <v>482487</v>
      </c>
      <c r="DF32" s="110">
        <f t="shared" si="104"/>
        <v>280221</v>
      </c>
      <c r="DG32" s="110">
        <f t="shared" si="104"/>
        <v>4707098</v>
      </c>
      <c r="DH32" s="110">
        <f t="shared" si="104"/>
        <v>15681</v>
      </c>
      <c r="DI32" s="110">
        <f t="shared" si="104"/>
        <v>1659807</v>
      </c>
      <c r="DJ32" s="110">
        <f t="shared" si="104"/>
        <v>43702238</v>
      </c>
    </row>
    <row r="33" spans="1:114" s="112" customFormat="1" ht="12.75" customHeight="1">
      <c r="A33" s="108" t="s">
        <v>536</v>
      </c>
      <c r="B33" s="109" t="s">
        <v>537</v>
      </c>
      <c r="C33" s="108" t="s">
        <v>433</v>
      </c>
      <c r="D33" s="110">
        <f t="shared" si="0"/>
        <v>107064377</v>
      </c>
      <c r="E33" s="110">
        <f t="shared" si="1"/>
        <v>22000213</v>
      </c>
      <c r="F33" s="110">
        <v>2549172</v>
      </c>
      <c r="G33" s="110">
        <v>64164</v>
      </c>
      <c r="H33" s="110">
        <v>5847300</v>
      </c>
      <c r="I33" s="110">
        <v>10984349</v>
      </c>
      <c r="J33" s="111" t="s">
        <v>703</v>
      </c>
      <c r="K33" s="110">
        <v>2555228</v>
      </c>
      <c r="L33" s="110">
        <v>85064164</v>
      </c>
      <c r="M33" s="110">
        <f t="shared" si="2"/>
        <v>7139216</v>
      </c>
      <c r="N33" s="110">
        <f t="shared" si="3"/>
        <v>820163</v>
      </c>
      <c r="O33" s="110">
        <v>8980</v>
      </c>
      <c r="P33" s="110">
        <v>4973</v>
      </c>
      <c r="Q33" s="110">
        <v>322000</v>
      </c>
      <c r="R33" s="110">
        <v>454776</v>
      </c>
      <c r="S33" s="111" t="s">
        <v>703</v>
      </c>
      <c r="T33" s="110">
        <v>29434</v>
      </c>
      <c r="U33" s="110">
        <v>6319053</v>
      </c>
      <c r="V33" s="110">
        <f t="shared" ref="V33:AA33" si="105">+SUM(D33,M33)</f>
        <v>114203593</v>
      </c>
      <c r="W33" s="110">
        <f t="shared" si="105"/>
        <v>22820376</v>
      </c>
      <c r="X33" s="110">
        <f t="shared" si="105"/>
        <v>2558152</v>
      </c>
      <c r="Y33" s="110">
        <f t="shared" si="105"/>
        <v>69137</v>
      </c>
      <c r="Z33" s="110">
        <f t="shared" si="105"/>
        <v>6169300</v>
      </c>
      <c r="AA33" s="110">
        <f t="shared" si="105"/>
        <v>11439125</v>
      </c>
      <c r="AB33" s="111" t="s">
        <v>703</v>
      </c>
      <c r="AC33" s="110">
        <f t="shared" si="5"/>
        <v>2584662</v>
      </c>
      <c r="AD33" s="110">
        <f t="shared" si="6"/>
        <v>91383217</v>
      </c>
      <c r="AE33" s="110">
        <f t="shared" si="7"/>
        <v>9063784</v>
      </c>
      <c r="AF33" s="110">
        <f t="shared" si="8"/>
        <v>9063491</v>
      </c>
      <c r="AG33" s="110">
        <v>199827</v>
      </c>
      <c r="AH33" s="110">
        <v>8792152</v>
      </c>
      <c r="AI33" s="110">
        <v>50488</v>
      </c>
      <c r="AJ33" s="110">
        <v>21024</v>
      </c>
      <c r="AK33" s="110">
        <v>293</v>
      </c>
      <c r="AL33" s="110">
        <v>2534855</v>
      </c>
      <c r="AM33" s="110">
        <f t="shared" si="9"/>
        <v>76833350</v>
      </c>
      <c r="AN33" s="110">
        <f t="shared" si="10"/>
        <v>31757191</v>
      </c>
      <c r="AO33" s="110">
        <v>7624503</v>
      </c>
      <c r="AP33" s="110">
        <v>22577892</v>
      </c>
      <c r="AQ33" s="110">
        <v>1512787</v>
      </c>
      <c r="AR33" s="110">
        <v>42009</v>
      </c>
      <c r="AS33" s="110">
        <f t="shared" si="11"/>
        <v>10835605</v>
      </c>
      <c r="AT33" s="110">
        <v>3470730</v>
      </c>
      <c r="AU33" s="110">
        <v>7286944</v>
      </c>
      <c r="AV33" s="110">
        <v>77931</v>
      </c>
      <c r="AW33" s="110">
        <v>606438</v>
      </c>
      <c r="AX33" s="110">
        <f t="shared" si="12"/>
        <v>33582185</v>
      </c>
      <c r="AY33" s="110">
        <v>24527655</v>
      </c>
      <c r="AZ33" s="110">
        <v>7563785</v>
      </c>
      <c r="BA33" s="110">
        <v>1124047</v>
      </c>
      <c r="BB33" s="110">
        <v>366698</v>
      </c>
      <c r="BC33" s="110">
        <v>16220094</v>
      </c>
      <c r="BD33" s="110">
        <v>51931</v>
      </c>
      <c r="BE33" s="110">
        <v>2412294</v>
      </c>
      <c r="BF33" s="110">
        <f t="shared" si="13"/>
        <v>88309428</v>
      </c>
      <c r="BG33" s="110">
        <f t="shared" si="14"/>
        <v>459699</v>
      </c>
      <c r="BH33" s="110">
        <f t="shared" si="15"/>
        <v>459613</v>
      </c>
      <c r="BI33" s="110">
        <v>0</v>
      </c>
      <c r="BJ33" s="110">
        <v>459585</v>
      </c>
      <c r="BK33" s="110">
        <v>28</v>
      </c>
      <c r="BL33" s="110">
        <v>0</v>
      </c>
      <c r="BM33" s="110">
        <v>86</v>
      </c>
      <c r="BN33" s="110">
        <v>18000</v>
      </c>
      <c r="BO33" s="110">
        <f t="shared" si="16"/>
        <v>5369667</v>
      </c>
      <c r="BP33" s="110">
        <f t="shared" si="17"/>
        <v>1750123</v>
      </c>
      <c r="BQ33" s="110">
        <v>897140</v>
      </c>
      <c r="BR33" s="110">
        <v>661761</v>
      </c>
      <c r="BS33" s="110">
        <v>191222</v>
      </c>
      <c r="BT33" s="110">
        <v>0</v>
      </c>
      <c r="BU33" s="110">
        <f t="shared" si="18"/>
        <v>1154424</v>
      </c>
      <c r="BV33" s="110">
        <v>98032</v>
      </c>
      <c r="BW33" s="110">
        <v>1043299</v>
      </c>
      <c r="BX33" s="110">
        <v>13093</v>
      </c>
      <c r="BY33" s="110">
        <v>13</v>
      </c>
      <c r="BZ33" s="110">
        <f t="shared" si="19"/>
        <v>2453247</v>
      </c>
      <c r="CA33" s="110">
        <v>1182297</v>
      </c>
      <c r="CB33" s="110">
        <v>946930</v>
      </c>
      <c r="CC33" s="110">
        <v>150190</v>
      </c>
      <c r="CD33" s="110">
        <v>173830</v>
      </c>
      <c r="CE33" s="110">
        <v>892306</v>
      </c>
      <c r="CF33" s="110">
        <v>11860</v>
      </c>
      <c r="CG33" s="110">
        <v>399544</v>
      </c>
      <c r="CH33" s="110">
        <f t="shared" si="20"/>
        <v>6228910</v>
      </c>
      <c r="CI33" s="110">
        <f t="shared" ref="CI33:CW33" si="106">SUM(AE33,+BG33)</f>
        <v>9523483</v>
      </c>
      <c r="CJ33" s="110">
        <f t="shared" si="106"/>
        <v>9523104</v>
      </c>
      <c r="CK33" s="110">
        <f t="shared" si="106"/>
        <v>199827</v>
      </c>
      <c r="CL33" s="110">
        <f t="shared" si="106"/>
        <v>9251737</v>
      </c>
      <c r="CM33" s="110">
        <f t="shared" si="106"/>
        <v>50516</v>
      </c>
      <c r="CN33" s="110">
        <f t="shared" si="106"/>
        <v>21024</v>
      </c>
      <c r="CO33" s="110">
        <f t="shared" si="106"/>
        <v>379</v>
      </c>
      <c r="CP33" s="110">
        <f t="shared" si="106"/>
        <v>2552855</v>
      </c>
      <c r="CQ33" s="110">
        <f t="shared" si="106"/>
        <v>82203017</v>
      </c>
      <c r="CR33" s="110">
        <f t="shared" si="106"/>
        <v>33507314</v>
      </c>
      <c r="CS33" s="110">
        <f t="shared" si="106"/>
        <v>8521643</v>
      </c>
      <c r="CT33" s="110">
        <f t="shared" si="106"/>
        <v>23239653</v>
      </c>
      <c r="CU33" s="110">
        <f t="shared" si="106"/>
        <v>1704009</v>
      </c>
      <c r="CV33" s="110">
        <f t="shared" si="106"/>
        <v>42009</v>
      </c>
      <c r="CW33" s="110">
        <f t="shared" si="106"/>
        <v>11990029</v>
      </c>
      <c r="CX33" s="110">
        <f>SUM(AT33,+BV33)</f>
        <v>3568762</v>
      </c>
      <c r="CY33" s="110">
        <f>SUM(AU33,+BW33)</f>
        <v>8330243</v>
      </c>
      <c r="CZ33" s="110">
        <f>SUM(AV33,+BX33)</f>
        <v>91024</v>
      </c>
      <c r="DA33" s="110">
        <f>SUM(AW33,+BY33)</f>
        <v>606451</v>
      </c>
      <c r="DB33" s="110">
        <f t="shared" ref="DB33:DJ33" si="107">SUM(AX33,+BZ33)</f>
        <v>36035432</v>
      </c>
      <c r="DC33" s="110">
        <f t="shared" si="107"/>
        <v>25709952</v>
      </c>
      <c r="DD33" s="110">
        <f t="shared" si="107"/>
        <v>8510715</v>
      </c>
      <c r="DE33" s="110">
        <f t="shared" si="107"/>
        <v>1274237</v>
      </c>
      <c r="DF33" s="110">
        <f t="shared" si="107"/>
        <v>540528</v>
      </c>
      <c r="DG33" s="110">
        <f t="shared" si="107"/>
        <v>17112400</v>
      </c>
      <c r="DH33" s="110">
        <f t="shared" si="107"/>
        <v>63791</v>
      </c>
      <c r="DI33" s="110">
        <f t="shared" si="107"/>
        <v>2811838</v>
      </c>
      <c r="DJ33" s="110">
        <f t="shared" si="107"/>
        <v>94538338</v>
      </c>
    </row>
    <row r="34" spans="1:114" s="112" customFormat="1" ht="12.75" customHeight="1">
      <c r="A34" s="108" t="s">
        <v>539</v>
      </c>
      <c r="B34" s="109" t="s">
        <v>540</v>
      </c>
      <c r="C34" s="108" t="s">
        <v>394</v>
      </c>
      <c r="D34" s="110">
        <f t="shared" si="0"/>
        <v>70236650</v>
      </c>
      <c r="E34" s="110">
        <f t="shared" si="1"/>
        <v>17667273</v>
      </c>
      <c r="F34" s="110">
        <v>849814</v>
      </c>
      <c r="G34" s="110">
        <v>50745</v>
      </c>
      <c r="H34" s="110">
        <v>4345051</v>
      </c>
      <c r="I34" s="110">
        <v>7491286</v>
      </c>
      <c r="J34" s="111" t="s">
        <v>703</v>
      </c>
      <c r="K34" s="110">
        <v>4930377</v>
      </c>
      <c r="L34" s="110">
        <v>52569377</v>
      </c>
      <c r="M34" s="110">
        <f t="shared" si="2"/>
        <v>5529384</v>
      </c>
      <c r="N34" s="110">
        <f t="shared" si="3"/>
        <v>2090129</v>
      </c>
      <c r="O34" s="110">
        <v>14583</v>
      </c>
      <c r="P34" s="110">
        <v>177</v>
      </c>
      <c r="Q34" s="110">
        <v>303500</v>
      </c>
      <c r="R34" s="110">
        <v>1131439</v>
      </c>
      <c r="S34" s="111" t="s">
        <v>703</v>
      </c>
      <c r="T34" s="110">
        <v>640430</v>
      </c>
      <c r="U34" s="110">
        <v>3439255</v>
      </c>
      <c r="V34" s="110">
        <f t="shared" ref="V34:AA34" si="108">+SUM(D34,M34)</f>
        <v>75766034</v>
      </c>
      <c r="W34" s="110">
        <f t="shared" si="108"/>
        <v>19757402</v>
      </c>
      <c r="X34" s="110">
        <f t="shared" si="108"/>
        <v>864397</v>
      </c>
      <c r="Y34" s="110">
        <f t="shared" si="108"/>
        <v>50922</v>
      </c>
      <c r="Z34" s="110">
        <f t="shared" si="108"/>
        <v>4648551</v>
      </c>
      <c r="AA34" s="110">
        <f t="shared" si="108"/>
        <v>8622725</v>
      </c>
      <c r="AB34" s="111" t="s">
        <v>703</v>
      </c>
      <c r="AC34" s="110">
        <f t="shared" si="5"/>
        <v>5570807</v>
      </c>
      <c r="AD34" s="110">
        <f t="shared" si="6"/>
        <v>56008632</v>
      </c>
      <c r="AE34" s="110">
        <f t="shared" si="7"/>
        <v>6805791</v>
      </c>
      <c r="AF34" s="110">
        <f t="shared" si="8"/>
        <v>6755676</v>
      </c>
      <c r="AG34" s="110">
        <v>84778</v>
      </c>
      <c r="AH34" s="110">
        <v>6297955</v>
      </c>
      <c r="AI34" s="110">
        <v>368342</v>
      </c>
      <c r="AJ34" s="110">
        <v>4601</v>
      </c>
      <c r="AK34" s="110">
        <v>50115</v>
      </c>
      <c r="AL34" s="110">
        <v>466791</v>
      </c>
      <c r="AM34" s="110">
        <f t="shared" si="9"/>
        <v>55635718</v>
      </c>
      <c r="AN34" s="110">
        <f t="shared" si="10"/>
        <v>23627510</v>
      </c>
      <c r="AO34" s="110">
        <v>4440095</v>
      </c>
      <c r="AP34" s="110">
        <v>14007323</v>
      </c>
      <c r="AQ34" s="110">
        <v>4642082</v>
      </c>
      <c r="AR34" s="110">
        <v>538010</v>
      </c>
      <c r="AS34" s="110">
        <f t="shared" si="11"/>
        <v>10686317</v>
      </c>
      <c r="AT34" s="110">
        <v>3532132</v>
      </c>
      <c r="AU34" s="110">
        <v>5860758</v>
      </c>
      <c r="AV34" s="110">
        <v>1293427</v>
      </c>
      <c r="AW34" s="110">
        <v>232962</v>
      </c>
      <c r="AX34" s="110">
        <f t="shared" si="12"/>
        <v>21043776</v>
      </c>
      <c r="AY34" s="110">
        <v>9267855</v>
      </c>
      <c r="AZ34" s="110">
        <v>9388003</v>
      </c>
      <c r="BA34" s="110">
        <v>1548088</v>
      </c>
      <c r="BB34" s="110">
        <v>839830</v>
      </c>
      <c r="BC34" s="110">
        <v>6038512</v>
      </c>
      <c r="BD34" s="110">
        <v>45153</v>
      </c>
      <c r="BE34" s="110">
        <v>1289838</v>
      </c>
      <c r="BF34" s="110">
        <f t="shared" si="13"/>
        <v>63731347</v>
      </c>
      <c r="BG34" s="110">
        <f t="shared" si="14"/>
        <v>423250</v>
      </c>
      <c r="BH34" s="110">
        <f t="shared" si="15"/>
        <v>422833</v>
      </c>
      <c r="BI34" s="110">
        <v>18899</v>
      </c>
      <c r="BJ34" s="110">
        <v>384739</v>
      </c>
      <c r="BK34" s="110">
        <v>0</v>
      </c>
      <c r="BL34" s="110">
        <v>19195</v>
      </c>
      <c r="BM34" s="110">
        <v>417</v>
      </c>
      <c r="BN34" s="110">
        <v>0</v>
      </c>
      <c r="BO34" s="110">
        <f t="shared" si="16"/>
        <v>3499098</v>
      </c>
      <c r="BP34" s="110">
        <f t="shared" si="17"/>
        <v>1174219</v>
      </c>
      <c r="BQ34" s="110">
        <v>521427</v>
      </c>
      <c r="BR34" s="110">
        <v>500319</v>
      </c>
      <c r="BS34" s="110">
        <v>152473</v>
      </c>
      <c r="BT34" s="110">
        <v>0</v>
      </c>
      <c r="BU34" s="110">
        <f t="shared" si="18"/>
        <v>773266</v>
      </c>
      <c r="BV34" s="110">
        <v>59905</v>
      </c>
      <c r="BW34" s="110">
        <v>681918</v>
      </c>
      <c r="BX34" s="110">
        <v>31443</v>
      </c>
      <c r="BY34" s="110">
        <v>19890</v>
      </c>
      <c r="BZ34" s="110">
        <f t="shared" si="19"/>
        <v>1531723</v>
      </c>
      <c r="CA34" s="110">
        <v>680495</v>
      </c>
      <c r="CB34" s="110">
        <v>623895</v>
      </c>
      <c r="CC34" s="110">
        <v>171557</v>
      </c>
      <c r="CD34" s="110">
        <v>55776</v>
      </c>
      <c r="CE34" s="110">
        <v>676666</v>
      </c>
      <c r="CF34" s="110">
        <v>0</v>
      </c>
      <c r="CG34" s="110">
        <v>930370</v>
      </c>
      <c r="CH34" s="110">
        <f t="shared" si="20"/>
        <v>4852718</v>
      </c>
      <c r="CI34" s="110">
        <f t="shared" ref="CI34:CX34" si="109">SUM(AE34,+BG34)</f>
        <v>7229041</v>
      </c>
      <c r="CJ34" s="110">
        <f t="shared" si="109"/>
        <v>7178509</v>
      </c>
      <c r="CK34" s="110">
        <f t="shared" si="109"/>
        <v>103677</v>
      </c>
      <c r="CL34" s="110">
        <f t="shared" si="109"/>
        <v>6682694</v>
      </c>
      <c r="CM34" s="110">
        <f t="shared" si="109"/>
        <v>368342</v>
      </c>
      <c r="CN34" s="110">
        <f t="shared" si="109"/>
        <v>23796</v>
      </c>
      <c r="CO34" s="110">
        <f t="shared" si="109"/>
        <v>50532</v>
      </c>
      <c r="CP34" s="110">
        <f t="shared" si="109"/>
        <v>466791</v>
      </c>
      <c r="CQ34" s="110">
        <f t="shared" si="109"/>
        <v>59134816</v>
      </c>
      <c r="CR34" s="110">
        <f t="shared" si="109"/>
        <v>24801729</v>
      </c>
      <c r="CS34" s="110">
        <f t="shared" si="109"/>
        <v>4961522</v>
      </c>
      <c r="CT34" s="110">
        <f t="shared" si="109"/>
        <v>14507642</v>
      </c>
      <c r="CU34" s="110">
        <f t="shared" si="109"/>
        <v>4794555</v>
      </c>
      <c r="CV34" s="110">
        <f t="shared" si="109"/>
        <v>538010</v>
      </c>
      <c r="CW34" s="110">
        <f t="shared" si="109"/>
        <v>11459583</v>
      </c>
      <c r="CX34" s="110">
        <f t="shared" si="109"/>
        <v>3592037</v>
      </c>
      <c r="CY34" s="110">
        <f t="shared" ref="CY34:DJ34" si="110">SUM(AU34,+BW34)</f>
        <v>6542676</v>
      </c>
      <c r="CZ34" s="110">
        <f t="shared" si="110"/>
        <v>1324870</v>
      </c>
      <c r="DA34" s="110">
        <f t="shared" si="110"/>
        <v>252852</v>
      </c>
      <c r="DB34" s="110">
        <f t="shared" si="110"/>
        <v>22575499</v>
      </c>
      <c r="DC34" s="110">
        <f t="shared" si="110"/>
        <v>9948350</v>
      </c>
      <c r="DD34" s="110">
        <f t="shared" si="110"/>
        <v>10011898</v>
      </c>
      <c r="DE34" s="110">
        <f t="shared" si="110"/>
        <v>1719645</v>
      </c>
      <c r="DF34" s="110">
        <f t="shared" si="110"/>
        <v>895606</v>
      </c>
      <c r="DG34" s="110">
        <f t="shared" si="110"/>
        <v>6715178</v>
      </c>
      <c r="DH34" s="110">
        <f t="shared" si="110"/>
        <v>45153</v>
      </c>
      <c r="DI34" s="110">
        <f t="shared" si="110"/>
        <v>2220208</v>
      </c>
      <c r="DJ34" s="110">
        <f t="shared" si="110"/>
        <v>68584065</v>
      </c>
    </row>
    <row r="35" spans="1:114" s="112" customFormat="1" ht="12.75" customHeight="1">
      <c r="A35" s="108" t="s">
        <v>545</v>
      </c>
      <c r="B35" s="109" t="s">
        <v>546</v>
      </c>
      <c r="C35" s="108" t="s">
        <v>547</v>
      </c>
      <c r="D35" s="110">
        <f t="shared" si="0"/>
        <v>26647959</v>
      </c>
      <c r="E35" s="110">
        <f t="shared" si="1"/>
        <v>5395322</v>
      </c>
      <c r="F35" s="110">
        <v>195481</v>
      </c>
      <c r="G35" s="110">
        <v>90119</v>
      </c>
      <c r="H35" s="110">
        <v>1751882</v>
      </c>
      <c r="I35" s="110">
        <v>2385839</v>
      </c>
      <c r="J35" s="111" t="s">
        <v>703</v>
      </c>
      <c r="K35" s="110">
        <v>972001</v>
      </c>
      <c r="L35" s="110">
        <v>21252637</v>
      </c>
      <c r="M35" s="110">
        <f t="shared" si="2"/>
        <v>4520481</v>
      </c>
      <c r="N35" s="110">
        <f t="shared" si="3"/>
        <v>648189</v>
      </c>
      <c r="O35" s="110">
        <v>9961</v>
      </c>
      <c r="P35" s="110">
        <v>3930</v>
      </c>
      <c r="Q35" s="110">
        <v>7000</v>
      </c>
      <c r="R35" s="110">
        <v>434335</v>
      </c>
      <c r="S35" s="111" t="s">
        <v>703</v>
      </c>
      <c r="T35" s="110">
        <v>192963</v>
      </c>
      <c r="U35" s="110">
        <v>3872292</v>
      </c>
      <c r="V35" s="110">
        <f t="shared" ref="V35:AA35" si="111">+SUM(D35,M35)</f>
        <v>31168440</v>
      </c>
      <c r="W35" s="110">
        <f t="shared" si="111"/>
        <v>6043511</v>
      </c>
      <c r="X35" s="110">
        <f t="shared" si="111"/>
        <v>205442</v>
      </c>
      <c r="Y35" s="110">
        <f t="shared" si="111"/>
        <v>94049</v>
      </c>
      <c r="Z35" s="110">
        <f t="shared" si="111"/>
        <v>1758882</v>
      </c>
      <c r="AA35" s="110">
        <f t="shared" si="111"/>
        <v>2820174</v>
      </c>
      <c r="AB35" s="111" t="s">
        <v>703</v>
      </c>
      <c r="AC35" s="110">
        <f t="shared" si="5"/>
        <v>1164964</v>
      </c>
      <c r="AD35" s="110">
        <f t="shared" si="6"/>
        <v>25124929</v>
      </c>
      <c r="AE35" s="110">
        <f t="shared" si="7"/>
        <v>2611304</v>
      </c>
      <c r="AF35" s="110">
        <f t="shared" si="8"/>
        <v>2600170</v>
      </c>
      <c r="AG35" s="110">
        <v>48332</v>
      </c>
      <c r="AH35" s="110">
        <v>2065301</v>
      </c>
      <c r="AI35" s="110">
        <v>444661</v>
      </c>
      <c r="AJ35" s="110">
        <v>41876</v>
      </c>
      <c r="AK35" s="110">
        <v>11134</v>
      </c>
      <c r="AL35" s="110">
        <v>2968765</v>
      </c>
      <c r="AM35" s="110">
        <f t="shared" si="9"/>
        <v>18469023</v>
      </c>
      <c r="AN35" s="110">
        <f t="shared" si="10"/>
        <v>7305429</v>
      </c>
      <c r="AO35" s="110">
        <v>1980060</v>
      </c>
      <c r="AP35" s="110">
        <v>4102538</v>
      </c>
      <c r="AQ35" s="110">
        <v>1137985</v>
      </c>
      <c r="AR35" s="110">
        <v>84846</v>
      </c>
      <c r="AS35" s="110">
        <f t="shared" si="11"/>
        <v>3182245</v>
      </c>
      <c r="AT35" s="110">
        <v>474752</v>
      </c>
      <c r="AU35" s="110">
        <v>2383387</v>
      </c>
      <c r="AV35" s="110">
        <v>324106</v>
      </c>
      <c r="AW35" s="110">
        <v>146550</v>
      </c>
      <c r="AX35" s="110">
        <f t="shared" si="12"/>
        <v>7822700</v>
      </c>
      <c r="AY35" s="110">
        <v>2652096</v>
      </c>
      <c r="AZ35" s="110">
        <v>3856148</v>
      </c>
      <c r="BA35" s="110">
        <v>891580</v>
      </c>
      <c r="BB35" s="110">
        <v>422876</v>
      </c>
      <c r="BC35" s="110">
        <v>1964285</v>
      </c>
      <c r="BD35" s="110">
        <v>12099</v>
      </c>
      <c r="BE35" s="110">
        <v>634582</v>
      </c>
      <c r="BF35" s="110">
        <f t="shared" si="13"/>
        <v>21714909</v>
      </c>
      <c r="BG35" s="110">
        <f t="shared" si="14"/>
        <v>10790</v>
      </c>
      <c r="BH35" s="110">
        <f t="shared" si="15"/>
        <v>10790</v>
      </c>
      <c r="BI35" s="110">
        <v>0</v>
      </c>
      <c r="BJ35" s="110">
        <v>10264</v>
      </c>
      <c r="BK35" s="110">
        <v>526</v>
      </c>
      <c r="BL35" s="110">
        <v>0</v>
      </c>
      <c r="BM35" s="110">
        <v>0</v>
      </c>
      <c r="BN35" s="110">
        <v>9000</v>
      </c>
      <c r="BO35" s="110">
        <f t="shared" si="16"/>
        <v>2942715</v>
      </c>
      <c r="BP35" s="110">
        <f t="shared" si="17"/>
        <v>454672</v>
      </c>
      <c r="BQ35" s="110">
        <v>264968</v>
      </c>
      <c r="BR35" s="110">
        <v>107438</v>
      </c>
      <c r="BS35" s="110">
        <v>82266</v>
      </c>
      <c r="BT35" s="110">
        <v>0</v>
      </c>
      <c r="BU35" s="110">
        <f t="shared" si="18"/>
        <v>759465</v>
      </c>
      <c r="BV35" s="110">
        <v>68199</v>
      </c>
      <c r="BW35" s="110">
        <v>682722</v>
      </c>
      <c r="BX35" s="110">
        <v>8544</v>
      </c>
      <c r="BY35" s="110">
        <v>7722</v>
      </c>
      <c r="BZ35" s="110">
        <f t="shared" si="19"/>
        <v>1719657</v>
      </c>
      <c r="CA35" s="110">
        <v>679555</v>
      </c>
      <c r="CB35" s="110">
        <v>654047</v>
      </c>
      <c r="CC35" s="110">
        <v>185608</v>
      </c>
      <c r="CD35" s="110">
        <v>200447</v>
      </c>
      <c r="CE35" s="110">
        <v>1415031</v>
      </c>
      <c r="CF35" s="110">
        <v>1199</v>
      </c>
      <c r="CG35" s="110">
        <v>142945</v>
      </c>
      <c r="CH35" s="110">
        <f t="shared" si="20"/>
        <v>3096450</v>
      </c>
      <c r="CI35" s="110">
        <f t="shared" ref="CI35:CX35" si="112">SUM(AE35,+BG35)</f>
        <v>2622094</v>
      </c>
      <c r="CJ35" s="110">
        <f t="shared" si="112"/>
        <v>2610960</v>
      </c>
      <c r="CK35" s="110">
        <f t="shared" si="112"/>
        <v>48332</v>
      </c>
      <c r="CL35" s="110">
        <f t="shared" si="112"/>
        <v>2075565</v>
      </c>
      <c r="CM35" s="110">
        <f t="shared" si="112"/>
        <v>445187</v>
      </c>
      <c r="CN35" s="110">
        <f t="shared" si="112"/>
        <v>41876</v>
      </c>
      <c r="CO35" s="110">
        <f t="shared" si="112"/>
        <v>11134</v>
      </c>
      <c r="CP35" s="110">
        <f t="shared" si="112"/>
        <v>2977765</v>
      </c>
      <c r="CQ35" s="110">
        <f t="shared" si="112"/>
        <v>21411738</v>
      </c>
      <c r="CR35" s="110">
        <f t="shared" si="112"/>
        <v>7760101</v>
      </c>
      <c r="CS35" s="110">
        <f t="shared" si="112"/>
        <v>2245028</v>
      </c>
      <c r="CT35" s="110">
        <f t="shared" si="112"/>
        <v>4209976</v>
      </c>
      <c r="CU35" s="110">
        <f t="shared" si="112"/>
        <v>1220251</v>
      </c>
      <c r="CV35" s="110">
        <f t="shared" si="112"/>
        <v>84846</v>
      </c>
      <c r="CW35" s="110">
        <f t="shared" si="112"/>
        <v>3941710</v>
      </c>
      <c r="CX35" s="110">
        <f t="shared" si="112"/>
        <v>542951</v>
      </c>
      <c r="CY35" s="110">
        <f t="shared" ref="CY35:DJ35" si="113">SUM(AU35,+BW35)</f>
        <v>3066109</v>
      </c>
      <c r="CZ35" s="110">
        <f t="shared" si="113"/>
        <v>332650</v>
      </c>
      <c r="DA35" s="110">
        <f t="shared" si="113"/>
        <v>154272</v>
      </c>
      <c r="DB35" s="110">
        <f t="shared" si="113"/>
        <v>9542357</v>
      </c>
      <c r="DC35" s="110">
        <f t="shared" si="113"/>
        <v>3331651</v>
      </c>
      <c r="DD35" s="110">
        <f t="shared" si="113"/>
        <v>4510195</v>
      </c>
      <c r="DE35" s="110">
        <f t="shared" si="113"/>
        <v>1077188</v>
      </c>
      <c r="DF35" s="110">
        <f t="shared" si="113"/>
        <v>623323</v>
      </c>
      <c r="DG35" s="110">
        <f t="shared" si="113"/>
        <v>3379316</v>
      </c>
      <c r="DH35" s="110">
        <f t="shared" si="113"/>
        <v>13298</v>
      </c>
      <c r="DI35" s="110">
        <f t="shared" si="113"/>
        <v>777527</v>
      </c>
      <c r="DJ35" s="110">
        <f t="shared" si="113"/>
        <v>24811359</v>
      </c>
    </row>
    <row r="36" spans="1:114" s="112" customFormat="1" ht="12.75" customHeight="1">
      <c r="A36" s="108" t="s">
        <v>552</v>
      </c>
      <c r="B36" s="109" t="s">
        <v>553</v>
      </c>
      <c r="C36" s="108" t="s">
        <v>355</v>
      </c>
      <c r="D36" s="110">
        <f t="shared" si="0"/>
        <v>15016731</v>
      </c>
      <c r="E36" s="110">
        <f t="shared" si="1"/>
        <v>3008054</v>
      </c>
      <c r="F36" s="110">
        <v>209800</v>
      </c>
      <c r="G36" s="110">
        <v>20470</v>
      </c>
      <c r="H36" s="110">
        <v>810600</v>
      </c>
      <c r="I36" s="110">
        <v>1467260</v>
      </c>
      <c r="J36" s="111" t="s">
        <v>703</v>
      </c>
      <c r="K36" s="110">
        <v>499924</v>
      </c>
      <c r="L36" s="110">
        <v>12008677</v>
      </c>
      <c r="M36" s="110">
        <f t="shared" si="2"/>
        <v>3122874</v>
      </c>
      <c r="N36" s="110">
        <f t="shared" si="3"/>
        <v>248856</v>
      </c>
      <c r="O36" s="110">
        <v>94130</v>
      </c>
      <c r="P36" s="110">
        <v>75269</v>
      </c>
      <c r="Q36" s="110">
        <v>700</v>
      </c>
      <c r="R36" s="110">
        <v>50210</v>
      </c>
      <c r="S36" s="111" t="s">
        <v>703</v>
      </c>
      <c r="T36" s="110">
        <v>28547</v>
      </c>
      <c r="U36" s="110">
        <v>2874018</v>
      </c>
      <c r="V36" s="110">
        <f t="shared" ref="V36:AA36" si="114">+SUM(D36,M36)</f>
        <v>18139605</v>
      </c>
      <c r="W36" s="110">
        <f t="shared" si="114"/>
        <v>3256910</v>
      </c>
      <c r="X36" s="110">
        <f t="shared" si="114"/>
        <v>303930</v>
      </c>
      <c r="Y36" s="110">
        <f t="shared" si="114"/>
        <v>95739</v>
      </c>
      <c r="Z36" s="110">
        <f t="shared" si="114"/>
        <v>811300</v>
      </c>
      <c r="AA36" s="110">
        <f t="shared" si="114"/>
        <v>1517470</v>
      </c>
      <c r="AB36" s="111" t="s">
        <v>703</v>
      </c>
      <c r="AC36" s="110">
        <f t="shared" si="5"/>
        <v>528471</v>
      </c>
      <c r="AD36" s="110">
        <f t="shared" si="6"/>
        <v>14882695</v>
      </c>
      <c r="AE36" s="110">
        <f t="shared" si="7"/>
        <v>1133963</v>
      </c>
      <c r="AF36" s="110">
        <f t="shared" si="8"/>
        <v>1132823</v>
      </c>
      <c r="AG36" s="110">
        <v>0</v>
      </c>
      <c r="AH36" s="110">
        <v>981686</v>
      </c>
      <c r="AI36" s="110">
        <v>151137</v>
      </c>
      <c r="AJ36" s="110">
        <v>0</v>
      </c>
      <c r="AK36" s="110">
        <v>1140</v>
      </c>
      <c r="AL36" s="110">
        <v>313302</v>
      </c>
      <c r="AM36" s="110">
        <f t="shared" si="9"/>
        <v>10216464</v>
      </c>
      <c r="AN36" s="110">
        <f t="shared" si="10"/>
        <v>3523349</v>
      </c>
      <c r="AO36" s="110">
        <v>1325335</v>
      </c>
      <c r="AP36" s="110">
        <v>1725658</v>
      </c>
      <c r="AQ36" s="110">
        <v>429904</v>
      </c>
      <c r="AR36" s="110">
        <v>42452</v>
      </c>
      <c r="AS36" s="110">
        <f t="shared" si="11"/>
        <v>2069241</v>
      </c>
      <c r="AT36" s="110">
        <v>420947</v>
      </c>
      <c r="AU36" s="110">
        <v>1510531</v>
      </c>
      <c r="AV36" s="110">
        <v>137763</v>
      </c>
      <c r="AW36" s="110">
        <v>51035</v>
      </c>
      <c r="AX36" s="110">
        <f t="shared" si="12"/>
        <v>4562368</v>
      </c>
      <c r="AY36" s="110">
        <v>2437462</v>
      </c>
      <c r="AZ36" s="110">
        <v>1553126</v>
      </c>
      <c r="BA36" s="110">
        <v>380392</v>
      </c>
      <c r="BB36" s="110">
        <v>191388</v>
      </c>
      <c r="BC36" s="110">
        <v>2937663</v>
      </c>
      <c r="BD36" s="110">
        <v>10471</v>
      </c>
      <c r="BE36" s="110">
        <v>415339</v>
      </c>
      <c r="BF36" s="110">
        <f t="shared" si="13"/>
        <v>11765766</v>
      </c>
      <c r="BG36" s="110">
        <f t="shared" si="14"/>
        <v>0</v>
      </c>
      <c r="BH36" s="110">
        <f t="shared" si="15"/>
        <v>0</v>
      </c>
      <c r="BI36" s="110">
        <v>0</v>
      </c>
      <c r="BJ36" s="110">
        <v>0</v>
      </c>
      <c r="BK36" s="110">
        <v>0</v>
      </c>
      <c r="BL36" s="110">
        <v>0</v>
      </c>
      <c r="BM36" s="110">
        <v>0</v>
      </c>
      <c r="BN36" s="110">
        <v>107260</v>
      </c>
      <c r="BO36" s="110">
        <f t="shared" si="16"/>
        <v>517753</v>
      </c>
      <c r="BP36" s="110">
        <f t="shared" si="17"/>
        <v>186068</v>
      </c>
      <c r="BQ36" s="110">
        <v>108082</v>
      </c>
      <c r="BR36" s="110">
        <v>35367</v>
      </c>
      <c r="BS36" s="110">
        <v>42619</v>
      </c>
      <c r="BT36" s="110">
        <v>0</v>
      </c>
      <c r="BU36" s="110">
        <f t="shared" si="18"/>
        <v>107303</v>
      </c>
      <c r="BV36" s="110">
        <v>16001</v>
      </c>
      <c r="BW36" s="110">
        <v>91302</v>
      </c>
      <c r="BX36" s="110">
        <v>0</v>
      </c>
      <c r="BY36" s="110">
        <v>0</v>
      </c>
      <c r="BZ36" s="110">
        <f t="shared" si="19"/>
        <v>224382</v>
      </c>
      <c r="CA36" s="110">
        <v>4376</v>
      </c>
      <c r="CB36" s="110">
        <v>49949</v>
      </c>
      <c r="CC36" s="110">
        <v>0</v>
      </c>
      <c r="CD36" s="110">
        <v>170057</v>
      </c>
      <c r="CE36" s="110">
        <v>2236424</v>
      </c>
      <c r="CF36" s="110">
        <v>0</v>
      </c>
      <c r="CG36" s="110">
        <v>261437</v>
      </c>
      <c r="CH36" s="110">
        <f t="shared" si="20"/>
        <v>779190</v>
      </c>
      <c r="CI36" s="110">
        <f t="shared" ref="CI36:CX36" si="115">SUM(AE36,+BG36)</f>
        <v>1133963</v>
      </c>
      <c r="CJ36" s="110">
        <f t="shared" si="115"/>
        <v>1132823</v>
      </c>
      <c r="CK36" s="110">
        <f t="shared" si="115"/>
        <v>0</v>
      </c>
      <c r="CL36" s="110">
        <f t="shared" si="115"/>
        <v>981686</v>
      </c>
      <c r="CM36" s="110">
        <f t="shared" si="115"/>
        <v>151137</v>
      </c>
      <c r="CN36" s="110">
        <f t="shared" si="115"/>
        <v>0</v>
      </c>
      <c r="CO36" s="110">
        <f t="shared" si="115"/>
        <v>1140</v>
      </c>
      <c r="CP36" s="110">
        <f t="shared" si="115"/>
        <v>420562</v>
      </c>
      <c r="CQ36" s="110">
        <f t="shared" si="115"/>
        <v>10734217</v>
      </c>
      <c r="CR36" s="110">
        <f t="shared" si="115"/>
        <v>3709417</v>
      </c>
      <c r="CS36" s="110">
        <f t="shared" si="115"/>
        <v>1433417</v>
      </c>
      <c r="CT36" s="110">
        <f t="shared" si="115"/>
        <v>1761025</v>
      </c>
      <c r="CU36" s="110">
        <f t="shared" si="115"/>
        <v>472523</v>
      </c>
      <c r="CV36" s="110">
        <f t="shared" si="115"/>
        <v>42452</v>
      </c>
      <c r="CW36" s="110">
        <f t="shared" si="115"/>
        <v>2176544</v>
      </c>
      <c r="CX36" s="110">
        <f t="shared" si="115"/>
        <v>436948</v>
      </c>
      <c r="CY36" s="110">
        <f t="shared" ref="CY36:DJ36" si="116">SUM(AU36,+BW36)</f>
        <v>1601833</v>
      </c>
      <c r="CZ36" s="110">
        <f t="shared" si="116"/>
        <v>137763</v>
      </c>
      <c r="DA36" s="110">
        <f t="shared" si="116"/>
        <v>51035</v>
      </c>
      <c r="DB36" s="110">
        <f t="shared" si="116"/>
        <v>4786750</v>
      </c>
      <c r="DC36" s="110">
        <f t="shared" si="116"/>
        <v>2441838</v>
      </c>
      <c r="DD36" s="110">
        <f t="shared" si="116"/>
        <v>1603075</v>
      </c>
      <c r="DE36" s="110">
        <f t="shared" si="116"/>
        <v>380392</v>
      </c>
      <c r="DF36" s="110">
        <f t="shared" si="116"/>
        <v>361445</v>
      </c>
      <c r="DG36" s="110">
        <f t="shared" si="116"/>
        <v>5174087</v>
      </c>
      <c r="DH36" s="110">
        <f t="shared" si="116"/>
        <v>10471</v>
      </c>
      <c r="DI36" s="110">
        <f t="shared" si="116"/>
        <v>676776</v>
      </c>
      <c r="DJ36" s="110">
        <f t="shared" si="116"/>
        <v>12544956</v>
      </c>
    </row>
    <row r="37" spans="1:114" s="112" customFormat="1" ht="12.75" customHeight="1">
      <c r="A37" s="108" t="s">
        <v>560</v>
      </c>
      <c r="B37" s="109" t="s">
        <v>561</v>
      </c>
      <c r="C37" s="108" t="s">
        <v>388</v>
      </c>
      <c r="D37" s="110">
        <f t="shared" si="0"/>
        <v>9580688</v>
      </c>
      <c r="E37" s="110">
        <f t="shared" si="1"/>
        <v>2852777</v>
      </c>
      <c r="F37" s="110">
        <v>495170</v>
      </c>
      <c r="G37" s="110">
        <v>10104</v>
      </c>
      <c r="H37" s="110">
        <v>67500</v>
      </c>
      <c r="I37" s="110">
        <v>1660276</v>
      </c>
      <c r="J37" s="111" t="s">
        <v>703</v>
      </c>
      <c r="K37" s="110">
        <v>619727</v>
      </c>
      <c r="L37" s="110">
        <v>6727911</v>
      </c>
      <c r="M37" s="110">
        <f t="shared" si="2"/>
        <v>1132708</v>
      </c>
      <c r="N37" s="110">
        <f t="shared" si="3"/>
        <v>247596</v>
      </c>
      <c r="O37" s="110">
        <v>0</v>
      </c>
      <c r="P37" s="110">
        <v>0</v>
      </c>
      <c r="Q37" s="110">
        <v>224500</v>
      </c>
      <c r="R37" s="110">
        <v>20419</v>
      </c>
      <c r="S37" s="111" t="s">
        <v>703</v>
      </c>
      <c r="T37" s="110">
        <v>2677</v>
      </c>
      <c r="U37" s="110">
        <v>885112</v>
      </c>
      <c r="V37" s="110">
        <f t="shared" ref="V37:AA37" si="117">+SUM(D37,M37)</f>
        <v>10713396</v>
      </c>
      <c r="W37" s="110">
        <f t="shared" si="117"/>
        <v>3100373</v>
      </c>
      <c r="X37" s="110">
        <f t="shared" si="117"/>
        <v>495170</v>
      </c>
      <c r="Y37" s="110">
        <f t="shared" si="117"/>
        <v>10104</v>
      </c>
      <c r="Z37" s="110">
        <f t="shared" si="117"/>
        <v>292000</v>
      </c>
      <c r="AA37" s="110">
        <f t="shared" si="117"/>
        <v>1680695</v>
      </c>
      <c r="AB37" s="111" t="s">
        <v>703</v>
      </c>
      <c r="AC37" s="110">
        <f t="shared" si="5"/>
        <v>622404</v>
      </c>
      <c r="AD37" s="110">
        <f t="shared" si="6"/>
        <v>7613023</v>
      </c>
      <c r="AE37" s="110">
        <f t="shared" si="7"/>
        <v>1556312</v>
      </c>
      <c r="AF37" s="110">
        <f t="shared" si="8"/>
        <v>1556312</v>
      </c>
      <c r="AG37" s="110">
        <v>0</v>
      </c>
      <c r="AH37" s="110">
        <v>1556312</v>
      </c>
      <c r="AI37" s="110">
        <v>0</v>
      </c>
      <c r="AJ37" s="110">
        <v>0</v>
      </c>
      <c r="AK37" s="110">
        <v>0</v>
      </c>
      <c r="AL37" s="110">
        <v>602057</v>
      </c>
      <c r="AM37" s="110">
        <f t="shared" si="9"/>
        <v>5635330</v>
      </c>
      <c r="AN37" s="110">
        <f t="shared" si="10"/>
        <v>445673</v>
      </c>
      <c r="AO37" s="110">
        <v>338367</v>
      </c>
      <c r="AP37" s="110">
        <v>52409</v>
      </c>
      <c r="AQ37" s="110">
        <v>54897</v>
      </c>
      <c r="AR37" s="110">
        <v>0</v>
      </c>
      <c r="AS37" s="110">
        <f t="shared" si="11"/>
        <v>721538</v>
      </c>
      <c r="AT37" s="110">
        <v>156777</v>
      </c>
      <c r="AU37" s="110">
        <v>564683</v>
      </c>
      <c r="AV37" s="110">
        <v>78</v>
      </c>
      <c r="AW37" s="110">
        <v>0</v>
      </c>
      <c r="AX37" s="110">
        <f t="shared" si="12"/>
        <v>4466508</v>
      </c>
      <c r="AY37" s="110">
        <v>2482095</v>
      </c>
      <c r="AZ37" s="110">
        <v>1955270</v>
      </c>
      <c r="BA37" s="110">
        <v>3144</v>
      </c>
      <c r="BB37" s="110">
        <v>25999</v>
      </c>
      <c r="BC37" s="110">
        <v>1549274</v>
      </c>
      <c r="BD37" s="110">
        <v>1611</v>
      </c>
      <c r="BE37" s="110">
        <v>237715</v>
      </c>
      <c r="BF37" s="110">
        <f t="shared" si="13"/>
        <v>7429357</v>
      </c>
      <c r="BG37" s="110">
        <f t="shared" si="14"/>
        <v>0</v>
      </c>
      <c r="BH37" s="110">
        <f t="shared" si="15"/>
        <v>0</v>
      </c>
      <c r="BI37" s="110">
        <v>0</v>
      </c>
      <c r="BJ37" s="110">
        <v>0</v>
      </c>
      <c r="BK37" s="110">
        <v>0</v>
      </c>
      <c r="BL37" s="110">
        <v>0</v>
      </c>
      <c r="BM37" s="110">
        <v>0</v>
      </c>
      <c r="BN37" s="110">
        <v>335875</v>
      </c>
      <c r="BO37" s="110">
        <f t="shared" si="16"/>
        <v>57374</v>
      </c>
      <c r="BP37" s="110">
        <f t="shared" si="17"/>
        <v>18279</v>
      </c>
      <c r="BQ37" s="110">
        <v>16542</v>
      </c>
      <c r="BR37" s="110">
        <v>1390</v>
      </c>
      <c r="BS37" s="110">
        <v>347</v>
      </c>
      <c r="BT37" s="110">
        <v>0</v>
      </c>
      <c r="BU37" s="110">
        <f t="shared" si="18"/>
        <v>2730</v>
      </c>
      <c r="BV37" s="110">
        <v>0</v>
      </c>
      <c r="BW37" s="110">
        <v>2730</v>
      </c>
      <c r="BX37" s="110">
        <v>0</v>
      </c>
      <c r="BY37" s="110">
        <v>0</v>
      </c>
      <c r="BZ37" s="110">
        <f t="shared" si="19"/>
        <v>36365</v>
      </c>
      <c r="CA37" s="110">
        <v>31731</v>
      </c>
      <c r="CB37" s="110">
        <v>4051</v>
      </c>
      <c r="CC37" s="110">
        <v>0</v>
      </c>
      <c r="CD37" s="110">
        <v>583</v>
      </c>
      <c r="CE37" s="110">
        <v>711757</v>
      </c>
      <c r="CF37" s="110">
        <v>0</v>
      </c>
      <c r="CG37" s="110">
        <v>27702</v>
      </c>
      <c r="CH37" s="110">
        <f t="shared" si="20"/>
        <v>85076</v>
      </c>
      <c r="CI37" s="110">
        <f t="shared" ref="CI37:CW37" si="118">SUM(AE37,+BG37)</f>
        <v>1556312</v>
      </c>
      <c r="CJ37" s="110">
        <f t="shared" si="118"/>
        <v>1556312</v>
      </c>
      <c r="CK37" s="110">
        <f t="shared" si="118"/>
        <v>0</v>
      </c>
      <c r="CL37" s="110">
        <f t="shared" si="118"/>
        <v>1556312</v>
      </c>
      <c r="CM37" s="110">
        <f t="shared" si="118"/>
        <v>0</v>
      </c>
      <c r="CN37" s="110">
        <f t="shared" si="118"/>
        <v>0</v>
      </c>
      <c r="CO37" s="110">
        <f t="shared" si="118"/>
        <v>0</v>
      </c>
      <c r="CP37" s="110">
        <f t="shared" si="118"/>
        <v>937932</v>
      </c>
      <c r="CQ37" s="110">
        <f t="shared" si="118"/>
        <v>5692704</v>
      </c>
      <c r="CR37" s="110">
        <f t="shared" si="118"/>
        <v>463952</v>
      </c>
      <c r="CS37" s="110">
        <f t="shared" si="118"/>
        <v>354909</v>
      </c>
      <c r="CT37" s="110">
        <f t="shared" si="118"/>
        <v>53799</v>
      </c>
      <c r="CU37" s="110">
        <f t="shared" si="118"/>
        <v>55244</v>
      </c>
      <c r="CV37" s="110">
        <f t="shared" si="118"/>
        <v>0</v>
      </c>
      <c r="CW37" s="110">
        <f t="shared" si="118"/>
        <v>724268</v>
      </c>
      <c r="CX37" s="110">
        <f>SUM(AT37,+BV37)</f>
        <v>156777</v>
      </c>
      <c r="CY37" s="110">
        <f>SUM(AU37,+BW37)</f>
        <v>567413</v>
      </c>
      <c r="CZ37" s="110">
        <f>SUM(AV37,+BX37)</f>
        <v>78</v>
      </c>
      <c r="DA37" s="110">
        <f>SUM(AW37,+BY37)</f>
        <v>0</v>
      </c>
      <c r="DB37" s="110">
        <f t="shared" ref="DB37:DJ37" si="119">SUM(AX37,+BZ37)</f>
        <v>4502873</v>
      </c>
      <c r="DC37" s="110">
        <f t="shared" si="119"/>
        <v>2513826</v>
      </c>
      <c r="DD37" s="110">
        <f t="shared" si="119"/>
        <v>1959321</v>
      </c>
      <c r="DE37" s="110">
        <f t="shared" si="119"/>
        <v>3144</v>
      </c>
      <c r="DF37" s="110">
        <f t="shared" si="119"/>
        <v>26582</v>
      </c>
      <c r="DG37" s="110">
        <f t="shared" si="119"/>
        <v>2261031</v>
      </c>
      <c r="DH37" s="110">
        <f t="shared" si="119"/>
        <v>1611</v>
      </c>
      <c r="DI37" s="110">
        <f t="shared" si="119"/>
        <v>265417</v>
      </c>
      <c r="DJ37" s="110">
        <f t="shared" si="119"/>
        <v>7514433</v>
      </c>
    </row>
    <row r="38" spans="1:114" s="112" customFormat="1" ht="12.75" customHeight="1">
      <c r="A38" s="108" t="s">
        <v>565</v>
      </c>
      <c r="B38" s="109" t="s">
        <v>566</v>
      </c>
      <c r="C38" s="108" t="s">
        <v>388</v>
      </c>
      <c r="D38" s="110">
        <f t="shared" si="0"/>
        <v>12265150</v>
      </c>
      <c r="E38" s="110">
        <f t="shared" si="1"/>
        <v>5001310</v>
      </c>
      <c r="F38" s="110">
        <v>54429</v>
      </c>
      <c r="G38" s="110">
        <v>0</v>
      </c>
      <c r="H38" s="110">
        <v>2105138</v>
      </c>
      <c r="I38" s="110">
        <v>1842974</v>
      </c>
      <c r="J38" s="111" t="s">
        <v>703</v>
      </c>
      <c r="K38" s="110">
        <v>998769</v>
      </c>
      <c r="L38" s="110">
        <v>7263840</v>
      </c>
      <c r="M38" s="110">
        <f t="shared" si="2"/>
        <v>1539340</v>
      </c>
      <c r="N38" s="110">
        <f t="shared" si="3"/>
        <v>283515</v>
      </c>
      <c r="O38" s="110">
        <v>18623</v>
      </c>
      <c r="P38" s="110">
        <v>0</v>
      </c>
      <c r="Q38" s="110">
        <v>51200</v>
      </c>
      <c r="R38" s="110">
        <v>182921</v>
      </c>
      <c r="S38" s="111" t="s">
        <v>703</v>
      </c>
      <c r="T38" s="110">
        <v>30771</v>
      </c>
      <c r="U38" s="110">
        <v>1255825</v>
      </c>
      <c r="V38" s="110">
        <f t="shared" ref="V38:AA38" si="120">+SUM(D38,M38)</f>
        <v>13804490</v>
      </c>
      <c r="W38" s="110">
        <f t="shared" si="120"/>
        <v>5284825</v>
      </c>
      <c r="X38" s="110">
        <f t="shared" si="120"/>
        <v>73052</v>
      </c>
      <c r="Y38" s="110">
        <f t="shared" si="120"/>
        <v>0</v>
      </c>
      <c r="Z38" s="110">
        <f t="shared" si="120"/>
        <v>2156338</v>
      </c>
      <c r="AA38" s="110">
        <f t="shared" si="120"/>
        <v>2025895</v>
      </c>
      <c r="AB38" s="111" t="s">
        <v>703</v>
      </c>
      <c r="AC38" s="110">
        <f t="shared" si="5"/>
        <v>1029540</v>
      </c>
      <c r="AD38" s="110">
        <f t="shared" si="6"/>
        <v>8519665</v>
      </c>
      <c r="AE38" s="110">
        <f t="shared" si="7"/>
        <v>1820625</v>
      </c>
      <c r="AF38" s="110">
        <f t="shared" si="8"/>
        <v>1637135</v>
      </c>
      <c r="AG38" s="110">
        <v>0</v>
      </c>
      <c r="AH38" s="110">
        <v>1569333</v>
      </c>
      <c r="AI38" s="110">
        <v>66355</v>
      </c>
      <c r="AJ38" s="110">
        <v>1447</v>
      </c>
      <c r="AK38" s="110">
        <v>183490</v>
      </c>
      <c r="AL38" s="110">
        <v>8837</v>
      </c>
      <c r="AM38" s="110">
        <f t="shared" si="9"/>
        <v>8039103</v>
      </c>
      <c r="AN38" s="110">
        <f t="shared" si="10"/>
        <v>1180640</v>
      </c>
      <c r="AO38" s="110">
        <v>940416</v>
      </c>
      <c r="AP38" s="110">
        <v>123356</v>
      </c>
      <c r="AQ38" s="110">
        <v>104636</v>
      </c>
      <c r="AR38" s="110">
        <v>12232</v>
      </c>
      <c r="AS38" s="110">
        <f t="shared" si="11"/>
        <v>1342880</v>
      </c>
      <c r="AT38" s="110">
        <v>195829</v>
      </c>
      <c r="AU38" s="110">
        <v>694767</v>
      </c>
      <c r="AV38" s="110">
        <v>452284</v>
      </c>
      <c r="AW38" s="110">
        <v>12162</v>
      </c>
      <c r="AX38" s="110">
        <f t="shared" si="12"/>
        <v>5503142</v>
      </c>
      <c r="AY38" s="110">
        <v>1922946</v>
      </c>
      <c r="AZ38" s="110">
        <v>3360580</v>
      </c>
      <c r="BA38" s="110">
        <v>87512</v>
      </c>
      <c r="BB38" s="110">
        <v>132104</v>
      </c>
      <c r="BC38" s="110">
        <v>2069193</v>
      </c>
      <c r="BD38" s="110">
        <v>279</v>
      </c>
      <c r="BE38" s="110">
        <v>327392</v>
      </c>
      <c r="BF38" s="110">
        <f t="shared" si="13"/>
        <v>10187120</v>
      </c>
      <c r="BG38" s="110">
        <f t="shared" si="14"/>
        <v>106858</v>
      </c>
      <c r="BH38" s="110">
        <f t="shared" si="15"/>
        <v>106858</v>
      </c>
      <c r="BI38" s="110">
        <v>22122</v>
      </c>
      <c r="BJ38" s="110">
        <v>73386</v>
      </c>
      <c r="BK38" s="110">
        <v>0</v>
      </c>
      <c r="BL38" s="110">
        <v>11350</v>
      </c>
      <c r="BM38" s="110">
        <v>0</v>
      </c>
      <c r="BN38" s="110">
        <v>0</v>
      </c>
      <c r="BO38" s="110">
        <f t="shared" si="16"/>
        <v>1113623</v>
      </c>
      <c r="BP38" s="110">
        <f t="shared" si="17"/>
        <v>190285</v>
      </c>
      <c r="BQ38" s="110">
        <v>151094</v>
      </c>
      <c r="BR38" s="110">
        <v>0</v>
      </c>
      <c r="BS38" s="110">
        <v>39191</v>
      </c>
      <c r="BT38" s="110">
        <v>0</v>
      </c>
      <c r="BU38" s="110">
        <f t="shared" si="18"/>
        <v>294012</v>
      </c>
      <c r="BV38" s="110">
        <v>42054</v>
      </c>
      <c r="BW38" s="110">
        <v>251958</v>
      </c>
      <c r="BX38" s="110">
        <v>0</v>
      </c>
      <c r="BY38" s="110">
        <v>0</v>
      </c>
      <c r="BZ38" s="110">
        <f t="shared" si="19"/>
        <v>629326</v>
      </c>
      <c r="CA38" s="110">
        <v>49570</v>
      </c>
      <c r="CB38" s="110">
        <v>569063</v>
      </c>
      <c r="CC38" s="110">
        <v>0</v>
      </c>
      <c r="CD38" s="110">
        <v>10693</v>
      </c>
      <c r="CE38" s="110">
        <v>316801</v>
      </c>
      <c r="CF38" s="110">
        <v>0</v>
      </c>
      <c r="CG38" s="110">
        <v>2058</v>
      </c>
      <c r="CH38" s="110">
        <f t="shared" si="20"/>
        <v>1222539</v>
      </c>
      <c r="CI38" s="110">
        <f t="shared" ref="CI38:CX38" si="121">SUM(AE38,+BG38)</f>
        <v>1927483</v>
      </c>
      <c r="CJ38" s="110">
        <f t="shared" si="121"/>
        <v>1743993</v>
      </c>
      <c r="CK38" s="110">
        <f t="shared" si="121"/>
        <v>22122</v>
      </c>
      <c r="CL38" s="110">
        <f t="shared" si="121"/>
        <v>1642719</v>
      </c>
      <c r="CM38" s="110">
        <f t="shared" si="121"/>
        <v>66355</v>
      </c>
      <c r="CN38" s="110">
        <f t="shared" si="121"/>
        <v>12797</v>
      </c>
      <c r="CO38" s="110">
        <f t="shared" si="121"/>
        <v>183490</v>
      </c>
      <c r="CP38" s="110">
        <f t="shared" si="121"/>
        <v>8837</v>
      </c>
      <c r="CQ38" s="110">
        <f t="shared" si="121"/>
        <v>9152726</v>
      </c>
      <c r="CR38" s="110">
        <f t="shared" si="121"/>
        <v>1370925</v>
      </c>
      <c r="CS38" s="110">
        <f t="shared" si="121"/>
        <v>1091510</v>
      </c>
      <c r="CT38" s="110">
        <f t="shared" si="121"/>
        <v>123356</v>
      </c>
      <c r="CU38" s="110">
        <f t="shared" si="121"/>
        <v>143827</v>
      </c>
      <c r="CV38" s="110">
        <f t="shared" si="121"/>
        <v>12232</v>
      </c>
      <c r="CW38" s="110">
        <f t="shared" si="121"/>
        <v>1636892</v>
      </c>
      <c r="CX38" s="110">
        <f t="shared" si="121"/>
        <v>237883</v>
      </c>
      <c r="CY38" s="110">
        <f t="shared" ref="CY38:DJ38" si="122">SUM(AU38,+BW38)</f>
        <v>946725</v>
      </c>
      <c r="CZ38" s="110">
        <f t="shared" si="122"/>
        <v>452284</v>
      </c>
      <c r="DA38" s="110">
        <f t="shared" si="122"/>
        <v>12162</v>
      </c>
      <c r="DB38" s="110">
        <f t="shared" si="122"/>
        <v>6132468</v>
      </c>
      <c r="DC38" s="110">
        <f t="shared" si="122"/>
        <v>1972516</v>
      </c>
      <c r="DD38" s="110">
        <f t="shared" si="122"/>
        <v>3929643</v>
      </c>
      <c r="DE38" s="110">
        <f t="shared" si="122"/>
        <v>87512</v>
      </c>
      <c r="DF38" s="110">
        <f t="shared" si="122"/>
        <v>142797</v>
      </c>
      <c r="DG38" s="110">
        <f t="shared" si="122"/>
        <v>2385994</v>
      </c>
      <c r="DH38" s="110">
        <f t="shared" si="122"/>
        <v>279</v>
      </c>
      <c r="DI38" s="110">
        <f t="shared" si="122"/>
        <v>329450</v>
      </c>
      <c r="DJ38" s="110">
        <f t="shared" si="122"/>
        <v>11409659</v>
      </c>
    </row>
    <row r="39" spans="1:114" s="112" customFormat="1" ht="12.75" customHeight="1">
      <c r="A39" s="108" t="s">
        <v>575</v>
      </c>
      <c r="B39" s="109" t="s">
        <v>576</v>
      </c>
      <c r="C39" s="108" t="s">
        <v>377</v>
      </c>
      <c r="D39" s="110">
        <f t="shared" si="0"/>
        <v>27191410</v>
      </c>
      <c r="E39" s="110">
        <f t="shared" si="1"/>
        <v>7868286</v>
      </c>
      <c r="F39" s="110">
        <v>295974</v>
      </c>
      <c r="G39" s="110">
        <v>2238</v>
      </c>
      <c r="H39" s="110">
        <v>1997300</v>
      </c>
      <c r="I39" s="110">
        <v>3606411</v>
      </c>
      <c r="J39" s="111" t="s">
        <v>703</v>
      </c>
      <c r="K39" s="110">
        <v>1966363</v>
      </c>
      <c r="L39" s="110">
        <v>19323124</v>
      </c>
      <c r="M39" s="110">
        <f t="shared" si="2"/>
        <v>5020629</v>
      </c>
      <c r="N39" s="110">
        <f t="shared" si="3"/>
        <v>314115</v>
      </c>
      <c r="O39" s="110">
        <v>14704</v>
      </c>
      <c r="P39" s="110">
        <v>10532</v>
      </c>
      <c r="Q39" s="110">
        <v>0</v>
      </c>
      <c r="R39" s="110">
        <v>264051</v>
      </c>
      <c r="S39" s="111" t="s">
        <v>703</v>
      </c>
      <c r="T39" s="110">
        <v>24828</v>
      </c>
      <c r="U39" s="110">
        <v>4706514</v>
      </c>
      <c r="V39" s="110">
        <f t="shared" ref="V39:AA39" si="123">+SUM(D39,M39)</f>
        <v>32212039</v>
      </c>
      <c r="W39" s="110">
        <f t="shared" si="123"/>
        <v>8182401</v>
      </c>
      <c r="X39" s="110">
        <f t="shared" si="123"/>
        <v>310678</v>
      </c>
      <c r="Y39" s="110">
        <f t="shared" si="123"/>
        <v>12770</v>
      </c>
      <c r="Z39" s="110">
        <f t="shared" si="123"/>
        <v>1997300</v>
      </c>
      <c r="AA39" s="110">
        <f t="shared" si="123"/>
        <v>3870462</v>
      </c>
      <c r="AB39" s="111" t="s">
        <v>703</v>
      </c>
      <c r="AC39" s="110">
        <f t="shared" si="5"/>
        <v>1991191</v>
      </c>
      <c r="AD39" s="110">
        <f t="shared" si="6"/>
        <v>24029638</v>
      </c>
      <c r="AE39" s="110">
        <f t="shared" si="7"/>
        <v>3148707</v>
      </c>
      <c r="AF39" s="110">
        <f t="shared" si="8"/>
        <v>3113705</v>
      </c>
      <c r="AG39" s="110">
        <v>53242</v>
      </c>
      <c r="AH39" s="110">
        <v>2769193</v>
      </c>
      <c r="AI39" s="110">
        <v>291270</v>
      </c>
      <c r="AJ39" s="110">
        <v>0</v>
      </c>
      <c r="AK39" s="110">
        <v>35002</v>
      </c>
      <c r="AL39" s="110">
        <v>193315</v>
      </c>
      <c r="AM39" s="110">
        <f t="shared" si="9"/>
        <v>19784651</v>
      </c>
      <c r="AN39" s="110">
        <f t="shared" si="10"/>
        <v>5462951</v>
      </c>
      <c r="AO39" s="110">
        <v>1237058</v>
      </c>
      <c r="AP39" s="110">
        <v>2621448</v>
      </c>
      <c r="AQ39" s="110">
        <v>1326484</v>
      </c>
      <c r="AR39" s="110">
        <v>277961</v>
      </c>
      <c r="AS39" s="110">
        <f t="shared" si="11"/>
        <v>2579332</v>
      </c>
      <c r="AT39" s="110">
        <v>478706</v>
      </c>
      <c r="AU39" s="110">
        <v>1715316</v>
      </c>
      <c r="AV39" s="110">
        <v>385310</v>
      </c>
      <c r="AW39" s="110">
        <v>126897</v>
      </c>
      <c r="AX39" s="110">
        <f t="shared" si="12"/>
        <v>11581117</v>
      </c>
      <c r="AY39" s="110">
        <v>4813857</v>
      </c>
      <c r="AZ39" s="110">
        <v>6175300</v>
      </c>
      <c r="BA39" s="110">
        <v>494471</v>
      </c>
      <c r="BB39" s="110">
        <v>97489</v>
      </c>
      <c r="BC39" s="110">
        <v>2915037</v>
      </c>
      <c r="BD39" s="110">
        <v>34354</v>
      </c>
      <c r="BE39" s="110">
        <v>1149700</v>
      </c>
      <c r="BF39" s="110">
        <f t="shared" si="13"/>
        <v>24083058</v>
      </c>
      <c r="BG39" s="110">
        <f t="shared" si="14"/>
        <v>25677</v>
      </c>
      <c r="BH39" s="110">
        <f t="shared" si="15"/>
        <v>0</v>
      </c>
      <c r="BI39" s="110">
        <v>0</v>
      </c>
      <c r="BJ39" s="110">
        <v>0</v>
      </c>
      <c r="BK39" s="110">
        <v>0</v>
      </c>
      <c r="BL39" s="110">
        <v>0</v>
      </c>
      <c r="BM39" s="110">
        <v>25677</v>
      </c>
      <c r="BN39" s="110">
        <v>356112</v>
      </c>
      <c r="BO39" s="110">
        <f t="shared" si="16"/>
        <v>2637166</v>
      </c>
      <c r="BP39" s="110">
        <f t="shared" si="17"/>
        <v>799619</v>
      </c>
      <c r="BQ39" s="110">
        <v>445482</v>
      </c>
      <c r="BR39" s="110">
        <v>173863</v>
      </c>
      <c r="BS39" s="110">
        <v>180274</v>
      </c>
      <c r="BT39" s="110">
        <v>0</v>
      </c>
      <c r="BU39" s="110">
        <f t="shared" si="18"/>
        <v>975989</v>
      </c>
      <c r="BV39" s="110">
        <v>37636</v>
      </c>
      <c r="BW39" s="110">
        <v>935525</v>
      </c>
      <c r="BX39" s="110">
        <v>2828</v>
      </c>
      <c r="BY39" s="110">
        <v>111</v>
      </c>
      <c r="BZ39" s="110">
        <f t="shared" si="19"/>
        <v>861447</v>
      </c>
      <c r="CA39" s="110">
        <v>204887</v>
      </c>
      <c r="CB39" s="110">
        <v>628532</v>
      </c>
      <c r="CC39" s="110">
        <v>18605</v>
      </c>
      <c r="CD39" s="110">
        <v>9423</v>
      </c>
      <c r="CE39" s="110">
        <v>1595337</v>
      </c>
      <c r="CF39" s="110">
        <v>0</v>
      </c>
      <c r="CG39" s="110">
        <v>406337</v>
      </c>
      <c r="CH39" s="110">
        <f t="shared" si="20"/>
        <v>3069180</v>
      </c>
      <c r="CI39" s="110">
        <f t="shared" ref="CI39:CX39" si="124">SUM(AE39,+BG39)</f>
        <v>3174384</v>
      </c>
      <c r="CJ39" s="110">
        <f t="shared" si="124"/>
        <v>3113705</v>
      </c>
      <c r="CK39" s="110">
        <f t="shared" si="124"/>
        <v>53242</v>
      </c>
      <c r="CL39" s="110">
        <f t="shared" si="124"/>
        <v>2769193</v>
      </c>
      <c r="CM39" s="110">
        <f t="shared" si="124"/>
        <v>291270</v>
      </c>
      <c r="CN39" s="110">
        <f t="shared" si="124"/>
        <v>0</v>
      </c>
      <c r="CO39" s="110">
        <f t="shared" si="124"/>
        <v>60679</v>
      </c>
      <c r="CP39" s="110">
        <f t="shared" si="124"/>
        <v>549427</v>
      </c>
      <c r="CQ39" s="110">
        <f t="shared" si="124"/>
        <v>22421817</v>
      </c>
      <c r="CR39" s="110">
        <f t="shared" si="124"/>
        <v>6262570</v>
      </c>
      <c r="CS39" s="110">
        <f t="shared" si="124"/>
        <v>1682540</v>
      </c>
      <c r="CT39" s="110">
        <f t="shared" si="124"/>
        <v>2795311</v>
      </c>
      <c r="CU39" s="110">
        <f t="shared" si="124"/>
        <v>1506758</v>
      </c>
      <c r="CV39" s="110">
        <f t="shared" si="124"/>
        <v>277961</v>
      </c>
      <c r="CW39" s="110">
        <f t="shared" si="124"/>
        <v>3555321</v>
      </c>
      <c r="CX39" s="110">
        <f t="shared" si="124"/>
        <v>516342</v>
      </c>
      <c r="CY39" s="110">
        <f t="shared" ref="CY39:DJ39" si="125">SUM(AU39,+BW39)</f>
        <v>2650841</v>
      </c>
      <c r="CZ39" s="110">
        <f t="shared" si="125"/>
        <v>388138</v>
      </c>
      <c r="DA39" s="110">
        <f t="shared" si="125"/>
        <v>127008</v>
      </c>
      <c r="DB39" s="110">
        <f t="shared" si="125"/>
        <v>12442564</v>
      </c>
      <c r="DC39" s="110">
        <f t="shared" si="125"/>
        <v>5018744</v>
      </c>
      <c r="DD39" s="110">
        <f t="shared" si="125"/>
        <v>6803832</v>
      </c>
      <c r="DE39" s="110">
        <f t="shared" si="125"/>
        <v>513076</v>
      </c>
      <c r="DF39" s="110">
        <f t="shared" si="125"/>
        <v>106912</v>
      </c>
      <c r="DG39" s="110">
        <f t="shared" si="125"/>
        <v>4510374</v>
      </c>
      <c r="DH39" s="110">
        <f t="shared" si="125"/>
        <v>34354</v>
      </c>
      <c r="DI39" s="110">
        <f t="shared" si="125"/>
        <v>1556037</v>
      </c>
      <c r="DJ39" s="110">
        <f t="shared" si="125"/>
        <v>27152238</v>
      </c>
    </row>
    <row r="40" spans="1:114" s="112" customFormat="1" ht="12.75" customHeight="1">
      <c r="A40" s="108" t="s">
        <v>581</v>
      </c>
      <c r="B40" s="109" t="s">
        <v>582</v>
      </c>
      <c r="C40" s="108" t="s">
        <v>369</v>
      </c>
      <c r="D40" s="110">
        <f t="shared" si="0"/>
        <v>43677260</v>
      </c>
      <c r="E40" s="110">
        <f t="shared" si="1"/>
        <v>14084777</v>
      </c>
      <c r="F40" s="110">
        <v>1946183</v>
      </c>
      <c r="G40" s="110">
        <v>46988</v>
      </c>
      <c r="H40" s="110">
        <v>4362400</v>
      </c>
      <c r="I40" s="110">
        <v>5509665</v>
      </c>
      <c r="J40" s="111" t="s">
        <v>703</v>
      </c>
      <c r="K40" s="110">
        <v>2219541</v>
      </c>
      <c r="L40" s="110">
        <v>29592483</v>
      </c>
      <c r="M40" s="110">
        <f t="shared" si="2"/>
        <v>5540370</v>
      </c>
      <c r="N40" s="110">
        <f t="shared" si="3"/>
        <v>901287</v>
      </c>
      <c r="O40" s="110">
        <v>12913</v>
      </c>
      <c r="P40" s="110">
        <v>4706</v>
      </c>
      <c r="Q40" s="110">
        <v>267500</v>
      </c>
      <c r="R40" s="110">
        <v>503842</v>
      </c>
      <c r="S40" s="111" t="s">
        <v>703</v>
      </c>
      <c r="T40" s="110">
        <v>112326</v>
      </c>
      <c r="U40" s="110">
        <v>4639083</v>
      </c>
      <c r="V40" s="110">
        <f t="shared" ref="V40:AA40" si="126">+SUM(D40,M40)</f>
        <v>49217630</v>
      </c>
      <c r="W40" s="110">
        <f t="shared" si="126"/>
        <v>14986064</v>
      </c>
      <c r="X40" s="110">
        <f t="shared" si="126"/>
        <v>1959096</v>
      </c>
      <c r="Y40" s="110">
        <f t="shared" si="126"/>
        <v>51694</v>
      </c>
      <c r="Z40" s="110">
        <f t="shared" si="126"/>
        <v>4629900</v>
      </c>
      <c r="AA40" s="110">
        <f t="shared" si="126"/>
        <v>6013507</v>
      </c>
      <c r="AB40" s="111" t="s">
        <v>703</v>
      </c>
      <c r="AC40" s="110">
        <f t="shared" si="5"/>
        <v>2331867</v>
      </c>
      <c r="AD40" s="110">
        <f t="shared" si="6"/>
        <v>34231566</v>
      </c>
      <c r="AE40" s="110">
        <f t="shared" si="7"/>
        <v>8511237</v>
      </c>
      <c r="AF40" s="110">
        <f t="shared" si="8"/>
        <v>8489170</v>
      </c>
      <c r="AG40" s="110">
        <v>0</v>
      </c>
      <c r="AH40" s="110">
        <v>6460464</v>
      </c>
      <c r="AI40" s="110">
        <v>2022930</v>
      </c>
      <c r="AJ40" s="110">
        <v>5776</v>
      </c>
      <c r="AK40" s="110">
        <v>22067</v>
      </c>
      <c r="AL40" s="110">
        <v>414694</v>
      </c>
      <c r="AM40" s="110">
        <f t="shared" si="9"/>
        <v>31005192</v>
      </c>
      <c r="AN40" s="110">
        <f t="shared" si="10"/>
        <v>6627316</v>
      </c>
      <c r="AO40" s="110">
        <v>1987870</v>
      </c>
      <c r="AP40" s="110">
        <v>3528735</v>
      </c>
      <c r="AQ40" s="110">
        <v>861053</v>
      </c>
      <c r="AR40" s="110">
        <v>249658</v>
      </c>
      <c r="AS40" s="110">
        <f t="shared" si="11"/>
        <v>6510497</v>
      </c>
      <c r="AT40" s="110">
        <v>1234185</v>
      </c>
      <c r="AU40" s="110">
        <v>4895429</v>
      </c>
      <c r="AV40" s="110">
        <v>380883</v>
      </c>
      <c r="AW40" s="110">
        <v>83624</v>
      </c>
      <c r="AX40" s="110">
        <f t="shared" si="12"/>
        <v>17777847</v>
      </c>
      <c r="AY40" s="110">
        <v>7152813</v>
      </c>
      <c r="AZ40" s="110">
        <v>9327258</v>
      </c>
      <c r="BA40" s="110">
        <v>569826</v>
      </c>
      <c r="BB40" s="110">
        <v>727950</v>
      </c>
      <c r="BC40" s="110">
        <v>3358962</v>
      </c>
      <c r="BD40" s="110">
        <v>5908</v>
      </c>
      <c r="BE40" s="110">
        <v>387175</v>
      </c>
      <c r="BF40" s="110">
        <f t="shared" si="13"/>
        <v>39903604</v>
      </c>
      <c r="BG40" s="110">
        <f t="shared" si="14"/>
        <v>375109</v>
      </c>
      <c r="BH40" s="110">
        <f t="shared" si="15"/>
        <v>366232</v>
      </c>
      <c r="BI40" s="110">
        <v>15040</v>
      </c>
      <c r="BJ40" s="110">
        <v>118331</v>
      </c>
      <c r="BK40" s="110">
        <v>224738</v>
      </c>
      <c r="BL40" s="110">
        <v>8123</v>
      </c>
      <c r="BM40" s="110">
        <v>8877</v>
      </c>
      <c r="BN40" s="110">
        <v>1183</v>
      </c>
      <c r="BO40" s="110">
        <f t="shared" si="16"/>
        <v>3801900</v>
      </c>
      <c r="BP40" s="110">
        <f t="shared" si="17"/>
        <v>572680</v>
      </c>
      <c r="BQ40" s="110">
        <v>254968</v>
      </c>
      <c r="BR40" s="110">
        <v>118713</v>
      </c>
      <c r="BS40" s="110">
        <v>198999</v>
      </c>
      <c r="BT40" s="110">
        <v>0</v>
      </c>
      <c r="BU40" s="110">
        <f t="shared" si="18"/>
        <v>1103211</v>
      </c>
      <c r="BV40" s="110">
        <v>73283</v>
      </c>
      <c r="BW40" s="110">
        <v>791753</v>
      </c>
      <c r="BX40" s="110">
        <v>238175</v>
      </c>
      <c r="BY40" s="110">
        <v>0</v>
      </c>
      <c r="BZ40" s="110">
        <f t="shared" si="19"/>
        <v>2126009</v>
      </c>
      <c r="CA40" s="110">
        <v>1088496</v>
      </c>
      <c r="CB40" s="110">
        <v>926889</v>
      </c>
      <c r="CC40" s="110">
        <v>69015</v>
      </c>
      <c r="CD40" s="110">
        <v>41609</v>
      </c>
      <c r="CE40" s="110">
        <v>1240795</v>
      </c>
      <c r="CF40" s="110">
        <v>0</v>
      </c>
      <c r="CG40" s="110">
        <v>121383</v>
      </c>
      <c r="CH40" s="110">
        <f t="shared" si="20"/>
        <v>4298392</v>
      </c>
      <c r="CI40" s="110">
        <f t="shared" ref="CI40:CW40" si="127">SUM(AE40,+BG40)</f>
        <v>8886346</v>
      </c>
      <c r="CJ40" s="110">
        <f t="shared" si="127"/>
        <v>8855402</v>
      </c>
      <c r="CK40" s="110">
        <f t="shared" si="127"/>
        <v>15040</v>
      </c>
      <c r="CL40" s="110">
        <f t="shared" si="127"/>
        <v>6578795</v>
      </c>
      <c r="CM40" s="110">
        <f t="shared" si="127"/>
        <v>2247668</v>
      </c>
      <c r="CN40" s="110">
        <f t="shared" si="127"/>
        <v>13899</v>
      </c>
      <c r="CO40" s="110">
        <f t="shared" si="127"/>
        <v>30944</v>
      </c>
      <c r="CP40" s="110">
        <f t="shared" si="127"/>
        <v>415877</v>
      </c>
      <c r="CQ40" s="110">
        <f t="shared" si="127"/>
        <v>34807092</v>
      </c>
      <c r="CR40" s="110">
        <f t="shared" si="127"/>
        <v>7199996</v>
      </c>
      <c r="CS40" s="110">
        <f t="shared" si="127"/>
        <v>2242838</v>
      </c>
      <c r="CT40" s="110">
        <f t="shared" si="127"/>
        <v>3647448</v>
      </c>
      <c r="CU40" s="110">
        <f t="shared" si="127"/>
        <v>1060052</v>
      </c>
      <c r="CV40" s="110">
        <f t="shared" si="127"/>
        <v>249658</v>
      </c>
      <c r="CW40" s="110">
        <f t="shared" si="127"/>
        <v>7613708</v>
      </c>
      <c r="CX40" s="110">
        <f t="shared" ref="CX40:DA41" si="128">SUM(AT40,+BV40)</f>
        <v>1307468</v>
      </c>
      <c r="CY40" s="110">
        <f t="shared" si="128"/>
        <v>5687182</v>
      </c>
      <c r="CZ40" s="110">
        <f t="shared" si="128"/>
        <v>619058</v>
      </c>
      <c r="DA40" s="110">
        <f t="shared" si="128"/>
        <v>83624</v>
      </c>
      <c r="DB40" s="110">
        <f t="shared" ref="DB40:DJ40" si="129">SUM(AX40,+BZ40)</f>
        <v>19903856</v>
      </c>
      <c r="DC40" s="110">
        <f t="shared" si="129"/>
        <v>8241309</v>
      </c>
      <c r="DD40" s="110">
        <f t="shared" si="129"/>
        <v>10254147</v>
      </c>
      <c r="DE40" s="110">
        <f t="shared" si="129"/>
        <v>638841</v>
      </c>
      <c r="DF40" s="110">
        <f t="shared" si="129"/>
        <v>769559</v>
      </c>
      <c r="DG40" s="110">
        <f t="shared" si="129"/>
        <v>4599757</v>
      </c>
      <c r="DH40" s="110">
        <f t="shared" si="129"/>
        <v>5908</v>
      </c>
      <c r="DI40" s="110">
        <f t="shared" si="129"/>
        <v>508558</v>
      </c>
      <c r="DJ40" s="110">
        <f t="shared" si="129"/>
        <v>44201996</v>
      </c>
    </row>
    <row r="41" spans="1:114" s="112" customFormat="1" ht="12.75" customHeight="1">
      <c r="A41" s="108" t="s">
        <v>589</v>
      </c>
      <c r="B41" s="109" t="s">
        <v>590</v>
      </c>
      <c r="C41" s="108" t="s">
        <v>388</v>
      </c>
      <c r="D41" s="110">
        <f t="shared" si="0"/>
        <v>25692791</v>
      </c>
      <c r="E41" s="110">
        <f t="shared" si="1"/>
        <v>9900028</v>
      </c>
      <c r="F41" s="110">
        <v>4348291</v>
      </c>
      <c r="G41" s="110">
        <v>33428</v>
      </c>
      <c r="H41" s="110">
        <v>1668600</v>
      </c>
      <c r="I41" s="110">
        <v>2366213</v>
      </c>
      <c r="J41" s="111" t="s">
        <v>703</v>
      </c>
      <c r="K41" s="110">
        <v>1483496</v>
      </c>
      <c r="L41" s="110">
        <v>15792763</v>
      </c>
      <c r="M41" s="110">
        <f t="shared" si="2"/>
        <v>2987584</v>
      </c>
      <c r="N41" s="110">
        <f t="shared" si="3"/>
        <v>673464</v>
      </c>
      <c r="O41" s="110">
        <v>4213</v>
      </c>
      <c r="P41" s="110">
        <v>6378</v>
      </c>
      <c r="Q41" s="110">
        <v>265000</v>
      </c>
      <c r="R41" s="110">
        <v>301141</v>
      </c>
      <c r="S41" s="111" t="s">
        <v>703</v>
      </c>
      <c r="T41" s="110">
        <v>96732</v>
      </c>
      <c r="U41" s="110">
        <v>2314120</v>
      </c>
      <c r="V41" s="110">
        <f t="shared" ref="V41:AA41" si="130">+SUM(D41,M41)</f>
        <v>28680375</v>
      </c>
      <c r="W41" s="110">
        <f t="shared" si="130"/>
        <v>10573492</v>
      </c>
      <c r="X41" s="110">
        <f t="shared" si="130"/>
        <v>4352504</v>
      </c>
      <c r="Y41" s="110">
        <f t="shared" si="130"/>
        <v>39806</v>
      </c>
      <c r="Z41" s="110">
        <f t="shared" si="130"/>
        <v>1933600</v>
      </c>
      <c r="AA41" s="110">
        <f t="shared" si="130"/>
        <v>2667354</v>
      </c>
      <c r="AB41" s="111" t="s">
        <v>703</v>
      </c>
      <c r="AC41" s="110">
        <f t="shared" si="5"/>
        <v>1580228</v>
      </c>
      <c r="AD41" s="110">
        <f t="shared" si="6"/>
        <v>18106883</v>
      </c>
      <c r="AE41" s="110">
        <f t="shared" si="7"/>
        <v>6173608</v>
      </c>
      <c r="AF41" s="110">
        <f t="shared" si="8"/>
        <v>6172044</v>
      </c>
      <c r="AG41" s="110">
        <v>11937</v>
      </c>
      <c r="AH41" s="110">
        <v>5805755</v>
      </c>
      <c r="AI41" s="110">
        <v>30650</v>
      </c>
      <c r="AJ41" s="110">
        <v>323702</v>
      </c>
      <c r="AK41" s="110">
        <v>1564</v>
      </c>
      <c r="AL41" s="110">
        <v>0</v>
      </c>
      <c r="AM41" s="110">
        <f t="shared" si="9"/>
        <v>16302219</v>
      </c>
      <c r="AN41" s="110">
        <f t="shared" si="10"/>
        <v>5153752</v>
      </c>
      <c r="AO41" s="110">
        <v>1419999</v>
      </c>
      <c r="AP41" s="110">
        <v>2749696</v>
      </c>
      <c r="AQ41" s="110">
        <v>749112</v>
      </c>
      <c r="AR41" s="110">
        <v>234945</v>
      </c>
      <c r="AS41" s="110">
        <f t="shared" si="11"/>
        <v>2674242</v>
      </c>
      <c r="AT41" s="110">
        <v>303819</v>
      </c>
      <c r="AU41" s="110">
        <v>2137148</v>
      </c>
      <c r="AV41" s="110">
        <v>233275</v>
      </c>
      <c r="AW41" s="110">
        <v>88094</v>
      </c>
      <c r="AX41" s="110">
        <f t="shared" si="12"/>
        <v>8378993</v>
      </c>
      <c r="AY41" s="110">
        <v>3752035</v>
      </c>
      <c r="AZ41" s="110">
        <v>3028557</v>
      </c>
      <c r="BA41" s="110">
        <v>355214</v>
      </c>
      <c r="BB41" s="110">
        <v>1243187</v>
      </c>
      <c r="BC41" s="110">
        <v>2293835</v>
      </c>
      <c r="BD41" s="110">
        <v>7138</v>
      </c>
      <c r="BE41" s="110">
        <v>923129</v>
      </c>
      <c r="BF41" s="110">
        <f t="shared" si="13"/>
        <v>23398956</v>
      </c>
      <c r="BG41" s="110">
        <f t="shared" si="14"/>
        <v>51625</v>
      </c>
      <c r="BH41" s="110">
        <f t="shared" si="15"/>
        <v>51625</v>
      </c>
      <c r="BI41" s="110">
        <v>8965</v>
      </c>
      <c r="BJ41" s="110">
        <v>42660</v>
      </c>
      <c r="BK41" s="110">
        <v>0</v>
      </c>
      <c r="BL41" s="110">
        <v>0</v>
      </c>
      <c r="BM41" s="110">
        <v>0</v>
      </c>
      <c r="BN41" s="110">
        <v>0</v>
      </c>
      <c r="BO41" s="110">
        <f t="shared" si="16"/>
        <v>2389044</v>
      </c>
      <c r="BP41" s="110">
        <f t="shared" si="17"/>
        <v>263601</v>
      </c>
      <c r="BQ41" s="110">
        <v>174678</v>
      </c>
      <c r="BR41" s="110">
        <v>0</v>
      </c>
      <c r="BS41" s="110">
        <v>88923</v>
      </c>
      <c r="BT41" s="110">
        <v>0</v>
      </c>
      <c r="BU41" s="110">
        <f t="shared" si="18"/>
        <v>743168</v>
      </c>
      <c r="BV41" s="110">
        <v>14052</v>
      </c>
      <c r="BW41" s="110">
        <v>720045</v>
      </c>
      <c r="BX41" s="110">
        <v>9071</v>
      </c>
      <c r="BY41" s="110">
        <v>7802</v>
      </c>
      <c r="BZ41" s="110">
        <f t="shared" si="19"/>
        <v>1371449</v>
      </c>
      <c r="CA41" s="110">
        <v>595333</v>
      </c>
      <c r="CB41" s="110">
        <v>566507</v>
      </c>
      <c r="CC41" s="110">
        <v>20689</v>
      </c>
      <c r="CD41" s="110">
        <v>188920</v>
      </c>
      <c r="CE41" s="110">
        <v>327446</v>
      </c>
      <c r="CF41" s="110">
        <v>3024</v>
      </c>
      <c r="CG41" s="110">
        <v>219469</v>
      </c>
      <c r="CH41" s="110">
        <f t="shared" si="20"/>
        <v>2660138</v>
      </c>
      <c r="CI41" s="110">
        <f t="shared" ref="CI41:CW41" si="131">SUM(AE41,+BG41)</f>
        <v>6225233</v>
      </c>
      <c r="CJ41" s="110">
        <f t="shared" si="131"/>
        <v>6223669</v>
      </c>
      <c r="CK41" s="110">
        <f t="shared" si="131"/>
        <v>20902</v>
      </c>
      <c r="CL41" s="110">
        <f t="shared" si="131"/>
        <v>5848415</v>
      </c>
      <c r="CM41" s="110">
        <f t="shared" si="131"/>
        <v>30650</v>
      </c>
      <c r="CN41" s="110">
        <f t="shared" si="131"/>
        <v>323702</v>
      </c>
      <c r="CO41" s="110">
        <f t="shared" si="131"/>
        <v>1564</v>
      </c>
      <c r="CP41" s="110">
        <f t="shared" si="131"/>
        <v>0</v>
      </c>
      <c r="CQ41" s="110">
        <f t="shared" si="131"/>
        <v>18691263</v>
      </c>
      <c r="CR41" s="110">
        <f t="shared" si="131"/>
        <v>5417353</v>
      </c>
      <c r="CS41" s="110">
        <f t="shared" si="131"/>
        <v>1594677</v>
      </c>
      <c r="CT41" s="110">
        <f t="shared" si="131"/>
        <v>2749696</v>
      </c>
      <c r="CU41" s="110">
        <f t="shared" si="131"/>
        <v>838035</v>
      </c>
      <c r="CV41" s="110">
        <f t="shared" si="131"/>
        <v>234945</v>
      </c>
      <c r="CW41" s="110">
        <f t="shared" si="131"/>
        <v>3417410</v>
      </c>
      <c r="CX41" s="110">
        <f t="shared" si="128"/>
        <v>317871</v>
      </c>
      <c r="CY41" s="110">
        <f t="shared" si="128"/>
        <v>2857193</v>
      </c>
      <c r="CZ41" s="110">
        <f t="shared" si="128"/>
        <v>242346</v>
      </c>
      <c r="DA41" s="110">
        <f t="shared" si="128"/>
        <v>95896</v>
      </c>
      <c r="DB41" s="110">
        <f t="shared" ref="DB41:DJ41" si="132">SUM(AX41,+BZ41)</f>
        <v>9750442</v>
      </c>
      <c r="DC41" s="110">
        <f t="shared" si="132"/>
        <v>4347368</v>
      </c>
      <c r="DD41" s="110">
        <f t="shared" si="132"/>
        <v>3595064</v>
      </c>
      <c r="DE41" s="110">
        <f t="shared" si="132"/>
        <v>375903</v>
      </c>
      <c r="DF41" s="110">
        <f t="shared" si="132"/>
        <v>1432107</v>
      </c>
      <c r="DG41" s="110">
        <f t="shared" si="132"/>
        <v>2621281</v>
      </c>
      <c r="DH41" s="110">
        <f t="shared" si="132"/>
        <v>10162</v>
      </c>
      <c r="DI41" s="110">
        <f t="shared" si="132"/>
        <v>1142598</v>
      </c>
      <c r="DJ41" s="110">
        <f t="shared" si="132"/>
        <v>26059094</v>
      </c>
    </row>
    <row r="42" spans="1:114" s="112" customFormat="1" ht="12.75" customHeight="1">
      <c r="A42" s="108" t="s">
        <v>596</v>
      </c>
      <c r="B42" s="109" t="s">
        <v>597</v>
      </c>
      <c r="C42" s="108" t="s">
        <v>357</v>
      </c>
      <c r="D42" s="110">
        <f t="shared" si="0"/>
        <v>13485032</v>
      </c>
      <c r="E42" s="110">
        <f t="shared" si="1"/>
        <v>1770635</v>
      </c>
      <c r="F42" s="110">
        <v>16000</v>
      </c>
      <c r="G42" s="110">
        <v>20892</v>
      </c>
      <c r="H42" s="110">
        <v>731600</v>
      </c>
      <c r="I42" s="110">
        <v>737320</v>
      </c>
      <c r="J42" s="111" t="s">
        <v>703</v>
      </c>
      <c r="K42" s="110">
        <v>264823</v>
      </c>
      <c r="L42" s="110">
        <v>11714397</v>
      </c>
      <c r="M42" s="110">
        <f t="shared" si="2"/>
        <v>2462712</v>
      </c>
      <c r="N42" s="110">
        <f t="shared" si="3"/>
        <v>370328</v>
      </c>
      <c r="O42" s="110">
        <v>1453</v>
      </c>
      <c r="P42" s="110">
        <v>691</v>
      </c>
      <c r="Q42" s="110">
        <v>26800</v>
      </c>
      <c r="R42" s="110">
        <v>306195</v>
      </c>
      <c r="S42" s="111" t="s">
        <v>703</v>
      </c>
      <c r="T42" s="110">
        <v>35189</v>
      </c>
      <c r="U42" s="110">
        <v>2092384</v>
      </c>
      <c r="V42" s="110">
        <f t="shared" ref="V42:AA42" si="133">+SUM(D42,M42)</f>
        <v>15947744</v>
      </c>
      <c r="W42" s="110">
        <f t="shared" si="133"/>
        <v>2140963</v>
      </c>
      <c r="X42" s="110">
        <f t="shared" si="133"/>
        <v>17453</v>
      </c>
      <c r="Y42" s="110">
        <f t="shared" si="133"/>
        <v>21583</v>
      </c>
      <c r="Z42" s="110">
        <f t="shared" si="133"/>
        <v>758400</v>
      </c>
      <c r="AA42" s="110">
        <f t="shared" si="133"/>
        <v>1043515</v>
      </c>
      <c r="AB42" s="111" t="s">
        <v>703</v>
      </c>
      <c r="AC42" s="110">
        <f t="shared" si="5"/>
        <v>300012</v>
      </c>
      <c r="AD42" s="110">
        <f t="shared" si="6"/>
        <v>13806781</v>
      </c>
      <c r="AE42" s="110">
        <f t="shared" si="7"/>
        <v>844768</v>
      </c>
      <c r="AF42" s="110">
        <f t="shared" si="8"/>
        <v>812423</v>
      </c>
      <c r="AG42" s="110">
        <v>62131</v>
      </c>
      <c r="AH42" s="110">
        <v>749838</v>
      </c>
      <c r="AI42" s="110">
        <v>454</v>
      </c>
      <c r="AJ42" s="110">
        <v>0</v>
      </c>
      <c r="AK42" s="110">
        <v>32345</v>
      </c>
      <c r="AL42" s="110">
        <v>0</v>
      </c>
      <c r="AM42" s="110">
        <f t="shared" si="9"/>
        <v>9485306</v>
      </c>
      <c r="AN42" s="110">
        <f t="shared" si="10"/>
        <v>4203638</v>
      </c>
      <c r="AO42" s="110">
        <v>1506410</v>
      </c>
      <c r="AP42" s="110">
        <v>2074783</v>
      </c>
      <c r="AQ42" s="110">
        <v>556886</v>
      </c>
      <c r="AR42" s="110">
        <v>65559</v>
      </c>
      <c r="AS42" s="110">
        <f t="shared" si="11"/>
        <v>1892997</v>
      </c>
      <c r="AT42" s="110">
        <v>423716</v>
      </c>
      <c r="AU42" s="110">
        <v>1293228</v>
      </c>
      <c r="AV42" s="110">
        <v>176053</v>
      </c>
      <c r="AW42" s="110">
        <v>106918</v>
      </c>
      <c r="AX42" s="110">
        <f t="shared" si="12"/>
        <v>3267025</v>
      </c>
      <c r="AY42" s="110">
        <v>576062</v>
      </c>
      <c r="AZ42" s="110">
        <v>1768926</v>
      </c>
      <c r="BA42" s="110">
        <v>810176</v>
      </c>
      <c r="BB42" s="110">
        <v>111861</v>
      </c>
      <c r="BC42" s="110">
        <v>2715829</v>
      </c>
      <c r="BD42" s="110">
        <v>14728</v>
      </c>
      <c r="BE42" s="110">
        <v>439129</v>
      </c>
      <c r="BF42" s="110">
        <f t="shared" si="13"/>
        <v>10769203</v>
      </c>
      <c r="BG42" s="110">
        <f t="shared" si="14"/>
        <v>81324</v>
      </c>
      <c r="BH42" s="110">
        <f t="shared" si="15"/>
        <v>81324</v>
      </c>
      <c r="BI42" s="110">
        <v>0</v>
      </c>
      <c r="BJ42" s="110">
        <v>81324</v>
      </c>
      <c r="BK42" s="110">
        <v>0</v>
      </c>
      <c r="BL42" s="110">
        <v>0</v>
      </c>
      <c r="BM42" s="110">
        <v>0</v>
      </c>
      <c r="BN42" s="110">
        <v>0</v>
      </c>
      <c r="BO42" s="110">
        <f t="shared" si="16"/>
        <v>1337039</v>
      </c>
      <c r="BP42" s="110">
        <f t="shared" si="17"/>
        <v>318808</v>
      </c>
      <c r="BQ42" s="110">
        <v>199362</v>
      </c>
      <c r="BR42" s="110">
        <v>0</v>
      </c>
      <c r="BS42" s="110">
        <v>119446</v>
      </c>
      <c r="BT42" s="110">
        <v>0</v>
      </c>
      <c r="BU42" s="110">
        <f t="shared" si="18"/>
        <v>509288</v>
      </c>
      <c r="BV42" s="110">
        <v>950</v>
      </c>
      <c r="BW42" s="110">
        <v>504384</v>
      </c>
      <c r="BX42" s="110">
        <v>3954</v>
      </c>
      <c r="BY42" s="110">
        <v>0</v>
      </c>
      <c r="BZ42" s="110">
        <f t="shared" si="19"/>
        <v>508165</v>
      </c>
      <c r="CA42" s="110">
        <v>89155</v>
      </c>
      <c r="CB42" s="110">
        <v>405672</v>
      </c>
      <c r="CC42" s="110">
        <v>3358</v>
      </c>
      <c r="CD42" s="110">
        <v>9980</v>
      </c>
      <c r="CE42" s="110">
        <v>928380</v>
      </c>
      <c r="CF42" s="110">
        <v>778</v>
      </c>
      <c r="CG42" s="110">
        <v>115969</v>
      </c>
      <c r="CH42" s="110">
        <f t="shared" si="20"/>
        <v>1534332</v>
      </c>
      <c r="CI42" s="110">
        <f t="shared" ref="CI42:CX42" si="134">SUM(AE42,+BG42)</f>
        <v>926092</v>
      </c>
      <c r="CJ42" s="110">
        <f t="shared" si="134"/>
        <v>893747</v>
      </c>
      <c r="CK42" s="110">
        <f t="shared" si="134"/>
        <v>62131</v>
      </c>
      <c r="CL42" s="110">
        <f t="shared" si="134"/>
        <v>831162</v>
      </c>
      <c r="CM42" s="110">
        <f t="shared" si="134"/>
        <v>454</v>
      </c>
      <c r="CN42" s="110">
        <f t="shared" si="134"/>
        <v>0</v>
      </c>
      <c r="CO42" s="110">
        <f t="shared" si="134"/>
        <v>32345</v>
      </c>
      <c r="CP42" s="110">
        <f t="shared" si="134"/>
        <v>0</v>
      </c>
      <c r="CQ42" s="110">
        <f t="shared" si="134"/>
        <v>10822345</v>
      </c>
      <c r="CR42" s="110">
        <f t="shared" si="134"/>
        <v>4522446</v>
      </c>
      <c r="CS42" s="110">
        <f t="shared" si="134"/>
        <v>1705772</v>
      </c>
      <c r="CT42" s="110">
        <f t="shared" si="134"/>
        <v>2074783</v>
      </c>
      <c r="CU42" s="110">
        <f t="shared" si="134"/>
        <v>676332</v>
      </c>
      <c r="CV42" s="110">
        <f t="shared" si="134"/>
        <v>65559</v>
      </c>
      <c r="CW42" s="110">
        <f t="shared" si="134"/>
        <v>2402285</v>
      </c>
      <c r="CX42" s="110">
        <f t="shared" si="134"/>
        <v>424666</v>
      </c>
      <c r="CY42" s="110">
        <f t="shared" ref="CY42:DJ42" si="135">SUM(AU42,+BW42)</f>
        <v>1797612</v>
      </c>
      <c r="CZ42" s="110">
        <f t="shared" si="135"/>
        <v>180007</v>
      </c>
      <c r="DA42" s="110">
        <f t="shared" si="135"/>
        <v>106918</v>
      </c>
      <c r="DB42" s="110">
        <f t="shared" si="135"/>
        <v>3775190</v>
      </c>
      <c r="DC42" s="110">
        <f t="shared" si="135"/>
        <v>665217</v>
      </c>
      <c r="DD42" s="110">
        <f t="shared" si="135"/>
        <v>2174598</v>
      </c>
      <c r="DE42" s="110">
        <f t="shared" si="135"/>
        <v>813534</v>
      </c>
      <c r="DF42" s="110">
        <f t="shared" si="135"/>
        <v>121841</v>
      </c>
      <c r="DG42" s="110">
        <f t="shared" si="135"/>
        <v>3644209</v>
      </c>
      <c r="DH42" s="110">
        <f t="shared" si="135"/>
        <v>15506</v>
      </c>
      <c r="DI42" s="110">
        <f t="shared" si="135"/>
        <v>555098</v>
      </c>
      <c r="DJ42" s="110">
        <f t="shared" si="135"/>
        <v>12303535</v>
      </c>
    </row>
    <row r="43" spans="1:114" s="112" customFormat="1" ht="12.75" customHeight="1">
      <c r="A43" s="108" t="s">
        <v>604</v>
      </c>
      <c r="B43" s="109" t="s">
        <v>605</v>
      </c>
      <c r="C43" s="108" t="s">
        <v>388</v>
      </c>
      <c r="D43" s="110">
        <f t="shared" si="0"/>
        <v>17048865</v>
      </c>
      <c r="E43" s="110">
        <f t="shared" si="1"/>
        <v>6922440</v>
      </c>
      <c r="F43" s="110">
        <v>1709230</v>
      </c>
      <c r="G43" s="110">
        <v>0</v>
      </c>
      <c r="H43" s="110">
        <v>2703800</v>
      </c>
      <c r="I43" s="110">
        <v>2106737</v>
      </c>
      <c r="J43" s="111" t="s">
        <v>703</v>
      </c>
      <c r="K43" s="110">
        <v>402673</v>
      </c>
      <c r="L43" s="110">
        <v>10126425</v>
      </c>
      <c r="M43" s="110">
        <f t="shared" si="2"/>
        <v>2410938</v>
      </c>
      <c r="N43" s="110">
        <f t="shared" si="3"/>
        <v>977462</v>
      </c>
      <c r="O43" s="110">
        <v>0</v>
      </c>
      <c r="P43" s="110">
        <v>0</v>
      </c>
      <c r="Q43" s="110">
        <v>88200</v>
      </c>
      <c r="R43" s="110">
        <v>742861</v>
      </c>
      <c r="S43" s="111" t="s">
        <v>703</v>
      </c>
      <c r="T43" s="110">
        <v>146401</v>
      </c>
      <c r="U43" s="110">
        <v>1433476</v>
      </c>
      <c r="V43" s="110">
        <f t="shared" ref="V43:AA43" si="136">+SUM(D43,M43)</f>
        <v>19459803</v>
      </c>
      <c r="W43" s="110">
        <f t="shared" si="136"/>
        <v>7899902</v>
      </c>
      <c r="X43" s="110">
        <f t="shared" si="136"/>
        <v>1709230</v>
      </c>
      <c r="Y43" s="110">
        <f t="shared" si="136"/>
        <v>0</v>
      </c>
      <c r="Z43" s="110">
        <f t="shared" si="136"/>
        <v>2792000</v>
      </c>
      <c r="AA43" s="110">
        <f t="shared" si="136"/>
        <v>2849598</v>
      </c>
      <c r="AB43" s="111" t="s">
        <v>703</v>
      </c>
      <c r="AC43" s="110">
        <f t="shared" si="5"/>
        <v>549074</v>
      </c>
      <c r="AD43" s="110">
        <f t="shared" si="6"/>
        <v>11559901</v>
      </c>
      <c r="AE43" s="110">
        <f t="shared" si="7"/>
        <v>5240956</v>
      </c>
      <c r="AF43" s="110">
        <f t="shared" si="8"/>
        <v>5240956</v>
      </c>
      <c r="AG43" s="110">
        <v>0</v>
      </c>
      <c r="AH43" s="110">
        <v>5187275</v>
      </c>
      <c r="AI43" s="110">
        <v>51436</v>
      </c>
      <c r="AJ43" s="110">
        <v>2245</v>
      </c>
      <c r="AK43" s="110">
        <v>0</v>
      </c>
      <c r="AL43" s="110">
        <v>291447</v>
      </c>
      <c r="AM43" s="110">
        <f t="shared" si="9"/>
        <v>8899638</v>
      </c>
      <c r="AN43" s="110">
        <f t="shared" si="10"/>
        <v>3171082</v>
      </c>
      <c r="AO43" s="110">
        <v>935556</v>
      </c>
      <c r="AP43" s="110">
        <v>1847243</v>
      </c>
      <c r="AQ43" s="110">
        <v>272243</v>
      </c>
      <c r="AR43" s="110">
        <v>116040</v>
      </c>
      <c r="AS43" s="110">
        <f t="shared" si="11"/>
        <v>699637</v>
      </c>
      <c r="AT43" s="110">
        <v>340747</v>
      </c>
      <c r="AU43" s="110">
        <v>245940</v>
      </c>
      <c r="AV43" s="110">
        <v>112950</v>
      </c>
      <c r="AW43" s="110">
        <v>75442</v>
      </c>
      <c r="AX43" s="110">
        <f t="shared" si="12"/>
        <v>4953477</v>
      </c>
      <c r="AY43" s="110">
        <v>2144295</v>
      </c>
      <c r="AZ43" s="110">
        <v>2354639</v>
      </c>
      <c r="BA43" s="110">
        <v>389814</v>
      </c>
      <c r="BB43" s="110">
        <v>64729</v>
      </c>
      <c r="BC43" s="110">
        <v>1951329</v>
      </c>
      <c r="BD43" s="110">
        <v>0</v>
      </c>
      <c r="BE43" s="110">
        <v>665495</v>
      </c>
      <c r="BF43" s="110">
        <f t="shared" si="13"/>
        <v>14806089</v>
      </c>
      <c r="BG43" s="110">
        <f t="shared" si="14"/>
        <v>156317</v>
      </c>
      <c r="BH43" s="110">
        <f t="shared" si="15"/>
        <v>153331</v>
      </c>
      <c r="BI43" s="110">
        <v>25174</v>
      </c>
      <c r="BJ43" s="110">
        <v>20135</v>
      </c>
      <c r="BK43" s="110">
        <v>108022</v>
      </c>
      <c r="BL43" s="110">
        <v>0</v>
      </c>
      <c r="BM43" s="110">
        <v>2986</v>
      </c>
      <c r="BN43" s="110">
        <v>0</v>
      </c>
      <c r="BO43" s="110">
        <f t="shared" si="16"/>
        <v>1624382</v>
      </c>
      <c r="BP43" s="110">
        <f t="shared" si="17"/>
        <v>442735</v>
      </c>
      <c r="BQ43" s="110">
        <v>224728</v>
      </c>
      <c r="BR43" s="110">
        <v>188379</v>
      </c>
      <c r="BS43" s="110">
        <v>29628</v>
      </c>
      <c r="BT43" s="110">
        <v>0</v>
      </c>
      <c r="BU43" s="110">
        <f t="shared" si="18"/>
        <v>418861</v>
      </c>
      <c r="BV43" s="110">
        <v>92480</v>
      </c>
      <c r="BW43" s="110">
        <v>324032</v>
      </c>
      <c r="BX43" s="110">
        <v>2349</v>
      </c>
      <c r="BY43" s="110">
        <v>16756</v>
      </c>
      <c r="BZ43" s="110">
        <f t="shared" si="19"/>
        <v>746030</v>
      </c>
      <c r="CA43" s="110">
        <v>299457</v>
      </c>
      <c r="CB43" s="110">
        <v>225708</v>
      </c>
      <c r="CC43" s="110">
        <v>167683</v>
      </c>
      <c r="CD43" s="110">
        <v>53182</v>
      </c>
      <c r="CE43" s="110">
        <v>607881</v>
      </c>
      <c r="CF43" s="110">
        <v>0</v>
      </c>
      <c r="CG43" s="110">
        <v>22358</v>
      </c>
      <c r="CH43" s="110">
        <f t="shared" si="20"/>
        <v>1803057</v>
      </c>
      <c r="CI43" s="110">
        <f t="shared" ref="CI43:CW43" si="137">SUM(AE43,+BG43)</f>
        <v>5397273</v>
      </c>
      <c r="CJ43" s="110">
        <f t="shared" si="137"/>
        <v>5394287</v>
      </c>
      <c r="CK43" s="110">
        <f t="shared" si="137"/>
        <v>25174</v>
      </c>
      <c r="CL43" s="110">
        <f t="shared" si="137"/>
        <v>5207410</v>
      </c>
      <c r="CM43" s="110">
        <f t="shared" si="137"/>
        <v>159458</v>
      </c>
      <c r="CN43" s="110">
        <f t="shared" si="137"/>
        <v>2245</v>
      </c>
      <c r="CO43" s="110">
        <f t="shared" si="137"/>
        <v>2986</v>
      </c>
      <c r="CP43" s="110">
        <f t="shared" si="137"/>
        <v>291447</v>
      </c>
      <c r="CQ43" s="110">
        <f t="shared" si="137"/>
        <v>10524020</v>
      </c>
      <c r="CR43" s="110">
        <f t="shared" si="137"/>
        <v>3613817</v>
      </c>
      <c r="CS43" s="110">
        <f t="shared" si="137"/>
        <v>1160284</v>
      </c>
      <c r="CT43" s="110">
        <f t="shared" si="137"/>
        <v>2035622</v>
      </c>
      <c r="CU43" s="110">
        <f t="shared" si="137"/>
        <v>301871</v>
      </c>
      <c r="CV43" s="110">
        <f t="shared" si="137"/>
        <v>116040</v>
      </c>
      <c r="CW43" s="110">
        <f t="shared" si="137"/>
        <v>1118498</v>
      </c>
      <c r="CX43" s="110">
        <f>SUM(AT43,+BV43)</f>
        <v>433227</v>
      </c>
      <c r="CY43" s="110">
        <f>SUM(AU43,+BW43)</f>
        <v>569972</v>
      </c>
      <c r="CZ43" s="110">
        <f>SUM(AV43,+BX43)</f>
        <v>115299</v>
      </c>
      <c r="DA43" s="110">
        <f>SUM(AW43,+BY43)</f>
        <v>92198</v>
      </c>
      <c r="DB43" s="110">
        <f t="shared" ref="DB43:DJ43" si="138">SUM(AX43,+BZ43)</f>
        <v>5699507</v>
      </c>
      <c r="DC43" s="110">
        <f t="shared" si="138"/>
        <v>2443752</v>
      </c>
      <c r="DD43" s="110">
        <f t="shared" si="138"/>
        <v>2580347</v>
      </c>
      <c r="DE43" s="110">
        <f t="shared" si="138"/>
        <v>557497</v>
      </c>
      <c r="DF43" s="110">
        <f t="shared" si="138"/>
        <v>117911</v>
      </c>
      <c r="DG43" s="110">
        <f t="shared" si="138"/>
        <v>2559210</v>
      </c>
      <c r="DH43" s="110">
        <f t="shared" si="138"/>
        <v>0</v>
      </c>
      <c r="DI43" s="110">
        <f t="shared" si="138"/>
        <v>687853</v>
      </c>
      <c r="DJ43" s="110">
        <f t="shared" si="138"/>
        <v>16609146</v>
      </c>
    </row>
    <row r="44" spans="1:114" s="112" customFormat="1" ht="12.75" customHeight="1">
      <c r="A44" s="108" t="s">
        <v>610</v>
      </c>
      <c r="B44" s="109" t="s">
        <v>611</v>
      </c>
      <c r="C44" s="108" t="s">
        <v>388</v>
      </c>
      <c r="D44" s="110">
        <f t="shared" si="0"/>
        <v>29862402</v>
      </c>
      <c r="E44" s="110">
        <f t="shared" si="1"/>
        <v>8181549</v>
      </c>
      <c r="F44" s="110">
        <v>2940409</v>
      </c>
      <c r="G44" s="110">
        <v>0</v>
      </c>
      <c r="H44" s="110">
        <v>2456100</v>
      </c>
      <c r="I44" s="110">
        <v>1942175</v>
      </c>
      <c r="J44" s="111" t="s">
        <v>703</v>
      </c>
      <c r="K44" s="110">
        <v>842865</v>
      </c>
      <c r="L44" s="110">
        <v>21680853</v>
      </c>
      <c r="M44" s="110">
        <f t="shared" si="2"/>
        <v>3390999</v>
      </c>
      <c r="N44" s="110">
        <f t="shared" si="3"/>
        <v>507438</v>
      </c>
      <c r="O44" s="110">
        <v>166540</v>
      </c>
      <c r="P44" s="110">
        <v>26707</v>
      </c>
      <c r="Q44" s="110">
        <v>107100</v>
      </c>
      <c r="R44" s="110">
        <v>144373</v>
      </c>
      <c r="S44" s="111" t="s">
        <v>703</v>
      </c>
      <c r="T44" s="110">
        <v>62718</v>
      </c>
      <c r="U44" s="110">
        <v>2883561</v>
      </c>
      <c r="V44" s="110">
        <f t="shared" ref="V44:AA44" si="139">+SUM(D44,M44)</f>
        <v>33253401</v>
      </c>
      <c r="W44" s="110">
        <f t="shared" si="139"/>
        <v>8688987</v>
      </c>
      <c r="X44" s="110">
        <f t="shared" si="139"/>
        <v>3106949</v>
      </c>
      <c r="Y44" s="110">
        <f t="shared" si="139"/>
        <v>26707</v>
      </c>
      <c r="Z44" s="110">
        <f t="shared" si="139"/>
        <v>2563200</v>
      </c>
      <c r="AA44" s="110">
        <f t="shared" si="139"/>
        <v>2086548</v>
      </c>
      <c r="AB44" s="111" t="s">
        <v>703</v>
      </c>
      <c r="AC44" s="110">
        <f t="shared" si="5"/>
        <v>905583</v>
      </c>
      <c r="AD44" s="110">
        <f t="shared" si="6"/>
        <v>24564414</v>
      </c>
      <c r="AE44" s="110">
        <f t="shared" si="7"/>
        <v>11954386</v>
      </c>
      <c r="AF44" s="110">
        <f t="shared" si="8"/>
        <v>11821683</v>
      </c>
      <c r="AG44" s="110">
        <v>0</v>
      </c>
      <c r="AH44" s="110">
        <v>11223413</v>
      </c>
      <c r="AI44" s="110">
        <v>598215</v>
      </c>
      <c r="AJ44" s="110">
        <v>55</v>
      </c>
      <c r="AK44" s="110">
        <v>132703</v>
      </c>
      <c r="AL44" s="110">
        <v>2441343</v>
      </c>
      <c r="AM44" s="110">
        <f t="shared" si="9"/>
        <v>14608680</v>
      </c>
      <c r="AN44" s="110">
        <f t="shared" si="10"/>
        <v>2734972</v>
      </c>
      <c r="AO44" s="110">
        <v>1448413</v>
      </c>
      <c r="AP44" s="110">
        <v>1104885</v>
      </c>
      <c r="AQ44" s="110">
        <v>169718</v>
      </c>
      <c r="AR44" s="110">
        <v>11956</v>
      </c>
      <c r="AS44" s="110">
        <f t="shared" si="11"/>
        <v>2720715</v>
      </c>
      <c r="AT44" s="110">
        <v>266928</v>
      </c>
      <c r="AU44" s="110">
        <v>2190416</v>
      </c>
      <c r="AV44" s="110">
        <v>263371</v>
      </c>
      <c r="AW44" s="110">
        <v>63261</v>
      </c>
      <c r="AX44" s="110">
        <f t="shared" si="12"/>
        <v>9075703</v>
      </c>
      <c r="AY44" s="110">
        <v>3754371</v>
      </c>
      <c r="AZ44" s="110">
        <v>4339630</v>
      </c>
      <c r="BA44" s="110">
        <v>891200</v>
      </c>
      <c r="BB44" s="110">
        <v>90502</v>
      </c>
      <c r="BC44" s="110">
        <v>694236</v>
      </c>
      <c r="BD44" s="110">
        <v>14029</v>
      </c>
      <c r="BE44" s="110">
        <v>163757</v>
      </c>
      <c r="BF44" s="110">
        <f t="shared" si="13"/>
        <v>26726823</v>
      </c>
      <c r="BG44" s="110">
        <f t="shared" si="14"/>
        <v>255456</v>
      </c>
      <c r="BH44" s="110">
        <f t="shared" si="15"/>
        <v>255456</v>
      </c>
      <c r="BI44" s="110">
        <v>0</v>
      </c>
      <c r="BJ44" s="110">
        <v>253656</v>
      </c>
      <c r="BK44" s="110">
        <v>0</v>
      </c>
      <c r="BL44" s="110">
        <v>1800</v>
      </c>
      <c r="BM44" s="110">
        <v>0</v>
      </c>
      <c r="BN44" s="110">
        <v>216634</v>
      </c>
      <c r="BO44" s="110">
        <f t="shared" si="16"/>
        <v>1281254</v>
      </c>
      <c r="BP44" s="110">
        <f t="shared" si="17"/>
        <v>287080</v>
      </c>
      <c r="BQ44" s="110">
        <v>189785</v>
      </c>
      <c r="BR44" s="110">
        <v>0</v>
      </c>
      <c r="BS44" s="110">
        <v>97295</v>
      </c>
      <c r="BT44" s="110">
        <v>0</v>
      </c>
      <c r="BU44" s="110">
        <f t="shared" si="18"/>
        <v>547475</v>
      </c>
      <c r="BV44" s="110">
        <v>113459</v>
      </c>
      <c r="BW44" s="110">
        <v>404910</v>
      </c>
      <c r="BX44" s="110">
        <v>29106</v>
      </c>
      <c r="BY44" s="110">
        <v>4580</v>
      </c>
      <c r="BZ44" s="110">
        <f t="shared" si="19"/>
        <v>442119</v>
      </c>
      <c r="CA44" s="110">
        <v>170540</v>
      </c>
      <c r="CB44" s="110">
        <v>250758</v>
      </c>
      <c r="CC44" s="110">
        <v>10289</v>
      </c>
      <c r="CD44" s="110">
        <v>10532</v>
      </c>
      <c r="CE44" s="110">
        <v>1112410</v>
      </c>
      <c r="CF44" s="110">
        <v>0</v>
      </c>
      <c r="CG44" s="110">
        <v>525245</v>
      </c>
      <c r="CH44" s="110">
        <f t="shared" si="20"/>
        <v>2061955</v>
      </c>
      <c r="CI44" s="110">
        <f t="shared" ref="CI44:CX44" si="140">SUM(AE44,+BG44)</f>
        <v>12209842</v>
      </c>
      <c r="CJ44" s="110">
        <f t="shared" si="140"/>
        <v>12077139</v>
      </c>
      <c r="CK44" s="110">
        <f t="shared" si="140"/>
        <v>0</v>
      </c>
      <c r="CL44" s="110">
        <f t="shared" si="140"/>
        <v>11477069</v>
      </c>
      <c r="CM44" s="110">
        <f t="shared" si="140"/>
        <v>598215</v>
      </c>
      <c r="CN44" s="110">
        <f t="shared" si="140"/>
        <v>1855</v>
      </c>
      <c r="CO44" s="110">
        <f t="shared" si="140"/>
        <v>132703</v>
      </c>
      <c r="CP44" s="110">
        <f t="shared" si="140"/>
        <v>2657977</v>
      </c>
      <c r="CQ44" s="110">
        <f t="shared" si="140"/>
        <v>15889934</v>
      </c>
      <c r="CR44" s="110">
        <f t="shared" si="140"/>
        <v>3022052</v>
      </c>
      <c r="CS44" s="110">
        <f t="shared" si="140"/>
        <v>1638198</v>
      </c>
      <c r="CT44" s="110">
        <f t="shared" si="140"/>
        <v>1104885</v>
      </c>
      <c r="CU44" s="110">
        <f t="shared" si="140"/>
        <v>267013</v>
      </c>
      <c r="CV44" s="110">
        <f t="shared" si="140"/>
        <v>11956</v>
      </c>
      <c r="CW44" s="110">
        <f t="shared" si="140"/>
        <v>3268190</v>
      </c>
      <c r="CX44" s="110">
        <f t="shared" si="140"/>
        <v>380387</v>
      </c>
      <c r="CY44" s="110">
        <f t="shared" ref="CY44:DJ44" si="141">SUM(AU44,+BW44)</f>
        <v>2595326</v>
      </c>
      <c r="CZ44" s="110">
        <f t="shared" si="141"/>
        <v>292477</v>
      </c>
      <c r="DA44" s="110">
        <f t="shared" si="141"/>
        <v>67841</v>
      </c>
      <c r="DB44" s="110">
        <f t="shared" si="141"/>
        <v>9517822</v>
      </c>
      <c r="DC44" s="110">
        <f t="shared" si="141"/>
        <v>3924911</v>
      </c>
      <c r="DD44" s="110">
        <f t="shared" si="141"/>
        <v>4590388</v>
      </c>
      <c r="DE44" s="110">
        <f t="shared" si="141"/>
        <v>901489</v>
      </c>
      <c r="DF44" s="110">
        <f t="shared" si="141"/>
        <v>101034</v>
      </c>
      <c r="DG44" s="110">
        <f t="shared" si="141"/>
        <v>1806646</v>
      </c>
      <c r="DH44" s="110">
        <f t="shared" si="141"/>
        <v>14029</v>
      </c>
      <c r="DI44" s="110">
        <f t="shared" si="141"/>
        <v>689002</v>
      </c>
      <c r="DJ44" s="110">
        <f t="shared" si="141"/>
        <v>28788778</v>
      </c>
    </row>
    <row r="45" spans="1:114" s="112" customFormat="1" ht="12.75" customHeight="1">
      <c r="A45" s="108" t="s">
        <v>619</v>
      </c>
      <c r="B45" s="109" t="s">
        <v>620</v>
      </c>
      <c r="C45" s="108" t="s">
        <v>394</v>
      </c>
      <c r="D45" s="110">
        <f t="shared" si="0"/>
        <v>9715239</v>
      </c>
      <c r="E45" s="110">
        <f t="shared" si="1"/>
        <v>2753895</v>
      </c>
      <c r="F45" s="110">
        <v>0</v>
      </c>
      <c r="G45" s="110">
        <v>34358</v>
      </c>
      <c r="H45" s="110">
        <v>503014</v>
      </c>
      <c r="I45" s="110">
        <v>1275468</v>
      </c>
      <c r="J45" s="111" t="s">
        <v>703</v>
      </c>
      <c r="K45" s="110">
        <v>941055</v>
      </c>
      <c r="L45" s="110">
        <v>6961344</v>
      </c>
      <c r="M45" s="110">
        <f t="shared" si="2"/>
        <v>2044013</v>
      </c>
      <c r="N45" s="110">
        <f t="shared" si="3"/>
        <v>277728</v>
      </c>
      <c r="O45" s="110">
        <v>18170</v>
      </c>
      <c r="P45" s="110">
        <v>15765</v>
      </c>
      <c r="Q45" s="110">
        <v>123000</v>
      </c>
      <c r="R45" s="110">
        <v>100421</v>
      </c>
      <c r="S45" s="111" t="s">
        <v>703</v>
      </c>
      <c r="T45" s="110">
        <v>20372</v>
      </c>
      <c r="U45" s="110">
        <v>1766285</v>
      </c>
      <c r="V45" s="110">
        <f t="shared" ref="V45:AA45" si="142">+SUM(D45,M45)</f>
        <v>11759252</v>
      </c>
      <c r="W45" s="110">
        <f t="shared" si="142"/>
        <v>3031623</v>
      </c>
      <c r="X45" s="110">
        <f t="shared" si="142"/>
        <v>18170</v>
      </c>
      <c r="Y45" s="110">
        <f t="shared" si="142"/>
        <v>50123</v>
      </c>
      <c r="Z45" s="110">
        <f t="shared" si="142"/>
        <v>626014</v>
      </c>
      <c r="AA45" s="110">
        <f t="shared" si="142"/>
        <v>1375889</v>
      </c>
      <c r="AB45" s="111" t="s">
        <v>703</v>
      </c>
      <c r="AC45" s="110">
        <f t="shared" si="5"/>
        <v>961427</v>
      </c>
      <c r="AD45" s="110">
        <f t="shared" si="6"/>
        <v>8727629</v>
      </c>
      <c r="AE45" s="110">
        <f t="shared" si="7"/>
        <v>527462</v>
      </c>
      <c r="AF45" s="110">
        <f t="shared" si="8"/>
        <v>402028</v>
      </c>
      <c r="AG45" s="110">
        <v>0</v>
      </c>
      <c r="AH45" s="110">
        <v>386447</v>
      </c>
      <c r="AI45" s="110">
        <v>9261</v>
      </c>
      <c r="AJ45" s="110">
        <v>6320</v>
      </c>
      <c r="AK45" s="110">
        <v>125434</v>
      </c>
      <c r="AL45" s="110">
        <v>685402</v>
      </c>
      <c r="AM45" s="110">
        <f t="shared" si="9"/>
        <v>5281821</v>
      </c>
      <c r="AN45" s="110">
        <f t="shared" si="10"/>
        <v>2006501</v>
      </c>
      <c r="AO45" s="110">
        <v>726961</v>
      </c>
      <c r="AP45" s="110">
        <v>1015216</v>
      </c>
      <c r="AQ45" s="110">
        <v>228655</v>
      </c>
      <c r="AR45" s="110">
        <v>35669</v>
      </c>
      <c r="AS45" s="110">
        <f t="shared" si="11"/>
        <v>518773</v>
      </c>
      <c r="AT45" s="110">
        <v>116151</v>
      </c>
      <c r="AU45" s="110">
        <v>308064</v>
      </c>
      <c r="AV45" s="110">
        <v>94558</v>
      </c>
      <c r="AW45" s="110">
        <v>63395</v>
      </c>
      <c r="AX45" s="110">
        <f t="shared" si="12"/>
        <v>2688893</v>
      </c>
      <c r="AY45" s="110">
        <v>1493283</v>
      </c>
      <c r="AZ45" s="110">
        <v>1005580</v>
      </c>
      <c r="BA45" s="110">
        <v>147039</v>
      </c>
      <c r="BB45" s="110">
        <v>42991</v>
      </c>
      <c r="BC45" s="110">
        <v>2909989</v>
      </c>
      <c r="BD45" s="110">
        <v>4259</v>
      </c>
      <c r="BE45" s="110">
        <v>310565</v>
      </c>
      <c r="BF45" s="110">
        <f t="shared" si="13"/>
        <v>6119848</v>
      </c>
      <c r="BG45" s="110">
        <f t="shared" si="14"/>
        <v>162032</v>
      </c>
      <c r="BH45" s="110">
        <f t="shared" si="15"/>
        <v>153737</v>
      </c>
      <c r="BI45" s="110">
        <v>0</v>
      </c>
      <c r="BJ45" s="110">
        <v>153737</v>
      </c>
      <c r="BK45" s="110">
        <v>0</v>
      </c>
      <c r="BL45" s="110">
        <v>0</v>
      </c>
      <c r="BM45" s="110">
        <v>8295</v>
      </c>
      <c r="BN45" s="110">
        <v>50362</v>
      </c>
      <c r="BO45" s="110">
        <f t="shared" si="16"/>
        <v>1112090</v>
      </c>
      <c r="BP45" s="110">
        <f t="shared" si="17"/>
        <v>116775</v>
      </c>
      <c r="BQ45" s="110">
        <v>109979</v>
      </c>
      <c r="BR45" s="110">
        <v>0</v>
      </c>
      <c r="BS45" s="110">
        <v>0</v>
      </c>
      <c r="BT45" s="110">
        <v>6796</v>
      </c>
      <c r="BU45" s="110">
        <f t="shared" si="18"/>
        <v>339316</v>
      </c>
      <c r="BV45" s="110">
        <v>280</v>
      </c>
      <c r="BW45" s="110">
        <v>204418</v>
      </c>
      <c r="BX45" s="110">
        <v>134618</v>
      </c>
      <c r="BY45" s="110">
        <v>0</v>
      </c>
      <c r="BZ45" s="110">
        <f t="shared" si="19"/>
        <v>655662</v>
      </c>
      <c r="CA45" s="110">
        <v>10991</v>
      </c>
      <c r="CB45" s="110">
        <v>622812</v>
      </c>
      <c r="CC45" s="110">
        <v>18723</v>
      </c>
      <c r="CD45" s="110">
        <v>3136</v>
      </c>
      <c r="CE45" s="110">
        <v>623747</v>
      </c>
      <c r="CF45" s="110">
        <v>337</v>
      </c>
      <c r="CG45" s="110">
        <v>95782</v>
      </c>
      <c r="CH45" s="110">
        <f t="shared" si="20"/>
        <v>1369904</v>
      </c>
      <c r="CI45" s="110">
        <f t="shared" ref="CI45:CX45" si="143">SUM(AE45,+BG45)</f>
        <v>689494</v>
      </c>
      <c r="CJ45" s="110">
        <f t="shared" si="143"/>
        <v>555765</v>
      </c>
      <c r="CK45" s="110">
        <f t="shared" si="143"/>
        <v>0</v>
      </c>
      <c r="CL45" s="110">
        <f t="shared" si="143"/>
        <v>540184</v>
      </c>
      <c r="CM45" s="110">
        <f t="shared" si="143"/>
        <v>9261</v>
      </c>
      <c r="CN45" s="110">
        <f t="shared" si="143"/>
        <v>6320</v>
      </c>
      <c r="CO45" s="110">
        <f t="shared" si="143"/>
        <v>133729</v>
      </c>
      <c r="CP45" s="110">
        <f t="shared" si="143"/>
        <v>735764</v>
      </c>
      <c r="CQ45" s="110">
        <f t="shared" si="143"/>
        <v>6393911</v>
      </c>
      <c r="CR45" s="110">
        <f t="shared" si="143"/>
        <v>2123276</v>
      </c>
      <c r="CS45" s="110">
        <f t="shared" si="143"/>
        <v>836940</v>
      </c>
      <c r="CT45" s="110">
        <f t="shared" si="143"/>
        <v>1015216</v>
      </c>
      <c r="CU45" s="110">
        <f t="shared" si="143"/>
        <v>228655</v>
      </c>
      <c r="CV45" s="110">
        <f t="shared" si="143"/>
        <v>42465</v>
      </c>
      <c r="CW45" s="110">
        <f t="shared" si="143"/>
        <v>858089</v>
      </c>
      <c r="CX45" s="110">
        <f t="shared" si="143"/>
        <v>116431</v>
      </c>
      <c r="CY45" s="110">
        <f t="shared" ref="CY45:DJ45" si="144">SUM(AU45,+BW45)</f>
        <v>512482</v>
      </c>
      <c r="CZ45" s="110">
        <f t="shared" si="144"/>
        <v>229176</v>
      </c>
      <c r="DA45" s="110">
        <f t="shared" si="144"/>
        <v>63395</v>
      </c>
      <c r="DB45" s="110">
        <f t="shared" si="144"/>
        <v>3344555</v>
      </c>
      <c r="DC45" s="110">
        <f t="shared" si="144"/>
        <v>1504274</v>
      </c>
      <c r="DD45" s="110">
        <f t="shared" si="144"/>
        <v>1628392</v>
      </c>
      <c r="DE45" s="110">
        <f t="shared" si="144"/>
        <v>165762</v>
      </c>
      <c r="DF45" s="110">
        <f t="shared" si="144"/>
        <v>46127</v>
      </c>
      <c r="DG45" s="110">
        <f t="shared" si="144"/>
        <v>3533736</v>
      </c>
      <c r="DH45" s="110">
        <f t="shared" si="144"/>
        <v>4596</v>
      </c>
      <c r="DI45" s="110">
        <f t="shared" si="144"/>
        <v>406347</v>
      </c>
      <c r="DJ45" s="110">
        <f t="shared" si="144"/>
        <v>7489752</v>
      </c>
    </row>
    <row r="46" spans="1:114" s="112" customFormat="1" ht="12.75" customHeight="1">
      <c r="A46" s="108" t="s">
        <v>629</v>
      </c>
      <c r="B46" s="109" t="s">
        <v>630</v>
      </c>
      <c r="C46" s="108" t="s">
        <v>360</v>
      </c>
      <c r="D46" s="110">
        <f t="shared" si="0"/>
        <v>75022118</v>
      </c>
      <c r="E46" s="110">
        <f t="shared" si="1"/>
        <v>25296727</v>
      </c>
      <c r="F46" s="110">
        <v>212784</v>
      </c>
      <c r="G46" s="110">
        <v>18978</v>
      </c>
      <c r="H46" s="110">
        <v>3036700</v>
      </c>
      <c r="I46" s="110">
        <v>15139229</v>
      </c>
      <c r="J46" s="111" t="s">
        <v>703</v>
      </c>
      <c r="K46" s="110">
        <v>6889036</v>
      </c>
      <c r="L46" s="110">
        <v>49725391</v>
      </c>
      <c r="M46" s="110">
        <f t="shared" si="2"/>
        <v>10838615</v>
      </c>
      <c r="N46" s="110">
        <f t="shared" si="3"/>
        <v>3522461</v>
      </c>
      <c r="O46" s="110">
        <v>607236</v>
      </c>
      <c r="P46" s="110">
        <v>13928</v>
      </c>
      <c r="Q46" s="110">
        <v>1027105</v>
      </c>
      <c r="R46" s="110">
        <v>1528599</v>
      </c>
      <c r="S46" s="111" t="s">
        <v>703</v>
      </c>
      <c r="T46" s="110">
        <v>345593</v>
      </c>
      <c r="U46" s="110">
        <v>7316154</v>
      </c>
      <c r="V46" s="110">
        <f t="shared" ref="V46:AA46" si="145">+SUM(D46,M46)</f>
        <v>85860733</v>
      </c>
      <c r="W46" s="110">
        <f t="shared" si="145"/>
        <v>28819188</v>
      </c>
      <c r="X46" s="110">
        <f t="shared" si="145"/>
        <v>820020</v>
      </c>
      <c r="Y46" s="110">
        <f t="shared" si="145"/>
        <v>32906</v>
      </c>
      <c r="Z46" s="110">
        <f t="shared" si="145"/>
        <v>4063805</v>
      </c>
      <c r="AA46" s="110">
        <f t="shared" si="145"/>
        <v>16667828</v>
      </c>
      <c r="AB46" s="111" t="s">
        <v>703</v>
      </c>
      <c r="AC46" s="110">
        <f t="shared" si="5"/>
        <v>7234629</v>
      </c>
      <c r="AD46" s="110">
        <f t="shared" si="6"/>
        <v>57041545</v>
      </c>
      <c r="AE46" s="110">
        <f t="shared" si="7"/>
        <v>5775485</v>
      </c>
      <c r="AF46" s="110">
        <f t="shared" si="8"/>
        <v>5755262</v>
      </c>
      <c r="AG46" s="110">
        <v>181607</v>
      </c>
      <c r="AH46" s="110">
        <v>4771154</v>
      </c>
      <c r="AI46" s="110">
        <v>628600</v>
      </c>
      <c r="AJ46" s="110">
        <v>173901</v>
      </c>
      <c r="AK46" s="110">
        <v>20223</v>
      </c>
      <c r="AL46" s="110">
        <v>1741636</v>
      </c>
      <c r="AM46" s="110">
        <f t="shared" si="9"/>
        <v>51924622</v>
      </c>
      <c r="AN46" s="110">
        <f t="shared" si="10"/>
        <v>7816783</v>
      </c>
      <c r="AO46" s="110">
        <v>4159488</v>
      </c>
      <c r="AP46" s="110">
        <v>2875956</v>
      </c>
      <c r="AQ46" s="110">
        <v>696203</v>
      </c>
      <c r="AR46" s="110">
        <v>85136</v>
      </c>
      <c r="AS46" s="110">
        <f t="shared" si="11"/>
        <v>7642836</v>
      </c>
      <c r="AT46" s="110">
        <v>2075137</v>
      </c>
      <c r="AU46" s="110">
        <v>4934210</v>
      </c>
      <c r="AV46" s="110">
        <v>633489</v>
      </c>
      <c r="AW46" s="110">
        <v>193080</v>
      </c>
      <c r="AX46" s="110">
        <f t="shared" si="12"/>
        <v>36262282</v>
      </c>
      <c r="AY46" s="110">
        <v>24733956</v>
      </c>
      <c r="AZ46" s="110">
        <v>9993411</v>
      </c>
      <c r="BA46" s="110">
        <v>772287</v>
      </c>
      <c r="BB46" s="110">
        <v>762628</v>
      </c>
      <c r="BC46" s="110">
        <v>12494775</v>
      </c>
      <c r="BD46" s="110">
        <v>9641</v>
      </c>
      <c r="BE46" s="110">
        <v>3085600</v>
      </c>
      <c r="BF46" s="110">
        <f t="shared" si="13"/>
        <v>60785707</v>
      </c>
      <c r="BG46" s="110">
        <f t="shared" si="14"/>
        <v>2259870</v>
      </c>
      <c r="BH46" s="110">
        <f t="shared" si="15"/>
        <v>2168853</v>
      </c>
      <c r="BI46" s="110">
        <v>0</v>
      </c>
      <c r="BJ46" s="110">
        <v>1523970</v>
      </c>
      <c r="BK46" s="110">
        <v>546903</v>
      </c>
      <c r="BL46" s="110">
        <v>97980</v>
      </c>
      <c r="BM46" s="110">
        <v>91017</v>
      </c>
      <c r="BN46" s="110">
        <v>4383</v>
      </c>
      <c r="BO46" s="110">
        <f t="shared" si="16"/>
        <v>6009608</v>
      </c>
      <c r="BP46" s="110">
        <f t="shared" si="17"/>
        <v>1343044</v>
      </c>
      <c r="BQ46" s="110">
        <v>713246</v>
      </c>
      <c r="BR46" s="110">
        <v>318601</v>
      </c>
      <c r="BS46" s="110">
        <v>311197</v>
      </c>
      <c r="BT46" s="110">
        <v>0</v>
      </c>
      <c r="BU46" s="110">
        <f t="shared" si="18"/>
        <v>1590378</v>
      </c>
      <c r="BV46" s="110">
        <v>132206</v>
      </c>
      <c r="BW46" s="110">
        <v>1305613</v>
      </c>
      <c r="BX46" s="110">
        <v>152559</v>
      </c>
      <c r="BY46" s="110">
        <v>16012</v>
      </c>
      <c r="BZ46" s="110">
        <f t="shared" si="19"/>
        <v>3058509</v>
      </c>
      <c r="CA46" s="110">
        <v>1746941</v>
      </c>
      <c r="CB46" s="110">
        <v>988797</v>
      </c>
      <c r="CC46" s="110">
        <v>239755</v>
      </c>
      <c r="CD46" s="110">
        <v>83016</v>
      </c>
      <c r="CE46" s="110">
        <v>2465089</v>
      </c>
      <c r="CF46" s="110">
        <v>1665</v>
      </c>
      <c r="CG46" s="110">
        <v>99665</v>
      </c>
      <c r="CH46" s="110">
        <f t="shared" si="20"/>
        <v>8369143</v>
      </c>
      <c r="CI46" s="110">
        <f t="shared" ref="CI46:CX46" si="146">SUM(AE46,+BG46)</f>
        <v>8035355</v>
      </c>
      <c r="CJ46" s="110">
        <f t="shared" si="146"/>
        <v>7924115</v>
      </c>
      <c r="CK46" s="110">
        <f t="shared" si="146"/>
        <v>181607</v>
      </c>
      <c r="CL46" s="110">
        <f t="shared" si="146"/>
        <v>6295124</v>
      </c>
      <c r="CM46" s="110">
        <f t="shared" si="146"/>
        <v>1175503</v>
      </c>
      <c r="CN46" s="110">
        <f t="shared" si="146"/>
        <v>271881</v>
      </c>
      <c r="CO46" s="110">
        <f t="shared" si="146"/>
        <v>111240</v>
      </c>
      <c r="CP46" s="110">
        <f t="shared" si="146"/>
        <v>1746019</v>
      </c>
      <c r="CQ46" s="110">
        <f t="shared" si="146"/>
        <v>57934230</v>
      </c>
      <c r="CR46" s="110">
        <f t="shared" si="146"/>
        <v>9159827</v>
      </c>
      <c r="CS46" s="110">
        <f t="shared" si="146"/>
        <v>4872734</v>
      </c>
      <c r="CT46" s="110">
        <f t="shared" si="146"/>
        <v>3194557</v>
      </c>
      <c r="CU46" s="110">
        <f t="shared" si="146"/>
        <v>1007400</v>
      </c>
      <c r="CV46" s="110">
        <f t="shared" si="146"/>
        <v>85136</v>
      </c>
      <c r="CW46" s="110">
        <f t="shared" si="146"/>
        <v>9233214</v>
      </c>
      <c r="CX46" s="110">
        <f t="shared" si="146"/>
        <v>2207343</v>
      </c>
      <c r="CY46" s="110">
        <f>SUM(AU46,+BW46)</f>
        <v>6239823</v>
      </c>
      <c r="CZ46" s="110">
        <f>SUM(AV46,+BX46)</f>
        <v>786048</v>
      </c>
      <c r="DA46" s="110">
        <f>SUM(AW46,+BY46)</f>
        <v>209092</v>
      </c>
      <c r="DB46" s="110">
        <f t="shared" ref="DB46:DJ46" si="147">SUM(AX46,+BZ46)</f>
        <v>39320791</v>
      </c>
      <c r="DC46" s="110">
        <f t="shared" si="147"/>
        <v>26480897</v>
      </c>
      <c r="DD46" s="110">
        <f t="shared" si="147"/>
        <v>10982208</v>
      </c>
      <c r="DE46" s="110">
        <f t="shared" si="147"/>
        <v>1012042</v>
      </c>
      <c r="DF46" s="110">
        <f t="shared" si="147"/>
        <v>845644</v>
      </c>
      <c r="DG46" s="110">
        <f t="shared" si="147"/>
        <v>14959864</v>
      </c>
      <c r="DH46" s="110">
        <f t="shared" si="147"/>
        <v>11306</v>
      </c>
      <c r="DI46" s="110">
        <f t="shared" si="147"/>
        <v>3185265</v>
      </c>
      <c r="DJ46" s="110">
        <f t="shared" si="147"/>
        <v>69154850</v>
      </c>
    </row>
    <row r="47" spans="1:114" s="112" customFormat="1" ht="12.75" customHeight="1">
      <c r="A47" s="108" t="s">
        <v>635</v>
      </c>
      <c r="B47" s="109" t="s">
        <v>636</v>
      </c>
      <c r="C47" s="108" t="s">
        <v>369</v>
      </c>
      <c r="D47" s="110">
        <f t="shared" si="0"/>
        <v>10834042</v>
      </c>
      <c r="E47" s="110">
        <f t="shared" si="1"/>
        <v>2963953</v>
      </c>
      <c r="F47" s="110">
        <v>89561</v>
      </c>
      <c r="G47" s="110">
        <v>110801</v>
      </c>
      <c r="H47" s="110">
        <v>456100</v>
      </c>
      <c r="I47" s="110">
        <v>1740449</v>
      </c>
      <c r="J47" s="111" t="s">
        <v>703</v>
      </c>
      <c r="K47" s="110">
        <v>567042</v>
      </c>
      <c r="L47" s="110">
        <v>7870089</v>
      </c>
      <c r="M47" s="110">
        <f t="shared" si="2"/>
        <v>2813320</v>
      </c>
      <c r="N47" s="110">
        <f t="shared" si="3"/>
        <v>377922</v>
      </c>
      <c r="O47" s="110">
        <v>16644</v>
      </c>
      <c r="P47" s="110">
        <v>40000</v>
      </c>
      <c r="Q47" s="110">
        <v>22100</v>
      </c>
      <c r="R47" s="110">
        <v>256036</v>
      </c>
      <c r="S47" s="111" t="s">
        <v>703</v>
      </c>
      <c r="T47" s="110">
        <v>43142</v>
      </c>
      <c r="U47" s="110">
        <v>2435398</v>
      </c>
      <c r="V47" s="110">
        <f t="shared" ref="V47:AA47" si="148">+SUM(D47,M47)</f>
        <v>13647362</v>
      </c>
      <c r="W47" s="110">
        <f t="shared" si="148"/>
        <v>3341875</v>
      </c>
      <c r="X47" s="110">
        <f t="shared" si="148"/>
        <v>106205</v>
      </c>
      <c r="Y47" s="110">
        <f t="shared" si="148"/>
        <v>150801</v>
      </c>
      <c r="Z47" s="110">
        <f t="shared" si="148"/>
        <v>478200</v>
      </c>
      <c r="AA47" s="110">
        <f t="shared" si="148"/>
        <v>1996485</v>
      </c>
      <c r="AB47" s="111" t="s">
        <v>703</v>
      </c>
      <c r="AC47" s="110">
        <f t="shared" si="5"/>
        <v>610184</v>
      </c>
      <c r="AD47" s="110">
        <f t="shared" si="6"/>
        <v>10305487</v>
      </c>
      <c r="AE47" s="110">
        <f t="shared" si="7"/>
        <v>520663</v>
      </c>
      <c r="AF47" s="110">
        <f t="shared" si="8"/>
        <v>520663</v>
      </c>
      <c r="AG47" s="110">
        <v>2269</v>
      </c>
      <c r="AH47" s="110">
        <v>517315</v>
      </c>
      <c r="AI47" s="110">
        <v>1079</v>
      </c>
      <c r="AJ47" s="110">
        <v>0</v>
      </c>
      <c r="AK47" s="110">
        <v>0</v>
      </c>
      <c r="AL47" s="110">
        <v>272793</v>
      </c>
      <c r="AM47" s="110">
        <f t="shared" si="9"/>
        <v>7281317</v>
      </c>
      <c r="AN47" s="110">
        <f t="shared" si="10"/>
        <v>1382415</v>
      </c>
      <c r="AO47" s="110">
        <v>604211</v>
      </c>
      <c r="AP47" s="110">
        <v>618903</v>
      </c>
      <c r="AQ47" s="110">
        <v>159301</v>
      </c>
      <c r="AR47" s="110">
        <v>0</v>
      </c>
      <c r="AS47" s="110">
        <f t="shared" si="11"/>
        <v>1117530</v>
      </c>
      <c r="AT47" s="110">
        <v>83294</v>
      </c>
      <c r="AU47" s="110">
        <v>679836</v>
      </c>
      <c r="AV47" s="110">
        <v>354400</v>
      </c>
      <c r="AW47" s="110">
        <v>22854</v>
      </c>
      <c r="AX47" s="110">
        <f t="shared" si="12"/>
        <v>4752574</v>
      </c>
      <c r="AY47" s="110">
        <v>2754591</v>
      </c>
      <c r="AZ47" s="110">
        <v>1757896</v>
      </c>
      <c r="BA47" s="110">
        <v>107818</v>
      </c>
      <c r="BB47" s="110">
        <v>132269</v>
      </c>
      <c r="BC47" s="110">
        <v>2370069</v>
      </c>
      <c r="BD47" s="110">
        <v>5944</v>
      </c>
      <c r="BE47" s="110">
        <v>389200</v>
      </c>
      <c r="BF47" s="110">
        <f t="shared" si="13"/>
        <v>8191180</v>
      </c>
      <c r="BG47" s="110">
        <f t="shared" si="14"/>
        <v>61762</v>
      </c>
      <c r="BH47" s="110">
        <f t="shared" si="15"/>
        <v>61762</v>
      </c>
      <c r="BI47" s="110">
        <v>0</v>
      </c>
      <c r="BJ47" s="110">
        <v>18165</v>
      </c>
      <c r="BK47" s="110">
        <v>0</v>
      </c>
      <c r="BL47" s="110">
        <v>43597</v>
      </c>
      <c r="BM47" s="110">
        <v>0</v>
      </c>
      <c r="BN47" s="110">
        <v>0</v>
      </c>
      <c r="BO47" s="110">
        <f t="shared" si="16"/>
        <v>1340003</v>
      </c>
      <c r="BP47" s="110">
        <f t="shared" si="17"/>
        <v>169253</v>
      </c>
      <c r="BQ47" s="110">
        <v>121371</v>
      </c>
      <c r="BR47" s="110">
        <v>0</v>
      </c>
      <c r="BS47" s="110">
        <v>47882</v>
      </c>
      <c r="BT47" s="110">
        <v>0</v>
      </c>
      <c r="BU47" s="110">
        <f t="shared" si="18"/>
        <v>329961</v>
      </c>
      <c r="BV47" s="110">
        <v>13632</v>
      </c>
      <c r="BW47" s="110">
        <v>277218</v>
      </c>
      <c r="BX47" s="110">
        <v>39111</v>
      </c>
      <c r="BY47" s="110">
        <v>0</v>
      </c>
      <c r="BZ47" s="110">
        <f t="shared" si="19"/>
        <v>840789</v>
      </c>
      <c r="CA47" s="110">
        <v>493791</v>
      </c>
      <c r="CB47" s="110">
        <v>183994</v>
      </c>
      <c r="CC47" s="110">
        <v>155899</v>
      </c>
      <c r="CD47" s="110">
        <v>7105</v>
      </c>
      <c r="CE47" s="110">
        <v>1357024</v>
      </c>
      <c r="CF47" s="110">
        <v>0</v>
      </c>
      <c r="CG47" s="110">
        <v>54531</v>
      </c>
      <c r="CH47" s="110">
        <f t="shared" si="20"/>
        <v>1456296</v>
      </c>
      <c r="CI47" s="110">
        <f t="shared" ref="CI47:CU47" si="149">SUM(AE47,+BG47)</f>
        <v>582425</v>
      </c>
      <c r="CJ47" s="110">
        <f t="shared" si="149"/>
        <v>582425</v>
      </c>
      <c r="CK47" s="110">
        <f t="shared" si="149"/>
        <v>2269</v>
      </c>
      <c r="CL47" s="110">
        <f t="shared" si="149"/>
        <v>535480</v>
      </c>
      <c r="CM47" s="110">
        <f t="shared" si="149"/>
        <v>1079</v>
      </c>
      <c r="CN47" s="110">
        <f t="shared" si="149"/>
        <v>43597</v>
      </c>
      <c r="CO47" s="110">
        <f t="shared" si="149"/>
        <v>0</v>
      </c>
      <c r="CP47" s="110">
        <f t="shared" si="149"/>
        <v>272793</v>
      </c>
      <c r="CQ47" s="110">
        <f t="shared" si="149"/>
        <v>8621320</v>
      </c>
      <c r="CR47" s="110">
        <f t="shared" si="149"/>
        <v>1551668</v>
      </c>
      <c r="CS47" s="110">
        <f t="shared" si="149"/>
        <v>725582</v>
      </c>
      <c r="CT47" s="110">
        <f t="shared" si="149"/>
        <v>618903</v>
      </c>
      <c r="CU47" s="110">
        <f t="shared" si="149"/>
        <v>207183</v>
      </c>
      <c r="CV47" s="110">
        <f>SUM(AR47,+BT47)</f>
        <v>0</v>
      </c>
      <c r="CW47" s="110">
        <f>SUM(AS47,+BU47)</f>
        <v>1447491</v>
      </c>
      <c r="CX47" s="110">
        <f>SUM(AT47,+BV47)</f>
        <v>96926</v>
      </c>
      <c r="CY47" s="110">
        <f t="shared" ref="CY47:DD47" si="150">SUM(AU47,+BW47)</f>
        <v>957054</v>
      </c>
      <c r="CZ47" s="110">
        <f t="shared" si="150"/>
        <v>393511</v>
      </c>
      <c r="DA47" s="110">
        <f t="shared" si="150"/>
        <v>22854</v>
      </c>
      <c r="DB47" s="110">
        <f t="shared" si="150"/>
        <v>5593363</v>
      </c>
      <c r="DC47" s="110">
        <f t="shared" si="150"/>
        <v>3248382</v>
      </c>
      <c r="DD47" s="110">
        <f t="shared" si="150"/>
        <v>1941890</v>
      </c>
      <c r="DE47" s="110">
        <f t="shared" ref="DE47:DJ47" si="151">SUM(BA47,+CC47)</f>
        <v>263717</v>
      </c>
      <c r="DF47" s="110">
        <f t="shared" si="151"/>
        <v>139374</v>
      </c>
      <c r="DG47" s="110">
        <f t="shared" si="151"/>
        <v>3727093</v>
      </c>
      <c r="DH47" s="110">
        <f t="shared" si="151"/>
        <v>5944</v>
      </c>
      <c r="DI47" s="110">
        <f t="shared" si="151"/>
        <v>443731</v>
      </c>
      <c r="DJ47" s="110">
        <f t="shared" si="151"/>
        <v>9647476</v>
      </c>
    </row>
    <row r="48" spans="1:114" s="112" customFormat="1" ht="12.75" customHeight="1">
      <c r="A48" s="108" t="s">
        <v>640</v>
      </c>
      <c r="B48" s="109" t="s">
        <v>641</v>
      </c>
      <c r="C48" s="108" t="s">
        <v>433</v>
      </c>
      <c r="D48" s="110">
        <f t="shared" si="0"/>
        <v>22033730</v>
      </c>
      <c r="E48" s="110">
        <f t="shared" si="1"/>
        <v>4537266</v>
      </c>
      <c r="F48" s="110">
        <v>760045</v>
      </c>
      <c r="G48" s="110">
        <v>371572</v>
      </c>
      <c r="H48" s="110">
        <v>894900</v>
      </c>
      <c r="I48" s="110">
        <v>1707775</v>
      </c>
      <c r="J48" s="111" t="s">
        <v>703</v>
      </c>
      <c r="K48" s="110">
        <v>802974</v>
      </c>
      <c r="L48" s="110">
        <v>17496464</v>
      </c>
      <c r="M48" s="110">
        <f t="shared" si="2"/>
        <v>4168890</v>
      </c>
      <c r="N48" s="110">
        <f t="shared" si="3"/>
        <v>735069</v>
      </c>
      <c r="O48" s="110">
        <v>111207</v>
      </c>
      <c r="P48" s="110">
        <v>50363</v>
      </c>
      <c r="Q48" s="110">
        <v>61200</v>
      </c>
      <c r="R48" s="110">
        <v>473526</v>
      </c>
      <c r="S48" s="111" t="s">
        <v>703</v>
      </c>
      <c r="T48" s="110">
        <v>38773</v>
      </c>
      <c r="U48" s="110">
        <v>3433821</v>
      </c>
      <c r="V48" s="110">
        <f t="shared" ref="V48:AA48" si="152">+SUM(D48,M48)</f>
        <v>26202620</v>
      </c>
      <c r="W48" s="110">
        <f t="shared" si="152"/>
        <v>5272335</v>
      </c>
      <c r="X48" s="110">
        <f t="shared" si="152"/>
        <v>871252</v>
      </c>
      <c r="Y48" s="110">
        <f t="shared" si="152"/>
        <v>421935</v>
      </c>
      <c r="Z48" s="110">
        <f t="shared" si="152"/>
        <v>956100</v>
      </c>
      <c r="AA48" s="110">
        <f t="shared" si="152"/>
        <v>2181301</v>
      </c>
      <c r="AB48" s="111" t="s">
        <v>703</v>
      </c>
      <c r="AC48" s="110">
        <f t="shared" si="5"/>
        <v>841747</v>
      </c>
      <c r="AD48" s="110">
        <f t="shared" si="6"/>
        <v>20930285</v>
      </c>
      <c r="AE48" s="110">
        <f t="shared" si="7"/>
        <v>2902458</v>
      </c>
      <c r="AF48" s="110">
        <f t="shared" si="8"/>
        <v>2888021</v>
      </c>
      <c r="AG48" s="110">
        <v>4256</v>
      </c>
      <c r="AH48" s="110">
        <v>2282349</v>
      </c>
      <c r="AI48" s="110">
        <v>58471</v>
      </c>
      <c r="AJ48" s="110">
        <v>542945</v>
      </c>
      <c r="AK48" s="110">
        <v>14437</v>
      </c>
      <c r="AL48" s="110">
        <v>169931</v>
      </c>
      <c r="AM48" s="110">
        <f t="shared" si="9"/>
        <v>14895291</v>
      </c>
      <c r="AN48" s="110">
        <f t="shared" si="10"/>
        <v>4180657</v>
      </c>
      <c r="AO48" s="110">
        <v>1621439</v>
      </c>
      <c r="AP48" s="110">
        <v>1749011</v>
      </c>
      <c r="AQ48" s="110">
        <v>706835</v>
      </c>
      <c r="AR48" s="110">
        <v>103372</v>
      </c>
      <c r="AS48" s="110">
        <f t="shared" si="11"/>
        <v>2951451</v>
      </c>
      <c r="AT48" s="110">
        <v>297636</v>
      </c>
      <c r="AU48" s="110">
        <v>2433173</v>
      </c>
      <c r="AV48" s="110">
        <v>220642</v>
      </c>
      <c r="AW48" s="110">
        <v>37675</v>
      </c>
      <c r="AX48" s="110">
        <f t="shared" si="12"/>
        <v>7721976</v>
      </c>
      <c r="AY48" s="110">
        <v>3721832</v>
      </c>
      <c r="AZ48" s="110">
        <v>3089106</v>
      </c>
      <c r="BA48" s="110">
        <v>254680</v>
      </c>
      <c r="BB48" s="110">
        <v>656358</v>
      </c>
      <c r="BC48" s="110">
        <v>2924489</v>
      </c>
      <c r="BD48" s="110">
        <v>3532</v>
      </c>
      <c r="BE48" s="110">
        <v>1141561</v>
      </c>
      <c r="BF48" s="110">
        <f t="shared" si="13"/>
        <v>18939310</v>
      </c>
      <c r="BG48" s="110">
        <f t="shared" si="14"/>
        <v>76670</v>
      </c>
      <c r="BH48" s="110">
        <f t="shared" si="15"/>
        <v>76670</v>
      </c>
      <c r="BI48" s="110">
        <v>0</v>
      </c>
      <c r="BJ48" s="110">
        <v>76670</v>
      </c>
      <c r="BK48" s="110">
        <v>0</v>
      </c>
      <c r="BL48" s="110">
        <v>0</v>
      </c>
      <c r="BM48" s="110">
        <v>0</v>
      </c>
      <c r="BN48" s="110">
        <v>0</v>
      </c>
      <c r="BO48" s="110">
        <f t="shared" si="16"/>
        <v>3389534</v>
      </c>
      <c r="BP48" s="110">
        <f t="shared" si="17"/>
        <v>625478</v>
      </c>
      <c r="BQ48" s="110">
        <v>407630</v>
      </c>
      <c r="BR48" s="110">
        <v>87397</v>
      </c>
      <c r="BS48" s="110">
        <v>117688</v>
      </c>
      <c r="BT48" s="110">
        <v>12763</v>
      </c>
      <c r="BU48" s="110">
        <f t="shared" si="18"/>
        <v>1285140</v>
      </c>
      <c r="BV48" s="110">
        <v>57424</v>
      </c>
      <c r="BW48" s="110">
        <v>1130062</v>
      </c>
      <c r="BX48" s="110">
        <v>97654</v>
      </c>
      <c r="BY48" s="110">
        <v>34937</v>
      </c>
      <c r="BZ48" s="110">
        <f t="shared" si="19"/>
        <v>1443979</v>
      </c>
      <c r="CA48" s="110">
        <v>293121</v>
      </c>
      <c r="CB48" s="110">
        <v>1066892</v>
      </c>
      <c r="CC48" s="110">
        <v>51056</v>
      </c>
      <c r="CD48" s="110">
        <v>32910</v>
      </c>
      <c r="CE48" s="110">
        <v>537349</v>
      </c>
      <c r="CF48" s="110">
        <v>0</v>
      </c>
      <c r="CG48" s="110">
        <v>165337</v>
      </c>
      <c r="CH48" s="110">
        <f t="shared" si="20"/>
        <v>3631541</v>
      </c>
      <c r="CI48" s="110">
        <f t="shared" ref="CI48:CX48" si="153">SUM(AE48,+BG48)</f>
        <v>2979128</v>
      </c>
      <c r="CJ48" s="110">
        <f t="shared" si="153"/>
        <v>2964691</v>
      </c>
      <c r="CK48" s="110">
        <f t="shared" si="153"/>
        <v>4256</v>
      </c>
      <c r="CL48" s="110">
        <f t="shared" si="153"/>
        <v>2359019</v>
      </c>
      <c r="CM48" s="110">
        <f t="shared" si="153"/>
        <v>58471</v>
      </c>
      <c r="CN48" s="110">
        <f t="shared" si="153"/>
        <v>542945</v>
      </c>
      <c r="CO48" s="110">
        <f t="shared" si="153"/>
        <v>14437</v>
      </c>
      <c r="CP48" s="110">
        <f t="shared" si="153"/>
        <v>169931</v>
      </c>
      <c r="CQ48" s="110">
        <f t="shared" si="153"/>
        <v>18284825</v>
      </c>
      <c r="CR48" s="110">
        <f t="shared" si="153"/>
        <v>4806135</v>
      </c>
      <c r="CS48" s="110">
        <f t="shared" si="153"/>
        <v>2029069</v>
      </c>
      <c r="CT48" s="110">
        <f t="shared" si="153"/>
        <v>1836408</v>
      </c>
      <c r="CU48" s="110">
        <f t="shared" si="153"/>
        <v>824523</v>
      </c>
      <c r="CV48" s="110">
        <f t="shared" si="153"/>
        <v>116135</v>
      </c>
      <c r="CW48" s="110">
        <f t="shared" si="153"/>
        <v>4236591</v>
      </c>
      <c r="CX48" s="110">
        <f t="shared" si="153"/>
        <v>355060</v>
      </c>
      <c r="CY48" s="110">
        <f t="shared" ref="CY48:DJ48" si="154">SUM(AU48,+BW48)</f>
        <v>3563235</v>
      </c>
      <c r="CZ48" s="110">
        <f t="shared" si="154"/>
        <v>318296</v>
      </c>
      <c r="DA48" s="110">
        <f t="shared" si="154"/>
        <v>72612</v>
      </c>
      <c r="DB48" s="110">
        <f t="shared" si="154"/>
        <v>9165955</v>
      </c>
      <c r="DC48" s="110">
        <f t="shared" si="154"/>
        <v>4014953</v>
      </c>
      <c r="DD48" s="110">
        <f t="shared" si="154"/>
        <v>4155998</v>
      </c>
      <c r="DE48" s="110">
        <f t="shared" si="154"/>
        <v>305736</v>
      </c>
      <c r="DF48" s="110">
        <f t="shared" si="154"/>
        <v>689268</v>
      </c>
      <c r="DG48" s="110">
        <f t="shared" si="154"/>
        <v>3461838</v>
      </c>
      <c r="DH48" s="110">
        <f t="shared" si="154"/>
        <v>3532</v>
      </c>
      <c r="DI48" s="110">
        <f t="shared" si="154"/>
        <v>1306898</v>
      </c>
      <c r="DJ48" s="110">
        <f t="shared" si="154"/>
        <v>22570851</v>
      </c>
    </row>
    <row r="49" spans="1:114" s="112" customFormat="1" ht="12.75" customHeight="1">
      <c r="A49" s="108" t="s">
        <v>649</v>
      </c>
      <c r="B49" s="109" t="s">
        <v>650</v>
      </c>
      <c r="C49" s="108" t="s">
        <v>377</v>
      </c>
      <c r="D49" s="110">
        <f t="shared" si="0"/>
        <v>18699799</v>
      </c>
      <c r="E49" s="110">
        <f t="shared" si="1"/>
        <v>5312016</v>
      </c>
      <c r="F49" s="110">
        <v>14152</v>
      </c>
      <c r="G49" s="110">
        <v>46451</v>
      </c>
      <c r="H49" s="110">
        <v>103986</v>
      </c>
      <c r="I49" s="110">
        <v>3392295</v>
      </c>
      <c r="J49" s="111" t="s">
        <v>703</v>
      </c>
      <c r="K49" s="110">
        <v>1755132</v>
      </c>
      <c r="L49" s="110">
        <v>13387783</v>
      </c>
      <c r="M49" s="110">
        <f t="shared" si="2"/>
        <v>3975627</v>
      </c>
      <c r="N49" s="110">
        <f t="shared" si="3"/>
        <v>717806</v>
      </c>
      <c r="O49" s="110">
        <v>121276</v>
      </c>
      <c r="P49" s="110">
        <v>36778</v>
      </c>
      <c r="Q49" s="110">
        <v>137200</v>
      </c>
      <c r="R49" s="110">
        <v>160342</v>
      </c>
      <c r="S49" s="111" t="s">
        <v>703</v>
      </c>
      <c r="T49" s="110">
        <v>262210</v>
      </c>
      <c r="U49" s="110">
        <v>3257821</v>
      </c>
      <c r="V49" s="110">
        <f t="shared" ref="V49:AA49" si="155">+SUM(D49,M49)</f>
        <v>22675426</v>
      </c>
      <c r="W49" s="110">
        <f t="shared" si="155"/>
        <v>6029822</v>
      </c>
      <c r="X49" s="110">
        <f t="shared" si="155"/>
        <v>135428</v>
      </c>
      <c r="Y49" s="110">
        <f t="shared" si="155"/>
        <v>83229</v>
      </c>
      <c r="Z49" s="110">
        <f t="shared" si="155"/>
        <v>241186</v>
      </c>
      <c r="AA49" s="110">
        <f t="shared" si="155"/>
        <v>3552637</v>
      </c>
      <c r="AB49" s="111" t="s">
        <v>703</v>
      </c>
      <c r="AC49" s="110">
        <f t="shared" si="5"/>
        <v>2017342</v>
      </c>
      <c r="AD49" s="110">
        <f t="shared" si="6"/>
        <v>16645604</v>
      </c>
      <c r="AE49" s="110">
        <f t="shared" si="7"/>
        <v>679465</v>
      </c>
      <c r="AF49" s="110">
        <f t="shared" si="8"/>
        <v>652232</v>
      </c>
      <c r="AG49" s="110">
        <v>4616</v>
      </c>
      <c r="AH49" s="110">
        <v>577284</v>
      </c>
      <c r="AI49" s="110">
        <v>50777</v>
      </c>
      <c r="AJ49" s="110">
        <v>19555</v>
      </c>
      <c r="AK49" s="110">
        <v>27233</v>
      </c>
      <c r="AL49" s="110">
        <v>965923</v>
      </c>
      <c r="AM49" s="110">
        <f t="shared" si="9"/>
        <v>10034333</v>
      </c>
      <c r="AN49" s="110">
        <f t="shared" si="10"/>
        <v>3115296</v>
      </c>
      <c r="AO49" s="110">
        <v>803059</v>
      </c>
      <c r="AP49" s="110">
        <v>1513043</v>
      </c>
      <c r="AQ49" s="110">
        <v>682525</v>
      </c>
      <c r="AR49" s="110">
        <v>116669</v>
      </c>
      <c r="AS49" s="110">
        <f t="shared" si="11"/>
        <v>2182304</v>
      </c>
      <c r="AT49" s="110">
        <v>435327</v>
      </c>
      <c r="AU49" s="110">
        <v>1585089</v>
      </c>
      <c r="AV49" s="110">
        <v>161888</v>
      </c>
      <c r="AW49" s="110">
        <v>60876</v>
      </c>
      <c r="AX49" s="110">
        <f t="shared" si="12"/>
        <v>4659427</v>
      </c>
      <c r="AY49" s="110">
        <v>3163291</v>
      </c>
      <c r="AZ49" s="110">
        <v>960188</v>
      </c>
      <c r="BA49" s="110">
        <v>407767</v>
      </c>
      <c r="BB49" s="110">
        <v>128181</v>
      </c>
      <c r="BC49" s="110">
        <v>6183646</v>
      </c>
      <c r="BD49" s="110">
        <v>16430</v>
      </c>
      <c r="BE49" s="110">
        <v>836432</v>
      </c>
      <c r="BF49" s="110">
        <f t="shared" si="13"/>
        <v>11550230</v>
      </c>
      <c r="BG49" s="110">
        <f t="shared" si="14"/>
        <v>349244</v>
      </c>
      <c r="BH49" s="110">
        <f t="shared" si="15"/>
        <v>334740</v>
      </c>
      <c r="BI49" s="110">
        <v>0</v>
      </c>
      <c r="BJ49" s="110">
        <v>134435</v>
      </c>
      <c r="BK49" s="110">
        <v>0</v>
      </c>
      <c r="BL49" s="110">
        <v>200305</v>
      </c>
      <c r="BM49" s="110">
        <v>14504</v>
      </c>
      <c r="BN49" s="110">
        <v>249119</v>
      </c>
      <c r="BO49" s="110">
        <f t="shared" si="16"/>
        <v>1296038</v>
      </c>
      <c r="BP49" s="110">
        <f t="shared" si="17"/>
        <v>329552</v>
      </c>
      <c r="BQ49" s="110">
        <v>112256</v>
      </c>
      <c r="BR49" s="110">
        <v>0</v>
      </c>
      <c r="BS49" s="110">
        <v>217296</v>
      </c>
      <c r="BT49" s="110">
        <v>0</v>
      </c>
      <c r="BU49" s="110">
        <f t="shared" si="18"/>
        <v>313655</v>
      </c>
      <c r="BV49" s="110">
        <v>9179</v>
      </c>
      <c r="BW49" s="110">
        <v>304476</v>
      </c>
      <c r="BX49" s="110">
        <v>0</v>
      </c>
      <c r="BY49" s="110">
        <v>0</v>
      </c>
      <c r="BZ49" s="110">
        <f t="shared" si="19"/>
        <v>652192</v>
      </c>
      <c r="CA49" s="110">
        <v>298218</v>
      </c>
      <c r="CB49" s="110">
        <v>243658</v>
      </c>
      <c r="CC49" s="110">
        <v>0</v>
      </c>
      <c r="CD49" s="110">
        <v>110316</v>
      </c>
      <c r="CE49" s="110">
        <v>1750353</v>
      </c>
      <c r="CF49" s="110">
        <v>639</v>
      </c>
      <c r="CG49" s="110">
        <v>330873</v>
      </c>
      <c r="CH49" s="110">
        <f t="shared" si="20"/>
        <v>1976155</v>
      </c>
      <c r="CI49" s="110">
        <f t="shared" ref="CI49:CW49" si="156">SUM(AE49,+BG49)</f>
        <v>1028709</v>
      </c>
      <c r="CJ49" s="110">
        <f t="shared" si="156"/>
        <v>986972</v>
      </c>
      <c r="CK49" s="110">
        <f t="shared" si="156"/>
        <v>4616</v>
      </c>
      <c r="CL49" s="110">
        <f t="shared" si="156"/>
        <v>711719</v>
      </c>
      <c r="CM49" s="110">
        <f t="shared" si="156"/>
        <v>50777</v>
      </c>
      <c r="CN49" s="110">
        <f t="shared" si="156"/>
        <v>219860</v>
      </c>
      <c r="CO49" s="110">
        <f t="shared" si="156"/>
        <v>41737</v>
      </c>
      <c r="CP49" s="110">
        <f t="shared" si="156"/>
        <v>1215042</v>
      </c>
      <c r="CQ49" s="110">
        <f t="shared" si="156"/>
        <v>11330371</v>
      </c>
      <c r="CR49" s="110">
        <f t="shared" si="156"/>
        <v>3444848</v>
      </c>
      <c r="CS49" s="110">
        <f t="shared" si="156"/>
        <v>915315</v>
      </c>
      <c r="CT49" s="110">
        <f t="shared" si="156"/>
        <v>1513043</v>
      </c>
      <c r="CU49" s="110">
        <f t="shared" si="156"/>
        <v>899821</v>
      </c>
      <c r="CV49" s="110">
        <f t="shared" si="156"/>
        <v>116669</v>
      </c>
      <c r="CW49" s="110">
        <f t="shared" si="156"/>
        <v>2495959</v>
      </c>
      <c r="CX49" s="110">
        <f t="shared" ref="CX49:DJ49" si="157">SUM(AT49,+BV49)</f>
        <v>444506</v>
      </c>
      <c r="CY49" s="110">
        <f t="shared" si="157"/>
        <v>1889565</v>
      </c>
      <c r="CZ49" s="110">
        <f t="shared" si="157"/>
        <v>161888</v>
      </c>
      <c r="DA49" s="110">
        <f t="shared" si="157"/>
        <v>60876</v>
      </c>
      <c r="DB49" s="110">
        <f t="shared" si="157"/>
        <v>5311619</v>
      </c>
      <c r="DC49" s="110">
        <f t="shared" si="157"/>
        <v>3461509</v>
      </c>
      <c r="DD49" s="110">
        <f t="shared" si="157"/>
        <v>1203846</v>
      </c>
      <c r="DE49" s="110">
        <f t="shared" si="157"/>
        <v>407767</v>
      </c>
      <c r="DF49" s="110">
        <f t="shared" si="157"/>
        <v>238497</v>
      </c>
      <c r="DG49" s="110">
        <f t="shared" si="157"/>
        <v>7933999</v>
      </c>
      <c r="DH49" s="110">
        <f t="shared" si="157"/>
        <v>17069</v>
      </c>
      <c r="DI49" s="110">
        <f t="shared" si="157"/>
        <v>1167305</v>
      </c>
      <c r="DJ49" s="110">
        <f t="shared" si="157"/>
        <v>13526385</v>
      </c>
    </row>
    <row r="50" spans="1:114" s="112" customFormat="1" ht="12.75" customHeight="1">
      <c r="A50" s="108" t="s">
        <v>656</v>
      </c>
      <c r="B50" s="109" t="s">
        <v>657</v>
      </c>
      <c r="C50" s="108" t="s">
        <v>433</v>
      </c>
      <c r="D50" s="110">
        <f t="shared" si="0"/>
        <v>15031244</v>
      </c>
      <c r="E50" s="110">
        <f t="shared" si="1"/>
        <v>3144374</v>
      </c>
      <c r="F50" s="110">
        <v>29566</v>
      </c>
      <c r="G50" s="110">
        <v>38787</v>
      </c>
      <c r="H50" s="110">
        <v>348600</v>
      </c>
      <c r="I50" s="110">
        <v>2043298</v>
      </c>
      <c r="J50" s="111" t="s">
        <v>703</v>
      </c>
      <c r="K50" s="110">
        <v>684123</v>
      </c>
      <c r="L50" s="110">
        <v>11886870</v>
      </c>
      <c r="M50" s="110">
        <f t="shared" si="2"/>
        <v>4326096</v>
      </c>
      <c r="N50" s="110">
        <f t="shared" si="3"/>
        <v>1675052</v>
      </c>
      <c r="O50" s="110">
        <v>478387</v>
      </c>
      <c r="P50" s="110">
        <v>13422</v>
      </c>
      <c r="Q50" s="110">
        <v>980200</v>
      </c>
      <c r="R50" s="110">
        <v>202502</v>
      </c>
      <c r="S50" s="111" t="s">
        <v>703</v>
      </c>
      <c r="T50" s="110">
        <v>541</v>
      </c>
      <c r="U50" s="110">
        <v>2651044</v>
      </c>
      <c r="V50" s="110">
        <f t="shared" ref="V50:AA50" si="158">+SUM(D50,M50)</f>
        <v>19357340</v>
      </c>
      <c r="W50" s="110">
        <f t="shared" si="158"/>
        <v>4819426</v>
      </c>
      <c r="X50" s="110">
        <f t="shared" si="158"/>
        <v>507953</v>
      </c>
      <c r="Y50" s="110">
        <f t="shared" si="158"/>
        <v>52209</v>
      </c>
      <c r="Z50" s="110">
        <f t="shared" si="158"/>
        <v>1328800</v>
      </c>
      <c r="AA50" s="110">
        <f t="shared" si="158"/>
        <v>2245800</v>
      </c>
      <c r="AB50" s="111" t="s">
        <v>703</v>
      </c>
      <c r="AC50" s="110">
        <f t="shared" si="5"/>
        <v>684664</v>
      </c>
      <c r="AD50" s="110">
        <f t="shared" si="6"/>
        <v>14537914</v>
      </c>
      <c r="AE50" s="110">
        <f t="shared" si="7"/>
        <v>191989</v>
      </c>
      <c r="AF50" s="110">
        <f t="shared" si="8"/>
        <v>191046</v>
      </c>
      <c r="AG50" s="110">
        <v>5230</v>
      </c>
      <c r="AH50" s="110">
        <v>111940</v>
      </c>
      <c r="AI50" s="110">
        <v>42872</v>
      </c>
      <c r="AJ50" s="110">
        <v>31004</v>
      </c>
      <c r="AK50" s="110">
        <v>943</v>
      </c>
      <c r="AL50" s="110">
        <v>57996</v>
      </c>
      <c r="AM50" s="110">
        <f t="shared" si="9"/>
        <v>12915396</v>
      </c>
      <c r="AN50" s="110">
        <f t="shared" si="10"/>
        <v>3237559</v>
      </c>
      <c r="AO50" s="110">
        <v>1730973</v>
      </c>
      <c r="AP50" s="110">
        <v>887614</v>
      </c>
      <c r="AQ50" s="110">
        <v>567734</v>
      </c>
      <c r="AR50" s="110">
        <v>51238</v>
      </c>
      <c r="AS50" s="110">
        <f t="shared" si="11"/>
        <v>2224954</v>
      </c>
      <c r="AT50" s="110">
        <v>346011</v>
      </c>
      <c r="AU50" s="110">
        <v>1668669</v>
      </c>
      <c r="AV50" s="110">
        <v>210274</v>
      </c>
      <c r="AW50" s="110">
        <v>20665</v>
      </c>
      <c r="AX50" s="110">
        <f t="shared" si="12"/>
        <v>7432218</v>
      </c>
      <c r="AY50" s="110">
        <v>2885717</v>
      </c>
      <c r="AZ50" s="110">
        <v>3929496</v>
      </c>
      <c r="BA50" s="110">
        <v>174702</v>
      </c>
      <c r="BB50" s="110">
        <v>442303</v>
      </c>
      <c r="BC50" s="110">
        <v>958156</v>
      </c>
      <c r="BD50" s="110">
        <v>0</v>
      </c>
      <c r="BE50" s="110">
        <v>907707</v>
      </c>
      <c r="BF50" s="110">
        <f t="shared" si="13"/>
        <v>14015092</v>
      </c>
      <c r="BG50" s="110">
        <f t="shared" si="14"/>
        <v>1715975</v>
      </c>
      <c r="BH50" s="110">
        <f t="shared" si="15"/>
        <v>1692652</v>
      </c>
      <c r="BI50" s="110">
        <v>0</v>
      </c>
      <c r="BJ50" s="110">
        <v>1692652</v>
      </c>
      <c r="BK50" s="110">
        <v>0</v>
      </c>
      <c r="BL50" s="110">
        <v>0</v>
      </c>
      <c r="BM50" s="110">
        <v>23323</v>
      </c>
      <c r="BN50" s="110">
        <v>0</v>
      </c>
      <c r="BO50" s="110">
        <f t="shared" si="16"/>
        <v>2053986</v>
      </c>
      <c r="BP50" s="110">
        <f t="shared" si="17"/>
        <v>525298</v>
      </c>
      <c r="BQ50" s="110">
        <v>315231</v>
      </c>
      <c r="BR50" s="110">
        <v>90052</v>
      </c>
      <c r="BS50" s="110">
        <v>120015</v>
      </c>
      <c r="BT50" s="110">
        <v>0</v>
      </c>
      <c r="BU50" s="110">
        <f t="shared" si="18"/>
        <v>653275</v>
      </c>
      <c r="BV50" s="110">
        <v>49522</v>
      </c>
      <c r="BW50" s="110">
        <v>603753</v>
      </c>
      <c r="BX50" s="110">
        <v>0</v>
      </c>
      <c r="BY50" s="110">
        <v>0</v>
      </c>
      <c r="BZ50" s="110">
        <f t="shared" si="19"/>
        <v>872360</v>
      </c>
      <c r="CA50" s="110">
        <v>339984</v>
      </c>
      <c r="CB50" s="110">
        <v>511105</v>
      </c>
      <c r="CC50" s="110">
        <v>7355</v>
      </c>
      <c r="CD50" s="110">
        <v>13916</v>
      </c>
      <c r="CE50" s="110">
        <v>530559</v>
      </c>
      <c r="CF50" s="110">
        <v>3053</v>
      </c>
      <c r="CG50" s="110">
        <v>25576</v>
      </c>
      <c r="CH50" s="110">
        <f t="shared" si="20"/>
        <v>3795537</v>
      </c>
      <c r="CI50" s="110">
        <f t="shared" ref="CI50:CX50" si="159">SUM(AE50,+BG50)</f>
        <v>1907964</v>
      </c>
      <c r="CJ50" s="110">
        <f t="shared" si="159"/>
        <v>1883698</v>
      </c>
      <c r="CK50" s="110">
        <f t="shared" si="159"/>
        <v>5230</v>
      </c>
      <c r="CL50" s="110">
        <f t="shared" si="159"/>
        <v>1804592</v>
      </c>
      <c r="CM50" s="110">
        <f t="shared" si="159"/>
        <v>42872</v>
      </c>
      <c r="CN50" s="110">
        <f t="shared" si="159"/>
        <v>31004</v>
      </c>
      <c r="CO50" s="110">
        <f t="shared" si="159"/>
        <v>24266</v>
      </c>
      <c r="CP50" s="110">
        <f t="shared" si="159"/>
        <v>57996</v>
      </c>
      <c r="CQ50" s="110">
        <f t="shared" si="159"/>
        <v>14969382</v>
      </c>
      <c r="CR50" s="110">
        <f t="shared" si="159"/>
        <v>3762857</v>
      </c>
      <c r="CS50" s="110">
        <f t="shared" si="159"/>
        <v>2046204</v>
      </c>
      <c r="CT50" s="110">
        <f t="shared" si="159"/>
        <v>977666</v>
      </c>
      <c r="CU50" s="110">
        <f t="shared" si="159"/>
        <v>687749</v>
      </c>
      <c r="CV50" s="110">
        <f t="shared" si="159"/>
        <v>51238</v>
      </c>
      <c r="CW50" s="110">
        <f t="shared" si="159"/>
        <v>2878229</v>
      </c>
      <c r="CX50" s="110">
        <f t="shared" si="159"/>
        <v>395533</v>
      </c>
      <c r="CY50" s="110">
        <f t="shared" ref="CY50:DJ50" si="160">SUM(AU50,+BW50)</f>
        <v>2272422</v>
      </c>
      <c r="CZ50" s="110">
        <f t="shared" si="160"/>
        <v>210274</v>
      </c>
      <c r="DA50" s="110">
        <f t="shared" si="160"/>
        <v>20665</v>
      </c>
      <c r="DB50" s="110">
        <f t="shared" si="160"/>
        <v>8304578</v>
      </c>
      <c r="DC50" s="110">
        <f t="shared" si="160"/>
        <v>3225701</v>
      </c>
      <c r="DD50" s="110">
        <f t="shared" si="160"/>
        <v>4440601</v>
      </c>
      <c r="DE50" s="110">
        <f t="shared" si="160"/>
        <v>182057</v>
      </c>
      <c r="DF50" s="110">
        <f t="shared" si="160"/>
        <v>456219</v>
      </c>
      <c r="DG50" s="110">
        <f t="shared" si="160"/>
        <v>1488715</v>
      </c>
      <c r="DH50" s="110">
        <f t="shared" si="160"/>
        <v>3053</v>
      </c>
      <c r="DI50" s="110">
        <f t="shared" si="160"/>
        <v>933283</v>
      </c>
      <c r="DJ50" s="110">
        <f t="shared" si="160"/>
        <v>17810629</v>
      </c>
    </row>
    <row r="51" spans="1:114" s="112" customFormat="1" ht="12.75" customHeight="1">
      <c r="A51" s="108" t="s">
        <v>664</v>
      </c>
      <c r="B51" s="109" t="s">
        <v>665</v>
      </c>
      <c r="C51" s="108" t="s">
        <v>357</v>
      </c>
      <c r="D51" s="110">
        <f t="shared" si="0"/>
        <v>13435599.020362902</v>
      </c>
      <c r="E51" s="110">
        <f t="shared" si="1"/>
        <v>3351774</v>
      </c>
      <c r="F51" s="110">
        <v>0</v>
      </c>
      <c r="G51" s="110">
        <v>0</v>
      </c>
      <c r="H51" s="110">
        <v>62500</v>
      </c>
      <c r="I51" s="110">
        <v>1366429</v>
      </c>
      <c r="J51" s="111" t="s">
        <v>703</v>
      </c>
      <c r="K51" s="110">
        <v>1922845</v>
      </c>
      <c r="L51" s="110">
        <v>10083825.020362902</v>
      </c>
      <c r="M51" s="110">
        <f t="shared" si="2"/>
        <v>2388161.7046370967</v>
      </c>
      <c r="N51" s="110">
        <f t="shared" si="3"/>
        <v>286284</v>
      </c>
      <c r="O51" s="110">
        <v>19394</v>
      </c>
      <c r="P51" s="110">
        <v>5418</v>
      </c>
      <c r="Q51" s="110">
        <v>1100</v>
      </c>
      <c r="R51" s="110">
        <v>226871</v>
      </c>
      <c r="S51" s="111" t="s">
        <v>703</v>
      </c>
      <c r="T51" s="110">
        <v>33501</v>
      </c>
      <c r="U51" s="110">
        <v>2101877.7046370967</v>
      </c>
      <c r="V51" s="110">
        <f t="shared" ref="V51:AA51" si="161">+SUM(D51,M51)</f>
        <v>15823760.725</v>
      </c>
      <c r="W51" s="110">
        <f t="shared" si="161"/>
        <v>3638058</v>
      </c>
      <c r="X51" s="110">
        <f t="shared" si="161"/>
        <v>19394</v>
      </c>
      <c r="Y51" s="110">
        <f t="shared" si="161"/>
        <v>5418</v>
      </c>
      <c r="Z51" s="110">
        <f t="shared" si="161"/>
        <v>63600</v>
      </c>
      <c r="AA51" s="110">
        <f t="shared" si="161"/>
        <v>1593300</v>
      </c>
      <c r="AB51" s="111" t="s">
        <v>703</v>
      </c>
      <c r="AC51" s="110">
        <f t="shared" si="5"/>
        <v>1956346</v>
      </c>
      <c r="AD51" s="110">
        <f t="shared" si="6"/>
        <v>12185702.725</v>
      </c>
      <c r="AE51" s="110">
        <f t="shared" si="7"/>
        <v>205745</v>
      </c>
      <c r="AF51" s="110">
        <f t="shared" si="8"/>
        <v>205745</v>
      </c>
      <c r="AG51" s="110">
        <v>0</v>
      </c>
      <c r="AH51" s="110">
        <v>34648</v>
      </c>
      <c r="AI51" s="110">
        <v>16970</v>
      </c>
      <c r="AJ51" s="110">
        <v>154127</v>
      </c>
      <c r="AK51" s="110">
        <v>0</v>
      </c>
      <c r="AL51" s="110">
        <v>86364</v>
      </c>
      <c r="AM51" s="110">
        <f t="shared" si="9"/>
        <v>11329819.020362902</v>
      </c>
      <c r="AN51" s="110">
        <f t="shared" si="10"/>
        <v>2024768.0203629031</v>
      </c>
      <c r="AO51" s="110">
        <v>821908.03487903229</v>
      </c>
      <c r="AP51" s="110">
        <v>1034683</v>
      </c>
      <c r="AQ51" s="110">
        <v>119690.19129032257</v>
      </c>
      <c r="AR51" s="110">
        <v>48486.794193548383</v>
      </c>
      <c r="AS51" s="110">
        <f t="shared" si="11"/>
        <v>1350269</v>
      </c>
      <c r="AT51" s="110">
        <v>399731</v>
      </c>
      <c r="AU51" s="110">
        <v>764509</v>
      </c>
      <c r="AV51" s="110">
        <v>186029</v>
      </c>
      <c r="AW51" s="110">
        <v>45871</v>
      </c>
      <c r="AX51" s="110">
        <f t="shared" si="12"/>
        <v>7905126</v>
      </c>
      <c r="AY51" s="110">
        <v>3790701</v>
      </c>
      <c r="AZ51" s="110">
        <v>3489345</v>
      </c>
      <c r="BA51" s="110">
        <v>443254</v>
      </c>
      <c r="BB51" s="110">
        <v>181826</v>
      </c>
      <c r="BC51" s="110">
        <v>1229412</v>
      </c>
      <c r="BD51" s="110">
        <v>3785</v>
      </c>
      <c r="BE51" s="110">
        <v>584259</v>
      </c>
      <c r="BF51" s="110">
        <f t="shared" si="13"/>
        <v>12119823.020362902</v>
      </c>
      <c r="BG51" s="110">
        <f t="shared" si="14"/>
        <v>13525</v>
      </c>
      <c r="BH51" s="110">
        <f t="shared" si="15"/>
        <v>13213</v>
      </c>
      <c r="BI51" s="110">
        <v>6610</v>
      </c>
      <c r="BJ51" s="110">
        <v>6603</v>
      </c>
      <c r="BK51" s="110">
        <v>0</v>
      </c>
      <c r="BL51" s="110">
        <v>0</v>
      </c>
      <c r="BM51" s="110">
        <v>312</v>
      </c>
      <c r="BN51" s="110">
        <v>360</v>
      </c>
      <c r="BO51" s="110">
        <f t="shared" si="16"/>
        <v>1719152.7046370967</v>
      </c>
      <c r="BP51" s="110">
        <f t="shared" si="17"/>
        <v>154327.70463709679</v>
      </c>
      <c r="BQ51" s="110">
        <v>122088.91044354839</v>
      </c>
      <c r="BR51" s="110">
        <v>0</v>
      </c>
      <c r="BS51" s="110">
        <v>32238.794193548387</v>
      </c>
      <c r="BT51" s="110">
        <v>0</v>
      </c>
      <c r="BU51" s="110">
        <f t="shared" si="18"/>
        <v>600177</v>
      </c>
      <c r="BV51" s="110">
        <v>1430</v>
      </c>
      <c r="BW51" s="110">
        <v>598747</v>
      </c>
      <c r="BX51" s="110">
        <v>0</v>
      </c>
      <c r="BY51" s="110">
        <v>0</v>
      </c>
      <c r="BZ51" s="110">
        <f t="shared" si="19"/>
        <v>963016</v>
      </c>
      <c r="CA51" s="110">
        <v>327555</v>
      </c>
      <c r="CB51" s="110">
        <v>388060</v>
      </c>
      <c r="CC51" s="110">
        <v>210883</v>
      </c>
      <c r="CD51" s="110">
        <v>36518</v>
      </c>
      <c r="CE51" s="110">
        <v>528625</v>
      </c>
      <c r="CF51" s="110">
        <v>1632</v>
      </c>
      <c r="CG51" s="110">
        <v>126499</v>
      </c>
      <c r="CH51" s="110">
        <f t="shared" si="20"/>
        <v>1859176.7046370967</v>
      </c>
      <c r="CI51" s="110">
        <f t="shared" ref="CI51:CX51" si="162">SUM(AE51,+BG51)</f>
        <v>219270</v>
      </c>
      <c r="CJ51" s="110">
        <f t="shared" si="162"/>
        <v>218958</v>
      </c>
      <c r="CK51" s="110">
        <f t="shared" si="162"/>
        <v>6610</v>
      </c>
      <c r="CL51" s="110">
        <f t="shared" si="162"/>
        <v>41251</v>
      </c>
      <c r="CM51" s="110">
        <f t="shared" si="162"/>
        <v>16970</v>
      </c>
      <c r="CN51" s="110">
        <f t="shared" si="162"/>
        <v>154127</v>
      </c>
      <c r="CO51" s="110">
        <f t="shared" si="162"/>
        <v>312</v>
      </c>
      <c r="CP51" s="110">
        <f t="shared" si="162"/>
        <v>86724</v>
      </c>
      <c r="CQ51" s="110">
        <f t="shared" si="162"/>
        <v>13048971.725</v>
      </c>
      <c r="CR51" s="110">
        <f t="shared" si="162"/>
        <v>2179095.7250000001</v>
      </c>
      <c r="CS51" s="110">
        <f t="shared" si="162"/>
        <v>943996.94532258064</v>
      </c>
      <c r="CT51" s="110">
        <f t="shared" si="162"/>
        <v>1034683</v>
      </c>
      <c r="CU51" s="110">
        <f t="shared" si="162"/>
        <v>151928.98548387096</v>
      </c>
      <c r="CV51" s="110">
        <f t="shared" si="162"/>
        <v>48486.794193548383</v>
      </c>
      <c r="CW51" s="110">
        <f t="shared" si="162"/>
        <v>1950446</v>
      </c>
      <c r="CX51" s="110">
        <f t="shared" si="162"/>
        <v>401161</v>
      </c>
      <c r="CY51" s="110">
        <f t="shared" ref="CY51:DJ51" si="163">SUM(AU51,+BW51)</f>
        <v>1363256</v>
      </c>
      <c r="CZ51" s="110">
        <f t="shared" si="163"/>
        <v>186029</v>
      </c>
      <c r="DA51" s="110">
        <f t="shared" si="163"/>
        <v>45871</v>
      </c>
      <c r="DB51" s="110">
        <f t="shared" si="163"/>
        <v>8868142</v>
      </c>
      <c r="DC51" s="110">
        <f t="shared" si="163"/>
        <v>4118256</v>
      </c>
      <c r="DD51" s="110">
        <f t="shared" si="163"/>
        <v>3877405</v>
      </c>
      <c r="DE51" s="110">
        <f t="shared" si="163"/>
        <v>654137</v>
      </c>
      <c r="DF51" s="110">
        <f t="shared" si="163"/>
        <v>218344</v>
      </c>
      <c r="DG51" s="110">
        <f t="shared" si="163"/>
        <v>1758037</v>
      </c>
      <c r="DH51" s="110">
        <f t="shared" si="163"/>
        <v>5417</v>
      </c>
      <c r="DI51" s="110">
        <f t="shared" si="163"/>
        <v>710758</v>
      </c>
      <c r="DJ51" s="110">
        <f t="shared" si="163"/>
        <v>13978999.725</v>
      </c>
    </row>
    <row r="52" spans="1:114" s="112" customFormat="1" ht="12.75" customHeight="1">
      <c r="A52" s="108" t="s">
        <v>670</v>
      </c>
      <c r="B52" s="109" t="s">
        <v>671</v>
      </c>
      <c r="C52" s="108" t="s">
        <v>388</v>
      </c>
      <c r="D52" s="110">
        <f t="shared" si="0"/>
        <v>21140927</v>
      </c>
      <c r="E52" s="110">
        <f t="shared" si="1"/>
        <v>5923356</v>
      </c>
      <c r="F52" s="110">
        <v>760074</v>
      </c>
      <c r="G52" s="110">
        <v>58062</v>
      </c>
      <c r="H52" s="110">
        <v>2197400</v>
      </c>
      <c r="I52" s="110">
        <v>1140649</v>
      </c>
      <c r="J52" s="111" t="s">
        <v>703</v>
      </c>
      <c r="K52" s="110">
        <v>1767171</v>
      </c>
      <c r="L52" s="110">
        <v>15217571</v>
      </c>
      <c r="M52" s="110">
        <f t="shared" si="2"/>
        <v>5693354</v>
      </c>
      <c r="N52" s="110">
        <f t="shared" si="3"/>
        <v>2232014</v>
      </c>
      <c r="O52" s="110">
        <v>27491</v>
      </c>
      <c r="P52" s="110">
        <v>444783</v>
      </c>
      <c r="Q52" s="110">
        <v>1304500</v>
      </c>
      <c r="R52" s="110">
        <v>274228</v>
      </c>
      <c r="S52" s="111" t="s">
        <v>703</v>
      </c>
      <c r="T52" s="110">
        <v>181012</v>
      </c>
      <c r="U52" s="110">
        <v>3461340</v>
      </c>
      <c r="V52" s="110">
        <f t="shared" ref="V52:AA52" si="164">+SUM(D52,M52)</f>
        <v>26834281</v>
      </c>
      <c r="W52" s="110">
        <f t="shared" si="164"/>
        <v>8155370</v>
      </c>
      <c r="X52" s="110">
        <f t="shared" si="164"/>
        <v>787565</v>
      </c>
      <c r="Y52" s="110">
        <f t="shared" si="164"/>
        <v>502845</v>
      </c>
      <c r="Z52" s="110">
        <f t="shared" si="164"/>
        <v>3501900</v>
      </c>
      <c r="AA52" s="110">
        <f t="shared" si="164"/>
        <v>1414877</v>
      </c>
      <c r="AB52" s="111" t="s">
        <v>703</v>
      </c>
      <c r="AC52" s="110">
        <f t="shared" si="5"/>
        <v>1948183</v>
      </c>
      <c r="AD52" s="110">
        <f t="shared" si="6"/>
        <v>18678911</v>
      </c>
      <c r="AE52" s="110">
        <f t="shared" si="7"/>
        <v>4248155</v>
      </c>
      <c r="AF52" s="110">
        <f t="shared" si="8"/>
        <v>4234694</v>
      </c>
      <c r="AG52" s="110">
        <v>0</v>
      </c>
      <c r="AH52" s="110">
        <v>2177642</v>
      </c>
      <c r="AI52" s="110">
        <v>1922787</v>
      </c>
      <c r="AJ52" s="110">
        <v>134265</v>
      </c>
      <c r="AK52" s="110">
        <v>13461</v>
      </c>
      <c r="AL52" s="110">
        <v>1278981</v>
      </c>
      <c r="AM52" s="110">
        <f t="shared" si="9"/>
        <v>12051079</v>
      </c>
      <c r="AN52" s="110">
        <f t="shared" si="10"/>
        <v>2518877</v>
      </c>
      <c r="AO52" s="110">
        <v>719020</v>
      </c>
      <c r="AP52" s="110">
        <v>1488902</v>
      </c>
      <c r="AQ52" s="110">
        <v>251386</v>
      </c>
      <c r="AR52" s="110">
        <v>59569</v>
      </c>
      <c r="AS52" s="110">
        <f t="shared" si="11"/>
        <v>2576315</v>
      </c>
      <c r="AT52" s="110">
        <v>452161</v>
      </c>
      <c r="AU52" s="110">
        <v>1933733</v>
      </c>
      <c r="AV52" s="110">
        <v>190421</v>
      </c>
      <c r="AW52" s="110">
        <v>96520</v>
      </c>
      <c r="AX52" s="110">
        <f t="shared" si="12"/>
        <v>6853895</v>
      </c>
      <c r="AY52" s="110">
        <v>3260676</v>
      </c>
      <c r="AZ52" s="110">
        <v>3064651</v>
      </c>
      <c r="BA52" s="110">
        <v>328221</v>
      </c>
      <c r="BB52" s="110">
        <v>200347</v>
      </c>
      <c r="BC52" s="110">
        <v>3313850</v>
      </c>
      <c r="BD52" s="110">
        <v>5472</v>
      </c>
      <c r="BE52" s="110">
        <v>248862</v>
      </c>
      <c r="BF52" s="110">
        <f t="shared" si="13"/>
        <v>16548096</v>
      </c>
      <c r="BG52" s="110">
        <f t="shared" si="14"/>
        <v>2014899</v>
      </c>
      <c r="BH52" s="110">
        <f t="shared" si="15"/>
        <v>1998599</v>
      </c>
      <c r="BI52" s="110">
        <v>0</v>
      </c>
      <c r="BJ52" s="110">
        <v>1998599</v>
      </c>
      <c r="BK52" s="110">
        <v>0</v>
      </c>
      <c r="BL52" s="110">
        <v>0</v>
      </c>
      <c r="BM52" s="110">
        <v>16300</v>
      </c>
      <c r="BN52" s="110">
        <v>0</v>
      </c>
      <c r="BO52" s="110">
        <f t="shared" si="16"/>
        <v>2553107</v>
      </c>
      <c r="BP52" s="110">
        <f t="shared" si="17"/>
        <v>257958</v>
      </c>
      <c r="BQ52" s="110">
        <v>119341</v>
      </c>
      <c r="BR52" s="110">
        <v>40058</v>
      </c>
      <c r="BS52" s="110">
        <v>83719</v>
      </c>
      <c r="BT52" s="110">
        <v>14840</v>
      </c>
      <c r="BU52" s="110">
        <f t="shared" si="18"/>
        <v>616012</v>
      </c>
      <c r="BV52" s="110">
        <v>7019</v>
      </c>
      <c r="BW52" s="110">
        <v>515079</v>
      </c>
      <c r="BX52" s="110">
        <v>93914</v>
      </c>
      <c r="BY52" s="110">
        <v>0</v>
      </c>
      <c r="BZ52" s="110">
        <f t="shared" si="19"/>
        <v>1679137</v>
      </c>
      <c r="CA52" s="110">
        <v>424524</v>
      </c>
      <c r="CB52" s="110">
        <v>1093143</v>
      </c>
      <c r="CC52" s="110">
        <v>26288</v>
      </c>
      <c r="CD52" s="110">
        <v>135182</v>
      </c>
      <c r="CE52" s="110">
        <v>1042714</v>
      </c>
      <c r="CF52" s="110">
        <v>0</v>
      </c>
      <c r="CG52" s="110">
        <v>82634</v>
      </c>
      <c r="CH52" s="110">
        <f t="shared" si="20"/>
        <v>4650640</v>
      </c>
      <c r="CI52" s="110">
        <f t="shared" ref="CI52:CW52" si="165">SUM(AE52,+BG52)</f>
        <v>6263054</v>
      </c>
      <c r="CJ52" s="110">
        <f t="shared" si="165"/>
        <v>6233293</v>
      </c>
      <c r="CK52" s="110">
        <f t="shared" si="165"/>
        <v>0</v>
      </c>
      <c r="CL52" s="110">
        <f t="shared" si="165"/>
        <v>4176241</v>
      </c>
      <c r="CM52" s="110">
        <f t="shared" si="165"/>
        <v>1922787</v>
      </c>
      <c r="CN52" s="110">
        <f t="shared" si="165"/>
        <v>134265</v>
      </c>
      <c r="CO52" s="110">
        <f t="shared" si="165"/>
        <v>29761</v>
      </c>
      <c r="CP52" s="110">
        <f t="shared" si="165"/>
        <v>1278981</v>
      </c>
      <c r="CQ52" s="110">
        <f t="shared" si="165"/>
        <v>14604186</v>
      </c>
      <c r="CR52" s="110">
        <f t="shared" si="165"/>
        <v>2776835</v>
      </c>
      <c r="CS52" s="110">
        <f t="shared" si="165"/>
        <v>838361</v>
      </c>
      <c r="CT52" s="110">
        <f t="shared" si="165"/>
        <v>1528960</v>
      </c>
      <c r="CU52" s="110">
        <f t="shared" si="165"/>
        <v>335105</v>
      </c>
      <c r="CV52" s="110">
        <f t="shared" si="165"/>
        <v>74409</v>
      </c>
      <c r="CW52" s="110">
        <f t="shared" si="165"/>
        <v>3192327</v>
      </c>
      <c r="CX52" s="110">
        <f>SUM(AT52,+BV52)</f>
        <v>459180</v>
      </c>
      <c r="CY52" s="110">
        <f>SUM(AU52,+BW52)</f>
        <v>2448812</v>
      </c>
      <c r="CZ52" s="110">
        <f>SUM(AV52,+BX52)</f>
        <v>284335</v>
      </c>
      <c r="DA52" s="110">
        <f>SUM(AW52,+BY52)</f>
        <v>96520</v>
      </c>
      <c r="DB52" s="110">
        <f t="shared" ref="DB52:DJ52" si="166">SUM(AX52,+BZ52)</f>
        <v>8533032</v>
      </c>
      <c r="DC52" s="110">
        <f t="shared" si="166"/>
        <v>3685200</v>
      </c>
      <c r="DD52" s="110">
        <f t="shared" si="166"/>
        <v>4157794</v>
      </c>
      <c r="DE52" s="110">
        <f t="shared" si="166"/>
        <v>354509</v>
      </c>
      <c r="DF52" s="110">
        <f t="shared" si="166"/>
        <v>335529</v>
      </c>
      <c r="DG52" s="110">
        <f t="shared" si="166"/>
        <v>4356564</v>
      </c>
      <c r="DH52" s="110">
        <f t="shared" si="166"/>
        <v>5472</v>
      </c>
      <c r="DI52" s="110">
        <f t="shared" si="166"/>
        <v>331496</v>
      </c>
      <c r="DJ52" s="110">
        <f t="shared" si="166"/>
        <v>21198736</v>
      </c>
    </row>
    <row r="53" spans="1:114" s="112" customFormat="1" ht="12.75" customHeight="1">
      <c r="A53" s="108" t="s">
        <v>678</v>
      </c>
      <c r="B53" s="109" t="s">
        <v>679</v>
      </c>
      <c r="C53" s="108" t="s">
        <v>369</v>
      </c>
      <c r="D53" s="110">
        <f t="shared" si="0"/>
        <v>13456190</v>
      </c>
      <c r="E53" s="110">
        <f t="shared" si="1"/>
        <v>2418474</v>
      </c>
      <c r="F53" s="110">
        <v>20111</v>
      </c>
      <c r="G53" s="110">
        <v>15993</v>
      </c>
      <c r="H53" s="110">
        <v>53200</v>
      </c>
      <c r="I53" s="110">
        <v>2139953</v>
      </c>
      <c r="J53" s="111" t="s">
        <v>703</v>
      </c>
      <c r="K53" s="110">
        <v>189217</v>
      </c>
      <c r="L53" s="110">
        <v>11037716</v>
      </c>
      <c r="M53" s="110">
        <f t="shared" si="2"/>
        <v>989440</v>
      </c>
      <c r="N53" s="110">
        <f t="shared" si="3"/>
        <v>116803</v>
      </c>
      <c r="O53" s="110">
        <v>440</v>
      </c>
      <c r="P53" s="110">
        <v>0</v>
      </c>
      <c r="Q53" s="110">
        <v>0</v>
      </c>
      <c r="R53" s="110">
        <v>92642</v>
      </c>
      <c r="S53" s="111" t="s">
        <v>703</v>
      </c>
      <c r="T53" s="110">
        <v>23721</v>
      </c>
      <c r="U53" s="110">
        <v>872637</v>
      </c>
      <c r="V53" s="110">
        <f t="shared" ref="V53:AA53" si="167">+SUM(D53,M53)</f>
        <v>14445630</v>
      </c>
      <c r="W53" s="110">
        <f t="shared" si="167"/>
        <v>2535277</v>
      </c>
      <c r="X53" s="110">
        <f t="shared" si="167"/>
        <v>20551</v>
      </c>
      <c r="Y53" s="110">
        <f t="shared" si="167"/>
        <v>15993</v>
      </c>
      <c r="Z53" s="110">
        <f t="shared" si="167"/>
        <v>53200</v>
      </c>
      <c r="AA53" s="110">
        <f t="shared" si="167"/>
        <v>2232595</v>
      </c>
      <c r="AB53" s="111" t="s">
        <v>703</v>
      </c>
      <c r="AC53" s="110">
        <f t="shared" si="5"/>
        <v>212938</v>
      </c>
      <c r="AD53" s="110">
        <f t="shared" si="6"/>
        <v>11910353</v>
      </c>
      <c r="AE53" s="110">
        <f t="shared" si="7"/>
        <v>245027</v>
      </c>
      <c r="AF53" s="110">
        <f t="shared" si="8"/>
        <v>237359</v>
      </c>
      <c r="AG53" s="110">
        <v>5778</v>
      </c>
      <c r="AH53" s="110">
        <v>4267</v>
      </c>
      <c r="AI53" s="110">
        <v>0</v>
      </c>
      <c r="AJ53" s="110">
        <v>227314</v>
      </c>
      <c r="AK53" s="110">
        <v>7668</v>
      </c>
      <c r="AL53" s="110">
        <v>161693</v>
      </c>
      <c r="AM53" s="110">
        <f t="shared" si="9"/>
        <v>7584191</v>
      </c>
      <c r="AN53" s="110">
        <f t="shared" si="10"/>
        <v>1286447</v>
      </c>
      <c r="AO53" s="110">
        <v>659553</v>
      </c>
      <c r="AP53" s="110">
        <v>508354</v>
      </c>
      <c r="AQ53" s="110">
        <v>105641</v>
      </c>
      <c r="AR53" s="110">
        <v>12899</v>
      </c>
      <c r="AS53" s="110">
        <f t="shared" si="11"/>
        <v>1493411</v>
      </c>
      <c r="AT53" s="110">
        <v>680757</v>
      </c>
      <c r="AU53" s="110">
        <v>683329</v>
      </c>
      <c r="AV53" s="110">
        <v>129325</v>
      </c>
      <c r="AW53" s="110">
        <v>38211</v>
      </c>
      <c r="AX53" s="110">
        <f t="shared" si="12"/>
        <v>4754318</v>
      </c>
      <c r="AY53" s="110">
        <v>3046279</v>
      </c>
      <c r="AZ53" s="110">
        <v>789580</v>
      </c>
      <c r="BA53" s="110">
        <v>322584</v>
      </c>
      <c r="BB53" s="110">
        <v>595875</v>
      </c>
      <c r="BC53" s="110">
        <v>4883915</v>
      </c>
      <c r="BD53" s="110">
        <v>11804</v>
      </c>
      <c r="BE53" s="110">
        <v>581364</v>
      </c>
      <c r="BF53" s="110">
        <f t="shared" si="13"/>
        <v>8410582</v>
      </c>
      <c r="BG53" s="110">
        <f t="shared" si="14"/>
        <v>39226</v>
      </c>
      <c r="BH53" s="110">
        <f t="shared" si="15"/>
        <v>39226</v>
      </c>
      <c r="BI53" s="110">
        <v>0</v>
      </c>
      <c r="BJ53" s="110">
        <v>0</v>
      </c>
      <c r="BK53" s="110">
        <v>0</v>
      </c>
      <c r="BL53" s="110">
        <v>39226</v>
      </c>
      <c r="BM53" s="110">
        <v>0</v>
      </c>
      <c r="BN53" s="110">
        <v>0</v>
      </c>
      <c r="BO53" s="110">
        <f t="shared" si="16"/>
        <v>276093</v>
      </c>
      <c r="BP53" s="110">
        <f t="shared" si="17"/>
        <v>45775</v>
      </c>
      <c r="BQ53" s="110">
        <v>43582</v>
      </c>
      <c r="BR53" s="110">
        <v>221</v>
      </c>
      <c r="BS53" s="110">
        <v>1972</v>
      </c>
      <c r="BT53" s="110">
        <v>0</v>
      </c>
      <c r="BU53" s="110">
        <f t="shared" si="18"/>
        <v>34092</v>
      </c>
      <c r="BV53" s="110">
        <v>825</v>
      </c>
      <c r="BW53" s="110">
        <v>33267</v>
      </c>
      <c r="BX53" s="110">
        <v>0</v>
      </c>
      <c r="BY53" s="110">
        <v>0</v>
      </c>
      <c r="BZ53" s="110">
        <f t="shared" si="19"/>
        <v>196226</v>
      </c>
      <c r="CA53" s="110">
        <v>323</v>
      </c>
      <c r="CB53" s="110">
        <v>128027</v>
      </c>
      <c r="CC53" s="110">
        <v>7435</v>
      </c>
      <c r="CD53" s="110">
        <v>60441</v>
      </c>
      <c r="CE53" s="110">
        <v>599831</v>
      </c>
      <c r="CF53" s="110">
        <v>0</v>
      </c>
      <c r="CG53" s="110">
        <v>74290</v>
      </c>
      <c r="CH53" s="110">
        <f t="shared" si="20"/>
        <v>389609</v>
      </c>
      <c r="CI53" s="110">
        <f t="shared" ref="CI53:CX53" si="168">SUM(AE53,+BG53)</f>
        <v>284253</v>
      </c>
      <c r="CJ53" s="110">
        <f t="shared" si="168"/>
        <v>276585</v>
      </c>
      <c r="CK53" s="110">
        <f t="shared" si="168"/>
        <v>5778</v>
      </c>
      <c r="CL53" s="110">
        <f t="shared" si="168"/>
        <v>4267</v>
      </c>
      <c r="CM53" s="110">
        <f t="shared" si="168"/>
        <v>0</v>
      </c>
      <c r="CN53" s="110">
        <f t="shared" si="168"/>
        <v>266540</v>
      </c>
      <c r="CO53" s="110">
        <f t="shared" si="168"/>
        <v>7668</v>
      </c>
      <c r="CP53" s="110">
        <f t="shared" si="168"/>
        <v>161693</v>
      </c>
      <c r="CQ53" s="110">
        <f t="shared" si="168"/>
        <v>7860284</v>
      </c>
      <c r="CR53" s="110">
        <f t="shared" si="168"/>
        <v>1332222</v>
      </c>
      <c r="CS53" s="110">
        <f t="shared" si="168"/>
        <v>703135</v>
      </c>
      <c r="CT53" s="110">
        <f t="shared" si="168"/>
        <v>508575</v>
      </c>
      <c r="CU53" s="110">
        <f t="shared" si="168"/>
        <v>107613</v>
      </c>
      <c r="CV53" s="110">
        <f t="shared" si="168"/>
        <v>12899</v>
      </c>
      <c r="CW53" s="110">
        <f t="shared" si="168"/>
        <v>1527503</v>
      </c>
      <c r="CX53" s="110">
        <f t="shared" si="168"/>
        <v>681582</v>
      </c>
      <c r="CY53" s="110">
        <f t="shared" ref="CY53:DJ53" si="169">SUM(AU53,+BW53)</f>
        <v>716596</v>
      </c>
      <c r="CZ53" s="110">
        <f t="shared" si="169"/>
        <v>129325</v>
      </c>
      <c r="DA53" s="110">
        <f t="shared" si="169"/>
        <v>38211</v>
      </c>
      <c r="DB53" s="110">
        <f t="shared" si="169"/>
        <v>4950544</v>
      </c>
      <c r="DC53" s="110">
        <f t="shared" si="169"/>
        <v>3046602</v>
      </c>
      <c r="DD53" s="110">
        <f t="shared" si="169"/>
        <v>917607</v>
      </c>
      <c r="DE53" s="110">
        <f t="shared" si="169"/>
        <v>330019</v>
      </c>
      <c r="DF53" s="110">
        <f t="shared" si="169"/>
        <v>656316</v>
      </c>
      <c r="DG53" s="110">
        <f t="shared" si="169"/>
        <v>5483746</v>
      </c>
      <c r="DH53" s="110">
        <f t="shared" si="169"/>
        <v>11804</v>
      </c>
      <c r="DI53" s="110">
        <f t="shared" si="169"/>
        <v>655654</v>
      </c>
      <c r="DJ53" s="110">
        <f t="shared" si="169"/>
        <v>8800191</v>
      </c>
    </row>
    <row r="54" spans="1:114" s="112" customFormat="1" ht="12.75" customHeight="1">
      <c r="A54" s="108" t="s">
        <v>696</v>
      </c>
      <c r="B54" s="109" t="s">
        <v>697</v>
      </c>
      <c r="C54" s="108" t="s">
        <v>325</v>
      </c>
      <c r="D54" s="110">
        <f t="shared" ref="D54:AI54" si="170">SUM(D7:D53)</f>
        <v>1753894143.0203629</v>
      </c>
      <c r="E54" s="110">
        <f t="shared" si="170"/>
        <v>460295147</v>
      </c>
      <c r="F54" s="110">
        <f t="shared" si="170"/>
        <v>51024358</v>
      </c>
      <c r="G54" s="110">
        <f t="shared" si="170"/>
        <v>7066590</v>
      </c>
      <c r="H54" s="110">
        <f t="shared" si="170"/>
        <v>94354511</v>
      </c>
      <c r="I54" s="110">
        <f t="shared" si="170"/>
        <v>197718649</v>
      </c>
      <c r="J54" s="111">
        <f t="shared" si="170"/>
        <v>0</v>
      </c>
      <c r="K54" s="110">
        <f t="shared" si="170"/>
        <v>110131039</v>
      </c>
      <c r="L54" s="110">
        <f t="shared" si="170"/>
        <v>1293598996.0203629</v>
      </c>
      <c r="M54" s="110">
        <f t="shared" si="170"/>
        <v>193115605.70463711</v>
      </c>
      <c r="N54" s="110">
        <f t="shared" si="170"/>
        <v>34412010</v>
      </c>
      <c r="O54" s="110">
        <f t="shared" si="170"/>
        <v>2569422</v>
      </c>
      <c r="P54" s="110">
        <f t="shared" si="170"/>
        <v>1231452</v>
      </c>
      <c r="Q54" s="110">
        <f t="shared" si="170"/>
        <v>7424599</v>
      </c>
      <c r="R54" s="110">
        <f t="shared" si="170"/>
        <v>17676269</v>
      </c>
      <c r="S54" s="111">
        <f t="shared" si="170"/>
        <v>0</v>
      </c>
      <c r="T54" s="110">
        <f t="shared" si="170"/>
        <v>5510268</v>
      </c>
      <c r="U54" s="110">
        <f t="shared" si="170"/>
        <v>158703595.70463711</v>
      </c>
      <c r="V54" s="110">
        <f t="shared" si="170"/>
        <v>1947009748.7249999</v>
      </c>
      <c r="W54" s="110">
        <f t="shared" si="170"/>
        <v>494707157</v>
      </c>
      <c r="X54" s="110">
        <f t="shared" si="170"/>
        <v>53593780</v>
      </c>
      <c r="Y54" s="110">
        <f t="shared" si="170"/>
        <v>8298042</v>
      </c>
      <c r="Z54" s="110">
        <f t="shared" si="170"/>
        <v>101779110</v>
      </c>
      <c r="AA54" s="110">
        <f t="shared" si="170"/>
        <v>215394918</v>
      </c>
      <c r="AB54" s="111">
        <f t="shared" si="170"/>
        <v>0</v>
      </c>
      <c r="AC54" s="110">
        <f t="shared" si="170"/>
        <v>115641307</v>
      </c>
      <c r="AD54" s="110">
        <f t="shared" si="170"/>
        <v>1452302591.7249999</v>
      </c>
      <c r="AE54" s="110">
        <f t="shared" si="170"/>
        <v>215384868</v>
      </c>
      <c r="AF54" s="110">
        <f t="shared" si="170"/>
        <v>212269806</v>
      </c>
      <c r="AG54" s="110">
        <f t="shared" si="170"/>
        <v>2246303</v>
      </c>
      <c r="AH54" s="110">
        <f t="shared" si="170"/>
        <v>174538919</v>
      </c>
      <c r="AI54" s="110">
        <f t="shared" si="170"/>
        <v>28318319</v>
      </c>
      <c r="AJ54" s="110">
        <f t="shared" ref="AJ54:BO54" si="171">SUM(AJ7:AJ53)</f>
        <v>7166265</v>
      </c>
      <c r="AK54" s="110">
        <f t="shared" si="171"/>
        <v>3115062</v>
      </c>
      <c r="AL54" s="110">
        <f t="shared" si="171"/>
        <v>51678099</v>
      </c>
      <c r="AM54" s="110">
        <f t="shared" si="171"/>
        <v>1169685004.0203629</v>
      </c>
      <c r="AN54" s="110">
        <f t="shared" si="171"/>
        <v>319437010.02036291</v>
      </c>
      <c r="AO54" s="110">
        <f t="shared" si="171"/>
        <v>107902434.03487903</v>
      </c>
      <c r="AP54" s="110">
        <f t="shared" si="171"/>
        <v>168234961</v>
      </c>
      <c r="AQ54" s="110">
        <f t="shared" si="171"/>
        <v>38620367.191290319</v>
      </c>
      <c r="AR54" s="110">
        <f t="shared" si="171"/>
        <v>4679247.7941935482</v>
      </c>
      <c r="AS54" s="110">
        <f t="shared" si="171"/>
        <v>202299928</v>
      </c>
      <c r="AT54" s="110">
        <f t="shared" si="171"/>
        <v>55730502</v>
      </c>
      <c r="AU54" s="110">
        <f t="shared" si="171"/>
        <v>129799277</v>
      </c>
      <c r="AV54" s="110">
        <f t="shared" si="171"/>
        <v>16770149</v>
      </c>
      <c r="AW54" s="110">
        <f t="shared" si="171"/>
        <v>5653361</v>
      </c>
      <c r="AX54" s="110">
        <f t="shared" si="171"/>
        <v>641517994</v>
      </c>
      <c r="AY54" s="110">
        <f t="shared" si="171"/>
        <v>343036194</v>
      </c>
      <c r="AZ54" s="110">
        <f t="shared" si="171"/>
        <v>243977200</v>
      </c>
      <c r="BA54" s="110">
        <f t="shared" si="171"/>
        <v>35351766</v>
      </c>
      <c r="BB54" s="110">
        <f t="shared" si="171"/>
        <v>19152834</v>
      </c>
      <c r="BC54" s="110">
        <f t="shared" si="171"/>
        <v>254009370</v>
      </c>
      <c r="BD54" s="110">
        <f t="shared" si="171"/>
        <v>776711</v>
      </c>
      <c r="BE54" s="110">
        <f t="shared" si="171"/>
        <v>63136802</v>
      </c>
      <c r="BF54" s="110">
        <f t="shared" si="171"/>
        <v>1448206674.0203629</v>
      </c>
      <c r="BG54" s="110">
        <f t="shared" si="171"/>
        <v>16359513</v>
      </c>
      <c r="BH54" s="110">
        <f t="shared" si="171"/>
        <v>16110948</v>
      </c>
      <c r="BI54" s="110">
        <f t="shared" si="171"/>
        <v>102192</v>
      </c>
      <c r="BJ54" s="110">
        <f t="shared" si="171"/>
        <v>13751087</v>
      </c>
      <c r="BK54" s="110">
        <f t="shared" si="171"/>
        <v>1403039</v>
      </c>
      <c r="BL54" s="110">
        <f t="shared" si="171"/>
        <v>854630</v>
      </c>
      <c r="BM54" s="110">
        <f t="shared" si="171"/>
        <v>248565</v>
      </c>
      <c r="BN54" s="110">
        <f t="shared" si="171"/>
        <v>2981503</v>
      </c>
      <c r="BO54" s="110">
        <f t="shared" si="171"/>
        <v>104491792.7046371</v>
      </c>
      <c r="BP54" s="110">
        <f t="shared" ref="BP54:CU54" si="172">SUM(BP7:BP53)</f>
        <v>22672303.704637095</v>
      </c>
      <c r="BQ54" s="110">
        <f t="shared" si="172"/>
        <v>12300757.910443548</v>
      </c>
      <c r="BR54" s="110">
        <f t="shared" si="172"/>
        <v>5589661</v>
      </c>
      <c r="BS54" s="110">
        <f t="shared" si="172"/>
        <v>4551145.7941935482</v>
      </c>
      <c r="BT54" s="110">
        <f t="shared" si="172"/>
        <v>230739</v>
      </c>
      <c r="BU54" s="110">
        <f t="shared" si="172"/>
        <v>29613026</v>
      </c>
      <c r="BV54" s="110">
        <f t="shared" si="172"/>
        <v>2175830</v>
      </c>
      <c r="BW54" s="110">
        <f t="shared" si="172"/>
        <v>25737348</v>
      </c>
      <c r="BX54" s="110">
        <f t="shared" si="172"/>
        <v>1699848</v>
      </c>
      <c r="BY54" s="110">
        <f t="shared" si="172"/>
        <v>291806</v>
      </c>
      <c r="BZ54" s="110">
        <f t="shared" si="172"/>
        <v>51867115</v>
      </c>
      <c r="CA54" s="110">
        <f t="shared" si="172"/>
        <v>21015366</v>
      </c>
      <c r="CB54" s="110">
        <f t="shared" si="172"/>
        <v>25130019</v>
      </c>
      <c r="CC54" s="110">
        <f t="shared" si="172"/>
        <v>2437079</v>
      </c>
      <c r="CD54" s="110">
        <f t="shared" si="172"/>
        <v>3284651</v>
      </c>
      <c r="CE54" s="110">
        <f t="shared" si="172"/>
        <v>62110489</v>
      </c>
      <c r="CF54" s="110">
        <f t="shared" si="172"/>
        <v>47542</v>
      </c>
      <c r="CG54" s="110">
        <f t="shared" si="172"/>
        <v>7172308</v>
      </c>
      <c r="CH54" s="110">
        <f t="shared" si="172"/>
        <v>128023613.7046371</v>
      </c>
      <c r="CI54" s="110">
        <f t="shared" si="172"/>
        <v>231744381</v>
      </c>
      <c r="CJ54" s="110">
        <f t="shared" si="172"/>
        <v>228380754</v>
      </c>
      <c r="CK54" s="110">
        <f t="shared" si="172"/>
        <v>2348495</v>
      </c>
      <c r="CL54" s="110">
        <f t="shared" si="172"/>
        <v>188290006</v>
      </c>
      <c r="CM54" s="110">
        <f t="shared" si="172"/>
        <v>29721358</v>
      </c>
      <c r="CN54" s="110">
        <f t="shared" si="172"/>
        <v>8020895</v>
      </c>
      <c r="CO54" s="110">
        <f t="shared" si="172"/>
        <v>3363627</v>
      </c>
      <c r="CP54" s="110">
        <f t="shared" si="172"/>
        <v>54659602</v>
      </c>
      <c r="CQ54" s="110">
        <f t="shared" si="172"/>
        <v>1274176796.7249999</v>
      </c>
      <c r="CR54" s="110">
        <f t="shared" si="172"/>
        <v>342109313.72500002</v>
      </c>
      <c r="CS54" s="110">
        <f t="shared" si="172"/>
        <v>120203191.94532257</v>
      </c>
      <c r="CT54" s="110">
        <f t="shared" si="172"/>
        <v>173824622</v>
      </c>
      <c r="CU54" s="110">
        <f t="shared" si="172"/>
        <v>43171512.98548387</v>
      </c>
      <c r="CV54" s="110">
        <f t="shared" ref="CV54:DJ54" si="173">SUM(CV7:CV53)</f>
        <v>4909986.7941935482</v>
      </c>
      <c r="CW54" s="110">
        <f t="shared" si="173"/>
        <v>231912954</v>
      </c>
      <c r="CX54" s="110">
        <f t="shared" si="173"/>
        <v>57906332</v>
      </c>
      <c r="CY54" s="110">
        <f t="shared" si="173"/>
        <v>155536625</v>
      </c>
      <c r="CZ54" s="110">
        <f t="shared" si="173"/>
        <v>18469997</v>
      </c>
      <c r="DA54" s="110">
        <f t="shared" si="173"/>
        <v>5945167</v>
      </c>
      <c r="DB54" s="110">
        <f t="shared" si="173"/>
        <v>693385109</v>
      </c>
      <c r="DC54" s="110">
        <f t="shared" si="173"/>
        <v>364051560</v>
      </c>
      <c r="DD54" s="110">
        <f t="shared" si="173"/>
        <v>269107219</v>
      </c>
      <c r="DE54" s="110">
        <f t="shared" si="173"/>
        <v>37788845</v>
      </c>
      <c r="DF54" s="110">
        <f t="shared" si="173"/>
        <v>22437485</v>
      </c>
      <c r="DG54" s="110">
        <f t="shared" si="173"/>
        <v>316119859</v>
      </c>
      <c r="DH54" s="110">
        <f t="shared" si="173"/>
        <v>824253</v>
      </c>
      <c r="DI54" s="110">
        <f t="shared" si="173"/>
        <v>70309110</v>
      </c>
      <c r="DJ54" s="110">
        <f t="shared" si="173"/>
        <v>1576230287.7249999</v>
      </c>
    </row>
  </sheetData>
  <mergeCells count="6">
    <mergeCell ref="CP4:CP5"/>
    <mergeCell ref="BN4:BN5"/>
    <mergeCell ref="AL4:AL5"/>
    <mergeCell ref="A2:A6"/>
    <mergeCell ref="B2:B6"/>
    <mergeCell ref="C2:C6"/>
  </mergeCells>
  <phoneticPr fontId="4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ゴシック,標準"&amp;14廃棄物処理事業経費（市区町村の合計）（平成29年度実績）</oddHeader>
  </headerFooter>
  <colBreaks count="5" manualBreakCount="5">
    <brk id="21" max="1048575" man="1"/>
    <brk id="30" max="1048575" man="1"/>
    <brk id="38" max="1048575" man="1"/>
    <brk id="66" max="1048575" man="1"/>
    <brk id="9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0.25" style="125" customWidth="1"/>
    <col min="4" max="114" width="14.75" style="127" customWidth="1"/>
    <col min="115" max="16384" width="9" style="125"/>
  </cols>
  <sheetData>
    <row r="1" spans="1:114" s="32" customFormat="1" ht="17.25">
      <c r="A1" s="114" t="s">
        <v>711</v>
      </c>
      <c r="B1" s="117"/>
      <c r="C1" s="117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6"/>
      <c r="AF1" s="117"/>
      <c r="AG1" s="117"/>
      <c r="AH1" s="117"/>
      <c r="AI1" s="118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</row>
    <row r="2" spans="1:114" s="35" customFormat="1">
      <c r="A2" s="142" t="s">
        <v>197</v>
      </c>
      <c r="B2" s="142" t="s">
        <v>192</v>
      </c>
      <c r="C2" s="145" t="s">
        <v>193</v>
      </c>
      <c r="D2" s="45" t="s">
        <v>226</v>
      </c>
      <c r="E2" s="46"/>
      <c r="F2" s="46"/>
      <c r="G2" s="46"/>
      <c r="H2" s="46"/>
      <c r="I2" s="46"/>
      <c r="J2" s="46"/>
      <c r="K2" s="46"/>
      <c r="L2" s="47"/>
      <c r="M2" s="45" t="s">
        <v>1</v>
      </c>
      <c r="N2" s="46"/>
      <c r="O2" s="46"/>
      <c r="P2" s="46"/>
      <c r="Q2" s="46"/>
      <c r="R2" s="46"/>
      <c r="S2" s="46"/>
      <c r="T2" s="46"/>
      <c r="U2" s="47"/>
      <c r="V2" s="45" t="s">
        <v>2</v>
      </c>
      <c r="W2" s="46"/>
      <c r="X2" s="46"/>
      <c r="Y2" s="46"/>
      <c r="Z2" s="46"/>
      <c r="AA2" s="46"/>
      <c r="AB2" s="46"/>
      <c r="AC2" s="46"/>
      <c r="AD2" s="47"/>
      <c r="AE2" s="48" t="s">
        <v>207</v>
      </c>
      <c r="AF2" s="49"/>
      <c r="AG2" s="49"/>
      <c r="AH2" s="49"/>
      <c r="AI2" s="49"/>
      <c r="AJ2" s="49"/>
      <c r="AK2" s="49"/>
      <c r="AL2" s="50"/>
      <c r="AM2" s="49"/>
      <c r="AN2" s="49"/>
      <c r="AO2" s="49"/>
      <c r="AP2" s="49"/>
      <c r="AQ2" s="49"/>
      <c r="AR2" s="49"/>
      <c r="AS2" s="49"/>
      <c r="AT2" s="49"/>
      <c r="AU2" s="49"/>
      <c r="AV2" s="50"/>
      <c r="AW2" s="50"/>
      <c r="AX2" s="50"/>
      <c r="AY2" s="49"/>
      <c r="AZ2" s="49"/>
      <c r="BA2" s="49"/>
      <c r="BB2" s="49"/>
      <c r="BC2" s="49"/>
      <c r="BD2" s="49"/>
      <c r="BE2" s="49"/>
      <c r="BF2" s="51"/>
      <c r="BG2" s="48" t="s">
        <v>208</v>
      </c>
      <c r="BH2" s="49"/>
      <c r="BI2" s="49"/>
      <c r="BJ2" s="49"/>
      <c r="BK2" s="49"/>
      <c r="BL2" s="49"/>
      <c r="BM2" s="49"/>
      <c r="BN2" s="50"/>
      <c r="BO2" s="49"/>
      <c r="BP2" s="49"/>
      <c r="BQ2" s="49"/>
      <c r="BR2" s="49"/>
      <c r="BS2" s="49"/>
      <c r="BT2" s="49"/>
      <c r="BU2" s="49"/>
      <c r="BV2" s="49"/>
      <c r="BW2" s="49"/>
      <c r="BX2" s="50"/>
      <c r="BY2" s="50"/>
      <c r="BZ2" s="50"/>
      <c r="CA2" s="50"/>
      <c r="CB2" s="50"/>
      <c r="CC2" s="50"/>
      <c r="CD2" s="49"/>
      <c r="CE2" s="49"/>
      <c r="CF2" s="49"/>
      <c r="CG2" s="49"/>
      <c r="CH2" s="51"/>
      <c r="CI2" s="48" t="s">
        <v>209</v>
      </c>
      <c r="CJ2" s="49"/>
      <c r="CK2" s="49"/>
      <c r="CL2" s="49"/>
      <c r="CM2" s="49"/>
      <c r="CN2" s="49"/>
      <c r="CO2" s="49"/>
      <c r="CP2" s="50"/>
      <c r="CQ2" s="49"/>
      <c r="CR2" s="49"/>
      <c r="CS2" s="49"/>
      <c r="CT2" s="49"/>
      <c r="CU2" s="49"/>
      <c r="CV2" s="49"/>
      <c r="CW2" s="49"/>
      <c r="CX2" s="49"/>
      <c r="CY2" s="49"/>
      <c r="CZ2" s="50"/>
      <c r="DA2" s="50"/>
      <c r="DB2" s="50"/>
      <c r="DC2" s="50"/>
      <c r="DD2" s="50"/>
      <c r="DE2" s="50"/>
      <c r="DF2" s="49"/>
      <c r="DG2" s="49"/>
      <c r="DH2" s="49"/>
      <c r="DI2" s="49"/>
      <c r="DJ2" s="51"/>
    </row>
    <row r="3" spans="1:114" s="35" customFormat="1">
      <c r="A3" s="143"/>
      <c r="B3" s="143"/>
      <c r="C3" s="143"/>
      <c r="D3" s="52" t="s">
        <v>156</v>
      </c>
      <c r="E3" s="53"/>
      <c r="F3" s="53"/>
      <c r="G3" s="53"/>
      <c r="H3" s="53"/>
      <c r="I3" s="53"/>
      <c r="J3" s="53"/>
      <c r="K3" s="53"/>
      <c r="L3" s="54"/>
      <c r="M3" s="52" t="s">
        <v>156</v>
      </c>
      <c r="N3" s="53"/>
      <c r="O3" s="53"/>
      <c r="P3" s="53"/>
      <c r="Q3" s="53"/>
      <c r="R3" s="53"/>
      <c r="S3" s="53"/>
      <c r="T3" s="53"/>
      <c r="U3" s="54"/>
      <c r="V3" s="52" t="s">
        <v>156</v>
      </c>
      <c r="W3" s="53"/>
      <c r="X3" s="53"/>
      <c r="Y3" s="53"/>
      <c r="Z3" s="53"/>
      <c r="AA3" s="53"/>
      <c r="AB3" s="53"/>
      <c r="AC3" s="53"/>
      <c r="AD3" s="54"/>
      <c r="AE3" s="55" t="s">
        <v>104</v>
      </c>
      <c r="AF3" s="49"/>
      <c r="AG3" s="49"/>
      <c r="AH3" s="49"/>
      <c r="AI3" s="49"/>
      <c r="AJ3" s="49"/>
      <c r="AK3" s="49"/>
      <c r="AL3" s="56"/>
      <c r="AM3" s="57" t="s">
        <v>105</v>
      </c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8"/>
      <c r="BD3" s="59"/>
      <c r="BE3" s="60" t="s">
        <v>3</v>
      </c>
      <c r="BF3" s="61" t="s">
        <v>4</v>
      </c>
      <c r="BG3" s="55" t="s">
        <v>104</v>
      </c>
      <c r="BH3" s="49"/>
      <c r="BI3" s="49"/>
      <c r="BJ3" s="49"/>
      <c r="BK3" s="49"/>
      <c r="BL3" s="49"/>
      <c r="BM3" s="49"/>
      <c r="BN3" s="56"/>
      <c r="BO3" s="57" t="s">
        <v>105</v>
      </c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58"/>
      <c r="CF3" s="59"/>
      <c r="CG3" s="60" t="s">
        <v>3</v>
      </c>
      <c r="CH3" s="61" t="s">
        <v>4</v>
      </c>
      <c r="CI3" s="55" t="s">
        <v>104</v>
      </c>
      <c r="CJ3" s="49"/>
      <c r="CK3" s="49"/>
      <c r="CL3" s="49"/>
      <c r="CM3" s="49"/>
      <c r="CN3" s="49"/>
      <c r="CO3" s="49"/>
      <c r="CP3" s="56"/>
      <c r="CQ3" s="57" t="s">
        <v>105</v>
      </c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58"/>
      <c r="DH3" s="59"/>
      <c r="DI3" s="60" t="s">
        <v>3</v>
      </c>
      <c r="DJ3" s="61" t="s">
        <v>4</v>
      </c>
    </row>
    <row r="4" spans="1:114" s="35" customFormat="1" ht="13.5" customHeight="1">
      <c r="A4" s="143"/>
      <c r="B4" s="143"/>
      <c r="C4" s="143"/>
      <c r="D4" s="41"/>
      <c r="E4" s="52" t="s">
        <v>157</v>
      </c>
      <c r="F4" s="62"/>
      <c r="G4" s="62"/>
      <c r="H4" s="62"/>
      <c r="I4" s="62"/>
      <c r="J4" s="62"/>
      <c r="K4" s="63"/>
      <c r="L4" s="64" t="s">
        <v>227</v>
      </c>
      <c r="M4" s="41"/>
      <c r="N4" s="52" t="s">
        <v>157</v>
      </c>
      <c r="O4" s="62"/>
      <c r="P4" s="62"/>
      <c r="Q4" s="62"/>
      <c r="R4" s="62"/>
      <c r="S4" s="62"/>
      <c r="T4" s="63"/>
      <c r="U4" s="64" t="s">
        <v>227</v>
      </c>
      <c r="V4" s="41"/>
      <c r="W4" s="52" t="s">
        <v>157</v>
      </c>
      <c r="X4" s="62"/>
      <c r="Y4" s="62"/>
      <c r="Z4" s="62"/>
      <c r="AA4" s="62"/>
      <c r="AB4" s="62"/>
      <c r="AC4" s="63"/>
      <c r="AD4" s="64" t="s">
        <v>5</v>
      </c>
      <c r="AE4" s="61" t="s">
        <v>2</v>
      </c>
      <c r="AF4" s="60" t="s">
        <v>6</v>
      </c>
      <c r="AG4" s="60"/>
      <c r="AH4" s="65"/>
      <c r="AI4" s="49"/>
      <c r="AJ4" s="66"/>
      <c r="AK4" s="67" t="s">
        <v>228</v>
      </c>
      <c r="AL4" s="141" t="s">
        <v>229</v>
      </c>
      <c r="AM4" s="61" t="s">
        <v>2</v>
      </c>
      <c r="AN4" s="55" t="s">
        <v>110</v>
      </c>
      <c r="AO4" s="58"/>
      <c r="AP4" s="58"/>
      <c r="AQ4" s="58"/>
      <c r="AR4" s="59"/>
      <c r="AS4" s="55" t="s">
        <v>9</v>
      </c>
      <c r="AT4" s="49"/>
      <c r="AU4" s="49"/>
      <c r="AV4" s="66"/>
      <c r="AW4" s="60" t="s">
        <v>230</v>
      </c>
      <c r="AX4" s="55" t="s">
        <v>11</v>
      </c>
      <c r="AY4" s="57"/>
      <c r="AZ4" s="58"/>
      <c r="BA4" s="58"/>
      <c r="BB4" s="59"/>
      <c r="BC4" s="68" t="s">
        <v>12</v>
      </c>
      <c r="BD4" s="68" t="s">
        <v>13</v>
      </c>
      <c r="BE4" s="61"/>
      <c r="BF4" s="61"/>
      <c r="BG4" s="61" t="s">
        <v>2</v>
      </c>
      <c r="BH4" s="60" t="s">
        <v>6</v>
      </c>
      <c r="BI4" s="60"/>
      <c r="BJ4" s="65"/>
      <c r="BK4" s="49"/>
      <c r="BL4" s="66"/>
      <c r="BM4" s="67" t="s">
        <v>7</v>
      </c>
      <c r="BN4" s="141" t="s">
        <v>8</v>
      </c>
      <c r="BO4" s="61" t="s">
        <v>2</v>
      </c>
      <c r="BP4" s="55" t="s">
        <v>110</v>
      </c>
      <c r="BQ4" s="58"/>
      <c r="BR4" s="58"/>
      <c r="BS4" s="58"/>
      <c r="BT4" s="59"/>
      <c r="BU4" s="55" t="s">
        <v>9</v>
      </c>
      <c r="BV4" s="49"/>
      <c r="BW4" s="49"/>
      <c r="BX4" s="66"/>
      <c r="BY4" s="60" t="s">
        <v>230</v>
      </c>
      <c r="BZ4" s="55" t="s">
        <v>11</v>
      </c>
      <c r="CA4" s="69"/>
      <c r="CB4" s="70"/>
      <c r="CC4" s="58"/>
      <c r="CD4" s="59"/>
      <c r="CE4" s="68" t="s">
        <v>231</v>
      </c>
      <c r="CF4" s="68" t="s">
        <v>13</v>
      </c>
      <c r="CG4" s="61"/>
      <c r="CH4" s="61"/>
      <c r="CI4" s="61" t="s">
        <v>2</v>
      </c>
      <c r="CJ4" s="60" t="s">
        <v>6</v>
      </c>
      <c r="CK4" s="60"/>
      <c r="CL4" s="65"/>
      <c r="CM4" s="49"/>
      <c r="CN4" s="66"/>
      <c r="CO4" s="67" t="s">
        <v>228</v>
      </c>
      <c r="CP4" s="141" t="s">
        <v>8</v>
      </c>
      <c r="CQ4" s="61" t="s">
        <v>2</v>
      </c>
      <c r="CR4" s="55" t="s">
        <v>110</v>
      </c>
      <c r="CS4" s="58"/>
      <c r="CT4" s="58"/>
      <c r="CU4" s="58"/>
      <c r="CV4" s="59"/>
      <c r="CW4" s="55" t="s">
        <v>9</v>
      </c>
      <c r="CX4" s="49"/>
      <c r="CY4" s="49"/>
      <c r="CZ4" s="66"/>
      <c r="DA4" s="60" t="s">
        <v>10</v>
      </c>
      <c r="DB4" s="55" t="s">
        <v>11</v>
      </c>
      <c r="DC4" s="58"/>
      <c r="DD4" s="58"/>
      <c r="DE4" s="58"/>
      <c r="DF4" s="59"/>
      <c r="DG4" s="68" t="s">
        <v>12</v>
      </c>
      <c r="DH4" s="68" t="s">
        <v>13</v>
      </c>
      <c r="DI4" s="61"/>
      <c r="DJ4" s="61"/>
    </row>
    <row r="5" spans="1:114" s="35" customFormat="1" ht="22.5">
      <c r="A5" s="143"/>
      <c r="B5" s="143"/>
      <c r="C5" s="143"/>
      <c r="D5" s="41"/>
      <c r="E5" s="41" t="s">
        <v>199</v>
      </c>
      <c r="F5" s="71" t="s">
        <v>232</v>
      </c>
      <c r="G5" s="71" t="s">
        <v>233</v>
      </c>
      <c r="H5" s="71" t="s">
        <v>234</v>
      </c>
      <c r="I5" s="71" t="s">
        <v>16</v>
      </c>
      <c r="J5" s="71" t="s">
        <v>17</v>
      </c>
      <c r="K5" s="71" t="s">
        <v>18</v>
      </c>
      <c r="L5" s="40"/>
      <c r="M5" s="41"/>
      <c r="N5" s="41" t="s">
        <v>199</v>
      </c>
      <c r="O5" s="71" t="s">
        <v>232</v>
      </c>
      <c r="P5" s="71" t="s">
        <v>233</v>
      </c>
      <c r="Q5" s="71" t="s">
        <v>234</v>
      </c>
      <c r="R5" s="71" t="s">
        <v>16</v>
      </c>
      <c r="S5" s="71" t="s">
        <v>17</v>
      </c>
      <c r="T5" s="71" t="s">
        <v>18</v>
      </c>
      <c r="U5" s="40"/>
      <c r="V5" s="41"/>
      <c r="W5" s="41" t="s">
        <v>199</v>
      </c>
      <c r="X5" s="71" t="s">
        <v>232</v>
      </c>
      <c r="Y5" s="71" t="s">
        <v>233</v>
      </c>
      <c r="Z5" s="71" t="s">
        <v>234</v>
      </c>
      <c r="AA5" s="71" t="s">
        <v>16</v>
      </c>
      <c r="AB5" s="71" t="s">
        <v>17</v>
      </c>
      <c r="AC5" s="71" t="s">
        <v>18</v>
      </c>
      <c r="AD5" s="40"/>
      <c r="AE5" s="61"/>
      <c r="AF5" s="61" t="s">
        <v>2</v>
      </c>
      <c r="AG5" s="67" t="s">
        <v>19</v>
      </c>
      <c r="AH5" s="67" t="s">
        <v>235</v>
      </c>
      <c r="AI5" s="67" t="s">
        <v>236</v>
      </c>
      <c r="AJ5" s="67" t="s">
        <v>237</v>
      </c>
      <c r="AK5" s="72"/>
      <c r="AL5" s="141"/>
      <c r="AM5" s="61"/>
      <c r="AN5" s="61" t="s">
        <v>199</v>
      </c>
      <c r="AO5" s="61" t="s">
        <v>106</v>
      </c>
      <c r="AP5" s="61" t="s">
        <v>107</v>
      </c>
      <c r="AQ5" s="61" t="s">
        <v>108</v>
      </c>
      <c r="AR5" s="61" t="s">
        <v>109</v>
      </c>
      <c r="AS5" s="61" t="s">
        <v>2</v>
      </c>
      <c r="AT5" s="60" t="s">
        <v>22</v>
      </c>
      <c r="AU5" s="60" t="s">
        <v>23</v>
      </c>
      <c r="AV5" s="60" t="s">
        <v>24</v>
      </c>
      <c r="AW5" s="61"/>
      <c r="AX5" s="61" t="s">
        <v>199</v>
      </c>
      <c r="AY5" s="60" t="s">
        <v>238</v>
      </c>
      <c r="AZ5" s="60" t="s">
        <v>239</v>
      </c>
      <c r="BA5" s="60" t="s">
        <v>240</v>
      </c>
      <c r="BB5" s="68" t="s">
        <v>25</v>
      </c>
      <c r="BC5" s="61"/>
      <c r="BD5" s="61"/>
      <c r="BE5" s="61"/>
      <c r="BF5" s="61"/>
      <c r="BG5" s="61"/>
      <c r="BH5" s="61" t="s">
        <v>2</v>
      </c>
      <c r="BI5" s="67" t="s">
        <v>19</v>
      </c>
      <c r="BJ5" s="67" t="s">
        <v>20</v>
      </c>
      <c r="BK5" s="67" t="s">
        <v>21</v>
      </c>
      <c r="BL5" s="67" t="s">
        <v>237</v>
      </c>
      <c r="BM5" s="72"/>
      <c r="BN5" s="141"/>
      <c r="BO5" s="61"/>
      <c r="BP5" s="61" t="s">
        <v>199</v>
      </c>
      <c r="BQ5" s="61" t="s">
        <v>106</v>
      </c>
      <c r="BR5" s="61" t="s">
        <v>107</v>
      </c>
      <c r="BS5" s="61" t="s">
        <v>108</v>
      </c>
      <c r="BT5" s="61" t="s">
        <v>109</v>
      </c>
      <c r="BU5" s="61" t="s">
        <v>2</v>
      </c>
      <c r="BV5" s="60" t="s">
        <v>22</v>
      </c>
      <c r="BW5" s="60" t="s">
        <v>23</v>
      </c>
      <c r="BX5" s="60" t="s">
        <v>24</v>
      </c>
      <c r="BY5" s="61"/>
      <c r="BZ5" s="61" t="s">
        <v>199</v>
      </c>
      <c r="CA5" s="60" t="s">
        <v>22</v>
      </c>
      <c r="CB5" s="60" t="s">
        <v>23</v>
      </c>
      <c r="CC5" s="60" t="s">
        <v>24</v>
      </c>
      <c r="CD5" s="68" t="s">
        <v>25</v>
      </c>
      <c r="CE5" s="61"/>
      <c r="CF5" s="61"/>
      <c r="CG5" s="61"/>
      <c r="CH5" s="61"/>
      <c r="CI5" s="61"/>
      <c r="CJ5" s="61" t="s">
        <v>2</v>
      </c>
      <c r="CK5" s="67" t="s">
        <v>19</v>
      </c>
      <c r="CL5" s="67" t="s">
        <v>20</v>
      </c>
      <c r="CM5" s="67" t="s">
        <v>21</v>
      </c>
      <c r="CN5" s="67" t="s">
        <v>18</v>
      </c>
      <c r="CO5" s="72"/>
      <c r="CP5" s="141"/>
      <c r="CQ5" s="61"/>
      <c r="CR5" s="61" t="s">
        <v>199</v>
      </c>
      <c r="CS5" s="61" t="s">
        <v>106</v>
      </c>
      <c r="CT5" s="61" t="s">
        <v>107</v>
      </c>
      <c r="CU5" s="61" t="s">
        <v>108</v>
      </c>
      <c r="CV5" s="61" t="s">
        <v>109</v>
      </c>
      <c r="CW5" s="61" t="s">
        <v>2</v>
      </c>
      <c r="CX5" s="60" t="s">
        <v>22</v>
      </c>
      <c r="CY5" s="60" t="s">
        <v>23</v>
      </c>
      <c r="CZ5" s="60" t="s">
        <v>24</v>
      </c>
      <c r="DA5" s="61"/>
      <c r="DB5" s="61" t="s">
        <v>199</v>
      </c>
      <c r="DC5" s="60" t="s">
        <v>22</v>
      </c>
      <c r="DD5" s="60" t="s">
        <v>23</v>
      </c>
      <c r="DE5" s="60" t="s">
        <v>24</v>
      </c>
      <c r="DF5" s="68" t="s">
        <v>25</v>
      </c>
      <c r="DG5" s="61"/>
      <c r="DH5" s="61"/>
      <c r="DI5" s="61"/>
      <c r="DJ5" s="61"/>
    </row>
    <row r="6" spans="1:114" s="36" customFormat="1">
      <c r="A6" s="144"/>
      <c r="B6" s="144"/>
      <c r="C6" s="144"/>
      <c r="D6" s="73" t="s">
        <v>26</v>
      </c>
      <c r="E6" s="73" t="s">
        <v>27</v>
      </c>
      <c r="F6" s="74" t="s">
        <v>27</v>
      </c>
      <c r="G6" s="74" t="s">
        <v>27</v>
      </c>
      <c r="H6" s="74" t="s">
        <v>27</v>
      </c>
      <c r="I6" s="74" t="s">
        <v>27</v>
      </c>
      <c r="J6" s="74" t="s">
        <v>27</v>
      </c>
      <c r="K6" s="74" t="s">
        <v>27</v>
      </c>
      <c r="L6" s="75" t="s">
        <v>27</v>
      </c>
      <c r="M6" s="73" t="s">
        <v>27</v>
      </c>
      <c r="N6" s="73" t="s">
        <v>27</v>
      </c>
      <c r="O6" s="74" t="s">
        <v>27</v>
      </c>
      <c r="P6" s="74" t="s">
        <v>27</v>
      </c>
      <c r="Q6" s="74" t="s">
        <v>27</v>
      </c>
      <c r="R6" s="74" t="s">
        <v>27</v>
      </c>
      <c r="S6" s="74" t="s">
        <v>27</v>
      </c>
      <c r="T6" s="74" t="s">
        <v>27</v>
      </c>
      <c r="U6" s="75" t="s">
        <v>27</v>
      </c>
      <c r="V6" s="73" t="s">
        <v>27</v>
      </c>
      <c r="W6" s="73" t="s">
        <v>27</v>
      </c>
      <c r="X6" s="74" t="s">
        <v>27</v>
      </c>
      <c r="Y6" s="74" t="s">
        <v>27</v>
      </c>
      <c r="Z6" s="74" t="s">
        <v>27</v>
      </c>
      <c r="AA6" s="74" t="s">
        <v>27</v>
      </c>
      <c r="AB6" s="74" t="s">
        <v>27</v>
      </c>
      <c r="AC6" s="74" t="s">
        <v>27</v>
      </c>
      <c r="AD6" s="75" t="s">
        <v>27</v>
      </c>
      <c r="AE6" s="76" t="s">
        <v>26</v>
      </c>
      <c r="AF6" s="76" t="s">
        <v>27</v>
      </c>
      <c r="AG6" s="77" t="s">
        <v>27</v>
      </c>
      <c r="AH6" s="77" t="s">
        <v>27</v>
      </c>
      <c r="AI6" s="77" t="s">
        <v>27</v>
      </c>
      <c r="AJ6" s="77" t="s">
        <v>27</v>
      </c>
      <c r="AK6" s="78" t="s">
        <v>27</v>
      </c>
      <c r="AL6" s="78" t="s">
        <v>27</v>
      </c>
      <c r="AM6" s="76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9" t="s">
        <v>27</v>
      </c>
      <c r="AU6" s="79" t="s">
        <v>27</v>
      </c>
      <c r="AV6" s="79" t="s">
        <v>27</v>
      </c>
      <c r="AW6" s="76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26</v>
      </c>
      <c r="BH6" s="76" t="s">
        <v>27</v>
      </c>
      <c r="BI6" s="77" t="s">
        <v>27</v>
      </c>
      <c r="BJ6" s="77" t="s">
        <v>27</v>
      </c>
      <c r="BK6" s="77" t="s">
        <v>27</v>
      </c>
      <c r="BL6" s="77" t="s">
        <v>27</v>
      </c>
      <c r="BM6" s="78" t="s">
        <v>27</v>
      </c>
      <c r="BN6" s="78" t="s">
        <v>27</v>
      </c>
      <c r="BO6" s="76" t="s">
        <v>27</v>
      </c>
      <c r="BP6" s="76" t="s">
        <v>27</v>
      </c>
      <c r="BQ6" s="76" t="s">
        <v>27</v>
      </c>
      <c r="BR6" s="76" t="s">
        <v>27</v>
      </c>
      <c r="BS6" s="76" t="s">
        <v>27</v>
      </c>
      <c r="BT6" s="76" t="s">
        <v>27</v>
      </c>
      <c r="BU6" s="76" t="s">
        <v>27</v>
      </c>
      <c r="BV6" s="79" t="s">
        <v>27</v>
      </c>
      <c r="BW6" s="79" t="s">
        <v>27</v>
      </c>
      <c r="BX6" s="79" t="s">
        <v>27</v>
      </c>
      <c r="BY6" s="76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26</v>
      </c>
      <c r="CJ6" s="76" t="s">
        <v>27</v>
      </c>
      <c r="CK6" s="77" t="s">
        <v>27</v>
      </c>
      <c r="CL6" s="77" t="s">
        <v>27</v>
      </c>
      <c r="CM6" s="77" t="s">
        <v>27</v>
      </c>
      <c r="CN6" s="77" t="s">
        <v>27</v>
      </c>
      <c r="CO6" s="78" t="s">
        <v>27</v>
      </c>
      <c r="CP6" s="78" t="s">
        <v>27</v>
      </c>
      <c r="CQ6" s="76" t="s">
        <v>27</v>
      </c>
      <c r="CR6" s="76" t="s">
        <v>27</v>
      </c>
      <c r="CS6" s="77" t="s">
        <v>27</v>
      </c>
      <c r="CT6" s="77" t="s">
        <v>27</v>
      </c>
      <c r="CU6" s="77" t="s">
        <v>27</v>
      </c>
      <c r="CV6" s="77" t="s">
        <v>27</v>
      </c>
      <c r="CW6" s="76" t="s">
        <v>27</v>
      </c>
      <c r="CX6" s="79" t="s">
        <v>27</v>
      </c>
      <c r="CY6" s="79" t="s">
        <v>27</v>
      </c>
      <c r="CZ6" s="79" t="s">
        <v>27</v>
      </c>
      <c r="DA6" s="76" t="s">
        <v>27</v>
      </c>
      <c r="DB6" s="76" t="s">
        <v>27</v>
      </c>
      <c r="DC6" s="76" t="s">
        <v>27</v>
      </c>
      <c r="DD6" s="76" t="s">
        <v>27</v>
      </c>
      <c r="DE6" s="76" t="s">
        <v>27</v>
      </c>
      <c r="DF6" s="76" t="s">
        <v>27</v>
      </c>
      <c r="DG6" s="76" t="s">
        <v>27</v>
      </c>
      <c r="DH6" s="76" t="s">
        <v>27</v>
      </c>
      <c r="DI6" s="76" t="s">
        <v>27</v>
      </c>
      <c r="DJ6" s="76" t="s">
        <v>27</v>
      </c>
    </row>
    <row r="7" spans="1:114" s="112" customFormat="1" ht="12.75" customHeight="1">
      <c r="A7" s="108" t="s">
        <v>346</v>
      </c>
      <c r="B7" s="109" t="s">
        <v>347</v>
      </c>
      <c r="C7" s="108" t="s">
        <v>348</v>
      </c>
      <c r="D7" s="110">
        <f t="shared" ref="D7:D53" si="0">SUM(E7,+L7)</f>
        <v>4269229</v>
      </c>
      <c r="E7" s="110">
        <f t="shared" ref="E7:E53" si="1">SUM(F7:I7)+K7</f>
        <v>3826219</v>
      </c>
      <c r="F7" s="110">
        <v>1414539</v>
      </c>
      <c r="G7" s="110">
        <v>4320</v>
      </c>
      <c r="H7" s="110">
        <v>269700</v>
      </c>
      <c r="I7" s="110">
        <v>1487207</v>
      </c>
      <c r="J7" s="110">
        <v>16064510</v>
      </c>
      <c r="K7" s="110">
        <v>650453</v>
      </c>
      <c r="L7" s="110">
        <v>443010</v>
      </c>
      <c r="M7" s="110">
        <f t="shared" ref="M7:M53" si="2">SUM(N7,+U7)</f>
        <v>1705801</v>
      </c>
      <c r="N7" s="110">
        <f t="shared" ref="N7:N53" si="3">SUM(O7:R7)+T7</f>
        <v>1578819</v>
      </c>
      <c r="O7" s="110">
        <v>0</v>
      </c>
      <c r="P7" s="110">
        <v>0</v>
      </c>
      <c r="Q7" s="110">
        <v>0</v>
      </c>
      <c r="R7" s="110">
        <v>897085</v>
      </c>
      <c r="S7" s="110">
        <v>2748754</v>
      </c>
      <c r="T7" s="110">
        <v>681734</v>
      </c>
      <c r="U7" s="110">
        <v>126982</v>
      </c>
      <c r="V7" s="110">
        <f t="shared" ref="V7:AD7" si="4">+SUM(D7,M7)</f>
        <v>5975030</v>
      </c>
      <c r="W7" s="110">
        <f t="shared" si="4"/>
        <v>5405038</v>
      </c>
      <c r="X7" s="110">
        <f t="shared" si="4"/>
        <v>1414539</v>
      </c>
      <c r="Y7" s="110">
        <f t="shared" si="4"/>
        <v>4320</v>
      </c>
      <c r="Z7" s="110">
        <f t="shared" si="4"/>
        <v>269700</v>
      </c>
      <c r="AA7" s="110">
        <f t="shared" si="4"/>
        <v>2384292</v>
      </c>
      <c r="AB7" s="110">
        <f t="shared" si="4"/>
        <v>18813264</v>
      </c>
      <c r="AC7" s="110">
        <f t="shared" si="4"/>
        <v>1332187</v>
      </c>
      <c r="AD7" s="110">
        <f t="shared" si="4"/>
        <v>569992</v>
      </c>
      <c r="AE7" s="110">
        <f t="shared" ref="AE7:AE53" si="5">SUM(AF7,+AK7)</f>
        <v>5816800</v>
      </c>
      <c r="AF7" s="110">
        <f t="shared" ref="AF7:AF53" si="6">SUM(AG7:AJ7)</f>
        <v>5791489</v>
      </c>
      <c r="AG7" s="110">
        <v>0</v>
      </c>
      <c r="AH7" s="110">
        <v>4654118</v>
      </c>
      <c r="AI7" s="110">
        <v>1127430</v>
      </c>
      <c r="AJ7" s="110">
        <v>9941</v>
      </c>
      <c r="AK7" s="110">
        <v>25311</v>
      </c>
      <c r="AL7" s="111" t="s">
        <v>703</v>
      </c>
      <c r="AM7" s="110">
        <f t="shared" ref="AM7:AM53" si="7">SUM(AN7,AS7,AW7,AX7,BD7)</f>
        <v>13178170</v>
      </c>
      <c r="AN7" s="110">
        <f t="shared" ref="AN7:AN53" si="8">SUM(AO7:AR7)</f>
        <v>1286352</v>
      </c>
      <c r="AO7" s="110">
        <v>934942</v>
      </c>
      <c r="AP7" s="110">
        <v>0</v>
      </c>
      <c r="AQ7" s="110">
        <v>327912</v>
      </c>
      <c r="AR7" s="110">
        <v>23498</v>
      </c>
      <c r="AS7" s="110">
        <f t="shared" ref="AS7:AS53" si="9">SUM(AT7:AV7)</f>
        <v>3911690</v>
      </c>
      <c r="AT7" s="110">
        <v>90544</v>
      </c>
      <c r="AU7" s="110">
        <v>3570701</v>
      </c>
      <c r="AV7" s="110">
        <v>250445</v>
      </c>
      <c r="AW7" s="110">
        <v>9018</v>
      </c>
      <c r="AX7" s="110">
        <f t="shared" ref="AX7:AX53" si="10">SUM(AY7:BB7)</f>
        <v>7954888</v>
      </c>
      <c r="AY7" s="110">
        <v>960902</v>
      </c>
      <c r="AZ7" s="110">
        <v>6488688</v>
      </c>
      <c r="BA7" s="110">
        <v>457437</v>
      </c>
      <c r="BB7" s="110">
        <v>47861</v>
      </c>
      <c r="BC7" s="111" t="s">
        <v>703</v>
      </c>
      <c r="BD7" s="110">
        <v>16222</v>
      </c>
      <c r="BE7" s="110">
        <v>1338769</v>
      </c>
      <c r="BF7" s="110">
        <f t="shared" ref="BF7:BF53" si="11">SUM(AE7,+AM7,+BE7)</f>
        <v>20333739</v>
      </c>
      <c r="BG7" s="110">
        <f t="shared" ref="BG7:BG53" si="12">SUM(BH7,+BM7)</f>
        <v>772540</v>
      </c>
      <c r="BH7" s="110">
        <f t="shared" ref="BH7:BH53" si="13">SUM(BI7:BL7)</f>
        <v>747869</v>
      </c>
      <c r="BI7" s="110">
        <v>0</v>
      </c>
      <c r="BJ7" s="110">
        <v>52084</v>
      </c>
      <c r="BK7" s="110">
        <v>669153</v>
      </c>
      <c r="BL7" s="110">
        <v>26632</v>
      </c>
      <c r="BM7" s="110">
        <v>24671</v>
      </c>
      <c r="BN7" s="111" t="s">
        <v>703</v>
      </c>
      <c r="BO7" s="110">
        <f t="shared" ref="BO7:BO53" si="14">SUM(BP7,BU7,BY7,BZ7,CF7)</f>
        <v>3384836</v>
      </c>
      <c r="BP7" s="110">
        <f t="shared" ref="BP7:BP53" si="15">SUM(BQ7:BT7)</f>
        <v>681448</v>
      </c>
      <c r="BQ7" s="110">
        <v>472069</v>
      </c>
      <c r="BR7" s="110">
        <v>103030</v>
      </c>
      <c r="BS7" s="110">
        <v>73900</v>
      </c>
      <c r="BT7" s="110">
        <v>32449</v>
      </c>
      <c r="BU7" s="110">
        <f t="shared" ref="BU7:BU53" si="16">SUM(BV7:BX7)</f>
        <v>1306452</v>
      </c>
      <c r="BV7" s="110">
        <v>100615</v>
      </c>
      <c r="BW7" s="110">
        <v>1153726</v>
      </c>
      <c r="BX7" s="110">
        <v>52111</v>
      </c>
      <c r="BY7" s="110">
        <v>3057</v>
      </c>
      <c r="BZ7" s="110">
        <f t="shared" ref="BZ7:BZ53" si="17">SUM(CA7:CD7)</f>
        <v>1393879</v>
      </c>
      <c r="CA7" s="110">
        <v>695316</v>
      </c>
      <c r="CB7" s="110">
        <v>614437</v>
      </c>
      <c r="CC7" s="110">
        <v>477</v>
      </c>
      <c r="CD7" s="110">
        <v>83649</v>
      </c>
      <c r="CE7" s="111" t="s">
        <v>703</v>
      </c>
      <c r="CF7" s="110">
        <v>0</v>
      </c>
      <c r="CG7" s="110">
        <v>297179</v>
      </c>
      <c r="CH7" s="110">
        <f t="shared" ref="CH7:CH53" si="18">SUM(BG7,+BO7,+CG7)</f>
        <v>4454555</v>
      </c>
      <c r="CI7" s="110">
        <f t="shared" ref="CI7:CO7" si="19">SUM(AE7,+BG7)</f>
        <v>6589340</v>
      </c>
      <c r="CJ7" s="110">
        <f t="shared" si="19"/>
        <v>6539358</v>
      </c>
      <c r="CK7" s="110">
        <f t="shared" si="19"/>
        <v>0</v>
      </c>
      <c r="CL7" s="110">
        <f t="shared" si="19"/>
        <v>4706202</v>
      </c>
      <c r="CM7" s="110">
        <f t="shared" si="19"/>
        <v>1796583</v>
      </c>
      <c r="CN7" s="110">
        <f t="shared" si="19"/>
        <v>36573</v>
      </c>
      <c r="CO7" s="110">
        <f t="shared" si="19"/>
        <v>49982</v>
      </c>
      <c r="CP7" s="111" t="s">
        <v>703</v>
      </c>
      <c r="CQ7" s="110">
        <f>SUM(AM7,+BO7)</f>
        <v>16563006</v>
      </c>
      <c r="CR7" s="110">
        <f t="shared" ref="CR7:DF7" si="20">SUM(AN7,+BP7)</f>
        <v>1967800</v>
      </c>
      <c r="CS7" s="110">
        <f t="shared" si="20"/>
        <v>1407011</v>
      </c>
      <c r="CT7" s="110">
        <f t="shared" si="20"/>
        <v>103030</v>
      </c>
      <c r="CU7" s="110">
        <f t="shared" si="20"/>
        <v>401812</v>
      </c>
      <c r="CV7" s="110">
        <f t="shared" si="20"/>
        <v>55947</v>
      </c>
      <c r="CW7" s="110">
        <f>SUM(AS7,+BU7)</f>
        <v>5218142</v>
      </c>
      <c r="CX7" s="110">
        <f t="shared" si="20"/>
        <v>191159</v>
      </c>
      <c r="CY7" s="110">
        <f t="shared" si="20"/>
        <v>4724427</v>
      </c>
      <c r="CZ7" s="110">
        <f t="shared" si="20"/>
        <v>302556</v>
      </c>
      <c r="DA7" s="110">
        <f t="shared" si="20"/>
        <v>12075</v>
      </c>
      <c r="DB7" s="110">
        <f t="shared" si="20"/>
        <v>9348767</v>
      </c>
      <c r="DC7" s="110">
        <f t="shared" si="20"/>
        <v>1656218</v>
      </c>
      <c r="DD7" s="110">
        <f t="shared" si="20"/>
        <v>7103125</v>
      </c>
      <c r="DE7" s="110">
        <f t="shared" si="20"/>
        <v>457914</v>
      </c>
      <c r="DF7" s="110">
        <f t="shared" si="20"/>
        <v>131510</v>
      </c>
      <c r="DG7" s="111" t="s">
        <v>703</v>
      </c>
      <c r="DH7" s="110">
        <f t="shared" ref="DH7:DJ8" si="21">SUM(BD7,+CF7)</f>
        <v>16222</v>
      </c>
      <c r="DI7" s="110">
        <f t="shared" si="21"/>
        <v>1635948</v>
      </c>
      <c r="DJ7" s="110">
        <f t="shared" si="21"/>
        <v>24788294</v>
      </c>
    </row>
    <row r="8" spans="1:114" s="112" customFormat="1" ht="12.75" customHeight="1">
      <c r="A8" s="108" t="s">
        <v>353</v>
      </c>
      <c r="B8" s="109" t="s">
        <v>354</v>
      </c>
      <c r="C8" s="108" t="s">
        <v>355</v>
      </c>
      <c r="D8" s="110">
        <f t="shared" si="0"/>
        <v>1954489</v>
      </c>
      <c r="E8" s="110">
        <f t="shared" si="1"/>
        <v>1617802</v>
      </c>
      <c r="F8" s="110">
        <v>2502</v>
      </c>
      <c r="G8" s="110">
        <v>0</v>
      </c>
      <c r="H8" s="110">
        <v>458700</v>
      </c>
      <c r="I8" s="110">
        <v>958774</v>
      </c>
      <c r="J8" s="110">
        <v>6744319</v>
      </c>
      <c r="K8" s="110">
        <v>197826</v>
      </c>
      <c r="L8" s="110">
        <v>336687</v>
      </c>
      <c r="M8" s="110">
        <f t="shared" si="2"/>
        <v>129134</v>
      </c>
      <c r="N8" s="110">
        <f t="shared" si="3"/>
        <v>122603</v>
      </c>
      <c r="O8" s="110">
        <v>0</v>
      </c>
      <c r="P8" s="110">
        <v>0</v>
      </c>
      <c r="Q8" s="110">
        <v>81000</v>
      </c>
      <c r="R8" s="110">
        <v>29913</v>
      </c>
      <c r="S8" s="110">
        <v>2580832</v>
      </c>
      <c r="T8" s="110">
        <v>11690</v>
      </c>
      <c r="U8" s="110">
        <v>6531</v>
      </c>
      <c r="V8" s="110">
        <f t="shared" ref="V8:AD8" si="22">+SUM(D8,M8)</f>
        <v>2083623</v>
      </c>
      <c r="W8" s="110">
        <f t="shared" si="22"/>
        <v>1740405</v>
      </c>
      <c r="X8" s="110">
        <f t="shared" si="22"/>
        <v>2502</v>
      </c>
      <c r="Y8" s="110">
        <f t="shared" si="22"/>
        <v>0</v>
      </c>
      <c r="Z8" s="110">
        <f t="shared" si="22"/>
        <v>539700</v>
      </c>
      <c r="AA8" s="110">
        <f t="shared" si="22"/>
        <v>988687</v>
      </c>
      <c r="AB8" s="110">
        <f t="shared" si="22"/>
        <v>9325151</v>
      </c>
      <c r="AC8" s="110">
        <f t="shared" si="22"/>
        <v>209516</v>
      </c>
      <c r="AD8" s="110">
        <f t="shared" si="22"/>
        <v>343218</v>
      </c>
      <c r="AE8" s="110">
        <f t="shared" si="5"/>
        <v>715494</v>
      </c>
      <c r="AF8" s="110">
        <f t="shared" si="6"/>
        <v>675069</v>
      </c>
      <c r="AG8" s="110">
        <v>0</v>
      </c>
      <c r="AH8" s="110">
        <v>634774</v>
      </c>
      <c r="AI8" s="110">
        <v>0</v>
      </c>
      <c r="AJ8" s="110">
        <v>40295</v>
      </c>
      <c r="AK8" s="110">
        <v>40425</v>
      </c>
      <c r="AL8" s="111" t="s">
        <v>703</v>
      </c>
      <c r="AM8" s="110">
        <f t="shared" si="7"/>
        <v>7791797</v>
      </c>
      <c r="AN8" s="110">
        <f t="shared" si="8"/>
        <v>1162833</v>
      </c>
      <c r="AO8" s="110">
        <v>1045853</v>
      </c>
      <c r="AP8" s="110">
        <v>0</v>
      </c>
      <c r="AQ8" s="110">
        <v>101867</v>
      </c>
      <c r="AR8" s="110">
        <v>15113</v>
      </c>
      <c r="AS8" s="110">
        <f t="shared" si="9"/>
        <v>1986799</v>
      </c>
      <c r="AT8" s="110">
        <v>1408</v>
      </c>
      <c r="AU8" s="110">
        <v>1859564</v>
      </c>
      <c r="AV8" s="110">
        <v>125827</v>
      </c>
      <c r="AW8" s="110">
        <v>0</v>
      </c>
      <c r="AX8" s="110">
        <f t="shared" si="10"/>
        <v>4635545</v>
      </c>
      <c r="AY8" s="110">
        <v>462107</v>
      </c>
      <c r="AZ8" s="110">
        <v>4134161</v>
      </c>
      <c r="BA8" s="110">
        <v>27723</v>
      </c>
      <c r="BB8" s="110">
        <v>11554</v>
      </c>
      <c r="BC8" s="111" t="s">
        <v>703</v>
      </c>
      <c r="BD8" s="110">
        <v>6620</v>
      </c>
      <c r="BE8" s="110">
        <v>191517</v>
      </c>
      <c r="BF8" s="110">
        <f t="shared" si="11"/>
        <v>8698808</v>
      </c>
      <c r="BG8" s="110">
        <f t="shared" si="12"/>
        <v>127103</v>
      </c>
      <c r="BH8" s="110">
        <f t="shared" si="13"/>
        <v>127103</v>
      </c>
      <c r="BI8" s="110">
        <v>0</v>
      </c>
      <c r="BJ8" s="110">
        <v>109037</v>
      </c>
      <c r="BK8" s="110">
        <v>0</v>
      </c>
      <c r="BL8" s="110">
        <v>18066</v>
      </c>
      <c r="BM8" s="110">
        <v>0</v>
      </c>
      <c r="BN8" s="111" t="s">
        <v>703</v>
      </c>
      <c r="BO8" s="110">
        <f t="shared" si="14"/>
        <v>2487141</v>
      </c>
      <c r="BP8" s="110">
        <f t="shared" si="15"/>
        <v>425466</v>
      </c>
      <c r="BQ8" s="110">
        <v>318015</v>
      </c>
      <c r="BR8" s="110">
        <v>0</v>
      </c>
      <c r="BS8" s="110">
        <v>107451</v>
      </c>
      <c r="BT8" s="110">
        <v>0</v>
      </c>
      <c r="BU8" s="110">
        <f t="shared" si="16"/>
        <v>806462</v>
      </c>
      <c r="BV8" s="110">
        <v>0</v>
      </c>
      <c r="BW8" s="110">
        <v>780643</v>
      </c>
      <c r="BX8" s="110">
        <v>25819</v>
      </c>
      <c r="BY8" s="110">
        <v>0</v>
      </c>
      <c r="BZ8" s="110">
        <f t="shared" si="17"/>
        <v>1251973</v>
      </c>
      <c r="CA8" s="110">
        <v>62356</v>
      </c>
      <c r="CB8" s="110">
        <v>1089667</v>
      </c>
      <c r="CC8" s="110">
        <v>94892</v>
      </c>
      <c r="CD8" s="110">
        <v>5058</v>
      </c>
      <c r="CE8" s="111" t="s">
        <v>703</v>
      </c>
      <c r="CF8" s="110">
        <v>3240</v>
      </c>
      <c r="CG8" s="110">
        <v>95722</v>
      </c>
      <c r="CH8" s="110">
        <f t="shared" si="18"/>
        <v>2709966</v>
      </c>
      <c r="CI8" s="110">
        <f t="shared" ref="CI8:CO8" si="23">SUM(AE8,+BG8)</f>
        <v>842597</v>
      </c>
      <c r="CJ8" s="110">
        <f t="shared" si="23"/>
        <v>802172</v>
      </c>
      <c r="CK8" s="110">
        <f t="shared" si="23"/>
        <v>0</v>
      </c>
      <c r="CL8" s="110">
        <f t="shared" si="23"/>
        <v>743811</v>
      </c>
      <c r="CM8" s="110">
        <f t="shared" si="23"/>
        <v>0</v>
      </c>
      <c r="CN8" s="110">
        <f t="shared" si="23"/>
        <v>58361</v>
      </c>
      <c r="CO8" s="110">
        <f t="shared" si="23"/>
        <v>40425</v>
      </c>
      <c r="CP8" s="111" t="s">
        <v>703</v>
      </c>
      <c r="CQ8" s="110">
        <f t="shared" ref="CQ8:DE8" si="24">SUM(AM8,+BO8)</f>
        <v>10278938</v>
      </c>
      <c r="CR8" s="110">
        <f t="shared" si="24"/>
        <v>1588299</v>
      </c>
      <c r="CS8" s="110">
        <f t="shared" si="24"/>
        <v>1363868</v>
      </c>
      <c r="CT8" s="110">
        <f t="shared" si="24"/>
        <v>0</v>
      </c>
      <c r="CU8" s="110">
        <f t="shared" si="24"/>
        <v>209318</v>
      </c>
      <c r="CV8" s="110">
        <f t="shared" si="24"/>
        <v>15113</v>
      </c>
      <c r="CW8" s="110">
        <f t="shared" si="24"/>
        <v>2793261</v>
      </c>
      <c r="CX8" s="110">
        <f t="shared" si="24"/>
        <v>1408</v>
      </c>
      <c r="CY8" s="110">
        <f t="shared" si="24"/>
        <v>2640207</v>
      </c>
      <c r="CZ8" s="110">
        <f t="shared" si="24"/>
        <v>151646</v>
      </c>
      <c r="DA8" s="110">
        <f t="shared" si="24"/>
        <v>0</v>
      </c>
      <c r="DB8" s="110">
        <f t="shared" si="24"/>
        <v>5887518</v>
      </c>
      <c r="DC8" s="110">
        <f t="shared" si="24"/>
        <v>524463</v>
      </c>
      <c r="DD8" s="110">
        <f t="shared" si="24"/>
        <v>5223828</v>
      </c>
      <c r="DE8" s="110">
        <f t="shared" si="24"/>
        <v>122615</v>
      </c>
      <c r="DF8" s="110">
        <f>SUM(BB8,+CD8)</f>
        <v>16612</v>
      </c>
      <c r="DG8" s="111" t="s">
        <v>703</v>
      </c>
      <c r="DH8" s="110">
        <f t="shared" si="21"/>
        <v>9860</v>
      </c>
      <c r="DI8" s="110">
        <f t="shared" si="21"/>
        <v>287239</v>
      </c>
      <c r="DJ8" s="110">
        <f t="shared" si="21"/>
        <v>11408774</v>
      </c>
    </row>
    <row r="9" spans="1:114" s="112" customFormat="1" ht="12.75" customHeight="1">
      <c r="A9" s="108" t="s">
        <v>365</v>
      </c>
      <c r="B9" s="109" t="s">
        <v>363</v>
      </c>
      <c r="C9" s="108" t="s">
        <v>366</v>
      </c>
      <c r="D9" s="110">
        <f t="shared" si="0"/>
        <v>3276345</v>
      </c>
      <c r="E9" s="110">
        <f t="shared" si="1"/>
        <v>3080705</v>
      </c>
      <c r="F9" s="110">
        <v>784377</v>
      </c>
      <c r="G9" s="110">
        <v>3166</v>
      </c>
      <c r="H9" s="110">
        <v>846600</v>
      </c>
      <c r="I9" s="110">
        <v>1136828</v>
      </c>
      <c r="J9" s="110">
        <v>7099554</v>
      </c>
      <c r="K9" s="110">
        <v>309734</v>
      </c>
      <c r="L9" s="110">
        <v>195640</v>
      </c>
      <c r="M9" s="110">
        <f t="shared" si="2"/>
        <v>936994</v>
      </c>
      <c r="N9" s="110">
        <f t="shared" si="3"/>
        <v>884313</v>
      </c>
      <c r="O9" s="110">
        <v>75725</v>
      </c>
      <c r="P9" s="110">
        <v>0</v>
      </c>
      <c r="Q9" s="110">
        <v>24500</v>
      </c>
      <c r="R9" s="110">
        <v>763260</v>
      </c>
      <c r="S9" s="110">
        <v>2890099</v>
      </c>
      <c r="T9" s="110">
        <v>20828</v>
      </c>
      <c r="U9" s="110">
        <v>52681</v>
      </c>
      <c r="V9" s="110">
        <f t="shared" ref="V9:AD9" si="25">+SUM(D9,M9)</f>
        <v>4213339</v>
      </c>
      <c r="W9" s="110">
        <f t="shared" si="25"/>
        <v>3965018</v>
      </c>
      <c r="X9" s="110">
        <f t="shared" si="25"/>
        <v>860102</v>
      </c>
      <c r="Y9" s="110">
        <f t="shared" si="25"/>
        <v>3166</v>
      </c>
      <c r="Z9" s="110">
        <f t="shared" si="25"/>
        <v>871100</v>
      </c>
      <c r="AA9" s="110">
        <f t="shared" si="25"/>
        <v>1900088</v>
      </c>
      <c r="AB9" s="110">
        <f t="shared" si="25"/>
        <v>9989653</v>
      </c>
      <c r="AC9" s="110">
        <f t="shared" si="25"/>
        <v>330562</v>
      </c>
      <c r="AD9" s="110">
        <f t="shared" si="25"/>
        <v>248321</v>
      </c>
      <c r="AE9" s="110">
        <f t="shared" si="5"/>
        <v>1874542</v>
      </c>
      <c r="AF9" s="110">
        <f t="shared" si="6"/>
        <v>1865641</v>
      </c>
      <c r="AG9" s="110">
        <v>0</v>
      </c>
      <c r="AH9" s="110">
        <v>1856486</v>
      </c>
      <c r="AI9" s="110">
        <v>4968</v>
      </c>
      <c r="AJ9" s="110">
        <v>4187</v>
      </c>
      <c r="AK9" s="110">
        <v>8901</v>
      </c>
      <c r="AL9" s="111" t="s">
        <v>703</v>
      </c>
      <c r="AM9" s="110">
        <f t="shared" si="7"/>
        <v>7874901</v>
      </c>
      <c r="AN9" s="110">
        <f t="shared" si="8"/>
        <v>716456</v>
      </c>
      <c r="AO9" s="110">
        <v>593738</v>
      </c>
      <c r="AP9" s="110">
        <v>23858</v>
      </c>
      <c r="AQ9" s="110">
        <v>80534</v>
      </c>
      <c r="AR9" s="110">
        <v>18326</v>
      </c>
      <c r="AS9" s="110">
        <f t="shared" si="9"/>
        <v>2205377</v>
      </c>
      <c r="AT9" s="110">
        <v>24639</v>
      </c>
      <c r="AU9" s="110">
        <v>2033278</v>
      </c>
      <c r="AV9" s="110">
        <v>147460</v>
      </c>
      <c r="AW9" s="110">
        <v>0</v>
      </c>
      <c r="AX9" s="110">
        <f t="shared" si="10"/>
        <v>4945081</v>
      </c>
      <c r="AY9" s="110">
        <v>1105412</v>
      </c>
      <c r="AZ9" s="110">
        <v>3633420</v>
      </c>
      <c r="BA9" s="110">
        <v>177467</v>
      </c>
      <c r="BB9" s="110">
        <v>28782</v>
      </c>
      <c r="BC9" s="111" t="s">
        <v>703</v>
      </c>
      <c r="BD9" s="110">
        <v>7987</v>
      </c>
      <c r="BE9" s="110">
        <v>626456</v>
      </c>
      <c r="BF9" s="110">
        <f t="shared" si="11"/>
        <v>10375899</v>
      </c>
      <c r="BG9" s="110">
        <f t="shared" si="12"/>
        <v>508773</v>
      </c>
      <c r="BH9" s="110">
        <f t="shared" si="13"/>
        <v>422896</v>
      </c>
      <c r="BI9" s="110">
        <v>0</v>
      </c>
      <c r="BJ9" s="110">
        <v>422896</v>
      </c>
      <c r="BK9" s="110">
        <v>0</v>
      </c>
      <c r="BL9" s="110">
        <v>0</v>
      </c>
      <c r="BM9" s="110">
        <v>85877</v>
      </c>
      <c r="BN9" s="111" t="s">
        <v>703</v>
      </c>
      <c r="BO9" s="110">
        <f t="shared" si="14"/>
        <v>3252957</v>
      </c>
      <c r="BP9" s="110">
        <f t="shared" si="15"/>
        <v>417921</v>
      </c>
      <c r="BQ9" s="110">
        <v>347432</v>
      </c>
      <c r="BR9" s="110">
        <v>0</v>
      </c>
      <c r="BS9" s="110">
        <v>70489</v>
      </c>
      <c r="BT9" s="110">
        <v>0</v>
      </c>
      <c r="BU9" s="110">
        <f t="shared" si="16"/>
        <v>1046785</v>
      </c>
      <c r="BV9" s="110">
        <v>181</v>
      </c>
      <c r="BW9" s="110">
        <v>1046044</v>
      </c>
      <c r="BX9" s="110">
        <v>560</v>
      </c>
      <c r="BY9" s="110">
        <v>0</v>
      </c>
      <c r="BZ9" s="110">
        <f t="shared" si="17"/>
        <v>1788251</v>
      </c>
      <c r="CA9" s="110">
        <v>648083</v>
      </c>
      <c r="CB9" s="110">
        <v>1118820</v>
      </c>
      <c r="CC9" s="110">
        <v>17441</v>
      </c>
      <c r="CD9" s="110">
        <v>3907</v>
      </c>
      <c r="CE9" s="111" t="s">
        <v>703</v>
      </c>
      <c r="CF9" s="110">
        <v>0</v>
      </c>
      <c r="CG9" s="110">
        <v>65363</v>
      </c>
      <c r="CH9" s="110">
        <f t="shared" si="18"/>
        <v>3827093</v>
      </c>
      <c r="CI9" s="110">
        <f t="shared" ref="CI9:CO9" si="26">SUM(AE9,+BG9)</f>
        <v>2383315</v>
      </c>
      <c r="CJ9" s="110">
        <f t="shared" si="26"/>
        <v>2288537</v>
      </c>
      <c r="CK9" s="110">
        <f t="shared" si="26"/>
        <v>0</v>
      </c>
      <c r="CL9" s="110">
        <f t="shared" si="26"/>
        <v>2279382</v>
      </c>
      <c r="CM9" s="110">
        <f t="shared" si="26"/>
        <v>4968</v>
      </c>
      <c r="CN9" s="110">
        <f t="shared" si="26"/>
        <v>4187</v>
      </c>
      <c r="CO9" s="110">
        <f t="shared" si="26"/>
        <v>94778</v>
      </c>
      <c r="CP9" s="111" t="s">
        <v>703</v>
      </c>
      <c r="CQ9" s="110">
        <f t="shared" ref="CQ9:DF9" si="27">SUM(AM9,+BO9)</f>
        <v>11127858</v>
      </c>
      <c r="CR9" s="110">
        <f t="shared" si="27"/>
        <v>1134377</v>
      </c>
      <c r="CS9" s="110">
        <f t="shared" si="27"/>
        <v>941170</v>
      </c>
      <c r="CT9" s="110">
        <f t="shared" si="27"/>
        <v>23858</v>
      </c>
      <c r="CU9" s="110">
        <f t="shared" si="27"/>
        <v>151023</v>
      </c>
      <c r="CV9" s="110">
        <f t="shared" si="27"/>
        <v>18326</v>
      </c>
      <c r="CW9" s="110">
        <f t="shared" si="27"/>
        <v>3252162</v>
      </c>
      <c r="CX9" s="110">
        <f t="shared" si="27"/>
        <v>24820</v>
      </c>
      <c r="CY9" s="110">
        <f t="shared" si="27"/>
        <v>3079322</v>
      </c>
      <c r="CZ9" s="110">
        <f t="shared" si="27"/>
        <v>148020</v>
      </c>
      <c r="DA9" s="110">
        <f t="shared" si="27"/>
        <v>0</v>
      </c>
      <c r="DB9" s="110">
        <f t="shared" si="27"/>
        <v>6733332</v>
      </c>
      <c r="DC9" s="110">
        <f t="shared" si="27"/>
        <v>1753495</v>
      </c>
      <c r="DD9" s="110">
        <f t="shared" si="27"/>
        <v>4752240</v>
      </c>
      <c r="DE9" s="110">
        <f t="shared" si="27"/>
        <v>194908</v>
      </c>
      <c r="DF9" s="110">
        <f t="shared" si="27"/>
        <v>32689</v>
      </c>
      <c r="DG9" s="111" t="s">
        <v>703</v>
      </c>
      <c r="DH9" s="110">
        <f t="shared" ref="DH9:DH53" si="28">SUM(BD9,+CF9)</f>
        <v>7987</v>
      </c>
      <c r="DI9" s="110">
        <f t="shared" ref="DI9:DI53" si="29">SUM(BE9,+CG9)</f>
        <v>691819</v>
      </c>
      <c r="DJ9" s="110">
        <f t="shared" ref="DJ9:DJ53" si="30">SUM(BF9,+CH9)</f>
        <v>14202992</v>
      </c>
    </row>
    <row r="10" spans="1:114" s="112" customFormat="1" ht="12.75" customHeight="1">
      <c r="A10" s="108" t="s">
        <v>375</v>
      </c>
      <c r="B10" s="109" t="s">
        <v>376</v>
      </c>
      <c r="C10" s="108" t="s">
        <v>355</v>
      </c>
      <c r="D10" s="110">
        <f t="shared" si="0"/>
        <v>4032805</v>
      </c>
      <c r="E10" s="110">
        <f t="shared" si="1"/>
        <v>2997829</v>
      </c>
      <c r="F10" s="110">
        <v>859640</v>
      </c>
      <c r="G10" s="110">
        <v>0</v>
      </c>
      <c r="H10" s="110">
        <v>849200</v>
      </c>
      <c r="I10" s="110">
        <v>939434</v>
      </c>
      <c r="J10" s="110">
        <v>6545155</v>
      </c>
      <c r="K10" s="110">
        <v>349555</v>
      </c>
      <c r="L10" s="110">
        <v>1034976</v>
      </c>
      <c r="M10" s="110">
        <f t="shared" si="2"/>
        <v>163687</v>
      </c>
      <c r="N10" s="110">
        <f t="shared" si="3"/>
        <v>121136</v>
      </c>
      <c r="O10" s="110">
        <v>1085</v>
      </c>
      <c r="P10" s="110">
        <v>0</v>
      </c>
      <c r="Q10" s="110">
        <v>0</v>
      </c>
      <c r="R10" s="110">
        <v>119244</v>
      </c>
      <c r="S10" s="110">
        <v>2404789</v>
      </c>
      <c r="T10" s="110">
        <v>807</v>
      </c>
      <c r="U10" s="110">
        <v>42551</v>
      </c>
      <c r="V10" s="110">
        <f t="shared" ref="V10:AD10" si="31">+SUM(D10,M10)</f>
        <v>4196492</v>
      </c>
      <c r="W10" s="110">
        <f t="shared" si="31"/>
        <v>3118965</v>
      </c>
      <c r="X10" s="110">
        <f t="shared" si="31"/>
        <v>860725</v>
      </c>
      <c r="Y10" s="110">
        <f t="shared" si="31"/>
        <v>0</v>
      </c>
      <c r="Z10" s="110">
        <f t="shared" si="31"/>
        <v>849200</v>
      </c>
      <c r="AA10" s="110">
        <f t="shared" si="31"/>
        <v>1058678</v>
      </c>
      <c r="AB10" s="110">
        <f t="shared" si="31"/>
        <v>8949944</v>
      </c>
      <c r="AC10" s="110">
        <f t="shared" si="31"/>
        <v>350362</v>
      </c>
      <c r="AD10" s="110">
        <f t="shared" si="31"/>
        <v>1077527</v>
      </c>
      <c r="AE10" s="110">
        <f t="shared" si="5"/>
        <v>3188789</v>
      </c>
      <c r="AF10" s="110">
        <f t="shared" si="6"/>
        <v>3188789</v>
      </c>
      <c r="AG10" s="110">
        <v>0</v>
      </c>
      <c r="AH10" s="110">
        <v>3161508</v>
      </c>
      <c r="AI10" s="110">
        <v>0</v>
      </c>
      <c r="AJ10" s="110">
        <v>27281</v>
      </c>
      <c r="AK10" s="110">
        <v>0</v>
      </c>
      <c r="AL10" s="111" t="s">
        <v>703</v>
      </c>
      <c r="AM10" s="110">
        <f t="shared" si="7"/>
        <v>7025174</v>
      </c>
      <c r="AN10" s="110">
        <f t="shared" si="8"/>
        <v>851040</v>
      </c>
      <c r="AO10" s="110">
        <v>726316</v>
      </c>
      <c r="AP10" s="110">
        <v>0</v>
      </c>
      <c r="AQ10" s="110">
        <v>117828</v>
      </c>
      <c r="AR10" s="110">
        <v>6896</v>
      </c>
      <c r="AS10" s="110">
        <f t="shared" si="9"/>
        <v>2607901</v>
      </c>
      <c r="AT10" s="110">
        <v>0</v>
      </c>
      <c r="AU10" s="110">
        <v>2414683</v>
      </c>
      <c r="AV10" s="110">
        <v>193218</v>
      </c>
      <c r="AW10" s="110">
        <v>75</v>
      </c>
      <c r="AX10" s="110">
        <f t="shared" si="10"/>
        <v>3566158</v>
      </c>
      <c r="AY10" s="110">
        <v>1127748</v>
      </c>
      <c r="AZ10" s="110">
        <v>1415531</v>
      </c>
      <c r="BA10" s="110">
        <v>825299</v>
      </c>
      <c r="BB10" s="110">
        <v>197580</v>
      </c>
      <c r="BC10" s="111" t="s">
        <v>703</v>
      </c>
      <c r="BD10" s="110">
        <v>0</v>
      </c>
      <c r="BE10" s="110">
        <v>363997</v>
      </c>
      <c r="BF10" s="110">
        <f t="shared" si="11"/>
        <v>10577960</v>
      </c>
      <c r="BG10" s="110">
        <f t="shared" si="12"/>
        <v>0</v>
      </c>
      <c r="BH10" s="110">
        <f t="shared" si="13"/>
        <v>0</v>
      </c>
      <c r="BI10" s="110">
        <v>0</v>
      </c>
      <c r="BJ10" s="110">
        <v>0</v>
      </c>
      <c r="BK10" s="110">
        <v>0</v>
      </c>
      <c r="BL10" s="110">
        <v>0</v>
      </c>
      <c r="BM10" s="110">
        <v>0</v>
      </c>
      <c r="BN10" s="111" t="s">
        <v>703</v>
      </c>
      <c r="BO10" s="110">
        <f t="shared" si="14"/>
        <v>2479569</v>
      </c>
      <c r="BP10" s="110">
        <f t="shared" si="15"/>
        <v>406826</v>
      </c>
      <c r="BQ10" s="110">
        <v>360722</v>
      </c>
      <c r="BR10" s="110">
        <v>0</v>
      </c>
      <c r="BS10" s="110">
        <v>46104</v>
      </c>
      <c r="BT10" s="110">
        <v>0</v>
      </c>
      <c r="BU10" s="110">
        <f t="shared" si="16"/>
        <v>1461020</v>
      </c>
      <c r="BV10" s="110">
        <v>0</v>
      </c>
      <c r="BW10" s="110">
        <v>1461020</v>
      </c>
      <c r="BX10" s="110">
        <v>0</v>
      </c>
      <c r="BY10" s="110">
        <v>324</v>
      </c>
      <c r="BZ10" s="110">
        <f t="shared" si="17"/>
        <v>611399</v>
      </c>
      <c r="CA10" s="110">
        <v>78840</v>
      </c>
      <c r="CB10" s="110">
        <v>507409</v>
      </c>
      <c r="CC10" s="110">
        <v>12544</v>
      </c>
      <c r="CD10" s="110">
        <v>12606</v>
      </c>
      <c r="CE10" s="111" t="s">
        <v>703</v>
      </c>
      <c r="CF10" s="110">
        <v>0</v>
      </c>
      <c r="CG10" s="110">
        <v>88907</v>
      </c>
      <c r="CH10" s="110">
        <f t="shared" si="18"/>
        <v>2568476</v>
      </c>
      <c r="CI10" s="110">
        <f t="shared" ref="CI10:CO10" si="32">SUM(AE10,+BG10)</f>
        <v>3188789</v>
      </c>
      <c r="CJ10" s="110">
        <f t="shared" si="32"/>
        <v>3188789</v>
      </c>
      <c r="CK10" s="110">
        <f t="shared" si="32"/>
        <v>0</v>
      </c>
      <c r="CL10" s="110">
        <f t="shared" si="32"/>
        <v>3161508</v>
      </c>
      <c r="CM10" s="110">
        <f t="shared" si="32"/>
        <v>0</v>
      </c>
      <c r="CN10" s="110">
        <f t="shared" si="32"/>
        <v>27281</v>
      </c>
      <c r="CO10" s="110">
        <f t="shared" si="32"/>
        <v>0</v>
      </c>
      <c r="CP10" s="111" t="s">
        <v>703</v>
      </c>
      <c r="CQ10" s="110">
        <f t="shared" ref="CQ10:DF10" si="33">SUM(AM10,+BO10)</f>
        <v>9504743</v>
      </c>
      <c r="CR10" s="110">
        <f t="shared" si="33"/>
        <v>1257866</v>
      </c>
      <c r="CS10" s="110">
        <f t="shared" si="33"/>
        <v>1087038</v>
      </c>
      <c r="CT10" s="110">
        <f t="shared" si="33"/>
        <v>0</v>
      </c>
      <c r="CU10" s="110">
        <f t="shared" si="33"/>
        <v>163932</v>
      </c>
      <c r="CV10" s="110">
        <f t="shared" si="33"/>
        <v>6896</v>
      </c>
      <c r="CW10" s="110">
        <f t="shared" si="33"/>
        <v>4068921</v>
      </c>
      <c r="CX10" s="110">
        <f t="shared" si="33"/>
        <v>0</v>
      </c>
      <c r="CY10" s="110">
        <f t="shared" si="33"/>
        <v>3875703</v>
      </c>
      <c r="CZ10" s="110">
        <f t="shared" si="33"/>
        <v>193218</v>
      </c>
      <c r="DA10" s="110">
        <f t="shared" si="33"/>
        <v>399</v>
      </c>
      <c r="DB10" s="110">
        <f t="shared" si="33"/>
        <v>4177557</v>
      </c>
      <c r="DC10" s="110">
        <f t="shared" si="33"/>
        <v>1206588</v>
      </c>
      <c r="DD10" s="110">
        <f t="shared" si="33"/>
        <v>1922940</v>
      </c>
      <c r="DE10" s="110">
        <f t="shared" si="33"/>
        <v>837843</v>
      </c>
      <c r="DF10" s="110">
        <f t="shared" si="33"/>
        <v>210186</v>
      </c>
      <c r="DG10" s="111" t="s">
        <v>703</v>
      </c>
      <c r="DH10" s="110">
        <f t="shared" si="28"/>
        <v>0</v>
      </c>
      <c r="DI10" s="110">
        <f t="shared" si="29"/>
        <v>452904</v>
      </c>
      <c r="DJ10" s="110">
        <f t="shared" si="30"/>
        <v>13146436</v>
      </c>
    </row>
    <row r="11" spans="1:114" s="112" customFormat="1" ht="12.75" customHeight="1">
      <c r="A11" s="108" t="s">
        <v>383</v>
      </c>
      <c r="B11" s="109" t="s">
        <v>384</v>
      </c>
      <c r="C11" s="108" t="s">
        <v>385</v>
      </c>
      <c r="D11" s="110">
        <f t="shared" si="0"/>
        <v>410734</v>
      </c>
      <c r="E11" s="110">
        <f t="shared" si="1"/>
        <v>397029</v>
      </c>
      <c r="F11" s="110">
        <v>0</v>
      </c>
      <c r="G11" s="110">
        <v>0</v>
      </c>
      <c r="H11" s="110">
        <v>0</v>
      </c>
      <c r="I11" s="110">
        <v>353404</v>
      </c>
      <c r="J11" s="110">
        <v>2445068</v>
      </c>
      <c r="K11" s="110">
        <v>43625</v>
      </c>
      <c r="L11" s="110">
        <v>13705</v>
      </c>
      <c r="M11" s="110">
        <f t="shared" si="2"/>
        <v>138809</v>
      </c>
      <c r="N11" s="110">
        <f t="shared" si="3"/>
        <v>134918</v>
      </c>
      <c r="O11" s="110">
        <v>0</v>
      </c>
      <c r="P11" s="110">
        <v>0</v>
      </c>
      <c r="Q11" s="110">
        <v>23200</v>
      </c>
      <c r="R11" s="110">
        <v>108097</v>
      </c>
      <c r="S11" s="110">
        <v>1744279</v>
      </c>
      <c r="T11" s="110">
        <v>3621</v>
      </c>
      <c r="U11" s="110">
        <v>3891</v>
      </c>
      <c r="V11" s="110">
        <f t="shared" ref="V11:AD11" si="34">+SUM(D11,M11)</f>
        <v>549543</v>
      </c>
      <c r="W11" s="110">
        <f t="shared" si="34"/>
        <v>531947</v>
      </c>
      <c r="X11" s="110">
        <f t="shared" si="34"/>
        <v>0</v>
      </c>
      <c r="Y11" s="110">
        <f t="shared" si="34"/>
        <v>0</v>
      </c>
      <c r="Z11" s="110">
        <f t="shared" si="34"/>
        <v>23200</v>
      </c>
      <c r="AA11" s="110">
        <f t="shared" si="34"/>
        <v>461501</v>
      </c>
      <c r="AB11" s="110">
        <f t="shared" si="34"/>
        <v>4189347</v>
      </c>
      <c r="AC11" s="110">
        <f t="shared" si="34"/>
        <v>47246</v>
      </c>
      <c r="AD11" s="110">
        <f t="shared" si="34"/>
        <v>17596</v>
      </c>
      <c r="AE11" s="110">
        <f t="shared" si="5"/>
        <v>9406</v>
      </c>
      <c r="AF11" s="110">
        <f t="shared" si="6"/>
        <v>9406</v>
      </c>
      <c r="AG11" s="110">
        <v>0</v>
      </c>
      <c r="AH11" s="110">
        <v>0</v>
      </c>
      <c r="AI11" s="110">
        <v>9406</v>
      </c>
      <c r="AJ11" s="110">
        <v>0</v>
      </c>
      <c r="AK11" s="110">
        <v>0</v>
      </c>
      <c r="AL11" s="111" t="s">
        <v>703</v>
      </c>
      <c r="AM11" s="110">
        <f t="shared" si="7"/>
        <v>2840852</v>
      </c>
      <c r="AN11" s="110">
        <f t="shared" si="8"/>
        <v>191729</v>
      </c>
      <c r="AO11" s="110">
        <v>123942</v>
      </c>
      <c r="AP11" s="110">
        <v>35295</v>
      </c>
      <c r="AQ11" s="110">
        <v>29478</v>
      </c>
      <c r="AR11" s="110">
        <v>3014</v>
      </c>
      <c r="AS11" s="110">
        <f t="shared" si="9"/>
        <v>1182858</v>
      </c>
      <c r="AT11" s="110">
        <v>0</v>
      </c>
      <c r="AU11" s="110">
        <v>1144376</v>
      </c>
      <c r="AV11" s="110">
        <v>38482</v>
      </c>
      <c r="AW11" s="110">
        <v>0</v>
      </c>
      <c r="AX11" s="110">
        <f t="shared" si="10"/>
        <v>1466265</v>
      </c>
      <c r="AY11" s="110">
        <v>109650</v>
      </c>
      <c r="AZ11" s="110">
        <v>1321840</v>
      </c>
      <c r="BA11" s="110">
        <v>34775</v>
      </c>
      <c r="BB11" s="110">
        <v>0</v>
      </c>
      <c r="BC11" s="111" t="s">
        <v>703</v>
      </c>
      <c r="BD11" s="110">
        <v>0</v>
      </c>
      <c r="BE11" s="110">
        <v>5544</v>
      </c>
      <c r="BF11" s="110">
        <f t="shared" si="11"/>
        <v>2855802</v>
      </c>
      <c r="BG11" s="110">
        <f t="shared" si="12"/>
        <v>31320</v>
      </c>
      <c r="BH11" s="110">
        <f t="shared" si="13"/>
        <v>31320</v>
      </c>
      <c r="BI11" s="110">
        <v>0</v>
      </c>
      <c r="BJ11" s="110">
        <v>31320</v>
      </c>
      <c r="BK11" s="110">
        <v>0</v>
      </c>
      <c r="BL11" s="110">
        <v>0</v>
      </c>
      <c r="BM11" s="110">
        <v>0</v>
      </c>
      <c r="BN11" s="111" t="s">
        <v>703</v>
      </c>
      <c r="BO11" s="110">
        <f t="shared" si="14"/>
        <v>1820535</v>
      </c>
      <c r="BP11" s="110">
        <f t="shared" si="15"/>
        <v>264843</v>
      </c>
      <c r="BQ11" s="110">
        <v>263294</v>
      </c>
      <c r="BR11" s="110">
        <v>0</v>
      </c>
      <c r="BS11" s="110">
        <v>1549</v>
      </c>
      <c r="BT11" s="110">
        <v>0</v>
      </c>
      <c r="BU11" s="110">
        <f t="shared" si="16"/>
        <v>1084833</v>
      </c>
      <c r="BV11" s="110">
        <v>0</v>
      </c>
      <c r="BW11" s="110">
        <v>1078430</v>
      </c>
      <c r="BX11" s="110">
        <v>6403</v>
      </c>
      <c r="BY11" s="110">
        <v>0</v>
      </c>
      <c r="BZ11" s="110">
        <f t="shared" si="17"/>
        <v>470859</v>
      </c>
      <c r="CA11" s="110">
        <v>2196</v>
      </c>
      <c r="CB11" s="110">
        <v>466019</v>
      </c>
      <c r="CC11" s="110">
        <v>2644</v>
      </c>
      <c r="CD11" s="110">
        <v>0</v>
      </c>
      <c r="CE11" s="111" t="s">
        <v>703</v>
      </c>
      <c r="CF11" s="110">
        <v>0</v>
      </c>
      <c r="CG11" s="110">
        <v>31233</v>
      </c>
      <c r="CH11" s="110">
        <f t="shared" si="18"/>
        <v>1883088</v>
      </c>
      <c r="CI11" s="110">
        <f t="shared" ref="CI11:CO11" si="35">SUM(AE11,+BG11)</f>
        <v>40726</v>
      </c>
      <c r="CJ11" s="110">
        <f t="shared" si="35"/>
        <v>40726</v>
      </c>
      <c r="CK11" s="110">
        <f t="shared" si="35"/>
        <v>0</v>
      </c>
      <c r="CL11" s="110">
        <f t="shared" si="35"/>
        <v>31320</v>
      </c>
      <c r="CM11" s="110">
        <f t="shared" si="35"/>
        <v>9406</v>
      </c>
      <c r="CN11" s="110">
        <f t="shared" si="35"/>
        <v>0</v>
      </c>
      <c r="CO11" s="110">
        <f t="shared" si="35"/>
        <v>0</v>
      </c>
      <c r="CP11" s="111" t="s">
        <v>703</v>
      </c>
      <c r="CQ11" s="110">
        <f t="shared" ref="CQ11:DF11" si="36">SUM(AM11,+BO11)</f>
        <v>4661387</v>
      </c>
      <c r="CR11" s="110">
        <f t="shared" si="36"/>
        <v>456572</v>
      </c>
      <c r="CS11" s="110">
        <f t="shared" si="36"/>
        <v>387236</v>
      </c>
      <c r="CT11" s="110">
        <f t="shared" si="36"/>
        <v>35295</v>
      </c>
      <c r="CU11" s="110">
        <f t="shared" si="36"/>
        <v>31027</v>
      </c>
      <c r="CV11" s="110">
        <f t="shared" si="36"/>
        <v>3014</v>
      </c>
      <c r="CW11" s="110">
        <f t="shared" si="36"/>
        <v>2267691</v>
      </c>
      <c r="CX11" s="110">
        <f t="shared" si="36"/>
        <v>0</v>
      </c>
      <c r="CY11" s="110">
        <f t="shared" si="36"/>
        <v>2222806</v>
      </c>
      <c r="CZ11" s="110">
        <f t="shared" si="36"/>
        <v>44885</v>
      </c>
      <c r="DA11" s="110">
        <f t="shared" si="36"/>
        <v>0</v>
      </c>
      <c r="DB11" s="110">
        <f t="shared" si="36"/>
        <v>1937124</v>
      </c>
      <c r="DC11" s="110">
        <f t="shared" si="36"/>
        <v>111846</v>
      </c>
      <c r="DD11" s="110">
        <f t="shared" si="36"/>
        <v>1787859</v>
      </c>
      <c r="DE11" s="110">
        <f t="shared" si="36"/>
        <v>37419</v>
      </c>
      <c r="DF11" s="110">
        <f t="shared" si="36"/>
        <v>0</v>
      </c>
      <c r="DG11" s="111" t="s">
        <v>703</v>
      </c>
      <c r="DH11" s="110">
        <f t="shared" si="28"/>
        <v>0</v>
      </c>
      <c r="DI11" s="110">
        <f t="shared" si="29"/>
        <v>36777</v>
      </c>
      <c r="DJ11" s="110">
        <f t="shared" si="30"/>
        <v>4738890</v>
      </c>
    </row>
    <row r="12" spans="1:114" s="112" customFormat="1" ht="12.75" customHeight="1">
      <c r="A12" s="108" t="s">
        <v>392</v>
      </c>
      <c r="B12" s="109" t="s">
        <v>393</v>
      </c>
      <c r="C12" s="108" t="s">
        <v>394</v>
      </c>
      <c r="D12" s="110">
        <f t="shared" si="0"/>
        <v>11572586</v>
      </c>
      <c r="E12" s="110">
        <f t="shared" si="1"/>
        <v>11166768</v>
      </c>
      <c r="F12" s="110">
        <v>3277753</v>
      </c>
      <c r="G12" s="110">
        <v>0</v>
      </c>
      <c r="H12" s="110">
        <v>5518700</v>
      </c>
      <c r="I12" s="110">
        <v>1988931</v>
      </c>
      <c r="J12" s="110">
        <v>4145882</v>
      </c>
      <c r="K12" s="110">
        <v>381384</v>
      </c>
      <c r="L12" s="110">
        <v>405818</v>
      </c>
      <c r="M12" s="110">
        <f t="shared" si="2"/>
        <v>362504</v>
      </c>
      <c r="N12" s="110">
        <f t="shared" si="3"/>
        <v>343111</v>
      </c>
      <c r="O12" s="110">
        <v>0</v>
      </c>
      <c r="P12" s="110">
        <v>0</v>
      </c>
      <c r="Q12" s="110">
        <v>15300</v>
      </c>
      <c r="R12" s="110">
        <v>321533</v>
      </c>
      <c r="S12" s="110">
        <v>1473342</v>
      </c>
      <c r="T12" s="110">
        <v>6278</v>
      </c>
      <c r="U12" s="110">
        <v>19393</v>
      </c>
      <c r="V12" s="110">
        <f t="shared" ref="V12:AD12" si="37">+SUM(D12,M12)</f>
        <v>11935090</v>
      </c>
      <c r="W12" s="110">
        <f t="shared" si="37"/>
        <v>11509879</v>
      </c>
      <c r="X12" s="110">
        <f t="shared" si="37"/>
        <v>3277753</v>
      </c>
      <c r="Y12" s="110">
        <f t="shared" si="37"/>
        <v>0</v>
      </c>
      <c r="Z12" s="110">
        <f t="shared" si="37"/>
        <v>5534000</v>
      </c>
      <c r="AA12" s="110">
        <f t="shared" si="37"/>
        <v>2310464</v>
      </c>
      <c r="AB12" s="110">
        <f t="shared" si="37"/>
        <v>5619224</v>
      </c>
      <c r="AC12" s="110">
        <f t="shared" si="37"/>
        <v>387662</v>
      </c>
      <c r="AD12" s="110">
        <f t="shared" si="37"/>
        <v>425211</v>
      </c>
      <c r="AE12" s="110">
        <f t="shared" si="5"/>
        <v>8791866</v>
      </c>
      <c r="AF12" s="110">
        <f t="shared" si="6"/>
        <v>8783870</v>
      </c>
      <c r="AG12" s="110">
        <v>0</v>
      </c>
      <c r="AH12" s="110">
        <v>8531214</v>
      </c>
      <c r="AI12" s="110">
        <v>167941</v>
      </c>
      <c r="AJ12" s="110">
        <v>84715</v>
      </c>
      <c r="AK12" s="110">
        <v>7996</v>
      </c>
      <c r="AL12" s="111" t="s">
        <v>703</v>
      </c>
      <c r="AM12" s="110">
        <f t="shared" si="7"/>
        <v>6604965</v>
      </c>
      <c r="AN12" s="110">
        <f t="shared" si="8"/>
        <v>932970</v>
      </c>
      <c r="AO12" s="110">
        <v>659528</v>
      </c>
      <c r="AP12" s="110">
        <v>0</v>
      </c>
      <c r="AQ12" s="110">
        <v>250809</v>
      </c>
      <c r="AR12" s="110">
        <v>22633</v>
      </c>
      <c r="AS12" s="110">
        <f t="shared" si="9"/>
        <v>2749867</v>
      </c>
      <c r="AT12" s="110">
        <v>4772</v>
      </c>
      <c r="AU12" s="110">
        <v>2687527</v>
      </c>
      <c r="AV12" s="110">
        <v>57568</v>
      </c>
      <c r="AW12" s="110">
        <v>40461</v>
      </c>
      <c r="AX12" s="110">
        <f t="shared" si="10"/>
        <v>2879885</v>
      </c>
      <c r="AY12" s="110">
        <v>241273</v>
      </c>
      <c r="AZ12" s="110">
        <v>2531758</v>
      </c>
      <c r="BA12" s="110">
        <v>42041</v>
      </c>
      <c r="BB12" s="110">
        <v>64813</v>
      </c>
      <c r="BC12" s="111" t="s">
        <v>703</v>
      </c>
      <c r="BD12" s="110">
        <v>1782</v>
      </c>
      <c r="BE12" s="110">
        <v>321637</v>
      </c>
      <c r="BF12" s="110">
        <f t="shared" si="11"/>
        <v>15718468</v>
      </c>
      <c r="BG12" s="110">
        <f t="shared" si="12"/>
        <v>22680</v>
      </c>
      <c r="BH12" s="110">
        <f t="shared" si="13"/>
        <v>22680</v>
      </c>
      <c r="BI12" s="110">
        <v>0</v>
      </c>
      <c r="BJ12" s="110">
        <v>22680</v>
      </c>
      <c r="BK12" s="110">
        <v>0</v>
      </c>
      <c r="BL12" s="110">
        <v>0</v>
      </c>
      <c r="BM12" s="110">
        <v>0</v>
      </c>
      <c r="BN12" s="111" t="s">
        <v>703</v>
      </c>
      <c r="BO12" s="110">
        <f t="shared" si="14"/>
        <v>1755572</v>
      </c>
      <c r="BP12" s="110">
        <f t="shared" si="15"/>
        <v>460115</v>
      </c>
      <c r="BQ12" s="110">
        <v>313301</v>
      </c>
      <c r="BR12" s="110">
        <v>101833</v>
      </c>
      <c r="BS12" s="110">
        <v>44981</v>
      </c>
      <c r="BT12" s="110">
        <v>0</v>
      </c>
      <c r="BU12" s="110">
        <f t="shared" si="16"/>
        <v>667608</v>
      </c>
      <c r="BV12" s="110">
        <v>16342</v>
      </c>
      <c r="BW12" s="110">
        <v>651266</v>
      </c>
      <c r="BX12" s="110">
        <v>0</v>
      </c>
      <c r="BY12" s="110">
        <v>13303</v>
      </c>
      <c r="BZ12" s="110">
        <f t="shared" si="17"/>
        <v>614546</v>
      </c>
      <c r="CA12" s="110">
        <v>53535</v>
      </c>
      <c r="CB12" s="110">
        <v>527592</v>
      </c>
      <c r="CC12" s="110">
        <v>25649</v>
      </c>
      <c r="CD12" s="110">
        <v>7770</v>
      </c>
      <c r="CE12" s="111" t="s">
        <v>703</v>
      </c>
      <c r="CF12" s="110">
        <v>0</v>
      </c>
      <c r="CG12" s="110">
        <v>57594</v>
      </c>
      <c r="CH12" s="110">
        <f t="shared" si="18"/>
        <v>1835846</v>
      </c>
      <c r="CI12" s="110">
        <f t="shared" ref="CI12:CO12" si="38">SUM(AE12,+BG12)</f>
        <v>8814546</v>
      </c>
      <c r="CJ12" s="110">
        <f t="shared" si="38"/>
        <v>8806550</v>
      </c>
      <c r="CK12" s="110">
        <f t="shared" si="38"/>
        <v>0</v>
      </c>
      <c r="CL12" s="110">
        <f t="shared" si="38"/>
        <v>8553894</v>
      </c>
      <c r="CM12" s="110">
        <f t="shared" si="38"/>
        <v>167941</v>
      </c>
      <c r="CN12" s="110">
        <f t="shared" si="38"/>
        <v>84715</v>
      </c>
      <c r="CO12" s="110">
        <f t="shared" si="38"/>
        <v>7996</v>
      </c>
      <c r="CP12" s="111" t="s">
        <v>703</v>
      </c>
      <c r="CQ12" s="110">
        <f t="shared" ref="CQ12:DF12" si="39">SUM(AM12,+BO12)</f>
        <v>8360537</v>
      </c>
      <c r="CR12" s="110">
        <f t="shared" si="39"/>
        <v>1393085</v>
      </c>
      <c r="CS12" s="110">
        <f t="shared" si="39"/>
        <v>972829</v>
      </c>
      <c r="CT12" s="110">
        <f t="shared" si="39"/>
        <v>101833</v>
      </c>
      <c r="CU12" s="110">
        <f t="shared" si="39"/>
        <v>295790</v>
      </c>
      <c r="CV12" s="110">
        <f t="shared" si="39"/>
        <v>22633</v>
      </c>
      <c r="CW12" s="110">
        <f t="shared" si="39"/>
        <v>3417475</v>
      </c>
      <c r="CX12" s="110">
        <f t="shared" si="39"/>
        <v>21114</v>
      </c>
      <c r="CY12" s="110">
        <f t="shared" si="39"/>
        <v>3338793</v>
      </c>
      <c r="CZ12" s="110">
        <f t="shared" si="39"/>
        <v>57568</v>
      </c>
      <c r="DA12" s="110">
        <f t="shared" si="39"/>
        <v>53764</v>
      </c>
      <c r="DB12" s="110">
        <f t="shared" si="39"/>
        <v>3494431</v>
      </c>
      <c r="DC12" s="110">
        <f t="shared" si="39"/>
        <v>294808</v>
      </c>
      <c r="DD12" s="110">
        <f t="shared" si="39"/>
        <v>3059350</v>
      </c>
      <c r="DE12" s="110">
        <f t="shared" si="39"/>
        <v>67690</v>
      </c>
      <c r="DF12" s="110">
        <f t="shared" si="39"/>
        <v>72583</v>
      </c>
      <c r="DG12" s="111" t="s">
        <v>703</v>
      </c>
      <c r="DH12" s="110">
        <f t="shared" si="28"/>
        <v>1782</v>
      </c>
      <c r="DI12" s="110">
        <f t="shared" si="29"/>
        <v>379231</v>
      </c>
      <c r="DJ12" s="110">
        <f t="shared" si="30"/>
        <v>17554314</v>
      </c>
    </row>
    <row r="13" spans="1:114" s="112" customFormat="1" ht="12.75" customHeight="1">
      <c r="A13" s="108" t="s">
        <v>399</v>
      </c>
      <c r="B13" s="109" t="s">
        <v>400</v>
      </c>
      <c r="C13" s="108" t="s">
        <v>401</v>
      </c>
      <c r="D13" s="110">
        <f t="shared" si="0"/>
        <v>2943780</v>
      </c>
      <c r="E13" s="110">
        <f t="shared" si="1"/>
        <v>2812400</v>
      </c>
      <c r="F13" s="110">
        <v>738329</v>
      </c>
      <c r="G13" s="110">
        <v>0</v>
      </c>
      <c r="H13" s="110">
        <v>337300</v>
      </c>
      <c r="I13" s="110">
        <v>931805</v>
      </c>
      <c r="J13" s="110">
        <v>7437455</v>
      </c>
      <c r="K13" s="110">
        <v>804966</v>
      </c>
      <c r="L13" s="110">
        <v>131380</v>
      </c>
      <c r="M13" s="110">
        <f t="shared" si="2"/>
        <v>920872</v>
      </c>
      <c r="N13" s="110">
        <f t="shared" si="3"/>
        <v>827664</v>
      </c>
      <c r="O13" s="110">
        <v>31741</v>
      </c>
      <c r="P13" s="110">
        <v>0</v>
      </c>
      <c r="Q13" s="110">
        <v>120300</v>
      </c>
      <c r="R13" s="110">
        <v>519776</v>
      </c>
      <c r="S13" s="110">
        <v>1832007</v>
      </c>
      <c r="T13" s="110">
        <v>155847</v>
      </c>
      <c r="U13" s="110">
        <v>93208</v>
      </c>
      <c r="V13" s="110">
        <f t="shared" ref="V13:AD13" si="40">+SUM(D13,M13)</f>
        <v>3864652</v>
      </c>
      <c r="W13" s="110">
        <f t="shared" si="40"/>
        <v>3640064</v>
      </c>
      <c r="X13" s="110">
        <f t="shared" si="40"/>
        <v>770070</v>
      </c>
      <c r="Y13" s="110">
        <f t="shared" si="40"/>
        <v>0</v>
      </c>
      <c r="Z13" s="110">
        <f t="shared" si="40"/>
        <v>457600</v>
      </c>
      <c r="AA13" s="110">
        <f t="shared" si="40"/>
        <v>1451581</v>
      </c>
      <c r="AB13" s="110">
        <f t="shared" si="40"/>
        <v>9269462</v>
      </c>
      <c r="AC13" s="110">
        <f t="shared" si="40"/>
        <v>960813</v>
      </c>
      <c r="AD13" s="110">
        <f t="shared" si="40"/>
        <v>224588</v>
      </c>
      <c r="AE13" s="110">
        <f t="shared" si="5"/>
        <v>2911477</v>
      </c>
      <c r="AF13" s="110">
        <f t="shared" si="6"/>
        <v>2885985</v>
      </c>
      <c r="AG13" s="110">
        <v>0</v>
      </c>
      <c r="AH13" s="110">
        <v>2485923</v>
      </c>
      <c r="AI13" s="110">
        <v>400062</v>
      </c>
      <c r="AJ13" s="110">
        <v>0</v>
      </c>
      <c r="AK13" s="110">
        <v>25492</v>
      </c>
      <c r="AL13" s="111" t="s">
        <v>703</v>
      </c>
      <c r="AM13" s="110">
        <f t="shared" si="7"/>
        <v>6754793</v>
      </c>
      <c r="AN13" s="110">
        <f t="shared" si="8"/>
        <v>811429</v>
      </c>
      <c r="AO13" s="110">
        <v>523599</v>
      </c>
      <c r="AP13" s="110">
        <v>0</v>
      </c>
      <c r="AQ13" s="110">
        <v>218476</v>
      </c>
      <c r="AR13" s="110">
        <v>69354</v>
      </c>
      <c r="AS13" s="110">
        <f t="shared" si="9"/>
        <v>2863426</v>
      </c>
      <c r="AT13" s="110">
        <v>235354</v>
      </c>
      <c r="AU13" s="110">
        <v>2291778</v>
      </c>
      <c r="AV13" s="110">
        <v>336294</v>
      </c>
      <c r="AW13" s="110">
        <v>1346</v>
      </c>
      <c r="AX13" s="110">
        <f t="shared" si="10"/>
        <v>3058852</v>
      </c>
      <c r="AY13" s="110">
        <v>736444</v>
      </c>
      <c r="AZ13" s="110">
        <v>2067776</v>
      </c>
      <c r="BA13" s="110">
        <v>242592</v>
      </c>
      <c r="BB13" s="110">
        <v>12040</v>
      </c>
      <c r="BC13" s="111" t="s">
        <v>703</v>
      </c>
      <c r="BD13" s="110">
        <v>19740</v>
      </c>
      <c r="BE13" s="110">
        <v>714965</v>
      </c>
      <c r="BF13" s="110">
        <f t="shared" si="11"/>
        <v>10381235</v>
      </c>
      <c r="BG13" s="110">
        <f t="shared" si="12"/>
        <v>350394</v>
      </c>
      <c r="BH13" s="110">
        <f t="shared" si="13"/>
        <v>339983</v>
      </c>
      <c r="BI13" s="110">
        <v>0</v>
      </c>
      <c r="BJ13" s="110">
        <v>339983</v>
      </c>
      <c r="BK13" s="110">
        <v>0</v>
      </c>
      <c r="BL13" s="110">
        <v>0</v>
      </c>
      <c r="BM13" s="110">
        <v>10411</v>
      </c>
      <c r="BN13" s="111" t="s">
        <v>703</v>
      </c>
      <c r="BO13" s="110">
        <f t="shared" si="14"/>
        <v>2173525</v>
      </c>
      <c r="BP13" s="110">
        <f t="shared" si="15"/>
        <v>630518</v>
      </c>
      <c r="BQ13" s="110">
        <v>324863</v>
      </c>
      <c r="BR13" s="110">
        <v>199286</v>
      </c>
      <c r="BS13" s="110">
        <v>106369</v>
      </c>
      <c r="BT13" s="110">
        <v>0</v>
      </c>
      <c r="BU13" s="110">
        <f t="shared" si="16"/>
        <v>1150680</v>
      </c>
      <c r="BV13" s="110">
        <v>34539</v>
      </c>
      <c r="BW13" s="110">
        <v>1116141</v>
      </c>
      <c r="BX13" s="110">
        <v>0</v>
      </c>
      <c r="BY13" s="110">
        <v>10883</v>
      </c>
      <c r="BZ13" s="110">
        <f t="shared" si="17"/>
        <v>379116</v>
      </c>
      <c r="CA13" s="110">
        <v>4241</v>
      </c>
      <c r="CB13" s="110">
        <v>357830</v>
      </c>
      <c r="CC13" s="110">
        <v>0</v>
      </c>
      <c r="CD13" s="110">
        <v>17045</v>
      </c>
      <c r="CE13" s="111" t="s">
        <v>703</v>
      </c>
      <c r="CF13" s="110">
        <v>2328</v>
      </c>
      <c r="CG13" s="110">
        <v>228960</v>
      </c>
      <c r="CH13" s="110">
        <f t="shared" si="18"/>
        <v>2752879</v>
      </c>
      <c r="CI13" s="110">
        <f t="shared" ref="CI13:CO13" si="41">SUM(AE13,+BG13)</f>
        <v>3261871</v>
      </c>
      <c r="CJ13" s="110">
        <f t="shared" si="41"/>
        <v>3225968</v>
      </c>
      <c r="CK13" s="110">
        <f t="shared" si="41"/>
        <v>0</v>
      </c>
      <c r="CL13" s="110">
        <f t="shared" si="41"/>
        <v>2825906</v>
      </c>
      <c r="CM13" s="110">
        <f t="shared" si="41"/>
        <v>400062</v>
      </c>
      <c r="CN13" s="110">
        <f t="shared" si="41"/>
        <v>0</v>
      </c>
      <c r="CO13" s="110">
        <f t="shared" si="41"/>
        <v>35903</v>
      </c>
      <c r="CP13" s="111" t="s">
        <v>703</v>
      </c>
      <c r="CQ13" s="110">
        <f t="shared" ref="CQ13:DF13" si="42">SUM(AM13,+BO13)</f>
        <v>8928318</v>
      </c>
      <c r="CR13" s="110">
        <f t="shared" si="42"/>
        <v>1441947</v>
      </c>
      <c r="CS13" s="110">
        <f t="shared" si="42"/>
        <v>848462</v>
      </c>
      <c r="CT13" s="110">
        <f t="shared" si="42"/>
        <v>199286</v>
      </c>
      <c r="CU13" s="110">
        <f t="shared" si="42"/>
        <v>324845</v>
      </c>
      <c r="CV13" s="110">
        <f t="shared" si="42"/>
        <v>69354</v>
      </c>
      <c r="CW13" s="110">
        <f t="shared" si="42"/>
        <v>4014106</v>
      </c>
      <c r="CX13" s="110">
        <f t="shared" si="42"/>
        <v>269893</v>
      </c>
      <c r="CY13" s="110">
        <f t="shared" si="42"/>
        <v>3407919</v>
      </c>
      <c r="CZ13" s="110">
        <f t="shared" si="42"/>
        <v>336294</v>
      </c>
      <c r="DA13" s="110">
        <f t="shared" si="42"/>
        <v>12229</v>
      </c>
      <c r="DB13" s="110">
        <f t="shared" si="42"/>
        <v>3437968</v>
      </c>
      <c r="DC13" s="110">
        <f t="shared" si="42"/>
        <v>740685</v>
      </c>
      <c r="DD13" s="110">
        <f t="shared" si="42"/>
        <v>2425606</v>
      </c>
      <c r="DE13" s="110">
        <f t="shared" si="42"/>
        <v>242592</v>
      </c>
      <c r="DF13" s="110">
        <f t="shared" si="42"/>
        <v>29085</v>
      </c>
      <c r="DG13" s="111" t="s">
        <v>703</v>
      </c>
      <c r="DH13" s="110">
        <f t="shared" si="28"/>
        <v>22068</v>
      </c>
      <c r="DI13" s="110">
        <f t="shared" si="29"/>
        <v>943925</v>
      </c>
      <c r="DJ13" s="110">
        <f t="shared" si="30"/>
        <v>13134114</v>
      </c>
    </row>
    <row r="14" spans="1:114" s="112" customFormat="1" ht="12.75" customHeight="1">
      <c r="A14" s="108" t="s">
        <v>406</v>
      </c>
      <c r="B14" s="109" t="s">
        <v>407</v>
      </c>
      <c r="C14" s="108" t="s">
        <v>355</v>
      </c>
      <c r="D14" s="110">
        <f t="shared" si="0"/>
        <v>3778810</v>
      </c>
      <c r="E14" s="110">
        <f t="shared" si="1"/>
        <v>3198673</v>
      </c>
      <c r="F14" s="110">
        <v>202201</v>
      </c>
      <c r="G14" s="110">
        <v>0</v>
      </c>
      <c r="H14" s="110">
        <v>0</v>
      </c>
      <c r="I14" s="110">
        <v>2357836</v>
      </c>
      <c r="J14" s="110">
        <v>10978534</v>
      </c>
      <c r="K14" s="110">
        <v>638636</v>
      </c>
      <c r="L14" s="110">
        <v>580137</v>
      </c>
      <c r="M14" s="110">
        <f t="shared" si="2"/>
        <v>526372</v>
      </c>
      <c r="N14" s="110">
        <f t="shared" si="3"/>
        <v>340544</v>
      </c>
      <c r="O14" s="110">
        <v>32276</v>
      </c>
      <c r="P14" s="110">
        <v>0</v>
      </c>
      <c r="Q14" s="110">
        <v>21800</v>
      </c>
      <c r="R14" s="110">
        <v>140535</v>
      </c>
      <c r="S14" s="110">
        <v>2148591</v>
      </c>
      <c r="T14" s="110">
        <v>145933</v>
      </c>
      <c r="U14" s="110">
        <v>185828</v>
      </c>
      <c r="V14" s="110">
        <f t="shared" ref="V14:AD14" si="43">+SUM(D14,M14)</f>
        <v>4305182</v>
      </c>
      <c r="W14" s="110">
        <f t="shared" si="43"/>
        <v>3539217</v>
      </c>
      <c r="X14" s="110">
        <f t="shared" si="43"/>
        <v>234477</v>
      </c>
      <c r="Y14" s="110">
        <f t="shared" si="43"/>
        <v>0</v>
      </c>
      <c r="Z14" s="110">
        <f t="shared" si="43"/>
        <v>21800</v>
      </c>
      <c r="AA14" s="110">
        <f t="shared" si="43"/>
        <v>2498371</v>
      </c>
      <c r="AB14" s="110">
        <f t="shared" si="43"/>
        <v>13127125</v>
      </c>
      <c r="AC14" s="110">
        <f t="shared" si="43"/>
        <v>784569</v>
      </c>
      <c r="AD14" s="110">
        <f t="shared" si="43"/>
        <v>765965</v>
      </c>
      <c r="AE14" s="110">
        <f t="shared" si="5"/>
        <v>713501</v>
      </c>
      <c r="AF14" s="110">
        <f t="shared" si="6"/>
        <v>713501</v>
      </c>
      <c r="AG14" s="110">
        <v>131096</v>
      </c>
      <c r="AH14" s="110">
        <v>441880</v>
      </c>
      <c r="AI14" s="110">
        <v>63147</v>
      </c>
      <c r="AJ14" s="110">
        <v>77378</v>
      </c>
      <c r="AK14" s="110">
        <v>0</v>
      </c>
      <c r="AL14" s="111" t="s">
        <v>703</v>
      </c>
      <c r="AM14" s="110">
        <f t="shared" si="7"/>
        <v>13007466</v>
      </c>
      <c r="AN14" s="110">
        <f t="shared" si="8"/>
        <v>1428108</v>
      </c>
      <c r="AO14" s="110">
        <v>1107696</v>
      </c>
      <c r="AP14" s="110">
        <v>0</v>
      </c>
      <c r="AQ14" s="110">
        <v>306871</v>
      </c>
      <c r="AR14" s="110">
        <v>13541</v>
      </c>
      <c r="AS14" s="110">
        <f t="shared" si="9"/>
        <v>3176329</v>
      </c>
      <c r="AT14" s="110">
        <v>1737</v>
      </c>
      <c r="AU14" s="110">
        <v>3065884</v>
      </c>
      <c r="AV14" s="110">
        <v>108708</v>
      </c>
      <c r="AW14" s="110">
        <v>0</v>
      </c>
      <c r="AX14" s="110">
        <f t="shared" si="10"/>
        <v>8393326</v>
      </c>
      <c r="AY14" s="110">
        <v>408964</v>
      </c>
      <c r="AZ14" s="110">
        <v>5652329</v>
      </c>
      <c r="BA14" s="110">
        <v>955199</v>
      </c>
      <c r="BB14" s="110">
        <v>1376834</v>
      </c>
      <c r="BC14" s="111" t="s">
        <v>703</v>
      </c>
      <c r="BD14" s="110">
        <v>9703</v>
      </c>
      <c r="BE14" s="110">
        <v>1036377</v>
      </c>
      <c r="BF14" s="110">
        <f t="shared" si="11"/>
        <v>14757344</v>
      </c>
      <c r="BG14" s="110">
        <f t="shared" si="12"/>
        <v>203948</v>
      </c>
      <c r="BH14" s="110">
        <f t="shared" si="13"/>
        <v>203948</v>
      </c>
      <c r="BI14" s="110">
        <v>0</v>
      </c>
      <c r="BJ14" s="110">
        <v>203948</v>
      </c>
      <c r="BK14" s="110">
        <v>0</v>
      </c>
      <c r="BL14" s="110">
        <v>0</v>
      </c>
      <c r="BM14" s="110">
        <v>0</v>
      </c>
      <c r="BN14" s="111" t="s">
        <v>703</v>
      </c>
      <c r="BO14" s="110">
        <f t="shared" si="14"/>
        <v>2051177</v>
      </c>
      <c r="BP14" s="110">
        <f t="shared" si="15"/>
        <v>576047</v>
      </c>
      <c r="BQ14" s="110">
        <v>486836</v>
      </c>
      <c r="BR14" s="110">
        <v>0</v>
      </c>
      <c r="BS14" s="110">
        <v>89211</v>
      </c>
      <c r="BT14" s="110">
        <v>0</v>
      </c>
      <c r="BU14" s="110">
        <f t="shared" si="16"/>
        <v>1126194</v>
      </c>
      <c r="BV14" s="110">
        <v>838</v>
      </c>
      <c r="BW14" s="110">
        <v>1125356</v>
      </c>
      <c r="BX14" s="110">
        <v>0</v>
      </c>
      <c r="BY14" s="110">
        <v>1950</v>
      </c>
      <c r="BZ14" s="110">
        <f t="shared" si="17"/>
        <v>345390</v>
      </c>
      <c r="CA14" s="110">
        <v>0</v>
      </c>
      <c r="CB14" s="110">
        <v>308256</v>
      </c>
      <c r="CC14" s="110">
        <v>24118</v>
      </c>
      <c r="CD14" s="110">
        <v>13016</v>
      </c>
      <c r="CE14" s="111" t="s">
        <v>703</v>
      </c>
      <c r="CF14" s="110">
        <v>1596</v>
      </c>
      <c r="CG14" s="110">
        <v>419838</v>
      </c>
      <c r="CH14" s="110">
        <f t="shared" si="18"/>
        <v>2674963</v>
      </c>
      <c r="CI14" s="110">
        <f t="shared" ref="CI14:CO14" si="44">SUM(AE14,+BG14)</f>
        <v>917449</v>
      </c>
      <c r="CJ14" s="110">
        <f t="shared" si="44"/>
        <v>917449</v>
      </c>
      <c r="CK14" s="110">
        <f t="shared" si="44"/>
        <v>131096</v>
      </c>
      <c r="CL14" s="110">
        <f t="shared" si="44"/>
        <v>645828</v>
      </c>
      <c r="CM14" s="110">
        <f t="shared" si="44"/>
        <v>63147</v>
      </c>
      <c r="CN14" s="110">
        <f t="shared" si="44"/>
        <v>77378</v>
      </c>
      <c r="CO14" s="110">
        <f t="shared" si="44"/>
        <v>0</v>
      </c>
      <c r="CP14" s="111" t="s">
        <v>703</v>
      </c>
      <c r="CQ14" s="110">
        <f t="shared" ref="CQ14:DF14" si="45">SUM(AM14,+BO14)</f>
        <v>15058643</v>
      </c>
      <c r="CR14" s="110">
        <f t="shared" si="45"/>
        <v>2004155</v>
      </c>
      <c r="CS14" s="110">
        <f t="shared" si="45"/>
        <v>1594532</v>
      </c>
      <c r="CT14" s="110">
        <f t="shared" si="45"/>
        <v>0</v>
      </c>
      <c r="CU14" s="110">
        <f t="shared" si="45"/>
        <v>396082</v>
      </c>
      <c r="CV14" s="110">
        <f t="shared" si="45"/>
        <v>13541</v>
      </c>
      <c r="CW14" s="110">
        <f t="shared" si="45"/>
        <v>4302523</v>
      </c>
      <c r="CX14" s="110">
        <f t="shared" si="45"/>
        <v>2575</v>
      </c>
      <c r="CY14" s="110">
        <f t="shared" si="45"/>
        <v>4191240</v>
      </c>
      <c r="CZ14" s="110">
        <f t="shared" si="45"/>
        <v>108708</v>
      </c>
      <c r="DA14" s="110">
        <f t="shared" si="45"/>
        <v>1950</v>
      </c>
      <c r="DB14" s="110">
        <f t="shared" si="45"/>
        <v>8738716</v>
      </c>
      <c r="DC14" s="110">
        <f t="shared" si="45"/>
        <v>408964</v>
      </c>
      <c r="DD14" s="110">
        <f t="shared" si="45"/>
        <v>5960585</v>
      </c>
      <c r="DE14" s="110">
        <f t="shared" si="45"/>
        <v>979317</v>
      </c>
      <c r="DF14" s="110">
        <f t="shared" si="45"/>
        <v>1389850</v>
      </c>
      <c r="DG14" s="111" t="s">
        <v>703</v>
      </c>
      <c r="DH14" s="110">
        <f t="shared" si="28"/>
        <v>11299</v>
      </c>
      <c r="DI14" s="110">
        <f t="shared" si="29"/>
        <v>1456215</v>
      </c>
      <c r="DJ14" s="110">
        <f t="shared" si="30"/>
        <v>17432307</v>
      </c>
    </row>
    <row r="15" spans="1:114" s="112" customFormat="1" ht="12.75" customHeight="1">
      <c r="A15" s="108" t="s">
        <v>412</v>
      </c>
      <c r="B15" s="109" t="s">
        <v>413</v>
      </c>
      <c r="C15" s="108" t="s">
        <v>360</v>
      </c>
      <c r="D15" s="110">
        <f t="shared" si="0"/>
        <v>1817539</v>
      </c>
      <c r="E15" s="110">
        <f t="shared" si="1"/>
        <v>1666239</v>
      </c>
      <c r="F15" s="110">
        <v>135605</v>
      </c>
      <c r="G15" s="110">
        <v>0</v>
      </c>
      <c r="H15" s="110">
        <v>400100</v>
      </c>
      <c r="I15" s="110">
        <v>804992</v>
      </c>
      <c r="J15" s="110">
        <v>3797069</v>
      </c>
      <c r="K15" s="110">
        <v>325542</v>
      </c>
      <c r="L15" s="110">
        <v>151300</v>
      </c>
      <c r="M15" s="110">
        <f t="shared" si="2"/>
        <v>321391</v>
      </c>
      <c r="N15" s="110">
        <f t="shared" si="3"/>
        <v>321350</v>
      </c>
      <c r="O15" s="110">
        <v>2033</v>
      </c>
      <c r="P15" s="110">
        <v>0</v>
      </c>
      <c r="Q15" s="110">
        <v>0</v>
      </c>
      <c r="R15" s="110">
        <v>317234</v>
      </c>
      <c r="S15" s="110">
        <v>1422721</v>
      </c>
      <c r="T15" s="110">
        <v>2083</v>
      </c>
      <c r="U15" s="110">
        <v>41</v>
      </c>
      <c r="V15" s="110">
        <f t="shared" ref="V15:AD15" si="46">+SUM(D15,M15)</f>
        <v>2138930</v>
      </c>
      <c r="W15" s="110">
        <f t="shared" si="46"/>
        <v>1987589</v>
      </c>
      <c r="X15" s="110">
        <f t="shared" si="46"/>
        <v>137638</v>
      </c>
      <c r="Y15" s="110">
        <f t="shared" si="46"/>
        <v>0</v>
      </c>
      <c r="Z15" s="110">
        <f t="shared" si="46"/>
        <v>400100</v>
      </c>
      <c r="AA15" s="110">
        <f t="shared" si="46"/>
        <v>1122226</v>
      </c>
      <c r="AB15" s="110">
        <f t="shared" si="46"/>
        <v>5219790</v>
      </c>
      <c r="AC15" s="110">
        <f t="shared" si="46"/>
        <v>327625</v>
      </c>
      <c r="AD15" s="110">
        <f t="shared" si="46"/>
        <v>151341</v>
      </c>
      <c r="AE15" s="110">
        <f t="shared" si="5"/>
        <v>1130198</v>
      </c>
      <c r="AF15" s="110">
        <f t="shared" si="6"/>
        <v>1093339</v>
      </c>
      <c r="AG15" s="110">
        <v>806456</v>
      </c>
      <c r="AH15" s="110">
        <v>286883</v>
      </c>
      <c r="AI15" s="110">
        <v>0</v>
      </c>
      <c r="AJ15" s="110">
        <v>0</v>
      </c>
      <c r="AK15" s="110">
        <v>36859</v>
      </c>
      <c r="AL15" s="111" t="s">
        <v>703</v>
      </c>
      <c r="AM15" s="110">
        <f t="shared" si="7"/>
        <v>4416700</v>
      </c>
      <c r="AN15" s="110">
        <f t="shared" si="8"/>
        <v>328886</v>
      </c>
      <c r="AO15" s="110">
        <v>223220</v>
      </c>
      <c r="AP15" s="110">
        <v>36177</v>
      </c>
      <c r="AQ15" s="110">
        <v>69489</v>
      </c>
      <c r="AR15" s="110">
        <v>0</v>
      </c>
      <c r="AS15" s="110">
        <f t="shared" si="9"/>
        <v>1358002</v>
      </c>
      <c r="AT15" s="110">
        <v>0</v>
      </c>
      <c r="AU15" s="110">
        <v>1204107</v>
      </c>
      <c r="AV15" s="110">
        <v>153895</v>
      </c>
      <c r="AW15" s="110">
        <v>0</v>
      </c>
      <c r="AX15" s="110">
        <f t="shared" si="10"/>
        <v>2729812</v>
      </c>
      <c r="AY15" s="110">
        <v>125272</v>
      </c>
      <c r="AZ15" s="110">
        <v>2268127</v>
      </c>
      <c r="BA15" s="110">
        <v>322561</v>
      </c>
      <c r="BB15" s="110">
        <v>13852</v>
      </c>
      <c r="BC15" s="111" t="s">
        <v>703</v>
      </c>
      <c r="BD15" s="110">
        <v>0</v>
      </c>
      <c r="BE15" s="110">
        <v>67710</v>
      </c>
      <c r="BF15" s="110">
        <f t="shared" si="11"/>
        <v>5614608</v>
      </c>
      <c r="BG15" s="110">
        <f t="shared" si="12"/>
        <v>26767</v>
      </c>
      <c r="BH15" s="110">
        <f t="shared" si="13"/>
        <v>18374</v>
      </c>
      <c r="BI15" s="110">
        <v>6815</v>
      </c>
      <c r="BJ15" s="110">
        <v>11559</v>
      </c>
      <c r="BK15" s="110">
        <v>0</v>
      </c>
      <c r="BL15" s="110">
        <v>0</v>
      </c>
      <c r="BM15" s="110">
        <v>8393</v>
      </c>
      <c r="BN15" s="111" t="s">
        <v>703</v>
      </c>
      <c r="BO15" s="110">
        <f t="shared" si="14"/>
        <v>1690310</v>
      </c>
      <c r="BP15" s="110">
        <f t="shared" si="15"/>
        <v>247443</v>
      </c>
      <c r="BQ15" s="110">
        <v>136335</v>
      </c>
      <c r="BR15" s="110">
        <v>111108</v>
      </c>
      <c r="BS15" s="110">
        <v>0</v>
      </c>
      <c r="BT15" s="110">
        <v>0</v>
      </c>
      <c r="BU15" s="110">
        <f t="shared" si="16"/>
        <v>553346</v>
      </c>
      <c r="BV15" s="110">
        <v>11107</v>
      </c>
      <c r="BW15" s="110">
        <v>542239</v>
      </c>
      <c r="BX15" s="110">
        <v>0</v>
      </c>
      <c r="BY15" s="110">
        <v>6912</v>
      </c>
      <c r="BZ15" s="110">
        <f t="shared" si="17"/>
        <v>882609</v>
      </c>
      <c r="CA15" s="110">
        <v>97123</v>
      </c>
      <c r="CB15" s="110">
        <v>724289</v>
      </c>
      <c r="CC15" s="110">
        <v>33463</v>
      </c>
      <c r="CD15" s="110">
        <v>27734</v>
      </c>
      <c r="CE15" s="111" t="s">
        <v>703</v>
      </c>
      <c r="CF15" s="110">
        <v>0</v>
      </c>
      <c r="CG15" s="110">
        <v>27035</v>
      </c>
      <c r="CH15" s="110">
        <f t="shared" si="18"/>
        <v>1744112</v>
      </c>
      <c r="CI15" s="110">
        <f t="shared" ref="CI15:CO15" si="47">SUM(AE15,+BG15)</f>
        <v>1156965</v>
      </c>
      <c r="CJ15" s="110">
        <f t="shared" si="47"/>
        <v>1111713</v>
      </c>
      <c r="CK15" s="110">
        <f t="shared" si="47"/>
        <v>813271</v>
      </c>
      <c r="CL15" s="110">
        <f t="shared" si="47"/>
        <v>298442</v>
      </c>
      <c r="CM15" s="110">
        <f t="shared" si="47"/>
        <v>0</v>
      </c>
      <c r="CN15" s="110">
        <f t="shared" si="47"/>
        <v>0</v>
      </c>
      <c r="CO15" s="110">
        <f t="shared" si="47"/>
        <v>45252</v>
      </c>
      <c r="CP15" s="111" t="s">
        <v>703</v>
      </c>
      <c r="CQ15" s="110">
        <f t="shared" ref="CQ15:DF15" si="48">SUM(AM15,+BO15)</f>
        <v>6107010</v>
      </c>
      <c r="CR15" s="110">
        <f t="shared" si="48"/>
        <v>576329</v>
      </c>
      <c r="CS15" s="110">
        <f t="shared" si="48"/>
        <v>359555</v>
      </c>
      <c r="CT15" s="110">
        <f t="shared" si="48"/>
        <v>147285</v>
      </c>
      <c r="CU15" s="110">
        <f t="shared" si="48"/>
        <v>69489</v>
      </c>
      <c r="CV15" s="110">
        <f t="shared" si="48"/>
        <v>0</v>
      </c>
      <c r="CW15" s="110">
        <f t="shared" si="48"/>
        <v>1911348</v>
      </c>
      <c r="CX15" s="110">
        <f t="shared" si="48"/>
        <v>11107</v>
      </c>
      <c r="CY15" s="110">
        <f t="shared" si="48"/>
        <v>1746346</v>
      </c>
      <c r="CZ15" s="110">
        <f t="shared" si="48"/>
        <v>153895</v>
      </c>
      <c r="DA15" s="110">
        <f t="shared" si="48"/>
        <v>6912</v>
      </c>
      <c r="DB15" s="110">
        <f t="shared" si="48"/>
        <v>3612421</v>
      </c>
      <c r="DC15" s="110">
        <f t="shared" si="48"/>
        <v>222395</v>
      </c>
      <c r="DD15" s="110">
        <f t="shared" si="48"/>
        <v>2992416</v>
      </c>
      <c r="DE15" s="110">
        <f t="shared" si="48"/>
        <v>356024</v>
      </c>
      <c r="DF15" s="110">
        <f t="shared" si="48"/>
        <v>41586</v>
      </c>
      <c r="DG15" s="111" t="s">
        <v>703</v>
      </c>
      <c r="DH15" s="110">
        <f t="shared" si="28"/>
        <v>0</v>
      </c>
      <c r="DI15" s="110">
        <f t="shared" si="29"/>
        <v>94745</v>
      </c>
      <c r="DJ15" s="110">
        <f t="shared" si="30"/>
        <v>7358720</v>
      </c>
    </row>
    <row r="16" spans="1:114" s="112" customFormat="1" ht="12.75" customHeight="1">
      <c r="A16" s="108" t="s">
        <v>419</v>
      </c>
      <c r="B16" s="109" t="s">
        <v>420</v>
      </c>
      <c r="C16" s="108" t="s">
        <v>357</v>
      </c>
      <c r="D16" s="110">
        <f t="shared" si="0"/>
        <v>2464743</v>
      </c>
      <c r="E16" s="110">
        <f t="shared" si="1"/>
        <v>2406863</v>
      </c>
      <c r="F16" s="110">
        <v>358763</v>
      </c>
      <c r="G16" s="110">
        <v>0</v>
      </c>
      <c r="H16" s="110">
        <v>1050000</v>
      </c>
      <c r="I16" s="110">
        <v>745833</v>
      </c>
      <c r="J16" s="110">
        <v>3532884</v>
      </c>
      <c r="K16" s="110">
        <v>252267</v>
      </c>
      <c r="L16" s="110">
        <v>57880</v>
      </c>
      <c r="M16" s="110">
        <f t="shared" si="2"/>
        <v>226007</v>
      </c>
      <c r="N16" s="110">
        <f t="shared" si="3"/>
        <v>215759</v>
      </c>
      <c r="O16" s="110">
        <v>0</v>
      </c>
      <c r="P16" s="110">
        <v>0</v>
      </c>
      <c r="Q16" s="110">
        <v>0</v>
      </c>
      <c r="R16" s="110">
        <v>112004</v>
      </c>
      <c r="S16" s="110">
        <v>1043696</v>
      </c>
      <c r="T16" s="110">
        <v>103755</v>
      </c>
      <c r="U16" s="110">
        <v>10248</v>
      </c>
      <c r="V16" s="110">
        <f t="shared" ref="V16:AD16" si="49">+SUM(D16,M16)</f>
        <v>2690750</v>
      </c>
      <c r="W16" s="110">
        <f t="shared" si="49"/>
        <v>2622622</v>
      </c>
      <c r="X16" s="110">
        <f t="shared" si="49"/>
        <v>358763</v>
      </c>
      <c r="Y16" s="110">
        <f t="shared" si="49"/>
        <v>0</v>
      </c>
      <c r="Z16" s="110">
        <f t="shared" si="49"/>
        <v>1050000</v>
      </c>
      <c r="AA16" s="110">
        <f t="shared" si="49"/>
        <v>857837</v>
      </c>
      <c r="AB16" s="110">
        <f t="shared" si="49"/>
        <v>4576580</v>
      </c>
      <c r="AC16" s="110">
        <f t="shared" si="49"/>
        <v>356022</v>
      </c>
      <c r="AD16" s="110">
        <f t="shared" si="49"/>
        <v>68128</v>
      </c>
      <c r="AE16" s="110">
        <f t="shared" si="5"/>
        <v>1772583</v>
      </c>
      <c r="AF16" s="110">
        <f t="shared" si="6"/>
        <v>1772583</v>
      </c>
      <c r="AG16" s="110">
        <v>0</v>
      </c>
      <c r="AH16" s="110">
        <v>108876</v>
      </c>
      <c r="AI16" s="110">
        <v>1663707</v>
      </c>
      <c r="AJ16" s="110">
        <v>0</v>
      </c>
      <c r="AK16" s="110">
        <v>0</v>
      </c>
      <c r="AL16" s="111" t="s">
        <v>703</v>
      </c>
      <c r="AM16" s="110">
        <f t="shared" si="7"/>
        <v>4132434</v>
      </c>
      <c r="AN16" s="110">
        <f t="shared" si="8"/>
        <v>586799</v>
      </c>
      <c r="AO16" s="110">
        <v>326826</v>
      </c>
      <c r="AP16" s="110">
        <v>0</v>
      </c>
      <c r="AQ16" s="110">
        <v>237016</v>
      </c>
      <c r="AR16" s="110">
        <v>22957</v>
      </c>
      <c r="AS16" s="110">
        <f t="shared" si="9"/>
        <v>1332071</v>
      </c>
      <c r="AT16" s="110">
        <v>4856</v>
      </c>
      <c r="AU16" s="110">
        <v>1157804</v>
      </c>
      <c r="AV16" s="110">
        <v>169411</v>
      </c>
      <c r="AW16" s="110">
        <v>6558</v>
      </c>
      <c r="AX16" s="110">
        <f t="shared" si="10"/>
        <v>2201371</v>
      </c>
      <c r="AY16" s="110">
        <v>451255</v>
      </c>
      <c r="AZ16" s="110">
        <v>1395015</v>
      </c>
      <c r="BA16" s="110">
        <v>347703</v>
      </c>
      <c r="BB16" s="110">
        <v>7398</v>
      </c>
      <c r="BC16" s="111" t="s">
        <v>703</v>
      </c>
      <c r="BD16" s="110">
        <v>5635</v>
      </c>
      <c r="BE16" s="110">
        <v>92610</v>
      </c>
      <c r="BF16" s="110">
        <f t="shared" si="11"/>
        <v>5997627</v>
      </c>
      <c r="BG16" s="110">
        <f t="shared" si="12"/>
        <v>20543</v>
      </c>
      <c r="BH16" s="110">
        <f t="shared" si="13"/>
        <v>20543</v>
      </c>
      <c r="BI16" s="110">
        <v>0</v>
      </c>
      <c r="BJ16" s="110">
        <v>20543</v>
      </c>
      <c r="BK16" s="110">
        <v>0</v>
      </c>
      <c r="BL16" s="110">
        <v>0</v>
      </c>
      <c r="BM16" s="110">
        <v>0</v>
      </c>
      <c r="BN16" s="111" t="s">
        <v>703</v>
      </c>
      <c r="BO16" s="110">
        <f t="shared" si="14"/>
        <v>1165147</v>
      </c>
      <c r="BP16" s="110">
        <f t="shared" si="15"/>
        <v>308486</v>
      </c>
      <c r="BQ16" s="110">
        <v>210555</v>
      </c>
      <c r="BR16" s="110">
        <v>0</v>
      </c>
      <c r="BS16" s="110">
        <v>97931</v>
      </c>
      <c r="BT16" s="110">
        <v>0</v>
      </c>
      <c r="BU16" s="110">
        <f t="shared" si="16"/>
        <v>646304</v>
      </c>
      <c r="BV16" s="110">
        <v>3436</v>
      </c>
      <c r="BW16" s="110">
        <v>642563</v>
      </c>
      <c r="BX16" s="110">
        <v>305</v>
      </c>
      <c r="BY16" s="110">
        <v>1869</v>
      </c>
      <c r="BZ16" s="110">
        <f t="shared" si="17"/>
        <v>207585</v>
      </c>
      <c r="CA16" s="110">
        <v>22657</v>
      </c>
      <c r="CB16" s="110">
        <v>160867</v>
      </c>
      <c r="CC16" s="110">
        <v>11148</v>
      </c>
      <c r="CD16" s="110">
        <v>12913</v>
      </c>
      <c r="CE16" s="111" t="s">
        <v>703</v>
      </c>
      <c r="CF16" s="110">
        <v>903</v>
      </c>
      <c r="CG16" s="110">
        <v>84013</v>
      </c>
      <c r="CH16" s="110">
        <f t="shared" si="18"/>
        <v>1269703</v>
      </c>
      <c r="CI16" s="110">
        <f t="shared" ref="CI16:CO16" si="50">SUM(AE16,+BG16)</f>
        <v>1793126</v>
      </c>
      <c r="CJ16" s="110">
        <f t="shared" si="50"/>
        <v>1793126</v>
      </c>
      <c r="CK16" s="110">
        <f t="shared" si="50"/>
        <v>0</v>
      </c>
      <c r="CL16" s="110">
        <f t="shared" si="50"/>
        <v>129419</v>
      </c>
      <c r="CM16" s="110">
        <f t="shared" si="50"/>
        <v>1663707</v>
      </c>
      <c r="CN16" s="110">
        <f t="shared" si="50"/>
        <v>0</v>
      </c>
      <c r="CO16" s="110">
        <f t="shared" si="50"/>
        <v>0</v>
      </c>
      <c r="CP16" s="111" t="s">
        <v>703</v>
      </c>
      <c r="CQ16" s="110">
        <f t="shared" ref="CQ16:DF16" si="51">SUM(AM16,+BO16)</f>
        <v>5297581</v>
      </c>
      <c r="CR16" s="110">
        <f t="shared" si="51"/>
        <v>895285</v>
      </c>
      <c r="CS16" s="110">
        <f t="shared" si="51"/>
        <v>537381</v>
      </c>
      <c r="CT16" s="110">
        <f t="shared" si="51"/>
        <v>0</v>
      </c>
      <c r="CU16" s="110">
        <f t="shared" si="51"/>
        <v>334947</v>
      </c>
      <c r="CV16" s="110">
        <f t="shared" si="51"/>
        <v>22957</v>
      </c>
      <c r="CW16" s="110">
        <f t="shared" si="51"/>
        <v>1978375</v>
      </c>
      <c r="CX16" s="110">
        <f t="shared" si="51"/>
        <v>8292</v>
      </c>
      <c r="CY16" s="110">
        <f t="shared" si="51"/>
        <v>1800367</v>
      </c>
      <c r="CZ16" s="110">
        <f t="shared" si="51"/>
        <v>169716</v>
      </c>
      <c r="DA16" s="110">
        <f t="shared" si="51"/>
        <v>8427</v>
      </c>
      <c r="DB16" s="110">
        <f t="shared" si="51"/>
        <v>2408956</v>
      </c>
      <c r="DC16" s="110">
        <f t="shared" si="51"/>
        <v>473912</v>
      </c>
      <c r="DD16" s="110">
        <f t="shared" si="51"/>
        <v>1555882</v>
      </c>
      <c r="DE16" s="110">
        <f t="shared" si="51"/>
        <v>358851</v>
      </c>
      <c r="DF16" s="110">
        <f t="shared" si="51"/>
        <v>20311</v>
      </c>
      <c r="DG16" s="111" t="s">
        <v>703</v>
      </c>
      <c r="DH16" s="110">
        <f t="shared" si="28"/>
        <v>6538</v>
      </c>
      <c r="DI16" s="110">
        <f t="shared" si="29"/>
        <v>176623</v>
      </c>
      <c r="DJ16" s="110">
        <f t="shared" si="30"/>
        <v>7267330</v>
      </c>
    </row>
    <row r="17" spans="1:114" s="112" customFormat="1" ht="12.75" customHeight="1">
      <c r="A17" s="108" t="s">
        <v>426</v>
      </c>
      <c r="B17" s="109" t="s">
        <v>427</v>
      </c>
      <c r="C17" s="108" t="s">
        <v>360</v>
      </c>
      <c r="D17" s="110">
        <f t="shared" si="0"/>
        <v>7601821</v>
      </c>
      <c r="E17" s="110">
        <f t="shared" si="1"/>
        <v>5883586</v>
      </c>
      <c r="F17" s="110">
        <v>467106</v>
      </c>
      <c r="G17" s="110">
        <v>0</v>
      </c>
      <c r="H17" s="110">
        <v>961800</v>
      </c>
      <c r="I17" s="110">
        <v>4169799</v>
      </c>
      <c r="J17" s="110">
        <v>14860861</v>
      </c>
      <c r="K17" s="110">
        <v>284881</v>
      </c>
      <c r="L17" s="110">
        <v>1718235</v>
      </c>
      <c r="M17" s="110">
        <f t="shared" si="2"/>
        <v>3577272</v>
      </c>
      <c r="N17" s="110">
        <f t="shared" si="3"/>
        <v>2709266</v>
      </c>
      <c r="O17" s="110">
        <v>401001</v>
      </c>
      <c r="P17" s="110">
        <v>0</v>
      </c>
      <c r="Q17" s="110">
        <v>2050134</v>
      </c>
      <c r="R17" s="110">
        <v>101804</v>
      </c>
      <c r="S17" s="110">
        <v>3098211</v>
      </c>
      <c r="T17" s="110">
        <v>156327</v>
      </c>
      <c r="U17" s="110">
        <v>868006</v>
      </c>
      <c r="V17" s="110">
        <f t="shared" ref="V17:AD17" si="52">+SUM(D17,M17)</f>
        <v>11179093</v>
      </c>
      <c r="W17" s="110">
        <f t="shared" si="52"/>
        <v>8592852</v>
      </c>
      <c r="X17" s="110">
        <f t="shared" si="52"/>
        <v>868107</v>
      </c>
      <c r="Y17" s="110">
        <f t="shared" si="52"/>
        <v>0</v>
      </c>
      <c r="Z17" s="110">
        <f t="shared" si="52"/>
        <v>3011934</v>
      </c>
      <c r="AA17" s="110">
        <f t="shared" si="52"/>
        <v>4271603</v>
      </c>
      <c r="AB17" s="110">
        <f t="shared" si="52"/>
        <v>17959072</v>
      </c>
      <c r="AC17" s="110">
        <f t="shared" si="52"/>
        <v>441208</v>
      </c>
      <c r="AD17" s="110">
        <f t="shared" si="52"/>
        <v>2586241</v>
      </c>
      <c r="AE17" s="110">
        <f t="shared" si="5"/>
        <v>2970278</v>
      </c>
      <c r="AF17" s="110">
        <f t="shared" si="6"/>
        <v>2886406</v>
      </c>
      <c r="AG17" s="110">
        <v>0</v>
      </c>
      <c r="AH17" s="110">
        <v>2861253</v>
      </c>
      <c r="AI17" s="110">
        <v>0</v>
      </c>
      <c r="AJ17" s="110">
        <v>25153</v>
      </c>
      <c r="AK17" s="110">
        <v>83872</v>
      </c>
      <c r="AL17" s="111" t="s">
        <v>703</v>
      </c>
      <c r="AM17" s="110">
        <f t="shared" si="7"/>
        <v>16715837</v>
      </c>
      <c r="AN17" s="110">
        <f t="shared" si="8"/>
        <v>2058041</v>
      </c>
      <c r="AO17" s="110">
        <v>1635949</v>
      </c>
      <c r="AP17" s="110">
        <v>74686</v>
      </c>
      <c r="AQ17" s="110">
        <v>345611</v>
      </c>
      <c r="AR17" s="110">
        <v>1795</v>
      </c>
      <c r="AS17" s="110">
        <f t="shared" si="9"/>
        <v>4389067</v>
      </c>
      <c r="AT17" s="110">
        <v>11036</v>
      </c>
      <c r="AU17" s="110">
        <v>4333523</v>
      </c>
      <c r="AV17" s="110">
        <v>44508</v>
      </c>
      <c r="AW17" s="110">
        <v>0</v>
      </c>
      <c r="AX17" s="110">
        <f t="shared" si="10"/>
        <v>10242413</v>
      </c>
      <c r="AY17" s="110">
        <v>1737571</v>
      </c>
      <c r="AZ17" s="110">
        <v>6533902</v>
      </c>
      <c r="BA17" s="110">
        <v>1767359</v>
      </c>
      <c r="BB17" s="110">
        <v>203581</v>
      </c>
      <c r="BC17" s="111" t="s">
        <v>703</v>
      </c>
      <c r="BD17" s="110">
        <v>26316</v>
      </c>
      <c r="BE17" s="110">
        <v>2776567</v>
      </c>
      <c r="BF17" s="110">
        <f t="shared" si="11"/>
        <v>22462682</v>
      </c>
      <c r="BG17" s="110">
        <f t="shared" si="12"/>
        <v>3179592</v>
      </c>
      <c r="BH17" s="110">
        <f t="shared" si="13"/>
        <v>3157059</v>
      </c>
      <c r="BI17" s="110">
        <v>0</v>
      </c>
      <c r="BJ17" s="110">
        <v>3157059</v>
      </c>
      <c r="BK17" s="110">
        <v>0</v>
      </c>
      <c r="BL17" s="110">
        <v>0</v>
      </c>
      <c r="BM17" s="110">
        <v>22533</v>
      </c>
      <c r="BN17" s="111" t="s">
        <v>703</v>
      </c>
      <c r="BO17" s="110">
        <f t="shared" si="14"/>
        <v>2731594</v>
      </c>
      <c r="BP17" s="110">
        <f t="shared" si="15"/>
        <v>585245</v>
      </c>
      <c r="BQ17" s="110">
        <v>419374</v>
      </c>
      <c r="BR17" s="110">
        <v>0</v>
      </c>
      <c r="BS17" s="110">
        <v>165871</v>
      </c>
      <c r="BT17" s="110">
        <v>0</v>
      </c>
      <c r="BU17" s="110">
        <f t="shared" si="16"/>
        <v>902952</v>
      </c>
      <c r="BV17" s="110">
        <v>28748</v>
      </c>
      <c r="BW17" s="110">
        <v>874200</v>
      </c>
      <c r="BX17" s="110">
        <v>4</v>
      </c>
      <c r="BY17" s="110">
        <v>0</v>
      </c>
      <c r="BZ17" s="110">
        <f t="shared" si="17"/>
        <v>1242561</v>
      </c>
      <c r="CA17" s="110">
        <v>57607</v>
      </c>
      <c r="CB17" s="110">
        <v>784447</v>
      </c>
      <c r="CC17" s="110">
        <v>97509</v>
      </c>
      <c r="CD17" s="110">
        <v>302998</v>
      </c>
      <c r="CE17" s="111" t="s">
        <v>703</v>
      </c>
      <c r="CF17" s="110">
        <v>836</v>
      </c>
      <c r="CG17" s="110">
        <v>764297</v>
      </c>
      <c r="CH17" s="110">
        <f t="shared" si="18"/>
        <v>6675483</v>
      </c>
      <c r="CI17" s="110">
        <f t="shared" ref="CI17:CO17" si="53">SUM(AE17,+BG17)</f>
        <v>6149870</v>
      </c>
      <c r="CJ17" s="110">
        <f t="shared" si="53"/>
        <v>6043465</v>
      </c>
      <c r="CK17" s="110">
        <f t="shared" si="53"/>
        <v>0</v>
      </c>
      <c r="CL17" s="110">
        <f t="shared" si="53"/>
        <v>6018312</v>
      </c>
      <c r="CM17" s="110">
        <f t="shared" si="53"/>
        <v>0</v>
      </c>
      <c r="CN17" s="110">
        <f t="shared" si="53"/>
        <v>25153</v>
      </c>
      <c r="CO17" s="110">
        <f t="shared" si="53"/>
        <v>106405</v>
      </c>
      <c r="CP17" s="111" t="s">
        <v>703</v>
      </c>
      <c r="CQ17" s="110">
        <f t="shared" ref="CQ17:DF17" si="54">SUM(AM17,+BO17)</f>
        <v>19447431</v>
      </c>
      <c r="CR17" s="110">
        <f t="shared" si="54"/>
        <v>2643286</v>
      </c>
      <c r="CS17" s="110">
        <f t="shared" si="54"/>
        <v>2055323</v>
      </c>
      <c r="CT17" s="110">
        <f t="shared" si="54"/>
        <v>74686</v>
      </c>
      <c r="CU17" s="110">
        <f t="shared" si="54"/>
        <v>511482</v>
      </c>
      <c r="CV17" s="110">
        <f t="shared" si="54"/>
        <v>1795</v>
      </c>
      <c r="CW17" s="110">
        <f t="shared" si="54"/>
        <v>5292019</v>
      </c>
      <c r="CX17" s="110">
        <f t="shared" si="54"/>
        <v>39784</v>
      </c>
      <c r="CY17" s="110">
        <f t="shared" si="54"/>
        <v>5207723</v>
      </c>
      <c r="CZ17" s="110">
        <f t="shared" si="54"/>
        <v>44512</v>
      </c>
      <c r="DA17" s="110">
        <f t="shared" si="54"/>
        <v>0</v>
      </c>
      <c r="DB17" s="110">
        <f t="shared" si="54"/>
        <v>11484974</v>
      </c>
      <c r="DC17" s="110">
        <f t="shared" si="54"/>
        <v>1795178</v>
      </c>
      <c r="DD17" s="110">
        <f t="shared" si="54"/>
        <v>7318349</v>
      </c>
      <c r="DE17" s="110">
        <f t="shared" si="54"/>
        <v>1864868</v>
      </c>
      <c r="DF17" s="110">
        <f t="shared" si="54"/>
        <v>506579</v>
      </c>
      <c r="DG17" s="111" t="s">
        <v>703</v>
      </c>
      <c r="DH17" s="110">
        <f t="shared" si="28"/>
        <v>27152</v>
      </c>
      <c r="DI17" s="110">
        <f t="shared" si="29"/>
        <v>3540864</v>
      </c>
      <c r="DJ17" s="110">
        <f t="shared" si="30"/>
        <v>29138165</v>
      </c>
    </row>
    <row r="18" spans="1:114" s="112" customFormat="1" ht="12.75" customHeight="1">
      <c r="A18" s="108" t="s">
        <v>435</v>
      </c>
      <c r="B18" s="109" t="s">
        <v>436</v>
      </c>
      <c r="C18" s="108" t="s">
        <v>394</v>
      </c>
      <c r="D18" s="110">
        <f t="shared" si="0"/>
        <v>6422718</v>
      </c>
      <c r="E18" s="110">
        <f t="shared" si="1"/>
        <v>5876638</v>
      </c>
      <c r="F18" s="110">
        <v>1124688</v>
      </c>
      <c r="G18" s="110">
        <v>0</v>
      </c>
      <c r="H18" s="110">
        <v>1450500</v>
      </c>
      <c r="I18" s="110">
        <v>2371051</v>
      </c>
      <c r="J18" s="110">
        <v>7438458</v>
      </c>
      <c r="K18" s="110">
        <v>930399</v>
      </c>
      <c r="L18" s="110">
        <v>546080</v>
      </c>
      <c r="M18" s="110">
        <f t="shared" si="2"/>
        <v>3093400</v>
      </c>
      <c r="N18" s="110">
        <f t="shared" si="3"/>
        <v>2984193</v>
      </c>
      <c r="O18" s="110">
        <v>584351</v>
      </c>
      <c r="P18" s="110">
        <v>0</v>
      </c>
      <c r="Q18" s="110">
        <v>920600</v>
      </c>
      <c r="R18" s="110">
        <v>1478854</v>
      </c>
      <c r="S18" s="110">
        <v>1547235</v>
      </c>
      <c r="T18" s="110">
        <v>388</v>
      </c>
      <c r="U18" s="110">
        <v>109207</v>
      </c>
      <c r="V18" s="110">
        <f t="shared" ref="V18:AD18" si="55">+SUM(D18,M18)</f>
        <v>9516118</v>
      </c>
      <c r="W18" s="110">
        <f t="shared" si="55"/>
        <v>8860831</v>
      </c>
      <c r="X18" s="110">
        <f t="shared" si="55"/>
        <v>1709039</v>
      </c>
      <c r="Y18" s="110">
        <f t="shared" si="55"/>
        <v>0</v>
      </c>
      <c r="Z18" s="110">
        <f t="shared" si="55"/>
        <v>2371100</v>
      </c>
      <c r="AA18" s="110">
        <f t="shared" si="55"/>
        <v>3849905</v>
      </c>
      <c r="AB18" s="110">
        <f t="shared" si="55"/>
        <v>8985693</v>
      </c>
      <c r="AC18" s="110">
        <f t="shared" si="55"/>
        <v>930787</v>
      </c>
      <c r="AD18" s="110">
        <f t="shared" si="55"/>
        <v>655287</v>
      </c>
      <c r="AE18" s="110">
        <f t="shared" si="5"/>
        <v>3567249</v>
      </c>
      <c r="AF18" s="110">
        <f t="shared" si="6"/>
        <v>3567249</v>
      </c>
      <c r="AG18" s="110">
        <v>0</v>
      </c>
      <c r="AH18" s="110">
        <v>3545899</v>
      </c>
      <c r="AI18" s="110">
        <v>21350</v>
      </c>
      <c r="AJ18" s="110">
        <v>0</v>
      </c>
      <c r="AK18" s="110">
        <v>0</v>
      </c>
      <c r="AL18" s="111" t="s">
        <v>703</v>
      </c>
      <c r="AM18" s="110">
        <f t="shared" si="7"/>
        <v>9629584</v>
      </c>
      <c r="AN18" s="110">
        <f t="shared" si="8"/>
        <v>1159802</v>
      </c>
      <c r="AO18" s="110">
        <v>859649</v>
      </c>
      <c r="AP18" s="110">
        <v>0</v>
      </c>
      <c r="AQ18" s="110">
        <v>256287</v>
      </c>
      <c r="AR18" s="110">
        <v>43866</v>
      </c>
      <c r="AS18" s="110">
        <f t="shared" si="9"/>
        <v>2508034</v>
      </c>
      <c r="AT18" s="110">
        <v>34168</v>
      </c>
      <c r="AU18" s="110">
        <v>2300090</v>
      </c>
      <c r="AV18" s="110">
        <v>173776</v>
      </c>
      <c r="AW18" s="110">
        <v>0</v>
      </c>
      <c r="AX18" s="110">
        <f t="shared" si="10"/>
        <v>5961748</v>
      </c>
      <c r="AY18" s="110">
        <v>1935351</v>
      </c>
      <c r="AZ18" s="110">
        <v>3487653</v>
      </c>
      <c r="BA18" s="110">
        <v>239155</v>
      </c>
      <c r="BB18" s="110">
        <v>299589</v>
      </c>
      <c r="BC18" s="111" t="s">
        <v>703</v>
      </c>
      <c r="BD18" s="110">
        <v>0</v>
      </c>
      <c r="BE18" s="110">
        <v>664343</v>
      </c>
      <c r="BF18" s="110">
        <f t="shared" si="11"/>
        <v>13861176</v>
      </c>
      <c r="BG18" s="110">
        <f t="shared" si="12"/>
        <v>1755727</v>
      </c>
      <c r="BH18" s="110">
        <f t="shared" si="13"/>
        <v>1755727</v>
      </c>
      <c r="BI18" s="110">
        <v>0</v>
      </c>
      <c r="BJ18" s="110">
        <v>1755727</v>
      </c>
      <c r="BK18" s="110">
        <v>0</v>
      </c>
      <c r="BL18" s="110">
        <v>0</v>
      </c>
      <c r="BM18" s="110">
        <v>0</v>
      </c>
      <c r="BN18" s="111" t="s">
        <v>703</v>
      </c>
      <c r="BO18" s="110">
        <f t="shared" si="14"/>
        <v>2742692</v>
      </c>
      <c r="BP18" s="110">
        <f t="shared" si="15"/>
        <v>862650</v>
      </c>
      <c r="BQ18" s="110">
        <v>625025</v>
      </c>
      <c r="BR18" s="110">
        <v>140851</v>
      </c>
      <c r="BS18" s="110">
        <v>96774</v>
      </c>
      <c r="BT18" s="110">
        <v>0</v>
      </c>
      <c r="BU18" s="110">
        <f t="shared" si="16"/>
        <v>971464</v>
      </c>
      <c r="BV18" s="110">
        <v>37342</v>
      </c>
      <c r="BW18" s="110">
        <v>934122</v>
      </c>
      <c r="BX18" s="110">
        <v>0</v>
      </c>
      <c r="BY18" s="110">
        <v>0</v>
      </c>
      <c r="BZ18" s="110">
        <f t="shared" si="17"/>
        <v>908578</v>
      </c>
      <c r="CA18" s="110">
        <v>294525</v>
      </c>
      <c r="CB18" s="110">
        <v>571966</v>
      </c>
      <c r="CC18" s="110">
        <v>26417</v>
      </c>
      <c r="CD18" s="110">
        <v>15670</v>
      </c>
      <c r="CE18" s="111" t="s">
        <v>703</v>
      </c>
      <c r="CF18" s="110">
        <v>0</v>
      </c>
      <c r="CG18" s="110">
        <v>142216</v>
      </c>
      <c r="CH18" s="110">
        <f t="shared" si="18"/>
        <v>4640635</v>
      </c>
      <c r="CI18" s="110">
        <f t="shared" ref="CI18:CO18" si="56">SUM(AE18,+BG18)</f>
        <v>5322976</v>
      </c>
      <c r="CJ18" s="110">
        <f t="shared" si="56"/>
        <v>5322976</v>
      </c>
      <c r="CK18" s="110">
        <f t="shared" si="56"/>
        <v>0</v>
      </c>
      <c r="CL18" s="110">
        <f t="shared" si="56"/>
        <v>5301626</v>
      </c>
      <c r="CM18" s="110">
        <f t="shared" si="56"/>
        <v>21350</v>
      </c>
      <c r="CN18" s="110">
        <f t="shared" si="56"/>
        <v>0</v>
      </c>
      <c r="CO18" s="110">
        <f t="shared" si="56"/>
        <v>0</v>
      </c>
      <c r="CP18" s="111" t="s">
        <v>703</v>
      </c>
      <c r="CQ18" s="110">
        <f t="shared" ref="CQ18:DF18" si="57">SUM(AM18,+BO18)</f>
        <v>12372276</v>
      </c>
      <c r="CR18" s="110">
        <f t="shared" si="57"/>
        <v>2022452</v>
      </c>
      <c r="CS18" s="110">
        <f t="shared" si="57"/>
        <v>1484674</v>
      </c>
      <c r="CT18" s="110">
        <f t="shared" si="57"/>
        <v>140851</v>
      </c>
      <c r="CU18" s="110">
        <f t="shared" si="57"/>
        <v>353061</v>
      </c>
      <c r="CV18" s="110">
        <f t="shared" si="57"/>
        <v>43866</v>
      </c>
      <c r="CW18" s="110">
        <f t="shared" si="57"/>
        <v>3479498</v>
      </c>
      <c r="CX18" s="110">
        <f t="shared" si="57"/>
        <v>71510</v>
      </c>
      <c r="CY18" s="110">
        <f t="shared" si="57"/>
        <v>3234212</v>
      </c>
      <c r="CZ18" s="110">
        <f t="shared" si="57"/>
        <v>173776</v>
      </c>
      <c r="DA18" s="110">
        <f t="shared" si="57"/>
        <v>0</v>
      </c>
      <c r="DB18" s="110">
        <f t="shared" si="57"/>
        <v>6870326</v>
      </c>
      <c r="DC18" s="110">
        <f t="shared" si="57"/>
        <v>2229876</v>
      </c>
      <c r="DD18" s="110">
        <f t="shared" si="57"/>
        <v>4059619</v>
      </c>
      <c r="DE18" s="110">
        <f t="shared" si="57"/>
        <v>265572</v>
      </c>
      <c r="DF18" s="110">
        <f t="shared" si="57"/>
        <v>315259</v>
      </c>
      <c r="DG18" s="111" t="s">
        <v>703</v>
      </c>
      <c r="DH18" s="110">
        <f t="shared" si="28"/>
        <v>0</v>
      </c>
      <c r="DI18" s="110">
        <f t="shared" si="29"/>
        <v>806559</v>
      </c>
      <c r="DJ18" s="110">
        <f t="shared" si="30"/>
        <v>18501811</v>
      </c>
    </row>
    <row r="19" spans="1:114" s="112" customFormat="1" ht="12.75" customHeight="1">
      <c r="A19" s="108" t="s">
        <v>441</v>
      </c>
      <c r="B19" s="109" t="s">
        <v>442</v>
      </c>
      <c r="C19" s="108" t="s">
        <v>360</v>
      </c>
      <c r="D19" s="110">
        <f t="shared" si="0"/>
        <v>51179167</v>
      </c>
      <c r="E19" s="110">
        <f t="shared" si="1"/>
        <v>39661205</v>
      </c>
      <c r="F19" s="110">
        <v>2414620</v>
      </c>
      <c r="G19" s="110">
        <v>277</v>
      </c>
      <c r="H19" s="110">
        <v>8623000</v>
      </c>
      <c r="I19" s="110">
        <v>16498095</v>
      </c>
      <c r="J19" s="110">
        <v>47036807</v>
      </c>
      <c r="K19" s="110">
        <v>12125213</v>
      </c>
      <c r="L19" s="110">
        <v>11517962</v>
      </c>
      <c r="M19" s="110">
        <f t="shared" si="2"/>
        <v>1018798</v>
      </c>
      <c r="N19" s="110">
        <f t="shared" si="3"/>
        <v>1046948</v>
      </c>
      <c r="O19" s="110">
        <v>261793</v>
      </c>
      <c r="P19" s="110">
        <v>0</v>
      </c>
      <c r="Q19" s="110">
        <v>779600</v>
      </c>
      <c r="R19" s="110">
        <v>1889</v>
      </c>
      <c r="S19" s="110">
        <v>556324</v>
      </c>
      <c r="T19" s="110">
        <v>3666</v>
      </c>
      <c r="U19" s="110">
        <v>-28150</v>
      </c>
      <c r="V19" s="110">
        <f t="shared" ref="V19:AD19" si="58">+SUM(D19,M19)</f>
        <v>52197965</v>
      </c>
      <c r="W19" s="110">
        <f t="shared" si="58"/>
        <v>40708153</v>
      </c>
      <c r="X19" s="110">
        <f t="shared" si="58"/>
        <v>2676413</v>
      </c>
      <c r="Y19" s="110">
        <f t="shared" si="58"/>
        <v>277</v>
      </c>
      <c r="Z19" s="110">
        <f t="shared" si="58"/>
        <v>9402600</v>
      </c>
      <c r="AA19" s="110">
        <f t="shared" si="58"/>
        <v>16499984</v>
      </c>
      <c r="AB19" s="110">
        <f t="shared" si="58"/>
        <v>47593131</v>
      </c>
      <c r="AC19" s="110">
        <f t="shared" si="58"/>
        <v>12128879</v>
      </c>
      <c r="AD19" s="110">
        <f t="shared" si="58"/>
        <v>11489812</v>
      </c>
      <c r="AE19" s="110">
        <f t="shared" si="5"/>
        <v>19803282</v>
      </c>
      <c r="AF19" s="110">
        <f t="shared" si="6"/>
        <v>19620839</v>
      </c>
      <c r="AG19" s="110">
        <v>0</v>
      </c>
      <c r="AH19" s="110">
        <v>18295517</v>
      </c>
      <c r="AI19" s="110">
        <v>220077</v>
      </c>
      <c r="AJ19" s="110">
        <v>1105245</v>
      </c>
      <c r="AK19" s="110">
        <v>182443</v>
      </c>
      <c r="AL19" s="111" t="s">
        <v>703</v>
      </c>
      <c r="AM19" s="110">
        <f t="shared" si="7"/>
        <v>62049587</v>
      </c>
      <c r="AN19" s="110">
        <f t="shared" si="8"/>
        <v>12452945</v>
      </c>
      <c r="AO19" s="110">
        <v>9117098</v>
      </c>
      <c r="AP19" s="110">
        <v>0</v>
      </c>
      <c r="AQ19" s="110">
        <v>3308619</v>
      </c>
      <c r="AR19" s="110">
        <v>27228</v>
      </c>
      <c r="AS19" s="110">
        <f t="shared" si="9"/>
        <v>32933845</v>
      </c>
      <c r="AT19" s="110">
        <v>0</v>
      </c>
      <c r="AU19" s="110">
        <v>25877413</v>
      </c>
      <c r="AV19" s="110">
        <v>7056432</v>
      </c>
      <c r="AW19" s="110">
        <v>0</v>
      </c>
      <c r="AX19" s="110">
        <f t="shared" si="10"/>
        <v>16631989</v>
      </c>
      <c r="AY19" s="110">
        <v>0</v>
      </c>
      <c r="AZ19" s="110">
        <v>14967783</v>
      </c>
      <c r="BA19" s="110">
        <v>1138886</v>
      </c>
      <c r="BB19" s="110">
        <v>525320</v>
      </c>
      <c r="BC19" s="111" t="s">
        <v>703</v>
      </c>
      <c r="BD19" s="110">
        <v>30808</v>
      </c>
      <c r="BE19" s="110">
        <v>16363105</v>
      </c>
      <c r="BF19" s="110">
        <f t="shared" si="11"/>
        <v>98215974</v>
      </c>
      <c r="BG19" s="110">
        <f t="shared" si="12"/>
        <v>1039260</v>
      </c>
      <c r="BH19" s="110">
        <f t="shared" si="13"/>
        <v>1039260</v>
      </c>
      <c r="BI19" s="110">
        <v>0</v>
      </c>
      <c r="BJ19" s="110">
        <v>1039260</v>
      </c>
      <c r="BK19" s="110">
        <v>0</v>
      </c>
      <c r="BL19" s="110">
        <v>0</v>
      </c>
      <c r="BM19" s="110">
        <v>0</v>
      </c>
      <c r="BN19" s="111" t="s">
        <v>703</v>
      </c>
      <c r="BO19" s="110">
        <f t="shared" si="14"/>
        <v>422184</v>
      </c>
      <c r="BP19" s="110">
        <f t="shared" si="15"/>
        <v>47643</v>
      </c>
      <c r="BQ19" s="110">
        <v>47643</v>
      </c>
      <c r="BR19" s="110">
        <v>0</v>
      </c>
      <c r="BS19" s="110">
        <v>0</v>
      </c>
      <c r="BT19" s="110">
        <v>0</v>
      </c>
      <c r="BU19" s="110">
        <f t="shared" si="16"/>
        <v>118528</v>
      </c>
      <c r="BV19" s="110">
        <v>0</v>
      </c>
      <c r="BW19" s="110">
        <v>118528</v>
      </c>
      <c r="BX19" s="110">
        <v>0</v>
      </c>
      <c r="BY19" s="110">
        <v>0</v>
      </c>
      <c r="BZ19" s="110">
        <f t="shared" si="17"/>
        <v>254722</v>
      </c>
      <c r="CA19" s="110">
        <v>0</v>
      </c>
      <c r="CB19" s="110">
        <v>254620</v>
      </c>
      <c r="CC19" s="110">
        <v>102</v>
      </c>
      <c r="CD19" s="110">
        <v>0</v>
      </c>
      <c r="CE19" s="111" t="s">
        <v>703</v>
      </c>
      <c r="CF19" s="110">
        <v>1291</v>
      </c>
      <c r="CG19" s="110">
        <v>113678</v>
      </c>
      <c r="CH19" s="110">
        <f t="shared" si="18"/>
        <v>1575122</v>
      </c>
      <c r="CI19" s="110">
        <f t="shared" ref="CI19:CO19" si="59">SUM(AE19,+BG19)</f>
        <v>20842542</v>
      </c>
      <c r="CJ19" s="110">
        <f t="shared" si="59"/>
        <v>20660099</v>
      </c>
      <c r="CK19" s="110">
        <f t="shared" si="59"/>
        <v>0</v>
      </c>
      <c r="CL19" s="110">
        <f t="shared" si="59"/>
        <v>19334777</v>
      </c>
      <c r="CM19" s="110">
        <f t="shared" si="59"/>
        <v>220077</v>
      </c>
      <c r="CN19" s="110">
        <f t="shared" si="59"/>
        <v>1105245</v>
      </c>
      <c r="CO19" s="110">
        <f t="shared" si="59"/>
        <v>182443</v>
      </c>
      <c r="CP19" s="111" t="s">
        <v>703</v>
      </c>
      <c r="CQ19" s="110">
        <f t="shared" ref="CQ19:DE19" si="60">SUM(AM19,+BO19)</f>
        <v>62471771</v>
      </c>
      <c r="CR19" s="110">
        <f t="shared" si="60"/>
        <v>12500588</v>
      </c>
      <c r="CS19" s="110">
        <f t="shared" si="60"/>
        <v>9164741</v>
      </c>
      <c r="CT19" s="110">
        <f t="shared" si="60"/>
        <v>0</v>
      </c>
      <c r="CU19" s="110">
        <f t="shared" si="60"/>
        <v>3308619</v>
      </c>
      <c r="CV19" s="110">
        <f t="shared" si="60"/>
        <v>27228</v>
      </c>
      <c r="CW19" s="110">
        <f t="shared" si="60"/>
        <v>33052373</v>
      </c>
      <c r="CX19" s="110">
        <f t="shared" si="60"/>
        <v>0</v>
      </c>
      <c r="CY19" s="110">
        <f t="shared" si="60"/>
        <v>25995941</v>
      </c>
      <c r="CZ19" s="110">
        <f t="shared" si="60"/>
        <v>7056432</v>
      </c>
      <c r="DA19" s="110">
        <f t="shared" si="60"/>
        <v>0</v>
      </c>
      <c r="DB19" s="110">
        <f t="shared" si="60"/>
        <v>16886711</v>
      </c>
      <c r="DC19" s="110">
        <f t="shared" si="60"/>
        <v>0</v>
      </c>
      <c r="DD19" s="110">
        <f t="shared" si="60"/>
        <v>15222403</v>
      </c>
      <c r="DE19" s="110">
        <f t="shared" si="60"/>
        <v>1138988</v>
      </c>
      <c r="DF19" s="110">
        <f>SUM(BB19,+CD19)</f>
        <v>525320</v>
      </c>
      <c r="DG19" s="111" t="s">
        <v>703</v>
      </c>
      <c r="DH19" s="110">
        <f t="shared" si="28"/>
        <v>32099</v>
      </c>
      <c r="DI19" s="110">
        <f t="shared" si="29"/>
        <v>16476783</v>
      </c>
      <c r="DJ19" s="110">
        <f t="shared" si="30"/>
        <v>99791096</v>
      </c>
    </row>
    <row r="20" spans="1:114" s="112" customFormat="1" ht="12.75" customHeight="1">
      <c r="A20" s="108" t="s">
        <v>445</v>
      </c>
      <c r="B20" s="109" t="s">
        <v>446</v>
      </c>
      <c r="C20" s="108" t="s">
        <v>357</v>
      </c>
      <c r="D20" s="110">
        <f t="shared" si="0"/>
        <v>8000494</v>
      </c>
      <c r="E20" s="110">
        <f t="shared" si="1"/>
        <v>7922318</v>
      </c>
      <c r="F20" s="110">
        <v>1972861</v>
      </c>
      <c r="G20" s="110">
        <v>445859</v>
      </c>
      <c r="H20" s="110">
        <v>4379600</v>
      </c>
      <c r="I20" s="110">
        <v>803379</v>
      </c>
      <c r="J20" s="110">
        <v>3861856</v>
      </c>
      <c r="K20" s="110">
        <v>320619</v>
      </c>
      <c r="L20" s="110">
        <v>78176</v>
      </c>
      <c r="M20" s="110">
        <f t="shared" si="2"/>
        <v>51000</v>
      </c>
      <c r="N20" s="110">
        <f t="shared" si="3"/>
        <v>51000</v>
      </c>
      <c r="O20" s="110">
        <v>0</v>
      </c>
      <c r="P20" s="110">
        <v>0</v>
      </c>
      <c r="Q20" s="110">
        <v>0</v>
      </c>
      <c r="R20" s="110">
        <v>0</v>
      </c>
      <c r="S20" s="110">
        <v>115226</v>
      </c>
      <c r="T20" s="110">
        <v>51000</v>
      </c>
      <c r="U20" s="110">
        <v>0</v>
      </c>
      <c r="V20" s="110">
        <f t="shared" ref="V20:AD20" si="61">+SUM(D20,M20)</f>
        <v>8051494</v>
      </c>
      <c r="W20" s="110">
        <f t="shared" si="61"/>
        <v>7973318</v>
      </c>
      <c r="X20" s="110">
        <f t="shared" si="61"/>
        <v>1972861</v>
      </c>
      <c r="Y20" s="110">
        <f t="shared" si="61"/>
        <v>445859</v>
      </c>
      <c r="Z20" s="110">
        <f t="shared" si="61"/>
        <v>4379600</v>
      </c>
      <c r="AA20" s="110">
        <f t="shared" si="61"/>
        <v>803379</v>
      </c>
      <c r="AB20" s="110">
        <f t="shared" si="61"/>
        <v>3977082</v>
      </c>
      <c r="AC20" s="110">
        <f t="shared" si="61"/>
        <v>371619</v>
      </c>
      <c r="AD20" s="110">
        <f t="shared" si="61"/>
        <v>78176</v>
      </c>
      <c r="AE20" s="110">
        <f t="shared" si="5"/>
        <v>7103804</v>
      </c>
      <c r="AF20" s="110">
        <f t="shared" si="6"/>
        <v>6994918</v>
      </c>
      <c r="AG20" s="110">
        <v>0</v>
      </c>
      <c r="AH20" s="110">
        <v>5568906</v>
      </c>
      <c r="AI20" s="110">
        <v>1426012</v>
      </c>
      <c r="AJ20" s="110">
        <v>0</v>
      </c>
      <c r="AK20" s="110">
        <v>108886</v>
      </c>
      <c r="AL20" s="111" t="s">
        <v>703</v>
      </c>
      <c r="AM20" s="110">
        <f t="shared" si="7"/>
        <v>4664596</v>
      </c>
      <c r="AN20" s="110">
        <f t="shared" si="8"/>
        <v>931513</v>
      </c>
      <c r="AO20" s="110">
        <v>383423</v>
      </c>
      <c r="AP20" s="110">
        <v>0</v>
      </c>
      <c r="AQ20" s="110">
        <v>548090</v>
      </c>
      <c r="AR20" s="110">
        <v>0</v>
      </c>
      <c r="AS20" s="110">
        <f t="shared" si="9"/>
        <v>1496504</v>
      </c>
      <c r="AT20" s="110">
        <v>0</v>
      </c>
      <c r="AU20" s="110">
        <v>1426236</v>
      </c>
      <c r="AV20" s="110">
        <v>70268</v>
      </c>
      <c r="AW20" s="110">
        <v>0</v>
      </c>
      <c r="AX20" s="110">
        <f t="shared" si="10"/>
        <v>2236579</v>
      </c>
      <c r="AY20" s="110">
        <v>0</v>
      </c>
      <c r="AZ20" s="110">
        <v>1630207</v>
      </c>
      <c r="BA20" s="110">
        <v>473798</v>
      </c>
      <c r="BB20" s="110">
        <v>132574</v>
      </c>
      <c r="BC20" s="111" t="s">
        <v>703</v>
      </c>
      <c r="BD20" s="110">
        <v>0</v>
      </c>
      <c r="BE20" s="110">
        <v>93950</v>
      </c>
      <c r="BF20" s="110">
        <f t="shared" si="11"/>
        <v>11862350</v>
      </c>
      <c r="BG20" s="110">
        <f t="shared" si="12"/>
        <v>0</v>
      </c>
      <c r="BH20" s="110">
        <f t="shared" si="13"/>
        <v>0</v>
      </c>
      <c r="BI20" s="110">
        <v>0</v>
      </c>
      <c r="BJ20" s="110">
        <v>0</v>
      </c>
      <c r="BK20" s="110">
        <v>0</v>
      </c>
      <c r="BL20" s="110">
        <v>0</v>
      </c>
      <c r="BM20" s="110">
        <v>0</v>
      </c>
      <c r="BN20" s="111" t="s">
        <v>703</v>
      </c>
      <c r="BO20" s="110">
        <f t="shared" si="14"/>
        <v>166226</v>
      </c>
      <c r="BP20" s="110">
        <f t="shared" si="15"/>
        <v>44093</v>
      </c>
      <c r="BQ20" s="110">
        <v>44093</v>
      </c>
      <c r="BR20" s="110">
        <v>0</v>
      </c>
      <c r="BS20" s="110">
        <v>0</v>
      </c>
      <c r="BT20" s="110">
        <v>0</v>
      </c>
      <c r="BU20" s="110">
        <f t="shared" si="16"/>
        <v>115522</v>
      </c>
      <c r="BV20" s="110">
        <v>0</v>
      </c>
      <c r="BW20" s="110">
        <v>115522</v>
      </c>
      <c r="BX20" s="110">
        <v>0</v>
      </c>
      <c r="BY20" s="110">
        <v>0</v>
      </c>
      <c r="BZ20" s="110">
        <f t="shared" si="17"/>
        <v>6611</v>
      </c>
      <c r="CA20" s="110">
        <v>0</v>
      </c>
      <c r="CB20" s="110">
        <v>3296</v>
      </c>
      <c r="CC20" s="110">
        <v>3315</v>
      </c>
      <c r="CD20" s="110">
        <v>0</v>
      </c>
      <c r="CE20" s="111" t="s">
        <v>703</v>
      </c>
      <c r="CF20" s="110">
        <v>0</v>
      </c>
      <c r="CG20" s="110">
        <v>0</v>
      </c>
      <c r="CH20" s="110">
        <f t="shared" si="18"/>
        <v>166226</v>
      </c>
      <c r="CI20" s="110">
        <f t="shared" ref="CI20:CO20" si="62">SUM(AE20,+BG20)</f>
        <v>7103804</v>
      </c>
      <c r="CJ20" s="110">
        <f t="shared" si="62"/>
        <v>6994918</v>
      </c>
      <c r="CK20" s="110">
        <f t="shared" si="62"/>
        <v>0</v>
      </c>
      <c r="CL20" s="110">
        <f t="shared" si="62"/>
        <v>5568906</v>
      </c>
      <c r="CM20" s="110">
        <f t="shared" si="62"/>
        <v>1426012</v>
      </c>
      <c r="CN20" s="110">
        <f t="shared" si="62"/>
        <v>0</v>
      </c>
      <c r="CO20" s="110">
        <f t="shared" si="62"/>
        <v>108886</v>
      </c>
      <c r="CP20" s="111" t="s">
        <v>703</v>
      </c>
      <c r="CQ20" s="110">
        <f t="shared" ref="CQ20:DF20" si="63">SUM(AM20,+BO20)</f>
        <v>4830822</v>
      </c>
      <c r="CR20" s="110">
        <f t="shared" si="63"/>
        <v>975606</v>
      </c>
      <c r="CS20" s="110">
        <f t="shared" si="63"/>
        <v>427516</v>
      </c>
      <c r="CT20" s="110">
        <f t="shared" si="63"/>
        <v>0</v>
      </c>
      <c r="CU20" s="110">
        <f t="shared" si="63"/>
        <v>548090</v>
      </c>
      <c r="CV20" s="110">
        <f t="shared" si="63"/>
        <v>0</v>
      </c>
      <c r="CW20" s="110">
        <f t="shared" si="63"/>
        <v>1612026</v>
      </c>
      <c r="CX20" s="110">
        <f t="shared" si="63"/>
        <v>0</v>
      </c>
      <c r="CY20" s="110">
        <f t="shared" si="63"/>
        <v>1541758</v>
      </c>
      <c r="CZ20" s="110">
        <f t="shared" si="63"/>
        <v>70268</v>
      </c>
      <c r="DA20" s="110">
        <f t="shared" si="63"/>
        <v>0</v>
      </c>
      <c r="DB20" s="110">
        <f t="shared" si="63"/>
        <v>2243190</v>
      </c>
      <c r="DC20" s="110">
        <f t="shared" si="63"/>
        <v>0</v>
      </c>
      <c r="DD20" s="110">
        <f t="shared" si="63"/>
        <v>1633503</v>
      </c>
      <c r="DE20" s="110">
        <f t="shared" si="63"/>
        <v>477113</v>
      </c>
      <c r="DF20" s="110">
        <f t="shared" si="63"/>
        <v>132574</v>
      </c>
      <c r="DG20" s="111" t="s">
        <v>703</v>
      </c>
      <c r="DH20" s="110">
        <f t="shared" si="28"/>
        <v>0</v>
      </c>
      <c r="DI20" s="110">
        <f t="shared" si="29"/>
        <v>93950</v>
      </c>
      <c r="DJ20" s="110">
        <f t="shared" si="30"/>
        <v>12028576</v>
      </c>
    </row>
    <row r="21" spans="1:114" s="112" customFormat="1" ht="12.75" customHeight="1">
      <c r="A21" s="108" t="s">
        <v>449</v>
      </c>
      <c r="B21" s="109" t="s">
        <v>450</v>
      </c>
      <c r="C21" s="108" t="s">
        <v>357</v>
      </c>
      <c r="D21" s="110">
        <f t="shared" si="0"/>
        <v>1027534</v>
      </c>
      <c r="E21" s="110">
        <f t="shared" si="1"/>
        <v>860765</v>
      </c>
      <c r="F21" s="110">
        <v>39850</v>
      </c>
      <c r="G21" s="110">
        <v>0</v>
      </c>
      <c r="H21" s="110">
        <v>150800</v>
      </c>
      <c r="I21" s="110">
        <v>607747</v>
      </c>
      <c r="J21" s="110">
        <v>2248273</v>
      </c>
      <c r="K21" s="110">
        <v>62368</v>
      </c>
      <c r="L21" s="110">
        <v>166769</v>
      </c>
      <c r="M21" s="110">
        <f t="shared" si="2"/>
        <v>41837</v>
      </c>
      <c r="N21" s="110">
        <f t="shared" si="3"/>
        <v>20330</v>
      </c>
      <c r="O21" s="110">
        <v>0</v>
      </c>
      <c r="P21" s="110">
        <v>0</v>
      </c>
      <c r="Q21" s="110">
        <v>0</v>
      </c>
      <c r="R21" s="110">
        <v>20325</v>
      </c>
      <c r="S21" s="110">
        <v>373869</v>
      </c>
      <c r="T21" s="110">
        <v>5</v>
      </c>
      <c r="U21" s="110">
        <v>21507</v>
      </c>
      <c r="V21" s="110">
        <f t="shared" ref="V21:AD21" si="64">+SUM(D21,M21)</f>
        <v>1069371</v>
      </c>
      <c r="W21" s="110">
        <f t="shared" si="64"/>
        <v>881095</v>
      </c>
      <c r="X21" s="110">
        <f t="shared" si="64"/>
        <v>39850</v>
      </c>
      <c r="Y21" s="110">
        <f t="shared" si="64"/>
        <v>0</v>
      </c>
      <c r="Z21" s="110">
        <f t="shared" si="64"/>
        <v>150800</v>
      </c>
      <c r="AA21" s="110">
        <f t="shared" si="64"/>
        <v>628072</v>
      </c>
      <c r="AB21" s="110">
        <f t="shared" si="64"/>
        <v>2622142</v>
      </c>
      <c r="AC21" s="110">
        <f t="shared" si="64"/>
        <v>62373</v>
      </c>
      <c r="AD21" s="110">
        <f t="shared" si="64"/>
        <v>188276</v>
      </c>
      <c r="AE21" s="110">
        <f t="shared" si="5"/>
        <v>521018</v>
      </c>
      <c r="AF21" s="110">
        <f t="shared" si="6"/>
        <v>459380</v>
      </c>
      <c r="AG21" s="110">
        <v>0</v>
      </c>
      <c r="AH21" s="110">
        <v>411643</v>
      </c>
      <c r="AI21" s="110">
        <v>47737</v>
      </c>
      <c r="AJ21" s="110">
        <v>0</v>
      </c>
      <c r="AK21" s="110">
        <v>61638</v>
      </c>
      <c r="AL21" s="111" t="s">
        <v>703</v>
      </c>
      <c r="AM21" s="110">
        <f t="shared" si="7"/>
        <v>2754789</v>
      </c>
      <c r="AN21" s="110">
        <f t="shared" si="8"/>
        <v>472093</v>
      </c>
      <c r="AO21" s="110">
        <v>401107</v>
      </c>
      <c r="AP21" s="110">
        <v>0</v>
      </c>
      <c r="AQ21" s="110">
        <v>29945</v>
      </c>
      <c r="AR21" s="110">
        <v>41041</v>
      </c>
      <c r="AS21" s="110">
        <f t="shared" si="9"/>
        <v>1361289</v>
      </c>
      <c r="AT21" s="110">
        <v>0</v>
      </c>
      <c r="AU21" s="110">
        <v>1127366</v>
      </c>
      <c r="AV21" s="110">
        <v>233923</v>
      </c>
      <c r="AW21" s="110">
        <v>5378</v>
      </c>
      <c r="AX21" s="110">
        <f t="shared" si="10"/>
        <v>916029</v>
      </c>
      <c r="AY21" s="110">
        <v>33242</v>
      </c>
      <c r="AZ21" s="110">
        <v>790904</v>
      </c>
      <c r="BA21" s="110">
        <v>48114</v>
      </c>
      <c r="BB21" s="110">
        <v>43769</v>
      </c>
      <c r="BC21" s="111" t="s">
        <v>703</v>
      </c>
      <c r="BD21" s="110">
        <v>0</v>
      </c>
      <c r="BE21" s="110">
        <v>0</v>
      </c>
      <c r="BF21" s="110">
        <f t="shared" si="11"/>
        <v>3275807</v>
      </c>
      <c r="BG21" s="110">
        <f t="shared" si="12"/>
        <v>4882</v>
      </c>
      <c r="BH21" s="110">
        <f t="shared" si="13"/>
        <v>4882</v>
      </c>
      <c r="BI21" s="110">
        <v>0</v>
      </c>
      <c r="BJ21" s="110">
        <v>4882</v>
      </c>
      <c r="BK21" s="110">
        <v>0</v>
      </c>
      <c r="BL21" s="110">
        <v>0</v>
      </c>
      <c r="BM21" s="110">
        <v>0</v>
      </c>
      <c r="BN21" s="111" t="s">
        <v>703</v>
      </c>
      <c r="BO21" s="110">
        <f t="shared" si="14"/>
        <v>407399</v>
      </c>
      <c r="BP21" s="110">
        <f t="shared" si="15"/>
        <v>53880</v>
      </c>
      <c r="BQ21" s="110">
        <v>45840</v>
      </c>
      <c r="BR21" s="110">
        <v>0</v>
      </c>
      <c r="BS21" s="110">
        <v>8040</v>
      </c>
      <c r="BT21" s="110">
        <v>0</v>
      </c>
      <c r="BU21" s="110">
        <f t="shared" si="16"/>
        <v>234025</v>
      </c>
      <c r="BV21" s="110">
        <v>0</v>
      </c>
      <c r="BW21" s="110">
        <v>234025</v>
      </c>
      <c r="BX21" s="110">
        <v>0</v>
      </c>
      <c r="BY21" s="110">
        <v>0</v>
      </c>
      <c r="BZ21" s="110">
        <f t="shared" si="17"/>
        <v>119494</v>
      </c>
      <c r="CA21" s="110">
        <v>21590</v>
      </c>
      <c r="CB21" s="110">
        <v>85169</v>
      </c>
      <c r="CC21" s="110">
        <v>0</v>
      </c>
      <c r="CD21" s="110">
        <v>12735</v>
      </c>
      <c r="CE21" s="111" t="s">
        <v>703</v>
      </c>
      <c r="CF21" s="110">
        <v>0</v>
      </c>
      <c r="CG21" s="110">
        <v>3425</v>
      </c>
      <c r="CH21" s="110">
        <f t="shared" si="18"/>
        <v>415706</v>
      </c>
      <c r="CI21" s="110">
        <f t="shared" ref="CI21:CO21" si="65">SUM(AE21,+BG21)</f>
        <v>525900</v>
      </c>
      <c r="CJ21" s="110">
        <f t="shared" si="65"/>
        <v>464262</v>
      </c>
      <c r="CK21" s="110">
        <f t="shared" si="65"/>
        <v>0</v>
      </c>
      <c r="CL21" s="110">
        <f t="shared" si="65"/>
        <v>416525</v>
      </c>
      <c r="CM21" s="110">
        <f t="shared" si="65"/>
        <v>47737</v>
      </c>
      <c r="CN21" s="110">
        <f t="shared" si="65"/>
        <v>0</v>
      </c>
      <c r="CO21" s="110">
        <f t="shared" si="65"/>
        <v>61638</v>
      </c>
      <c r="CP21" s="111" t="s">
        <v>703</v>
      </c>
      <c r="CQ21" s="110">
        <f t="shared" ref="CQ21:DF21" si="66">SUM(AM21,+BO21)</f>
        <v>3162188</v>
      </c>
      <c r="CR21" s="110">
        <f t="shared" si="66"/>
        <v>525973</v>
      </c>
      <c r="CS21" s="110">
        <f t="shared" si="66"/>
        <v>446947</v>
      </c>
      <c r="CT21" s="110">
        <f t="shared" si="66"/>
        <v>0</v>
      </c>
      <c r="CU21" s="110">
        <f t="shared" si="66"/>
        <v>37985</v>
      </c>
      <c r="CV21" s="110">
        <f t="shared" si="66"/>
        <v>41041</v>
      </c>
      <c r="CW21" s="110">
        <f t="shared" si="66"/>
        <v>1595314</v>
      </c>
      <c r="CX21" s="110">
        <f t="shared" si="66"/>
        <v>0</v>
      </c>
      <c r="CY21" s="110">
        <f t="shared" si="66"/>
        <v>1361391</v>
      </c>
      <c r="CZ21" s="110">
        <f t="shared" si="66"/>
        <v>233923</v>
      </c>
      <c r="DA21" s="110">
        <f t="shared" si="66"/>
        <v>5378</v>
      </c>
      <c r="DB21" s="110">
        <f t="shared" si="66"/>
        <v>1035523</v>
      </c>
      <c r="DC21" s="110">
        <f t="shared" si="66"/>
        <v>54832</v>
      </c>
      <c r="DD21" s="110">
        <f t="shared" si="66"/>
        <v>876073</v>
      </c>
      <c r="DE21" s="110">
        <f t="shared" si="66"/>
        <v>48114</v>
      </c>
      <c r="DF21" s="110">
        <f t="shared" si="66"/>
        <v>56504</v>
      </c>
      <c r="DG21" s="111" t="s">
        <v>703</v>
      </c>
      <c r="DH21" s="110">
        <f t="shared" si="28"/>
        <v>0</v>
      </c>
      <c r="DI21" s="110">
        <f t="shared" si="29"/>
        <v>3425</v>
      </c>
      <c r="DJ21" s="110">
        <f t="shared" si="30"/>
        <v>3691513</v>
      </c>
    </row>
    <row r="22" spans="1:114" s="112" customFormat="1" ht="12.75" customHeight="1">
      <c r="A22" s="108" t="s">
        <v>458</v>
      </c>
      <c r="B22" s="109" t="s">
        <v>459</v>
      </c>
      <c r="C22" s="108" t="s">
        <v>369</v>
      </c>
      <c r="D22" s="110">
        <f t="shared" si="0"/>
        <v>4050602</v>
      </c>
      <c r="E22" s="110">
        <f t="shared" si="1"/>
        <v>3453989</v>
      </c>
      <c r="F22" s="110">
        <v>0</v>
      </c>
      <c r="G22" s="110">
        <v>0</v>
      </c>
      <c r="H22" s="110">
        <v>255600</v>
      </c>
      <c r="I22" s="110">
        <v>1316619</v>
      </c>
      <c r="J22" s="110">
        <v>2270127</v>
      </c>
      <c r="K22" s="110">
        <v>1881770</v>
      </c>
      <c r="L22" s="110">
        <v>596613</v>
      </c>
      <c r="M22" s="110">
        <f t="shared" si="2"/>
        <v>410059</v>
      </c>
      <c r="N22" s="110">
        <f t="shared" si="3"/>
        <v>417709</v>
      </c>
      <c r="O22" s="110">
        <v>135905</v>
      </c>
      <c r="P22" s="110">
        <v>0</v>
      </c>
      <c r="Q22" s="110">
        <v>247000</v>
      </c>
      <c r="R22" s="110">
        <v>2950</v>
      </c>
      <c r="S22" s="110">
        <v>391461</v>
      </c>
      <c r="T22" s="110">
        <v>31854</v>
      </c>
      <c r="U22" s="110">
        <v>-7650</v>
      </c>
      <c r="V22" s="110">
        <f t="shared" ref="V22:AD22" si="67">+SUM(D22,M22)</f>
        <v>4460661</v>
      </c>
      <c r="W22" s="110">
        <f t="shared" si="67"/>
        <v>3871698</v>
      </c>
      <c r="X22" s="110">
        <f t="shared" si="67"/>
        <v>135905</v>
      </c>
      <c r="Y22" s="110">
        <f t="shared" si="67"/>
        <v>0</v>
      </c>
      <c r="Z22" s="110">
        <f t="shared" si="67"/>
        <v>502600</v>
      </c>
      <c r="AA22" s="110">
        <f t="shared" si="67"/>
        <v>1319569</v>
      </c>
      <c r="AB22" s="110">
        <f t="shared" si="67"/>
        <v>2661588</v>
      </c>
      <c r="AC22" s="110">
        <f t="shared" si="67"/>
        <v>1913624</v>
      </c>
      <c r="AD22" s="110">
        <f t="shared" si="67"/>
        <v>588963</v>
      </c>
      <c r="AE22" s="110">
        <f t="shared" si="5"/>
        <v>354421</v>
      </c>
      <c r="AF22" s="110">
        <f t="shared" si="6"/>
        <v>354421</v>
      </c>
      <c r="AG22" s="110">
        <v>0</v>
      </c>
      <c r="AH22" s="110">
        <v>237240</v>
      </c>
      <c r="AI22" s="110">
        <v>116640</v>
      </c>
      <c r="AJ22" s="110">
        <v>541</v>
      </c>
      <c r="AK22" s="110">
        <v>0</v>
      </c>
      <c r="AL22" s="111" t="s">
        <v>703</v>
      </c>
      <c r="AM22" s="110">
        <f t="shared" si="7"/>
        <v>5315446</v>
      </c>
      <c r="AN22" s="110">
        <f t="shared" si="8"/>
        <v>821657</v>
      </c>
      <c r="AO22" s="110">
        <v>642484</v>
      </c>
      <c r="AP22" s="110">
        <v>0</v>
      </c>
      <c r="AQ22" s="110">
        <v>179173</v>
      </c>
      <c r="AR22" s="110">
        <v>0</v>
      </c>
      <c r="AS22" s="110">
        <f t="shared" si="9"/>
        <v>1345348</v>
      </c>
      <c r="AT22" s="110">
        <v>14376</v>
      </c>
      <c r="AU22" s="110">
        <v>1277297</v>
      </c>
      <c r="AV22" s="110">
        <v>53675</v>
      </c>
      <c r="AW22" s="110">
        <v>0</v>
      </c>
      <c r="AX22" s="110">
        <f t="shared" si="10"/>
        <v>3139089</v>
      </c>
      <c r="AY22" s="110">
        <v>27436</v>
      </c>
      <c r="AZ22" s="110">
        <v>2534260</v>
      </c>
      <c r="BA22" s="110">
        <v>471267</v>
      </c>
      <c r="BB22" s="110">
        <v>106126</v>
      </c>
      <c r="BC22" s="111" t="s">
        <v>703</v>
      </c>
      <c r="BD22" s="110">
        <v>9352</v>
      </c>
      <c r="BE22" s="110">
        <v>650862</v>
      </c>
      <c r="BF22" s="110">
        <f t="shared" si="11"/>
        <v>6320729</v>
      </c>
      <c r="BG22" s="110">
        <f t="shared" si="12"/>
        <v>414474</v>
      </c>
      <c r="BH22" s="110">
        <f t="shared" si="13"/>
        <v>414474</v>
      </c>
      <c r="BI22" s="110">
        <v>0</v>
      </c>
      <c r="BJ22" s="110">
        <v>414474</v>
      </c>
      <c r="BK22" s="110">
        <v>0</v>
      </c>
      <c r="BL22" s="110">
        <v>0</v>
      </c>
      <c r="BM22" s="110">
        <v>0</v>
      </c>
      <c r="BN22" s="111" t="s">
        <v>703</v>
      </c>
      <c r="BO22" s="110">
        <f t="shared" si="14"/>
        <v>385128</v>
      </c>
      <c r="BP22" s="110">
        <f t="shared" si="15"/>
        <v>125124</v>
      </c>
      <c r="BQ22" s="110">
        <v>125124</v>
      </c>
      <c r="BR22" s="110">
        <v>0</v>
      </c>
      <c r="BS22" s="110">
        <v>0</v>
      </c>
      <c r="BT22" s="110">
        <v>0</v>
      </c>
      <c r="BU22" s="110">
        <f t="shared" si="16"/>
        <v>154545</v>
      </c>
      <c r="BV22" s="110">
        <v>0</v>
      </c>
      <c r="BW22" s="110">
        <v>154545</v>
      </c>
      <c r="BX22" s="110">
        <v>0</v>
      </c>
      <c r="BY22" s="110">
        <v>0</v>
      </c>
      <c r="BZ22" s="110">
        <f t="shared" si="17"/>
        <v>104294</v>
      </c>
      <c r="CA22" s="110">
        <v>25799</v>
      </c>
      <c r="CB22" s="110">
        <v>72733</v>
      </c>
      <c r="CC22" s="110">
        <v>3746</v>
      </c>
      <c r="CD22" s="110">
        <v>2016</v>
      </c>
      <c r="CE22" s="111" t="s">
        <v>703</v>
      </c>
      <c r="CF22" s="110">
        <v>1165</v>
      </c>
      <c r="CG22" s="110">
        <v>1918</v>
      </c>
      <c r="CH22" s="110">
        <f t="shared" si="18"/>
        <v>801520</v>
      </c>
      <c r="CI22" s="110">
        <f t="shared" ref="CI22:CO22" si="68">SUM(AE22,+BG22)</f>
        <v>768895</v>
      </c>
      <c r="CJ22" s="110">
        <f t="shared" si="68"/>
        <v>768895</v>
      </c>
      <c r="CK22" s="110">
        <f t="shared" si="68"/>
        <v>0</v>
      </c>
      <c r="CL22" s="110">
        <f t="shared" si="68"/>
        <v>651714</v>
      </c>
      <c r="CM22" s="110">
        <f t="shared" si="68"/>
        <v>116640</v>
      </c>
      <c r="CN22" s="110">
        <f t="shared" si="68"/>
        <v>541</v>
      </c>
      <c r="CO22" s="110">
        <f t="shared" si="68"/>
        <v>0</v>
      </c>
      <c r="CP22" s="111" t="s">
        <v>703</v>
      </c>
      <c r="CQ22" s="110">
        <f t="shared" ref="CQ22:DF22" si="69">SUM(AM22,+BO22)</f>
        <v>5700574</v>
      </c>
      <c r="CR22" s="110">
        <f t="shared" si="69"/>
        <v>946781</v>
      </c>
      <c r="CS22" s="110">
        <f t="shared" si="69"/>
        <v>767608</v>
      </c>
      <c r="CT22" s="110">
        <f t="shared" si="69"/>
        <v>0</v>
      </c>
      <c r="CU22" s="110">
        <f t="shared" si="69"/>
        <v>179173</v>
      </c>
      <c r="CV22" s="110">
        <f t="shared" si="69"/>
        <v>0</v>
      </c>
      <c r="CW22" s="110">
        <f t="shared" si="69"/>
        <v>1499893</v>
      </c>
      <c r="CX22" s="110">
        <f t="shared" si="69"/>
        <v>14376</v>
      </c>
      <c r="CY22" s="110">
        <f t="shared" si="69"/>
        <v>1431842</v>
      </c>
      <c r="CZ22" s="110">
        <f t="shared" si="69"/>
        <v>53675</v>
      </c>
      <c r="DA22" s="110">
        <f t="shared" si="69"/>
        <v>0</v>
      </c>
      <c r="DB22" s="110">
        <f t="shared" si="69"/>
        <v>3243383</v>
      </c>
      <c r="DC22" s="110">
        <f t="shared" si="69"/>
        <v>53235</v>
      </c>
      <c r="DD22" s="110">
        <f t="shared" si="69"/>
        <v>2606993</v>
      </c>
      <c r="DE22" s="110">
        <f t="shared" si="69"/>
        <v>475013</v>
      </c>
      <c r="DF22" s="110">
        <f t="shared" si="69"/>
        <v>108142</v>
      </c>
      <c r="DG22" s="111" t="s">
        <v>703</v>
      </c>
      <c r="DH22" s="110">
        <f t="shared" si="28"/>
        <v>10517</v>
      </c>
      <c r="DI22" s="110">
        <f t="shared" si="29"/>
        <v>652780</v>
      </c>
      <c r="DJ22" s="110">
        <f t="shared" si="30"/>
        <v>7122249</v>
      </c>
    </row>
    <row r="23" spans="1:114" s="112" customFormat="1" ht="12.75" customHeight="1">
      <c r="A23" s="108" t="s">
        <v>465</v>
      </c>
      <c r="B23" s="109" t="s">
        <v>466</v>
      </c>
      <c r="C23" s="108" t="s">
        <v>382</v>
      </c>
      <c r="D23" s="110">
        <f t="shared" si="0"/>
        <v>2382757</v>
      </c>
      <c r="E23" s="110">
        <f t="shared" si="1"/>
        <v>2234840</v>
      </c>
      <c r="F23" s="110">
        <v>409791</v>
      </c>
      <c r="G23" s="110">
        <v>0</v>
      </c>
      <c r="H23" s="110">
        <v>821100</v>
      </c>
      <c r="I23" s="110">
        <v>555292</v>
      </c>
      <c r="J23" s="110">
        <v>3093258</v>
      </c>
      <c r="K23" s="110">
        <v>448657</v>
      </c>
      <c r="L23" s="110">
        <v>147917</v>
      </c>
      <c r="M23" s="110">
        <f t="shared" si="2"/>
        <v>53221</v>
      </c>
      <c r="N23" s="110">
        <f t="shared" si="3"/>
        <v>32384</v>
      </c>
      <c r="O23" s="110">
        <v>6869</v>
      </c>
      <c r="P23" s="110">
        <v>0</v>
      </c>
      <c r="Q23" s="110">
        <v>0</v>
      </c>
      <c r="R23" s="110">
        <v>21285</v>
      </c>
      <c r="S23" s="110">
        <v>503939</v>
      </c>
      <c r="T23" s="110">
        <v>4230</v>
      </c>
      <c r="U23" s="110">
        <v>20837</v>
      </c>
      <c r="V23" s="110">
        <f t="shared" ref="V23:AD23" si="70">+SUM(D23,M23)</f>
        <v>2435978</v>
      </c>
      <c r="W23" s="110">
        <f t="shared" si="70"/>
        <v>2267224</v>
      </c>
      <c r="X23" s="110">
        <f t="shared" si="70"/>
        <v>416660</v>
      </c>
      <c r="Y23" s="110">
        <f t="shared" si="70"/>
        <v>0</v>
      </c>
      <c r="Z23" s="110">
        <f t="shared" si="70"/>
        <v>821100</v>
      </c>
      <c r="AA23" s="110">
        <f t="shared" si="70"/>
        <v>576577</v>
      </c>
      <c r="AB23" s="110">
        <f t="shared" si="70"/>
        <v>3597197</v>
      </c>
      <c r="AC23" s="110">
        <f t="shared" si="70"/>
        <v>452887</v>
      </c>
      <c r="AD23" s="110">
        <f t="shared" si="70"/>
        <v>168754</v>
      </c>
      <c r="AE23" s="110">
        <f t="shared" si="5"/>
        <v>1411494</v>
      </c>
      <c r="AF23" s="110">
        <f t="shared" si="6"/>
        <v>1373494</v>
      </c>
      <c r="AG23" s="110">
        <v>0</v>
      </c>
      <c r="AH23" s="110">
        <v>21103</v>
      </c>
      <c r="AI23" s="110">
        <v>1352391</v>
      </c>
      <c r="AJ23" s="110">
        <v>0</v>
      </c>
      <c r="AK23" s="110">
        <v>38000</v>
      </c>
      <c r="AL23" s="111" t="s">
        <v>703</v>
      </c>
      <c r="AM23" s="110">
        <f t="shared" si="7"/>
        <v>4017561</v>
      </c>
      <c r="AN23" s="110">
        <f t="shared" si="8"/>
        <v>735206</v>
      </c>
      <c r="AO23" s="110">
        <v>412850</v>
      </c>
      <c r="AP23" s="110">
        <v>0</v>
      </c>
      <c r="AQ23" s="110">
        <v>305553</v>
      </c>
      <c r="AR23" s="110">
        <v>16803</v>
      </c>
      <c r="AS23" s="110">
        <f t="shared" si="9"/>
        <v>1272486</v>
      </c>
      <c r="AT23" s="110">
        <v>0</v>
      </c>
      <c r="AU23" s="110">
        <v>1224717</v>
      </c>
      <c r="AV23" s="110">
        <v>47769</v>
      </c>
      <c r="AW23" s="110">
        <v>1318</v>
      </c>
      <c r="AX23" s="110">
        <f t="shared" si="10"/>
        <v>2008551</v>
      </c>
      <c r="AY23" s="110">
        <v>0</v>
      </c>
      <c r="AZ23" s="110">
        <v>1736839</v>
      </c>
      <c r="BA23" s="110">
        <v>249745</v>
      </c>
      <c r="BB23" s="110">
        <v>21967</v>
      </c>
      <c r="BC23" s="111" t="s">
        <v>703</v>
      </c>
      <c r="BD23" s="110">
        <v>0</v>
      </c>
      <c r="BE23" s="110">
        <v>46960</v>
      </c>
      <c r="BF23" s="110">
        <f t="shared" si="11"/>
        <v>5476015</v>
      </c>
      <c r="BG23" s="110">
        <f t="shared" si="12"/>
        <v>80029</v>
      </c>
      <c r="BH23" s="110">
        <f t="shared" si="13"/>
        <v>59249</v>
      </c>
      <c r="BI23" s="110">
        <v>0</v>
      </c>
      <c r="BJ23" s="110">
        <v>59249</v>
      </c>
      <c r="BK23" s="110">
        <v>0</v>
      </c>
      <c r="BL23" s="110">
        <v>0</v>
      </c>
      <c r="BM23" s="110">
        <v>20780</v>
      </c>
      <c r="BN23" s="111" t="s">
        <v>703</v>
      </c>
      <c r="BO23" s="110">
        <f t="shared" si="14"/>
        <v>477131</v>
      </c>
      <c r="BP23" s="110">
        <f t="shared" si="15"/>
        <v>117079</v>
      </c>
      <c r="BQ23" s="110">
        <v>105851</v>
      </c>
      <c r="BR23" s="110">
        <v>0</v>
      </c>
      <c r="BS23" s="110">
        <v>11228</v>
      </c>
      <c r="BT23" s="110">
        <v>0</v>
      </c>
      <c r="BU23" s="110">
        <f t="shared" si="16"/>
        <v>204464</v>
      </c>
      <c r="BV23" s="110">
        <v>0</v>
      </c>
      <c r="BW23" s="110">
        <v>204464</v>
      </c>
      <c r="BX23" s="110">
        <v>0</v>
      </c>
      <c r="BY23" s="110">
        <v>0</v>
      </c>
      <c r="BZ23" s="110">
        <f t="shared" si="17"/>
        <v>155588</v>
      </c>
      <c r="CA23" s="110">
        <v>0</v>
      </c>
      <c r="CB23" s="110">
        <v>141517</v>
      </c>
      <c r="CC23" s="110">
        <v>12443</v>
      </c>
      <c r="CD23" s="110">
        <v>1628</v>
      </c>
      <c r="CE23" s="111" t="s">
        <v>703</v>
      </c>
      <c r="CF23" s="110">
        <v>0</v>
      </c>
      <c r="CG23" s="110">
        <v>0</v>
      </c>
      <c r="CH23" s="110">
        <f t="shared" si="18"/>
        <v>557160</v>
      </c>
      <c r="CI23" s="110">
        <f t="shared" ref="CI23:CO23" si="71">SUM(AE23,+BG23)</f>
        <v>1491523</v>
      </c>
      <c r="CJ23" s="110">
        <f t="shared" si="71"/>
        <v>1432743</v>
      </c>
      <c r="CK23" s="110">
        <f t="shared" si="71"/>
        <v>0</v>
      </c>
      <c r="CL23" s="110">
        <f t="shared" si="71"/>
        <v>80352</v>
      </c>
      <c r="CM23" s="110">
        <f t="shared" si="71"/>
        <v>1352391</v>
      </c>
      <c r="CN23" s="110">
        <f t="shared" si="71"/>
        <v>0</v>
      </c>
      <c r="CO23" s="110">
        <f t="shared" si="71"/>
        <v>58780</v>
      </c>
      <c r="CP23" s="111" t="s">
        <v>703</v>
      </c>
      <c r="CQ23" s="110">
        <f t="shared" ref="CQ23:DF23" si="72">SUM(AM23,+BO23)</f>
        <v>4494692</v>
      </c>
      <c r="CR23" s="110">
        <f t="shared" si="72"/>
        <v>852285</v>
      </c>
      <c r="CS23" s="110">
        <f t="shared" si="72"/>
        <v>518701</v>
      </c>
      <c r="CT23" s="110">
        <f t="shared" si="72"/>
        <v>0</v>
      </c>
      <c r="CU23" s="110">
        <f t="shared" si="72"/>
        <v>316781</v>
      </c>
      <c r="CV23" s="110">
        <f t="shared" si="72"/>
        <v>16803</v>
      </c>
      <c r="CW23" s="110">
        <f t="shared" si="72"/>
        <v>1476950</v>
      </c>
      <c r="CX23" s="110">
        <f t="shared" si="72"/>
        <v>0</v>
      </c>
      <c r="CY23" s="110">
        <f t="shared" si="72"/>
        <v>1429181</v>
      </c>
      <c r="CZ23" s="110">
        <f t="shared" si="72"/>
        <v>47769</v>
      </c>
      <c r="DA23" s="110">
        <f t="shared" si="72"/>
        <v>1318</v>
      </c>
      <c r="DB23" s="110">
        <f t="shared" si="72"/>
        <v>2164139</v>
      </c>
      <c r="DC23" s="110">
        <f t="shared" si="72"/>
        <v>0</v>
      </c>
      <c r="DD23" s="110">
        <f t="shared" si="72"/>
        <v>1878356</v>
      </c>
      <c r="DE23" s="110">
        <f t="shared" si="72"/>
        <v>262188</v>
      </c>
      <c r="DF23" s="110">
        <f t="shared" si="72"/>
        <v>23595</v>
      </c>
      <c r="DG23" s="111" t="s">
        <v>703</v>
      </c>
      <c r="DH23" s="110">
        <f t="shared" si="28"/>
        <v>0</v>
      </c>
      <c r="DI23" s="110">
        <f t="shared" si="29"/>
        <v>46960</v>
      </c>
      <c r="DJ23" s="110">
        <f t="shared" si="30"/>
        <v>6033175</v>
      </c>
    </row>
    <row r="24" spans="1:114" s="112" customFormat="1" ht="12.75" customHeight="1">
      <c r="A24" s="108" t="s">
        <v>473</v>
      </c>
      <c r="B24" s="109" t="s">
        <v>474</v>
      </c>
      <c r="C24" s="108" t="s">
        <v>382</v>
      </c>
      <c r="D24" s="110">
        <f t="shared" si="0"/>
        <v>788644</v>
      </c>
      <c r="E24" s="110">
        <f t="shared" si="1"/>
        <v>731936</v>
      </c>
      <c r="F24" s="110">
        <v>3960</v>
      </c>
      <c r="G24" s="110">
        <v>2679</v>
      </c>
      <c r="H24" s="110">
        <v>309000</v>
      </c>
      <c r="I24" s="110">
        <v>337297</v>
      </c>
      <c r="J24" s="110">
        <v>3656867</v>
      </c>
      <c r="K24" s="110">
        <v>79000</v>
      </c>
      <c r="L24" s="110">
        <v>56708</v>
      </c>
      <c r="M24" s="110">
        <f t="shared" si="2"/>
        <v>387756</v>
      </c>
      <c r="N24" s="110">
        <f t="shared" si="3"/>
        <v>284528</v>
      </c>
      <c r="O24" s="110">
        <v>0</v>
      </c>
      <c r="P24" s="110">
        <v>0</v>
      </c>
      <c r="Q24" s="110">
        <v>271300</v>
      </c>
      <c r="R24" s="110">
        <v>9289</v>
      </c>
      <c r="S24" s="110">
        <v>453173</v>
      </c>
      <c r="T24" s="110">
        <v>3939</v>
      </c>
      <c r="U24" s="110">
        <v>103228</v>
      </c>
      <c r="V24" s="110">
        <f t="shared" ref="V24:AD24" si="73">+SUM(D24,M24)</f>
        <v>1176400</v>
      </c>
      <c r="W24" s="110">
        <f t="shared" si="73"/>
        <v>1016464</v>
      </c>
      <c r="X24" s="110">
        <f t="shared" si="73"/>
        <v>3960</v>
      </c>
      <c r="Y24" s="110">
        <f t="shared" si="73"/>
        <v>2679</v>
      </c>
      <c r="Z24" s="110">
        <f t="shared" si="73"/>
        <v>580300</v>
      </c>
      <c r="AA24" s="110">
        <f t="shared" si="73"/>
        <v>346586</v>
      </c>
      <c r="AB24" s="110">
        <f t="shared" si="73"/>
        <v>4110040</v>
      </c>
      <c r="AC24" s="110">
        <f t="shared" si="73"/>
        <v>82939</v>
      </c>
      <c r="AD24" s="110">
        <f t="shared" si="73"/>
        <v>159936</v>
      </c>
      <c r="AE24" s="110">
        <f t="shared" si="5"/>
        <v>66735</v>
      </c>
      <c r="AF24" s="110">
        <f t="shared" si="6"/>
        <v>2916</v>
      </c>
      <c r="AG24" s="110">
        <v>0</v>
      </c>
      <c r="AH24" s="110">
        <v>2916</v>
      </c>
      <c r="AI24" s="110">
        <v>0</v>
      </c>
      <c r="AJ24" s="110">
        <v>0</v>
      </c>
      <c r="AK24" s="110">
        <v>63819</v>
      </c>
      <c r="AL24" s="111" t="s">
        <v>703</v>
      </c>
      <c r="AM24" s="110">
        <f t="shared" si="7"/>
        <v>4181600</v>
      </c>
      <c r="AN24" s="110">
        <f t="shared" si="8"/>
        <v>255558</v>
      </c>
      <c r="AO24" s="110">
        <v>187810</v>
      </c>
      <c r="AP24" s="110">
        <v>0</v>
      </c>
      <c r="AQ24" s="110">
        <v>62608</v>
      </c>
      <c r="AR24" s="110">
        <v>5140</v>
      </c>
      <c r="AS24" s="110">
        <f t="shared" si="9"/>
        <v>1268872</v>
      </c>
      <c r="AT24" s="110">
        <v>1014</v>
      </c>
      <c r="AU24" s="110">
        <v>1210377</v>
      </c>
      <c r="AV24" s="110">
        <v>57481</v>
      </c>
      <c r="AW24" s="110">
        <v>0</v>
      </c>
      <c r="AX24" s="110">
        <f t="shared" si="10"/>
        <v>2644062</v>
      </c>
      <c r="AY24" s="110">
        <v>362546</v>
      </c>
      <c r="AZ24" s="110">
        <v>2056629</v>
      </c>
      <c r="BA24" s="110">
        <v>223381</v>
      </c>
      <c r="BB24" s="110">
        <v>1506</v>
      </c>
      <c r="BC24" s="111" t="s">
        <v>703</v>
      </c>
      <c r="BD24" s="110">
        <v>13108</v>
      </c>
      <c r="BE24" s="110">
        <v>197176</v>
      </c>
      <c r="BF24" s="110">
        <f t="shared" si="11"/>
        <v>4445511</v>
      </c>
      <c r="BG24" s="110">
        <f t="shared" si="12"/>
        <v>249527</v>
      </c>
      <c r="BH24" s="110">
        <f t="shared" si="13"/>
        <v>249527</v>
      </c>
      <c r="BI24" s="110">
        <v>0</v>
      </c>
      <c r="BJ24" s="110">
        <v>249527</v>
      </c>
      <c r="BK24" s="110">
        <v>0</v>
      </c>
      <c r="BL24" s="110">
        <v>0</v>
      </c>
      <c r="BM24" s="110">
        <v>0</v>
      </c>
      <c r="BN24" s="111" t="s">
        <v>703</v>
      </c>
      <c r="BO24" s="110">
        <f t="shared" si="14"/>
        <v>490835</v>
      </c>
      <c r="BP24" s="110">
        <f t="shared" si="15"/>
        <v>27370</v>
      </c>
      <c r="BQ24" s="110">
        <v>27370</v>
      </c>
      <c r="BR24" s="110">
        <v>0</v>
      </c>
      <c r="BS24" s="110">
        <v>0</v>
      </c>
      <c r="BT24" s="110">
        <v>0</v>
      </c>
      <c r="BU24" s="110">
        <f t="shared" si="16"/>
        <v>285474</v>
      </c>
      <c r="BV24" s="110">
        <v>0</v>
      </c>
      <c r="BW24" s="110">
        <v>285437</v>
      </c>
      <c r="BX24" s="110">
        <v>37</v>
      </c>
      <c r="BY24" s="110">
        <v>0</v>
      </c>
      <c r="BZ24" s="110">
        <f t="shared" si="17"/>
        <v>177922</v>
      </c>
      <c r="CA24" s="110">
        <v>0</v>
      </c>
      <c r="CB24" s="110">
        <v>163661</v>
      </c>
      <c r="CC24" s="110">
        <v>4038</v>
      </c>
      <c r="CD24" s="110">
        <v>10223</v>
      </c>
      <c r="CE24" s="111" t="s">
        <v>703</v>
      </c>
      <c r="CF24" s="110">
        <v>69</v>
      </c>
      <c r="CG24" s="110">
        <v>100567</v>
      </c>
      <c r="CH24" s="110">
        <f t="shared" si="18"/>
        <v>840929</v>
      </c>
      <c r="CI24" s="110">
        <f t="shared" ref="CI24:CO24" si="74">SUM(AE24,+BG24)</f>
        <v>316262</v>
      </c>
      <c r="CJ24" s="110">
        <f t="shared" si="74"/>
        <v>252443</v>
      </c>
      <c r="CK24" s="110">
        <f t="shared" si="74"/>
        <v>0</v>
      </c>
      <c r="CL24" s="110">
        <f t="shared" si="74"/>
        <v>252443</v>
      </c>
      <c r="CM24" s="110">
        <f t="shared" si="74"/>
        <v>0</v>
      </c>
      <c r="CN24" s="110">
        <f t="shared" si="74"/>
        <v>0</v>
      </c>
      <c r="CO24" s="110">
        <f t="shared" si="74"/>
        <v>63819</v>
      </c>
      <c r="CP24" s="111" t="s">
        <v>703</v>
      </c>
      <c r="CQ24" s="110">
        <f t="shared" ref="CQ24:DF24" si="75">SUM(AM24,+BO24)</f>
        <v>4672435</v>
      </c>
      <c r="CR24" s="110">
        <f t="shared" si="75"/>
        <v>282928</v>
      </c>
      <c r="CS24" s="110">
        <f t="shared" si="75"/>
        <v>215180</v>
      </c>
      <c r="CT24" s="110">
        <f t="shared" si="75"/>
        <v>0</v>
      </c>
      <c r="CU24" s="110">
        <f t="shared" si="75"/>
        <v>62608</v>
      </c>
      <c r="CV24" s="110">
        <f t="shared" si="75"/>
        <v>5140</v>
      </c>
      <c r="CW24" s="110">
        <f t="shared" si="75"/>
        <v>1554346</v>
      </c>
      <c r="CX24" s="110">
        <f t="shared" si="75"/>
        <v>1014</v>
      </c>
      <c r="CY24" s="110">
        <f t="shared" si="75"/>
        <v>1495814</v>
      </c>
      <c r="CZ24" s="110">
        <f t="shared" si="75"/>
        <v>57518</v>
      </c>
      <c r="DA24" s="110">
        <f t="shared" si="75"/>
        <v>0</v>
      </c>
      <c r="DB24" s="110">
        <f t="shared" si="75"/>
        <v>2821984</v>
      </c>
      <c r="DC24" s="110">
        <f t="shared" si="75"/>
        <v>362546</v>
      </c>
      <c r="DD24" s="110">
        <f t="shared" si="75"/>
        <v>2220290</v>
      </c>
      <c r="DE24" s="110">
        <f t="shared" si="75"/>
        <v>227419</v>
      </c>
      <c r="DF24" s="110">
        <f t="shared" si="75"/>
        <v>11729</v>
      </c>
      <c r="DG24" s="111" t="s">
        <v>703</v>
      </c>
      <c r="DH24" s="110">
        <f t="shared" si="28"/>
        <v>13177</v>
      </c>
      <c r="DI24" s="110">
        <f t="shared" si="29"/>
        <v>297743</v>
      </c>
      <c r="DJ24" s="110">
        <f t="shared" si="30"/>
        <v>5286440</v>
      </c>
    </row>
    <row r="25" spans="1:114" s="112" customFormat="1" ht="12.75" customHeight="1">
      <c r="A25" s="108" t="s">
        <v>482</v>
      </c>
      <c r="B25" s="109" t="s">
        <v>483</v>
      </c>
      <c r="C25" s="108" t="s">
        <v>388</v>
      </c>
      <c r="D25" s="110">
        <f t="shared" si="0"/>
        <v>3232004</v>
      </c>
      <c r="E25" s="110">
        <f t="shared" si="1"/>
        <v>3071967</v>
      </c>
      <c r="F25" s="110">
        <v>700320</v>
      </c>
      <c r="G25" s="110">
        <v>5681</v>
      </c>
      <c r="H25" s="110">
        <v>1183247</v>
      </c>
      <c r="I25" s="110">
        <v>1122683</v>
      </c>
      <c r="J25" s="110">
        <v>3070943</v>
      </c>
      <c r="K25" s="110">
        <v>60036</v>
      </c>
      <c r="L25" s="110">
        <v>160037</v>
      </c>
      <c r="M25" s="110">
        <f t="shared" si="2"/>
        <v>188252</v>
      </c>
      <c r="N25" s="110">
        <f t="shared" si="3"/>
        <v>122741</v>
      </c>
      <c r="O25" s="110">
        <v>0</v>
      </c>
      <c r="P25" s="110">
        <v>0</v>
      </c>
      <c r="Q25" s="110">
        <v>0</v>
      </c>
      <c r="R25" s="110">
        <v>76358</v>
      </c>
      <c r="S25" s="110">
        <v>616411</v>
      </c>
      <c r="T25" s="110">
        <v>46383</v>
      </c>
      <c r="U25" s="110">
        <v>65511</v>
      </c>
      <c r="V25" s="110">
        <f t="shared" ref="V25:AD25" si="76">+SUM(D25,M25)</f>
        <v>3420256</v>
      </c>
      <c r="W25" s="110">
        <f t="shared" si="76"/>
        <v>3194708</v>
      </c>
      <c r="X25" s="110">
        <f t="shared" si="76"/>
        <v>700320</v>
      </c>
      <c r="Y25" s="110">
        <f t="shared" si="76"/>
        <v>5681</v>
      </c>
      <c r="Z25" s="110">
        <f t="shared" si="76"/>
        <v>1183247</v>
      </c>
      <c r="AA25" s="110">
        <f t="shared" si="76"/>
        <v>1199041</v>
      </c>
      <c r="AB25" s="110">
        <f t="shared" si="76"/>
        <v>3687354</v>
      </c>
      <c r="AC25" s="110">
        <f t="shared" si="76"/>
        <v>106419</v>
      </c>
      <c r="AD25" s="110">
        <f t="shared" si="76"/>
        <v>225548</v>
      </c>
      <c r="AE25" s="110">
        <f t="shared" si="5"/>
        <v>2147143</v>
      </c>
      <c r="AF25" s="110">
        <f t="shared" si="6"/>
        <v>2103311</v>
      </c>
      <c r="AG25" s="110">
        <v>0</v>
      </c>
      <c r="AH25" s="110">
        <v>451316</v>
      </c>
      <c r="AI25" s="110">
        <v>1608095</v>
      </c>
      <c r="AJ25" s="110">
        <v>43900</v>
      </c>
      <c r="AK25" s="110">
        <v>43832</v>
      </c>
      <c r="AL25" s="111" t="s">
        <v>703</v>
      </c>
      <c r="AM25" s="110">
        <f t="shared" si="7"/>
        <v>3359671</v>
      </c>
      <c r="AN25" s="110">
        <f t="shared" si="8"/>
        <v>342675</v>
      </c>
      <c r="AO25" s="110">
        <v>239635</v>
      </c>
      <c r="AP25" s="110">
        <v>0</v>
      </c>
      <c r="AQ25" s="110">
        <v>103040</v>
      </c>
      <c r="AR25" s="110">
        <v>0</v>
      </c>
      <c r="AS25" s="110">
        <f t="shared" si="9"/>
        <v>941775</v>
      </c>
      <c r="AT25" s="110">
        <v>0</v>
      </c>
      <c r="AU25" s="110">
        <v>936001</v>
      </c>
      <c r="AV25" s="110">
        <v>5774</v>
      </c>
      <c r="AW25" s="110">
        <v>0</v>
      </c>
      <c r="AX25" s="110">
        <f t="shared" si="10"/>
        <v>2075221</v>
      </c>
      <c r="AY25" s="110">
        <v>177260</v>
      </c>
      <c r="AZ25" s="110">
        <v>1372625</v>
      </c>
      <c r="BA25" s="110">
        <v>404870</v>
      </c>
      <c r="BB25" s="110">
        <v>120466</v>
      </c>
      <c r="BC25" s="111" t="s">
        <v>703</v>
      </c>
      <c r="BD25" s="110">
        <v>0</v>
      </c>
      <c r="BE25" s="110">
        <v>796133</v>
      </c>
      <c r="BF25" s="110">
        <f t="shared" si="11"/>
        <v>6302947</v>
      </c>
      <c r="BG25" s="110">
        <f t="shared" si="12"/>
        <v>0</v>
      </c>
      <c r="BH25" s="110">
        <f t="shared" si="13"/>
        <v>0</v>
      </c>
      <c r="BI25" s="110">
        <v>0</v>
      </c>
      <c r="BJ25" s="110">
        <v>0</v>
      </c>
      <c r="BK25" s="110">
        <v>0</v>
      </c>
      <c r="BL25" s="110">
        <v>0</v>
      </c>
      <c r="BM25" s="110">
        <v>0</v>
      </c>
      <c r="BN25" s="111" t="s">
        <v>703</v>
      </c>
      <c r="BO25" s="110">
        <f t="shared" si="14"/>
        <v>625228</v>
      </c>
      <c r="BP25" s="110">
        <f t="shared" si="15"/>
        <v>118475</v>
      </c>
      <c r="BQ25" s="110">
        <v>64990</v>
      </c>
      <c r="BR25" s="110">
        <v>0</v>
      </c>
      <c r="BS25" s="110">
        <v>53485</v>
      </c>
      <c r="BT25" s="110">
        <v>0</v>
      </c>
      <c r="BU25" s="110">
        <f t="shared" si="16"/>
        <v>288912</v>
      </c>
      <c r="BV25" s="110">
        <v>0</v>
      </c>
      <c r="BW25" s="110">
        <v>288912</v>
      </c>
      <c r="BX25" s="110">
        <v>0</v>
      </c>
      <c r="BY25" s="110">
        <v>0</v>
      </c>
      <c r="BZ25" s="110">
        <f t="shared" si="17"/>
        <v>215768</v>
      </c>
      <c r="CA25" s="110">
        <v>4089</v>
      </c>
      <c r="CB25" s="110">
        <v>8280</v>
      </c>
      <c r="CC25" s="110">
        <v>47042</v>
      </c>
      <c r="CD25" s="110">
        <v>156357</v>
      </c>
      <c r="CE25" s="111" t="s">
        <v>703</v>
      </c>
      <c r="CF25" s="110">
        <v>2073</v>
      </c>
      <c r="CG25" s="110">
        <v>179435</v>
      </c>
      <c r="CH25" s="110">
        <f t="shared" si="18"/>
        <v>804663</v>
      </c>
      <c r="CI25" s="110">
        <f t="shared" ref="CI25:CO25" si="77">SUM(AE25,+BG25)</f>
        <v>2147143</v>
      </c>
      <c r="CJ25" s="110">
        <f t="shared" si="77"/>
        <v>2103311</v>
      </c>
      <c r="CK25" s="110">
        <f t="shared" si="77"/>
        <v>0</v>
      </c>
      <c r="CL25" s="110">
        <f t="shared" si="77"/>
        <v>451316</v>
      </c>
      <c r="CM25" s="110">
        <f t="shared" si="77"/>
        <v>1608095</v>
      </c>
      <c r="CN25" s="110">
        <f t="shared" si="77"/>
        <v>43900</v>
      </c>
      <c r="CO25" s="110">
        <f t="shared" si="77"/>
        <v>43832</v>
      </c>
      <c r="CP25" s="111" t="s">
        <v>703</v>
      </c>
      <c r="CQ25" s="110">
        <f t="shared" ref="CQ25:DF25" si="78">SUM(AM25,+BO25)</f>
        <v>3984899</v>
      </c>
      <c r="CR25" s="110">
        <f t="shared" si="78"/>
        <v>461150</v>
      </c>
      <c r="CS25" s="110">
        <f t="shared" si="78"/>
        <v>304625</v>
      </c>
      <c r="CT25" s="110">
        <f t="shared" si="78"/>
        <v>0</v>
      </c>
      <c r="CU25" s="110">
        <f t="shared" si="78"/>
        <v>156525</v>
      </c>
      <c r="CV25" s="110">
        <f t="shared" si="78"/>
        <v>0</v>
      </c>
      <c r="CW25" s="110">
        <f t="shared" si="78"/>
        <v>1230687</v>
      </c>
      <c r="CX25" s="110">
        <f t="shared" si="78"/>
        <v>0</v>
      </c>
      <c r="CY25" s="110">
        <f t="shared" si="78"/>
        <v>1224913</v>
      </c>
      <c r="CZ25" s="110">
        <f t="shared" si="78"/>
        <v>5774</v>
      </c>
      <c r="DA25" s="110">
        <f t="shared" si="78"/>
        <v>0</v>
      </c>
      <c r="DB25" s="110">
        <f t="shared" si="78"/>
        <v>2290989</v>
      </c>
      <c r="DC25" s="110">
        <f t="shared" si="78"/>
        <v>181349</v>
      </c>
      <c r="DD25" s="110">
        <f t="shared" si="78"/>
        <v>1380905</v>
      </c>
      <c r="DE25" s="110">
        <f t="shared" si="78"/>
        <v>451912</v>
      </c>
      <c r="DF25" s="110">
        <f t="shared" si="78"/>
        <v>276823</v>
      </c>
      <c r="DG25" s="111" t="s">
        <v>703</v>
      </c>
      <c r="DH25" s="110">
        <f t="shared" si="28"/>
        <v>2073</v>
      </c>
      <c r="DI25" s="110">
        <f t="shared" si="29"/>
        <v>975568</v>
      </c>
      <c r="DJ25" s="110">
        <f t="shared" si="30"/>
        <v>7107610</v>
      </c>
    </row>
    <row r="26" spans="1:114" s="112" customFormat="1" ht="12.75" customHeight="1">
      <c r="A26" s="108" t="s">
        <v>488</v>
      </c>
      <c r="B26" s="109" t="s">
        <v>489</v>
      </c>
      <c r="C26" s="108" t="s">
        <v>360</v>
      </c>
      <c r="D26" s="110">
        <f t="shared" si="0"/>
        <v>23475842</v>
      </c>
      <c r="E26" s="110">
        <f t="shared" si="1"/>
        <v>23206926</v>
      </c>
      <c r="F26" s="110">
        <v>10259200</v>
      </c>
      <c r="G26" s="110">
        <v>553</v>
      </c>
      <c r="H26" s="110">
        <v>9829080</v>
      </c>
      <c r="I26" s="110">
        <v>2484535</v>
      </c>
      <c r="J26" s="110">
        <v>13128182</v>
      </c>
      <c r="K26" s="110">
        <v>633558</v>
      </c>
      <c r="L26" s="110">
        <v>268916</v>
      </c>
      <c r="M26" s="110">
        <f t="shared" si="2"/>
        <v>852175</v>
      </c>
      <c r="N26" s="110">
        <f t="shared" si="3"/>
        <v>577215</v>
      </c>
      <c r="O26" s="110">
        <v>0</v>
      </c>
      <c r="P26" s="110">
        <v>0</v>
      </c>
      <c r="Q26" s="110">
        <v>0</v>
      </c>
      <c r="R26" s="110">
        <v>481355</v>
      </c>
      <c r="S26" s="110">
        <v>2505890</v>
      </c>
      <c r="T26" s="110">
        <v>95860</v>
      </c>
      <c r="U26" s="110">
        <v>274960</v>
      </c>
      <c r="V26" s="110">
        <f t="shared" ref="V26:AD26" si="79">+SUM(D26,M26)</f>
        <v>24328017</v>
      </c>
      <c r="W26" s="110">
        <f t="shared" si="79"/>
        <v>23784141</v>
      </c>
      <c r="X26" s="110">
        <f t="shared" si="79"/>
        <v>10259200</v>
      </c>
      <c r="Y26" s="110">
        <f t="shared" si="79"/>
        <v>553</v>
      </c>
      <c r="Z26" s="110">
        <f t="shared" si="79"/>
        <v>9829080</v>
      </c>
      <c r="AA26" s="110">
        <f t="shared" si="79"/>
        <v>2965890</v>
      </c>
      <c r="AB26" s="110">
        <f t="shared" si="79"/>
        <v>15634072</v>
      </c>
      <c r="AC26" s="110">
        <f t="shared" si="79"/>
        <v>729418</v>
      </c>
      <c r="AD26" s="110">
        <f t="shared" si="79"/>
        <v>543876</v>
      </c>
      <c r="AE26" s="110">
        <f t="shared" si="5"/>
        <v>27004269</v>
      </c>
      <c r="AF26" s="110">
        <f t="shared" si="6"/>
        <v>26929100</v>
      </c>
      <c r="AG26" s="110">
        <v>0</v>
      </c>
      <c r="AH26" s="110">
        <v>26596901</v>
      </c>
      <c r="AI26" s="110">
        <v>332199</v>
      </c>
      <c r="AJ26" s="110">
        <v>0</v>
      </c>
      <c r="AK26" s="110">
        <v>75169</v>
      </c>
      <c r="AL26" s="111" t="s">
        <v>703</v>
      </c>
      <c r="AM26" s="110">
        <f t="shared" si="7"/>
        <v>8063650</v>
      </c>
      <c r="AN26" s="110">
        <f t="shared" si="8"/>
        <v>1252452</v>
      </c>
      <c r="AO26" s="110">
        <v>779170</v>
      </c>
      <c r="AP26" s="110">
        <v>0</v>
      </c>
      <c r="AQ26" s="110">
        <v>446532</v>
      </c>
      <c r="AR26" s="110">
        <v>26750</v>
      </c>
      <c r="AS26" s="110">
        <f t="shared" si="9"/>
        <v>3235211</v>
      </c>
      <c r="AT26" s="110">
        <v>0</v>
      </c>
      <c r="AU26" s="110">
        <v>3143663</v>
      </c>
      <c r="AV26" s="110">
        <v>91548</v>
      </c>
      <c r="AW26" s="110">
        <v>7948</v>
      </c>
      <c r="AX26" s="110">
        <f t="shared" si="10"/>
        <v>3553428</v>
      </c>
      <c r="AY26" s="110">
        <v>202850</v>
      </c>
      <c r="AZ26" s="110">
        <v>3036793</v>
      </c>
      <c r="BA26" s="110">
        <v>276287</v>
      </c>
      <c r="BB26" s="110">
        <v>37498</v>
      </c>
      <c r="BC26" s="111" t="s">
        <v>703</v>
      </c>
      <c r="BD26" s="110">
        <v>14611</v>
      </c>
      <c r="BE26" s="110">
        <v>1536105</v>
      </c>
      <c r="BF26" s="110">
        <f t="shared" si="11"/>
        <v>36604024</v>
      </c>
      <c r="BG26" s="110">
        <f t="shared" si="12"/>
        <v>28372</v>
      </c>
      <c r="BH26" s="110">
        <f t="shared" si="13"/>
        <v>28372</v>
      </c>
      <c r="BI26" s="110">
        <v>0</v>
      </c>
      <c r="BJ26" s="110">
        <v>23231</v>
      </c>
      <c r="BK26" s="110">
        <v>0</v>
      </c>
      <c r="BL26" s="110">
        <v>5141</v>
      </c>
      <c r="BM26" s="110">
        <v>0</v>
      </c>
      <c r="BN26" s="111" t="s">
        <v>703</v>
      </c>
      <c r="BO26" s="110">
        <f t="shared" si="14"/>
        <v>3124698</v>
      </c>
      <c r="BP26" s="110">
        <f t="shared" si="15"/>
        <v>591743</v>
      </c>
      <c r="BQ26" s="110">
        <v>401089</v>
      </c>
      <c r="BR26" s="110">
        <v>7246</v>
      </c>
      <c r="BS26" s="110">
        <v>183408</v>
      </c>
      <c r="BT26" s="110">
        <v>0</v>
      </c>
      <c r="BU26" s="110">
        <f t="shared" si="16"/>
        <v>1698696</v>
      </c>
      <c r="BV26" s="110">
        <v>43233</v>
      </c>
      <c r="BW26" s="110">
        <v>1654901</v>
      </c>
      <c r="BX26" s="110">
        <v>562</v>
      </c>
      <c r="BY26" s="110">
        <v>359</v>
      </c>
      <c r="BZ26" s="110">
        <f t="shared" si="17"/>
        <v>833363</v>
      </c>
      <c r="CA26" s="110">
        <v>155286</v>
      </c>
      <c r="CB26" s="110">
        <v>623261</v>
      </c>
      <c r="CC26" s="110">
        <v>47080</v>
      </c>
      <c r="CD26" s="110">
        <v>7736</v>
      </c>
      <c r="CE26" s="111" t="s">
        <v>703</v>
      </c>
      <c r="CF26" s="110">
        <v>537</v>
      </c>
      <c r="CG26" s="110">
        <v>204995</v>
      </c>
      <c r="CH26" s="110">
        <f t="shared" si="18"/>
        <v>3358065</v>
      </c>
      <c r="CI26" s="110">
        <f t="shared" ref="CI26:CO26" si="80">SUM(AE26,+BG26)</f>
        <v>27032641</v>
      </c>
      <c r="CJ26" s="110">
        <f t="shared" si="80"/>
        <v>26957472</v>
      </c>
      <c r="CK26" s="110">
        <f t="shared" si="80"/>
        <v>0</v>
      </c>
      <c r="CL26" s="110">
        <f t="shared" si="80"/>
        <v>26620132</v>
      </c>
      <c r="CM26" s="110">
        <f t="shared" si="80"/>
        <v>332199</v>
      </c>
      <c r="CN26" s="110">
        <f t="shared" si="80"/>
        <v>5141</v>
      </c>
      <c r="CO26" s="110">
        <f t="shared" si="80"/>
        <v>75169</v>
      </c>
      <c r="CP26" s="111" t="s">
        <v>703</v>
      </c>
      <c r="CQ26" s="110">
        <f t="shared" ref="CQ26:DF26" si="81">SUM(AM26,+BO26)</f>
        <v>11188348</v>
      </c>
      <c r="CR26" s="110">
        <f t="shared" si="81"/>
        <v>1844195</v>
      </c>
      <c r="CS26" s="110">
        <f t="shared" si="81"/>
        <v>1180259</v>
      </c>
      <c r="CT26" s="110">
        <f t="shared" si="81"/>
        <v>7246</v>
      </c>
      <c r="CU26" s="110">
        <f t="shared" si="81"/>
        <v>629940</v>
      </c>
      <c r="CV26" s="110">
        <f t="shared" si="81"/>
        <v>26750</v>
      </c>
      <c r="CW26" s="110">
        <f t="shared" si="81"/>
        <v>4933907</v>
      </c>
      <c r="CX26" s="110">
        <f t="shared" si="81"/>
        <v>43233</v>
      </c>
      <c r="CY26" s="110">
        <f t="shared" si="81"/>
        <v>4798564</v>
      </c>
      <c r="CZ26" s="110">
        <f t="shared" si="81"/>
        <v>92110</v>
      </c>
      <c r="DA26" s="110">
        <f t="shared" si="81"/>
        <v>8307</v>
      </c>
      <c r="DB26" s="110">
        <f t="shared" si="81"/>
        <v>4386791</v>
      </c>
      <c r="DC26" s="110">
        <f t="shared" si="81"/>
        <v>358136</v>
      </c>
      <c r="DD26" s="110">
        <f t="shared" si="81"/>
        <v>3660054</v>
      </c>
      <c r="DE26" s="110">
        <f t="shared" si="81"/>
        <v>323367</v>
      </c>
      <c r="DF26" s="110">
        <f t="shared" si="81"/>
        <v>45234</v>
      </c>
      <c r="DG26" s="111" t="s">
        <v>703</v>
      </c>
      <c r="DH26" s="110">
        <f t="shared" si="28"/>
        <v>15148</v>
      </c>
      <c r="DI26" s="110">
        <f t="shared" si="29"/>
        <v>1741100</v>
      </c>
      <c r="DJ26" s="110">
        <f t="shared" si="30"/>
        <v>39962089</v>
      </c>
    </row>
    <row r="27" spans="1:114" s="112" customFormat="1" ht="12.75" customHeight="1">
      <c r="A27" s="108" t="s">
        <v>495</v>
      </c>
      <c r="B27" s="109" t="s">
        <v>496</v>
      </c>
      <c r="C27" s="108" t="s">
        <v>355</v>
      </c>
      <c r="D27" s="110">
        <f t="shared" si="0"/>
        <v>2575114</v>
      </c>
      <c r="E27" s="110">
        <f t="shared" si="1"/>
        <v>2404273</v>
      </c>
      <c r="F27" s="110">
        <v>444223</v>
      </c>
      <c r="G27" s="110">
        <v>0</v>
      </c>
      <c r="H27" s="110">
        <v>854400</v>
      </c>
      <c r="I27" s="110">
        <v>728116</v>
      </c>
      <c r="J27" s="110">
        <v>4477121</v>
      </c>
      <c r="K27" s="110">
        <v>377534</v>
      </c>
      <c r="L27" s="110">
        <v>170841</v>
      </c>
      <c r="M27" s="110">
        <f t="shared" si="2"/>
        <v>271213</v>
      </c>
      <c r="N27" s="110">
        <f t="shared" si="3"/>
        <v>103839</v>
      </c>
      <c r="O27" s="110">
        <v>0</v>
      </c>
      <c r="P27" s="110">
        <v>0</v>
      </c>
      <c r="Q27" s="110">
        <v>0</v>
      </c>
      <c r="R27" s="110">
        <v>76408</v>
      </c>
      <c r="S27" s="110">
        <v>1484106</v>
      </c>
      <c r="T27" s="110">
        <v>27431</v>
      </c>
      <c r="U27" s="110">
        <v>167374</v>
      </c>
      <c r="V27" s="110">
        <f>+SUM(D27,M27)</f>
        <v>2846327</v>
      </c>
      <c r="W27" s="110">
        <f>+SUM(E27,N27)</f>
        <v>2508112</v>
      </c>
      <c r="X27" s="110">
        <f>+SUM(F27,O27)</f>
        <v>444223</v>
      </c>
      <c r="Y27" s="110">
        <f t="shared" ref="Y27:AD27" si="82">+SUM(G27,P27)</f>
        <v>0</v>
      </c>
      <c r="Z27" s="110">
        <f t="shared" si="82"/>
        <v>854400</v>
      </c>
      <c r="AA27" s="110">
        <f t="shared" si="82"/>
        <v>804524</v>
      </c>
      <c r="AB27" s="110">
        <f t="shared" si="82"/>
        <v>5961227</v>
      </c>
      <c r="AC27" s="110">
        <f t="shared" si="82"/>
        <v>404965</v>
      </c>
      <c r="AD27" s="110">
        <f t="shared" si="82"/>
        <v>338215</v>
      </c>
      <c r="AE27" s="110">
        <f t="shared" si="5"/>
        <v>1582840</v>
      </c>
      <c r="AF27" s="110">
        <f t="shared" si="6"/>
        <v>1542201</v>
      </c>
      <c r="AG27" s="110">
        <v>0</v>
      </c>
      <c r="AH27" s="110">
        <v>1542201</v>
      </c>
      <c r="AI27" s="110">
        <v>0</v>
      </c>
      <c r="AJ27" s="110">
        <v>0</v>
      </c>
      <c r="AK27" s="110">
        <v>40639</v>
      </c>
      <c r="AL27" s="111" t="s">
        <v>703</v>
      </c>
      <c r="AM27" s="110">
        <f t="shared" si="7"/>
        <v>4684609</v>
      </c>
      <c r="AN27" s="110">
        <f t="shared" si="8"/>
        <v>644899</v>
      </c>
      <c r="AO27" s="110">
        <v>532354</v>
      </c>
      <c r="AP27" s="110">
        <v>0</v>
      </c>
      <c r="AQ27" s="110">
        <v>112545</v>
      </c>
      <c r="AR27" s="110">
        <v>0</v>
      </c>
      <c r="AS27" s="110">
        <f t="shared" si="9"/>
        <v>1704678</v>
      </c>
      <c r="AT27" s="110">
        <v>0</v>
      </c>
      <c r="AU27" s="110">
        <v>1695090</v>
      </c>
      <c r="AV27" s="110">
        <v>9588</v>
      </c>
      <c r="AW27" s="110">
        <v>5861</v>
      </c>
      <c r="AX27" s="110">
        <f t="shared" si="10"/>
        <v>2327951</v>
      </c>
      <c r="AY27" s="110">
        <v>16341</v>
      </c>
      <c r="AZ27" s="110">
        <v>2197312</v>
      </c>
      <c r="BA27" s="110">
        <v>101618</v>
      </c>
      <c r="BB27" s="110">
        <v>12680</v>
      </c>
      <c r="BC27" s="111" t="s">
        <v>703</v>
      </c>
      <c r="BD27" s="110">
        <v>1220</v>
      </c>
      <c r="BE27" s="110">
        <v>784786</v>
      </c>
      <c r="BF27" s="110">
        <f t="shared" si="11"/>
        <v>7052235</v>
      </c>
      <c r="BG27" s="110">
        <f t="shared" si="12"/>
        <v>97564</v>
      </c>
      <c r="BH27" s="110">
        <f t="shared" si="13"/>
        <v>97564</v>
      </c>
      <c r="BI27" s="110">
        <v>0</v>
      </c>
      <c r="BJ27" s="110">
        <v>97564</v>
      </c>
      <c r="BK27" s="110">
        <v>0</v>
      </c>
      <c r="BL27" s="110">
        <v>0</v>
      </c>
      <c r="BM27" s="110">
        <v>0</v>
      </c>
      <c r="BN27" s="111" t="s">
        <v>703</v>
      </c>
      <c r="BO27" s="110">
        <f t="shared" si="14"/>
        <v>1326591</v>
      </c>
      <c r="BP27" s="110">
        <f t="shared" si="15"/>
        <v>357189</v>
      </c>
      <c r="BQ27" s="110">
        <v>216879</v>
      </c>
      <c r="BR27" s="110">
        <v>0</v>
      </c>
      <c r="BS27" s="110">
        <v>140310</v>
      </c>
      <c r="BT27" s="110">
        <v>0</v>
      </c>
      <c r="BU27" s="110">
        <f t="shared" si="16"/>
        <v>632692</v>
      </c>
      <c r="BV27" s="110">
        <v>0</v>
      </c>
      <c r="BW27" s="110">
        <v>606988</v>
      </c>
      <c r="BX27" s="110">
        <v>25704</v>
      </c>
      <c r="BY27" s="110">
        <v>0</v>
      </c>
      <c r="BZ27" s="110">
        <f t="shared" si="17"/>
        <v>330382</v>
      </c>
      <c r="CA27" s="110">
        <v>0</v>
      </c>
      <c r="CB27" s="110">
        <v>306094</v>
      </c>
      <c r="CC27" s="110">
        <v>20605</v>
      </c>
      <c r="CD27" s="110">
        <v>3683</v>
      </c>
      <c r="CE27" s="111" t="s">
        <v>703</v>
      </c>
      <c r="CF27" s="110">
        <v>6328</v>
      </c>
      <c r="CG27" s="110">
        <v>331164</v>
      </c>
      <c r="CH27" s="110">
        <f t="shared" si="18"/>
        <v>1755319</v>
      </c>
      <c r="CI27" s="110">
        <f t="shared" ref="CI27:CO27" si="83">SUM(AE27,+BG27)</f>
        <v>1680404</v>
      </c>
      <c r="CJ27" s="110">
        <f t="shared" si="83"/>
        <v>1639765</v>
      </c>
      <c r="CK27" s="110">
        <f t="shared" si="83"/>
        <v>0</v>
      </c>
      <c r="CL27" s="110">
        <f t="shared" si="83"/>
        <v>1639765</v>
      </c>
      <c r="CM27" s="110">
        <f t="shared" si="83"/>
        <v>0</v>
      </c>
      <c r="CN27" s="110">
        <f t="shared" si="83"/>
        <v>0</v>
      </c>
      <c r="CO27" s="110">
        <f t="shared" si="83"/>
        <v>40639</v>
      </c>
      <c r="CP27" s="111" t="s">
        <v>703</v>
      </c>
      <c r="CQ27" s="110">
        <f t="shared" ref="CQ27:DE27" si="84">SUM(AM27,+BO27)</f>
        <v>6011200</v>
      </c>
      <c r="CR27" s="110">
        <f t="shared" si="84"/>
        <v>1002088</v>
      </c>
      <c r="CS27" s="110">
        <f t="shared" si="84"/>
        <v>749233</v>
      </c>
      <c r="CT27" s="110">
        <f t="shared" si="84"/>
        <v>0</v>
      </c>
      <c r="CU27" s="110">
        <f t="shared" si="84"/>
        <v>252855</v>
      </c>
      <c r="CV27" s="110">
        <f t="shared" si="84"/>
        <v>0</v>
      </c>
      <c r="CW27" s="110">
        <f t="shared" si="84"/>
        <v>2337370</v>
      </c>
      <c r="CX27" s="110">
        <f t="shared" si="84"/>
        <v>0</v>
      </c>
      <c r="CY27" s="110">
        <f t="shared" si="84"/>
        <v>2302078</v>
      </c>
      <c r="CZ27" s="110">
        <f t="shared" si="84"/>
        <v>35292</v>
      </c>
      <c r="DA27" s="110">
        <f t="shared" si="84"/>
        <v>5861</v>
      </c>
      <c r="DB27" s="110">
        <f t="shared" si="84"/>
        <v>2658333</v>
      </c>
      <c r="DC27" s="110">
        <f t="shared" si="84"/>
        <v>16341</v>
      </c>
      <c r="DD27" s="110">
        <f t="shared" si="84"/>
        <v>2503406</v>
      </c>
      <c r="DE27" s="110">
        <f t="shared" si="84"/>
        <v>122223</v>
      </c>
      <c r="DF27" s="110">
        <f>SUM(BB27,+CD27)</f>
        <v>16363</v>
      </c>
      <c r="DG27" s="111" t="s">
        <v>703</v>
      </c>
      <c r="DH27" s="110">
        <f t="shared" si="28"/>
        <v>7548</v>
      </c>
      <c r="DI27" s="110">
        <f t="shared" si="29"/>
        <v>1115950</v>
      </c>
      <c r="DJ27" s="110">
        <f t="shared" si="30"/>
        <v>8807554</v>
      </c>
    </row>
    <row r="28" spans="1:114" s="112" customFormat="1" ht="12.75" customHeight="1">
      <c r="A28" s="108" t="s">
        <v>503</v>
      </c>
      <c r="B28" s="109" t="s">
        <v>505</v>
      </c>
      <c r="C28" s="108" t="s">
        <v>355</v>
      </c>
      <c r="D28" s="110">
        <f t="shared" si="0"/>
        <v>3476835</v>
      </c>
      <c r="E28" s="110">
        <f t="shared" si="1"/>
        <v>3348021</v>
      </c>
      <c r="F28" s="110">
        <v>561367</v>
      </c>
      <c r="G28" s="110">
        <v>0</v>
      </c>
      <c r="H28" s="110">
        <v>1269900</v>
      </c>
      <c r="I28" s="110">
        <v>1013112</v>
      </c>
      <c r="J28" s="110">
        <v>5690600</v>
      </c>
      <c r="K28" s="110">
        <v>503642</v>
      </c>
      <c r="L28" s="110">
        <v>128814</v>
      </c>
      <c r="M28" s="110">
        <f t="shared" si="2"/>
        <v>227829</v>
      </c>
      <c r="N28" s="110">
        <f t="shared" si="3"/>
        <v>121593</v>
      </c>
      <c r="O28" s="110">
        <v>0</v>
      </c>
      <c r="P28" s="110">
        <v>0</v>
      </c>
      <c r="Q28" s="110">
        <v>108500</v>
      </c>
      <c r="R28" s="110">
        <v>1426</v>
      </c>
      <c r="S28" s="110">
        <v>2328725</v>
      </c>
      <c r="T28" s="110">
        <v>11667</v>
      </c>
      <c r="U28" s="110">
        <v>106236</v>
      </c>
      <c r="V28" s="110">
        <f t="shared" ref="V28:AD28" si="85">+SUM(D28,M28)</f>
        <v>3704664</v>
      </c>
      <c r="W28" s="110">
        <f t="shared" si="85"/>
        <v>3469614</v>
      </c>
      <c r="X28" s="110">
        <f t="shared" si="85"/>
        <v>561367</v>
      </c>
      <c r="Y28" s="110">
        <f t="shared" si="85"/>
        <v>0</v>
      </c>
      <c r="Z28" s="110">
        <f t="shared" si="85"/>
        <v>1378400</v>
      </c>
      <c r="AA28" s="110">
        <f t="shared" si="85"/>
        <v>1014538</v>
      </c>
      <c r="AB28" s="110">
        <f t="shared" si="85"/>
        <v>8019325</v>
      </c>
      <c r="AC28" s="110">
        <f t="shared" si="85"/>
        <v>515309</v>
      </c>
      <c r="AD28" s="110">
        <f t="shared" si="85"/>
        <v>235050</v>
      </c>
      <c r="AE28" s="110">
        <f t="shared" si="5"/>
        <v>2231659</v>
      </c>
      <c r="AF28" s="110">
        <f t="shared" si="6"/>
        <v>2216088</v>
      </c>
      <c r="AG28" s="110">
        <v>0</v>
      </c>
      <c r="AH28" s="110">
        <v>2209001</v>
      </c>
      <c r="AI28" s="110">
        <v>7087</v>
      </c>
      <c r="AJ28" s="110">
        <v>0</v>
      </c>
      <c r="AK28" s="110">
        <v>15571</v>
      </c>
      <c r="AL28" s="111" t="s">
        <v>703</v>
      </c>
      <c r="AM28" s="110">
        <f t="shared" si="7"/>
        <v>6092754</v>
      </c>
      <c r="AN28" s="110">
        <f t="shared" si="8"/>
        <v>663921</v>
      </c>
      <c r="AO28" s="110">
        <v>370058</v>
      </c>
      <c r="AP28" s="110">
        <v>0</v>
      </c>
      <c r="AQ28" s="110">
        <v>293863</v>
      </c>
      <c r="AR28" s="110">
        <v>0</v>
      </c>
      <c r="AS28" s="110">
        <f t="shared" si="9"/>
        <v>1613144</v>
      </c>
      <c r="AT28" s="110">
        <v>20925</v>
      </c>
      <c r="AU28" s="110">
        <v>1440711</v>
      </c>
      <c r="AV28" s="110">
        <v>151508</v>
      </c>
      <c r="AW28" s="110">
        <v>0</v>
      </c>
      <c r="AX28" s="110">
        <f t="shared" si="10"/>
        <v>3815129</v>
      </c>
      <c r="AY28" s="110">
        <v>127964</v>
      </c>
      <c r="AZ28" s="110">
        <v>3597660</v>
      </c>
      <c r="BA28" s="110">
        <v>87325</v>
      </c>
      <c r="BB28" s="110">
        <v>2180</v>
      </c>
      <c r="BC28" s="111" t="s">
        <v>703</v>
      </c>
      <c r="BD28" s="110">
        <v>560</v>
      </c>
      <c r="BE28" s="110">
        <v>843022</v>
      </c>
      <c r="BF28" s="110">
        <f t="shared" si="11"/>
        <v>9167435</v>
      </c>
      <c r="BG28" s="110">
        <f t="shared" si="12"/>
        <v>161572</v>
      </c>
      <c r="BH28" s="110">
        <f t="shared" si="13"/>
        <v>161572</v>
      </c>
      <c r="BI28" s="110">
        <v>0</v>
      </c>
      <c r="BJ28" s="110">
        <v>161572</v>
      </c>
      <c r="BK28" s="110">
        <v>0</v>
      </c>
      <c r="BL28" s="110">
        <v>0</v>
      </c>
      <c r="BM28" s="110">
        <v>0</v>
      </c>
      <c r="BN28" s="111" t="s">
        <v>703</v>
      </c>
      <c r="BO28" s="110">
        <f t="shared" si="14"/>
        <v>2266602</v>
      </c>
      <c r="BP28" s="110">
        <f t="shared" si="15"/>
        <v>241462</v>
      </c>
      <c r="BQ28" s="110">
        <v>154410</v>
      </c>
      <c r="BR28" s="110">
        <v>0</v>
      </c>
      <c r="BS28" s="110">
        <v>87052</v>
      </c>
      <c r="BT28" s="110">
        <v>0</v>
      </c>
      <c r="BU28" s="110">
        <f t="shared" si="16"/>
        <v>1038103</v>
      </c>
      <c r="BV28" s="110">
        <v>0</v>
      </c>
      <c r="BW28" s="110">
        <v>1032549</v>
      </c>
      <c r="BX28" s="110">
        <v>5554</v>
      </c>
      <c r="BY28" s="110">
        <v>0</v>
      </c>
      <c r="BZ28" s="110">
        <f t="shared" si="17"/>
        <v>987037</v>
      </c>
      <c r="CA28" s="110">
        <v>0</v>
      </c>
      <c r="CB28" s="110">
        <v>966797</v>
      </c>
      <c r="CC28" s="110">
        <v>296</v>
      </c>
      <c r="CD28" s="110">
        <v>19944</v>
      </c>
      <c r="CE28" s="111" t="s">
        <v>703</v>
      </c>
      <c r="CF28" s="110">
        <v>0</v>
      </c>
      <c r="CG28" s="110">
        <v>128380</v>
      </c>
      <c r="CH28" s="110">
        <f t="shared" si="18"/>
        <v>2556554</v>
      </c>
      <c r="CI28" s="110">
        <f t="shared" ref="CI28:CO28" si="86">SUM(AE28,+BG28)</f>
        <v>2393231</v>
      </c>
      <c r="CJ28" s="110">
        <f t="shared" si="86"/>
        <v>2377660</v>
      </c>
      <c r="CK28" s="110">
        <f t="shared" si="86"/>
        <v>0</v>
      </c>
      <c r="CL28" s="110">
        <f t="shared" si="86"/>
        <v>2370573</v>
      </c>
      <c r="CM28" s="110">
        <f t="shared" si="86"/>
        <v>7087</v>
      </c>
      <c r="CN28" s="110">
        <f t="shared" si="86"/>
        <v>0</v>
      </c>
      <c r="CO28" s="110">
        <f t="shared" si="86"/>
        <v>15571</v>
      </c>
      <c r="CP28" s="111" t="s">
        <v>703</v>
      </c>
      <c r="CQ28" s="110">
        <f t="shared" ref="CQ28:DF28" si="87">SUM(AM28,+BO28)</f>
        <v>8359356</v>
      </c>
      <c r="CR28" s="110">
        <f t="shared" si="87"/>
        <v>905383</v>
      </c>
      <c r="CS28" s="110">
        <f t="shared" si="87"/>
        <v>524468</v>
      </c>
      <c r="CT28" s="110">
        <f t="shared" si="87"/>
        <v>0</v>
      </c>
      <c r="CU28" s="110">
        <f t="shared" si="87"/>
        <v>380915</v>
      </c>
      <c r="CV28" s="110">
        <f t="shared" si="87"/>
        <v>0</v>
      </c>
      <c r="CW28" s="110">
        <f t="shared" si="87"/>
        <v>2651247</v>
      </c>
      <c r="CX28" s="110">
        <f t="shared" si="87"/>
        <v>20925</v>
      </c>
      <c r="CY28" s="110">
        <f t="shared" si="87"/>
        <v>2473260</v>
      </c>
      <c r="CZ28" s="110">
        <f t="shared" si="87"/>
        <v>157062</v>
      </c>
      <c r="DA28" s="110">
        <f t="shared" si="87"/>
        <v>0</v>
      </c>
      <c r="DB28" s="110">
        <f t="shared" si="87"/>
        <v>4802166</v>
      </c>
      <c r="DC28" s="110">
        <f t="shared" si="87"/>
        <v>127964</v>
      </c>
      <c r="DD28" s="110">
        <f t="shared" si="87"/>
        <v>4564457</v>
      </c>
      <c r="DE28" s="110">
        <f t="shared" si="87"/>
        <v>87621</v>
      </c>
      <c r="DF28" s="110">
        <f t="shared" si="87"/>
        <v>22124</v>
      </c>
      <c r="DG28" s="111" t="s">
        <v>703</v>
      </c>
      <c r="DH28" s="110">
        <f t="shared" si="28"/>
        <v>560</v>
      </c>
      <c r="DI28" s="110">
        <f t="shared" si="29"/>
        <v>971402</v>
      </c>
      <c r="DJ28" s="110">
        <f t="shared" si="30"/>
        <v>11723989</v>
      </c>
    </row>
    <row r="29" spans="1:114" s="112" customFormat="1" ht="12.75" customHeight="1">
      <c r="A29" s="108" t="s">
        <v>511</v>
      </c>
      <c r="B29" s="109" t="s">
        <v>512</v>
      </c>
      <c r="C29" s="108" t="s">
        <v>388</v>
      </c>
      <c r="D29" s="110">
        <f t="shared" si="0"/>
        <v>6412747</v>
      </c>
      <c r="E29" s="110">
        <f t="shared" si="1"/>
        <v>5131048</v>
      </c>
      <c r="F29" s="110">
        <v>403697</v>
      </c>
      <c r="G29" s="110">
        <v>0</v>
      </c>
      <c r="H29" s="110">
        <v>1822600</v>
      </c>
      <c r="I29" s="110">
        <v>2318745</v>
      </c>
      <c r="J29" s="110">
        <v>15156964</v>
      </c>
      <c r="K29" s="110">
        <v>586006</v>
      </c>
      <c r="L29" s="110">
        <v>1281699</v>
      </c>
      <c r="M29" s="110">
        <f t="shared" si="2"/>
        <v>274606</v>
      </c>
      <c r="N29" s="110">
        <f t="shared" si="3"/>
        <v>191487</v>
      </c>
      <c r="O29" s="110">
        <v>0</v>
      </c>
      <c r="P29" s="110">
        <v>0</v>
      </c>
      <c r="Q29" s="110">
        <v>0</v>
      </c>
      <c r="R29" s="110">
        <v>119416</v>
      </c>
      <c r="S29" s="110">
        <v>3066958</v>
      </c>
      <c r="T29" s="110">
        <v>72071</v>
      </c>
      <c r="U29" s="110">
        <v>83119</v>
      </c>
      <c r="V29" s="110">
        <f t="shared" ref="V29:AD29" si="88">+SUM(D29,M29)</f>
        <v>6687353</v>
      </c>
      <c r="W29" s="110">
        <f t="shared" si="88"/>
        <v>5322535</v>
      </c>
      <c r="X29" s="110">
        <f t="shared" si="88"/>
        <v>403697</v>
      </c>
      <c r="Y29" s="110">
        <f t="shared" si="88"/>
        <v>0</v>
      </c>
      <c r="Z29" s="110">
        <f t="shared" si="88"/>
        <v>1822600</v>
      </c>
      <c r="AA29" s="110">
        <f t="shared" si="88"/>
        <v>2438161</v>
      </c>
      <c r="AB29" s="110">
        <f t="shared" si="88"/>
        <v>18223922</v>
      </c>
      <c r="AC29" s="110">
        <f t="shared" si="88"/>
        <v>658077</v>
      </c>
      <c r="AD29" s="110">
        <f t="shared" si="88"/>
        <v>1364818</v>
      </c>
      <c r="AE29" s="110">
        <f t="shared" si="5"/>
        <v>7531372</v>
      </c>
      <c r="AF29" s="110">
        <f t="shared" si="6"/>
        <v>7484337</v>
      </c>
      <c r="AG29" s="110">
        <v>0</v>
      </c>
      <c r="AH29" s="110">
        <v>7460890</v>
      </c>
      <c r="AI29" s="110">
        <v>2376</v>
      </c>
      <c r="AJ29" s="110">
        <v>21071</v>
      </c>
      <c r="AK29" s="110">
        <v>47035</v>
      </c>
      <c r="AL29" s="111" t="s">
        <v>703</v>
      </c>
      <c r="AM29" s="110">
        <f t="shared" si="7"/>
        <v>11647593</v>
      </c>
      <c r="AN29" s="110">
        <f t="shared" si="8"/>
        <v>1701648</v>
      </c>
      <c r="AO29" s="110">
        <v>1296674</v>
      </c>
      <c r="AP29" s="110">
        <v>0</v>
      </c>
      <c r="AQ29" s="110">
        <v>389017</v>
      </c>
      <c r="AR29" s="110">
        <v>15957</v>
      </c>
      <c r="AS29" s="110">
        <f t="shared" si="9"/>
        <v>3603262</v>
      </c>
      <c r="AT29" s="110">
        <v>1514</v>
      </c>
      <c r="AU29" s="110">
        <v>3482899</v>
      </c>
      <c r="AV29" s="110">
        <v>118849</v>
      </c>
      <c r="AW29" s="110">
        <v>4588</v>
      </c>
      <c r="AX29" s="110">
        <f t="shared" si="10"/>
        <v>6202330</v>
      </c>
      <c r="AY29" s="110">
        <v>324431</v>
      </c>
      <c r="AZ29" s="110">
        <v>4458868</v>
      </c>
      <c r="BA29" s="110">
        <v>1347118</v>
      </c>
      <c r="BB29" s="110">
        <v>71913</v>
      </c>
      <c r="BC29" s="111" t="s">
        <v>703</v>
      </c>
      <c r="BD29" s="110">
        <v>135765</v>
      </c>
      <c r="BE29" s="110">
        <v>2390746</v>
      </c>
      <c r="BF29" s="110">
        <f t="shared" si="11"/>
        <v>21569711</v>
      </c>
      <c r="BG29" s="110">
        <f t="shared" si="12"/>
        <v>97719</v>
      </c>
      <c r="BH29" s="110">
        <f t="shared" si="13"/>
        <v>69639</v>
      </c>
      <c r="BI29" s="110">
        <v>0</v>
      </c>
      <c r="BJ29" s="110">
        <v>48039</v>
      </c>
      <c r="BK29" s="110">
        <v>0</v>
      </c>
      <c r="BL29" s="110">
        <v>21600</v>
      </c>
      <c r="BM29" s="110">
        <v>28080</v>
      </c>
      <c r="BN29" s="111" t="s">
        <v>703</v>
      </c>
      <c r="BO29" s="110">
        <f t="shared" si="14"/>
        <v>2690415</v>
      </c>
      <c r="BP29" s="110">
        <f t="shared" si="15"/>
        <v>509588</v>
      </c>
      <c r="BQ29" s="110">
        <v>378835</v>
      </c>
      <c r="BR29" s="110">
        <v>0</v>
      </c>
      <c r="BS29" s="110">
        <v>117922</v>
      </c>
      <c r="BT29" s="110">
        <v>12831</v>
      </c>
      <c r="BU29" s="110">
        <f t="shared" si="16"/>
        <v>1488862</v>
      </c>
      <c r="BV29" s="110">
        <v>0</v>
      </c>
      <c r="BW29" s="110">
        <v>1478075</v>
      </c>
      <c r="BX29" s="110">
        <v>10787</v>
      </c>
      <c r="BY29" s="110">
        <v>1595</v>
      </c>
      <c r="BZ29" s="110">
        <f t="shared" si="17"/>
        <v>690370</v>
      </c>
      <c r="CA29" s="110">
        <v>2538</v>
      </c>
      <c r="CB29" s="110">
        <v>544448</v>
      </c>
      <c r="CC29" s="110">
        <v>70675</v>
      </c>
      <c r="CD29" s="110">
        <v>72709</v>
      </c>
      <c r="CE29" s="111" t="s">
        <v>703</v>
      </c>
      <c r="CF29" s="110">
        <v>0</v>
      </c>
      <c r="CG29" s="110">
        <v>553430</v>
      </c>
      <c r="CH29" s="110">
        <f t="shared" si="18"/>
        <v>3341564</v>
      </c>
      <c r="CI29" s="110">
        <f t="shared" ref="CI29:CO29" si="89">SUM(AE29,+BG29)</f>
        <v>7629091</v>
      </c>
      <c r="CJ29" s="110">
        <f t="shared" si="89"/>
        <v>7553976</v>
      </c>
      <c r="CK29" s="110">
        <f t="shared" si="89"/>
        <v>0</v>
      </c>
      <c r="CL29" s="110">
        <f t="shared" si="89"/>
        <v>7508929</v>
      </c>
      <c r="CM29" s="110">
        <f t="shared" si="89"/>
        <v>2376</v>
      </c>
      <c r="CN29" s="110">
        <f t="shared" si="89"/>
        <v>42671</v>
      </c>
      <c r="CO29" s="110">
        <f t="shared" si="89"/>
        <v>75115</v>
      </c>
      <c r="CP29" s="111" t="s">
        <v>703</v>
      </c>
      <c r="CQ29" s="110">
        <f t="shared" ref="CQ29:DF29" si="90">SUM(AM29,+BO29)</f>
        <v>14338008</v>
      </c>
      <c r="CR29" s="110">
        <f t="shared" si="90"/>
        <v>2211236</v>
      </c>
      <c r="CS29" s="110">
        <f t="shared" si="90"/>
        <v>1675509</v>
      </c>
      <c r="CT29" s="110">
        <f t="shared" si="90"/>
        <v>0</v>
      </c>
      <c r="CU29" s="110">
        <f t="shared" si="90"/>
        <v>506939</v>
      </c>
      <c r="CV29" s="110">
        <f t="shared" si="90"/>
        <v>28788</v>
      </c>
      <c r="CW29" s="110">
        <f t="shared" si="90"/>
        <v>5092124</v>
      </c>
      <c r="CX29" s="110">
        <f t="shared" si="90"/>
        <v>1514</v>
      </c>
      <c r="CY29" s="110">
        <f t="shared" si="90"/>
        <v>4960974</v>
      </c>
      <c r="CZ29" s="110">
        <f t="shared" si="90"/>
        <v>129636</v>
      </c>
      <c r="DA29" s="110">
        <f t="shared" si="90"/>
        <v>6183</v>
      </c>
      <c r="DB29" s="110">
        <f t="shared" si="90"/>
        <v>6892700</v>
      </c>
      <c r="DC29" s="110">
        <f t="shared" si="90"/>
        <v>326969</v>
      </c>
      <c r="DD29" s="110">
        <f t="shared" si="90"/>
        <v>5003316</v>
      </c>
      <c r="DE29" s="110">
        <f t="shared" si="90"/>
        <v>1417793</v>
      </c>
      <c r="DF29" s="110">
        <f t="shared" si="90"/>
        <v>144622</v>
      </c>
      <c r="DG29" s="111" t="s">
        <v>703</v>
      </c>
      <c r="DH29" s="110">
        <f t="shared" si="28"/>
        <v>135765</v>
      </c>
      <c r="DI29" s="110">
        <f t="shared" si="29"/>
        <v>2944176</v>
      </c>
      <c r="DJ29" s="110">
        <f t="shared" si="30"/>
        <v>24911275</v>
      </c>
    </row>
    <row r="30" spans="1:114" s="112" customFormat="1" ht="12.75" customHeight="1">
      <c r="A30" s="108" t="s">
        <v>518</v>
      </c>
      <c r="B30" s="109" t="s">
        <v>519</v>
      </c>
      <c r="C30" s="108" t="s">
        <v>357</v>
      </c>
      <c r="D30" s="110">
        <f t="shared" si="0"/>
        <v>1607375</v>
      </c>
      <c r="E30" s="110">
        <f t="shared" si="1"/>
        <v>1283129</v>
      </c>
      <c r="F30" s="110">
        <v>10331</v>
      </c>
      <c r="G30" s="110">
        <v>0</v>
      </c>
      <c r="H30" s="110">
        <v>23100</v>
      </c>
      <c r="I30" s="110">
        <v>996446</v>
      </c>
      <c r="J30" s="110">
        <v>4899419</v>
      </c>
      <c r="K30" s="110">
        <v>253252</v>
      </c>
      <c r="L30" s="110">
        <v>324246</v>
      </c>
      <c r="M30" s="110">
        <f t="shared" si="2"/>
        <v>132557</v>
      </c>
      <c r="N30" s="110">
        <f t="shared" si="3"/>
        <v>18201</v>
      </c>
      <c r="O30" s="110">
        <v>18</v>
      </c>
      <c r="P30" s="110">
        <v>0</v>
      </c>
      <c r="Q30" s="110">
        <v>0</v>
      </c>
      <c r="R30" s="110">
        <v>17682</v>
      </c>
      <c r="S30" s="110">
        <v>2217375</v>
      </c>
      <c r="T30" s="110">
        <v>501</v>
      </c>
      <c r="U30" s="110">
        <v>114356</v>
      </c>
      <c r="V30" s="110">
        <f t="shared" ref="V30:AD30" si="91">+SUM(D30,M30)</f>
        <v>1739932</v>
      </c>
      <c r="W30" s="110">
        <f t="shared" si="91"/>
        <v>1301330</v>
      </c>
      <c r="X30" s="110">
        <f t="shared" si="91"/>
        <v>10349</v>
      </c>
      <c r="Y30" s="110">
        <f t="shared" si="91"/>
        <v>0</v>
      </c>
      <c r="Z30" s="110">
        <f t="shared" si="91"/>
        <v>23100</v>
      </c>
      <c r="AA30" s="110">
        <f t="shared" si="91"/>
        <v>1014128</v>
      </c>
      <c r="AB30" s="110">
        <f t="shared" si="91"/>
        <v>7116794</v>
      </c>
      <c r="AC30" s="110">
        <f t="shared" si="91"/>
        <v>253753</v>
      </c>
      <c r="AD30" s="110">
        <f t="shared" si="91"/>
        <v>438602</v>
      </c>
      <c r="AE30" s="110">
        <f t="shared" si="5"/>
        <v>270325</v>
      </c>
      <c r="AF30" s="110">
        <f t="shared" si="6"/>
        <v>270325</v>
      </c>
      <c r="AG30" s="110">
        <v>0</v>
      </c>
      <c r="AH30" s="110">
        <v>270325</v>
      </c>
      <c r="AI30" s="110">
        <v>0</v>
      </c>
      <c r="AJ30" s="110">
        <v>0</v>
      </c>
      <c r="AK30" s="110">
        <v>0</v>
      </c>
      <c r="AL30" s="111" t="s">
        <v>703</v>
      </c>
      <c r="AM30" s="110">
        <f t="shared" si="7"/>
        <v>5915748</v>
      </c>
      <c r="AN30" s="110">
        <f t="shared" si="8"/>
        <v>790871</v>
      </c>
      <c r="AO30" s="110">
        <v>483321</v>
      </c>
      <c r="AP30" s="110">
        <v>103980</v>
      </c>
      <c r="AQ30" s="110">
        <v>179576</v>
      </c>
      <c r="AR30" s="110">
        <v>23994</v>
      </c>
      <c r="AS30" s="110">
        <f t="shared" si="9"/>
        <v>2019953</v>
      </c>
      <c r="AT30" s="110">
        <v>91922</v>
      </c>
      <c r="AU30" s="110">
        <v>1862682</v>
      </c>
      <c r="AV30" s="110">
        <v>65349</v>
      </c>
      <c r="AW30" s="110">
        <v>6170</v>
      </c>
      <c r="AX30" s="110">
        <f t="shared" si="10"/>
        <v>3097766</v>
      </c>
      <c r="AY30" s="110">
        <v>406808</v>
      </c>
      <c r="AZ30" s="110">
        <v>2686101</v>
      </c>
      <c r="BA30" s="110">
        <v>3372</v>
      </c>
      <c r="BB30" s="110">
        <v>1485</v>
      </c>
      <c r="BC30" s="111" t="s">
        <v>703</v>
      </c>
      <c r="BD30" s="110">
        <v>988</v>
      </c>
      <c r="BE30" s="110">
        <v>320721</v>
      </c>
      <c r="BF30" s="110">
        <f t="shared" si="11"/>
        <v>6506794</v>
      </c>
      <c r="BG30" s="110">
        <f t="shared" si="12"/>
        <v>18947</v>
      </c>
      <c r="BH30" s="110">
        <f t="shared" si="13"/>
        <v>18947</v>
      </c>
      <c r="BI30" s="110">
        <v>9528</v>
      </c>
      <c r="BJ30" s="110">
        <v>9419</v>
      </c>
      <c r="BK30" s="110">
        <v>0</v>
      </c>
      <c r="BL30" s="110">
        <v>0</v>
      </c>
      <c r="BM30" s="110">
        <v>0</v>
      </c>
      <c r="BN30" s="111" t="s">
        <v>703</v>
      </c>
      <c r="BO30" s="110">
        <f t="shared" si="14"/>
        <v>2251518</v>
      </c>
      <c r="BP30" s="110">
        <f t="shared" si="15"/>
        <v>200691</v>
      </c>
      <c r="BQ30" s="110">
        <v>168132</v>
      </c>
      <c r="BR30" s="110">
        <v>32559</v>
      </c>
      <c r="BS30" s="110">
        <v>0</v>
      </c>
      <c r="BT30" s="110">
        <v>0</v>
      </c>
      <c r="BU30" s="110">
        <f t="shared" si="16"/>
        <v>1079235</v>
      </c>
      <c r="BV30" s="110">
        <v>16326</v>
      </c>
      <c r="BW30" s="110">
        <v>1013057</v>
      </c>
      <c r="BX30" s="110">
        <v>49852</v>
      </c>
      <c r="BY30" s="110">
        <v>0</v>
      </c>
      <c r="BZ30" s="110">
        <f t="shared" si="17"/>
        <v>970841</v>
      </c>
      <c r="CA30" s="110">
        <v>397</v>
      </c>
      <c r="CB30" s="110">
        <v>959947</v>
      </c>
      <c r="CC30" s="110">
        <v>8525</v>
      </c>
      <c r="CD30" s="110">
        <v>1972</v>
      </c>
      <c r="CE30" s="111" t="s">
        <v>703</v>
      </c>
      <c r="CF30" s="110">
        <v>751</v>
      </c>
      <c r="CG30" s="110">
        <v>79467</v>
      </c>
      <c r="CH30" s="110">
        <f t="shared" si="18"/>
        <v>2349932</v>
      </c>
      <c r="CI30" s="110">
        <f t="shared" ref="CI30:CO30" si="92">SUM(AE30,+BG30)</f>
        <v>289272</v>
      </c>
      <c r="CJ30" s="110">
        <f t="shared" si="92"/>
        <v>289272</v>
      </c>
      <c r="CK30" s="110">
        <f t="shared" si="92"/>
        <v>9528</v>
      </c>
      <c r="CL30" s="110">
        <f t="shared" si="92"/>
        <v>279744</v>
      </c>
      <c r="CM30" s="110">
        <f t="shared" si="92"/>
        <v>0</v>
      </c>
      <c r="CN30" s="110">
        <f t="shared" si="92"/>
        <v>0</v>
      </c>
      <c r="CO30" s="110">
        <f t="shared" si="92"/>
        <v>0</v>
      </c>
      <c r="CP30" s="111" t="s">
        <v>703</v>
      </c>
      <c r="CQ30" s="110">
        <f t="shared" ref="CQ30:DF30" si="93">SUM(AM30,+BO30)</f>
        <v>8167266</v>
      </c>
      <c r="CR30" s="110">
        <f t="shared" si="93"/>
        <v>991562</v>
      </c>
      <c r="CS30" s="110">
        <f t="shared" si="93"/>
        <v>651453</v>
      </c>
      <c r="CT30" s="110">
        <f t="shared" si="93"/>
        <v>136539</v>
      </c>
      <c r="CU30" s="110">
        <f t="shared" si="93"/>
        <v>179576</v>
      </c>
      <c r="CV30" s="110">
        <f t="shared" si="93"/>
        <v>23994</v>
      </c>
      <c r="CW30" s="110">
        <f t="shared" si="93"/>
        <v>3099188</v>
      </c>
      <c r="CX30" s="110">
        <f t="shared" si="93"/>
        <v>108248</v>
      </c>
      <c r="CY30" s="110">
        <f t="shared" si="93"/>
        <v>2875739</v>
      </c>
      <c r="CZ30" s="110">
        <f t="shared" si="93"/>
        <v>115201</v>
      </c>
      <c r="DA30" s="110">
        <f t="shared" si="93"/>
        <v>6170</v>
      </c>
      <c r="DB30" s="110">
        <f t="shared" si="93"/>
        <v>4068607</v>
      </c>
      <c r="DC30" s="110">
        <f t="shared" si="93"/>
        <v>407205</v>
      </c>
      <c r="DD30" s="110">
        <f t="shared" si="93"/>
        <v>3646048</v>
      </c>
      <c r="DE30" s="110">
        <f t="shared" si="93"/>
        <v>11897</v>
      </c>
      <c r="DF30" s="110">
        <f t="shared" si="93"/>
        <v>3457</v>
      </c>
      <c r="DG30" s="111" t="s">
        <v>703</v>
      </c>
      <c r="DH30" s="110">
        <f t="shared" si="28"/>
        <v>1739</v>
      </c>
      <c r="DI30" s="110">
        <f t="shared" si="29"/>
        <v>400188</v>
      </c>
      <c r="DJ30" s="110">
        <f t="shared" si="30"/>
        <v>8856726</v>
      </c>
    </row>
    <row r="31" spans="1:114" s="112" customFormat="1" ht="12.75" customHeight="1">
      <c r="A31" s="108" t="s">
        <v>525</v>
      </c>
      <c r="B31" s="109" t="s">
        <v>526</v>
      </c>
      <c r="C31" s="108" t="s">
        <v>382</v>
      </c>
      <c r="D31" s="110">
        <f t="shared" si="0"/>
        <v>1714785</v>
      </c>
      <c r="E31" s="110">
        <f t="shared" si="1"/>
        <v>1547976</v>
      </c>
      <c r="F31" s="110">
        <v>8882</v>
      </c>
      <c r="G31" s="110">
        <v>0</v>
      </c>
      <c r="H31" s="110">
        <v>0</v>
      </c>
      <c r="I31" s="110">
        <v>966247</v>
      </c>
      <c r="J31" s="110">
        <v>3019011</v>
      </c>
      <c r="K31" s="110">
        <v>572847</v>
      </c>
      <c r="L31" s="110">
        <v>166809</v>
      </c>
      <c r="M31" s="110">
        <f t="shared" si="2"/>
        <v>347195</v>
      </c>
      <c r="N31" s="110">
        <f t="shared" si="3"/>
        <v>317587</v>
      </c>
      <c r="O31" s="110">
        <v>0</v>
      </c>
      <c r="P31" s="110">
        <v>0</v>
      </c>
      <c r="Q31" s="110">
        <v>0</v>
      </c>
      <c r="R31" s="110">
        <v>312352</v>
      </c>
      <c r="S31" s="110">
        <v>1108713</v>
      </c>
      <c r="T31" s="110">
        <v>5235</v>
      </c>
      <c r="U31" s="110">
        <v>29608</v>
      </c>
      <c r="V31" s="110">
        <f t="shared" ref="V31:AD31" si="94">+SUM(D31,M31)</f>
        <v>2061980</v>
      </c>
      <c r="W31" s="110">
        <f t="shared" si="94"/>
        <v>1865563</v>
      </c>
      <c r="X31" s="110">
        <f t="shared" si="94"/>
        <v>8882</v>
      </c>
      <c r="Y31" s="110">
        <f t="shared" si="94"/>
        <v>0</v>
      </c>
      <c r="Z31" s="110">
        <f t="shared" si="94"/>
        <v>0</v>
      </c>
      <c r="AA31" s="110">
        <f t="shared" si="94"/>
        <v>1278599</v>
      </c>
      <c r="AB31" s="110">
        <f t="shared" si="94"/>
        <v>4127724</v>
      </c>
      <c r="AC31" s="110">
        <f t="shared" si="94"/>
        <v>578082</v>
      </c>
      <c r="AD31" s="110">
        <f t="shared" si="94"/>
        <v>196417</v>
      </c>
      <c r="AE31" s="110">
        <f t="shared" si="5"/>
        <v>36127</v>
      </c>
      <c r="AF31" s="110">
        <f t="shared" si="6"/>
        <v>3330</v>
      </c>
      <c r="AG31" s="110">
        <v>0</v>
      </c>
      <c r="AH31" s="110">
        <v>0</v>
      </c>
      <c r="AI31" s="110">
        <v>3330</v>
      </c>
      <c r="AJ31" s="110">
        <v>0</v>
      </c>
      <c r="AK31" s="110">
        <v>32797</v>
      </c>
      <c r="AL31" s="111" t="s">
        <v>703</v>
      </c>
      <c r="AM31" s="110">
        <f t="shared" si="7"/>
        <v>4047738</v>
      </c>
      <c r="AN31" s="110">
        <f t="shared" si="8"/>
        <v>636760</v>
      </c>
      <c r="AO31" s="110">
        <v>525134</v>
      </c>
      <c r="AP31" s="110">
        <v>78526</v>
      </c>
      <c r="AQ31" s="110">
        <v>27200</v>
      </c>
      <c r="AR31" s="110">
        <v>5900</v>
      </c>
      <c r="AS31" s="110">
        <f t="shared" si="9"/>
        <v>1607569</v>
      </c>
      <c r="AT31" s="110">
        <v>78264</v>
      </c>
      <c r="AU31" s="110">
        <v>1409180</v>
      </c>
      <c r="AV31" s="110">
        <v>120125</v>
      </c>
      <c r="AW31" s="110">
        <v>19388</v>
      </c>
      <c r="AX31" s="110">
        <f t="shared" si="10"/>
        <v>1756324</v>
      </c>
      <c r="AY31" s="110">
        <v>472940</v>
      </c>
      <c r="AZ31" s="110">
        <v>1114566</v>
      </c>
      <c r="BA31" s="110">
        <v>116428</v>
      </c>
      <c r="BB31" s="110">
        <v>52390</v>
      </c>
      <c r="BC31" s="111" t="s">
        <v>703</v>
      </c>
      <c r="BD31" s="110">
        <v>27697</v>
      </c>
      <c r="BE31" s="110">
        <v>649931</v>
      </c>
      <c r="BF31" s="110">
        <f t="shared" si="11"/>
        <v>4733796</v>
      </c>
      <c r="BG31" s="110">
        <f t="shared" si="12"/>
        <v>0</v>
      </c>
      <c r="BH31" s="110">
        <f t="shared" si="13"/>
        <v>0</v>
      </c>
      <c r="BI31" s="110">
        <v>0</v>
      </c>
      <c r="BJ31" s="110">
        <v>0</v>
      </c>
      <c r="BK31" s="110">
        <v>0</v>
      </c>
      <c r="BL31" s="110">
        <v>0</v>
      </c>
      <c r="BM31" s="110">
        <v>0</v>
      </c>
      <c r="BN31" s="111" t="s">
        <v>703</v>
      </c>
      <c r="BO31" s="110">
        <f t="shared" si="14"/>
        <v>1337387</v>
      </c>
      <c r="BP31" s="110">
        <f t="shared" si="15"/>
        <v>209660</v>
      </c>
      <c r="BQ31" s="110">
        <v>179371</v>
      </c>
      <c r="BR31" s="110">
        <v>0</v>
      </c>
      <c r="BS31" s="110">
        <v>30289</v>
      </c>
      <c r="BT31" s="110">
        <v>0</v>
      </c>
      <c r="BU31" s="110">
        <f t="shared" si="16"/>
        <v>464930</v>
      </c>
      <c r="BV31" s="110">
        <v>0</v>
      </c>
      <c r="BW31" s="110">
        <v>464930</v>
      </c>
      <c r="BX31" s="110">
        <v>0</v>
      </c>
      <c r="BY31" s="110">
        <v>4082</v>
      </c>
      <c r="BZ31" s="110">
        <f t="shared" si="17"/>
        <v>650945</v>
      </c>
      <c r="CA31" s="110">
        <v>332649</v>
      </c>
      <c r="CB31" s="110">
        <v>155744</v>
      </c>
      <c r="CC31" s="110">
        <v>15752</v>
      </c>
      <c r="CD31" s="110">
        <v>146800</v>
      </c>
      <c r="CE31" s="111" t="s">
        <v>703</v>
      </c>
      <c r="CF31" s="110">
        <v>7770</v>
      </c>
      <c r="CG31" s="110">
        <v>118521</v>
      </c>
      <c r="CH31" s="110">
        <f t="shared" si="18"/>
        <v>1455908</v>
      </c>
      <c r="CI31" s="110">
        <f t="shared" ref="CI31:CO31" si="95">SUM(AE31,+BG31)</f>
        <v>36127</v>
      </c>
      <c r="CJ31" s="110">
        <f t="shared" si="95"/>
        <v>3330</v>
      </c>
      <c r="CK31" s="110">
        <f t="shared" si="95"/>
        <v>0</v>
      </c>
      <c r="CL31" s="110">
        <f t="shared" si="95"/>
        <v>0</v>
      </c>
      <c r="CM31" s="110">
        <f t="shared" si="95"/>
        <v>3330</v>
      </c>
      <c r="CN31" s="110">
        <f t="shared" si="95"/>
        <v>0</v>
      </c>
      <c r="CO31" s="110">
        <f t="shared" si="95"/>
        <v>32797</v>
      </c>
      <c r="CP31" s="111" t="s">
        <v>703</v>
      </c>
      <c r="CQ31" s="110">
        <f t="shared" ref="CQ31:DF31" si="96">SUM(AM31,+BO31)</f>
        <v>5385125</v>
      </c>
      <c r="CR31" s="110">
        <f t="shared" si="96"/>
        <v>846420</v>
      </c>
      <c r="CS31" s="110">
        <f t="shared" si="96"/>
        <v>704505</v>
      </c>
      <c r="CT31" s="110">
        <f t="shared" si="96"/>
        <v>78526</v>
      </c>
      <c r="CU31" s="110">
        <f t="shared" si="96"/>
        <v>57489</v>
      </c>
      <c r="CV31" s="110">
        <f t="shared" si="96"/>
        <v>5900</v>
      </c>
      <c r="CW31" s="110">
        <f t="shared" si="96"/>
        <v>2072499</v>
      </c>
      <c r="CX31" s="110">
        <f t="shared" si="96"/>
        <v>78264</v>
      </c>
      <c r="CY31" s="110">
        <f t="shared" si="96"/>
        <v>1874110</v>
      </c>
      <c r="CZ31" s="110">
        <f t="shared" si="96"/>
        <v>120125</v>
      </c>
      <c r="DA31" s="110">
        <f t="shared" si="96"/>
        <v>23470</v>
      </c>
      <c r="DB31" s="110">
        <f t="shared" si="96"/>
        <v>2407269</v>
      </c>
      <c r="DC31" s="110">
        <f t="shared" si="96"/>
        <v>805589</v>
      </c>
      <c r="DD31" s="110">
        <f t="shared" si="96"/>
        <v>1270310</v>
      </c>
      <c r="DE31" s="110">
        <f t="shared" si="96"/>
        <v>132180</v>
      </c>
      <c r="DF31" s="110">
        <f t="shared" si="96"/>
        <v>199190</v>
      </c>
      <c r="DG31" s="111" t="s">
        <v>703</v>
      </c>
      <c r="DH31" s="110">
        <f t="shared" si="28"/>
        <v>35467</v>
      </c>
      <c r="DI31" s="110">
        <f t="shared" si="29"/>
        <v>768452</v>
      </c>
      <c r="DJ31" s="110">
        <f t="shared" si="30"/>
        <v>6189704</v>
      </c>
    </row>
    <row r="32" spans="1:114" s="112" customFormat="1" ht="12.75" customHeight="1">
      <c r="A32" s="108" t="s">
        <v>531</v>
      </c>
      <c r="B32" s="109" t="s">
        <v>532</v>
      </c>
      <c r="C32" s="108" t="s">
        <v>382</v>
      </c>
      <c r="D32" s="110">
        <f t="shared" si="0"/>
        <v>6180672</v>
      </c>
      <c r="E32" s="110">
        <f t="shared" si="1"/>
        <v>5912320</v>
      </c>
      <c r="F32" s="110">
        <v>1872951</v>
      </c>
      <c r="G32" s="110">
        <v>927</v>
      </c>
      <c r="H32" s="110">
        <v>3127700</v>
      </c>
      <c r="I32" s="110">
        <v>906758</v>
      </c>
      <c r="J32" s="110">
        <v>5352367</v>
      </c>
      <c r="K32" s="110">
        <v>3984</v>
      </c>
      <c r="L32" s="110">
        <v>268352</v>
      </c>
      <c r="M32" s="110">
        <f t="shared" si="2"/>
        <v>281138</v>
      </c>
      <c r="N32" s="110">
        <f t="shared" si="3"/>
        <v>148285</v>
      </c>
      <c r="O32" s="110">
        <v>0</v>
      </c>
      <c r="P32" s="110">
        <v>2120</v>
      </c>
      <c r="Q32" s="110">
        <v>0</v>
      </c>
      <c r="R32" s="110">
        <v>146165</v>
      </c>
      <c r="S32" s="110">
        <v>1543425</v>
      </c>
      <c r="T32" s="110">
        <v>0</v>
      </c>
      <c r="U32" s="110">
        <v>132853</v>
      </c>
      <c r="V32" s="110">
        <f t="shared" ref="V32:AD32" si="97">+SUM(D32,M32)</f>
        <v>6461810</v>
      </c>
      <c r="W32" s="110">
        <f t="shared" si="97"/>
        <v>6060605</v>
      </c>
      <c r="X32" s="110">
        <f t="shared" si="97"/>
        <v>1872951</v>
      </c>
      <c r="Y32" s="110">
        <f t="shared" si="97"/>
        <v>3047</v>
      </c>
      <c r="Z32" s="110">
        <f t="shared" si="97"/>
        <v>3127700</v>
      </c>
      <c r="AA32" s="110">
        <f t="shared" si="97"/>
        <v>1052923</v>
      </c>
      <c r="AB32" s="110">
        <f t="shared" si="97"/>
        <v>6895792</v>
      </c>
      <c r="AC32" s="110">
        <f t="shared" si="97"/>
        <v>3984</v>
      </c>
      <c r="AD32" s="110">
        <f t="shared" si="97"/>
        <v>401205</v>
      </c>
      <c r="AE32" s="110">
        <f t="shared" si="5"/>
        <v>5951573</v>
      </c>
      <c r="AF32" s="110">
        <f t="shared" si="6"/>
        <v>5951573</v>
      </c>
      <c r="AG32" s="110">
        <v>0</v>
      </c>
      <c r="AH32" s="110">
        <v>5891929</v>
      </c>
      <c r="AI32" s="110">
        <v>59644</v>
      </c>
      <c r="AJ32" s="110">
        <v>0</v>
      </c>
      <c r="AK32" s="110">
        <v>0</v>
      </c>
      <c r="AL32" s="111" t="s">
        <v>703</v>
      </c>
      <c r="AM32" s="110">
        <f t="shared" si="7"/>
        <v>3901701</v>
      </c>
      <c r="AN32" s="110">
        <f t="shared" si="8"/>
        <v>1239903</v>
      </c>
      <c r="AO32" s="110">
        <v>487892</v>
      </c>
      <c r="AP32" s="110">
        <v>12270</v>
      </c>
      <c r="AQ32" s="110">
        <v>699466</v>
      </c>
      <c r="AR32" s="110">
        <v>40275</v>
      </c>
      <c r="AS32" s="110">
        <f t="shared" si="9"/>
        <v>1016877</v>
      </c>
      <c r="AT32" s="110">
        <v>43140</v>
      </c>
      <c r="AU32" s="110">
        <v>909929</v>
      </c>
      <c r="AV32" s="110">
        <v>63808</v>
      </c>
      <c r="AW32" s="110">
        <v>1327</v>
      </c>
      <c r="AX32" s="110">
        <f t="shared" si="10"/>
        <v>1636038</v>
      </c>
      <c r="AY32" s="110">
        <v>174529</v>
      </c>
      <c r="AZ32" s="110">
        <v>1212243</v>
      </c>
      <c r="BA32" s="110">
        <v>175238</v>
      </c>
      <c r="BB32" s="110">
        <v>74028</v>
      </c>
      <c r="BC32" s="111" t="s">
        <v>703</v>
      </c>
      <c r="BD32" s="110">
        <v>7556</v>
      </c>
      <c r="BE32" s="110">
        <v>1679765</v>
      </c>
      <c r="BF32" s="110">
        <f t="shared" si="11"/>
        <v>11533039</v>
      </c>
      <c r="BG32" s="110">
        <f t="shared" si="12"/>
        <v>159289</v>
      </c>
      <c r="BH32" s="110">
        <f t="shared" si="13"/>
        <v>159289</v>
      </c>
      <c r="BI32" s="110">
        <v>0</v>
      </c>
      <c r="BJ32" s="110">
        <v>159289</v>
      </c>
      <c r="BK32" s="110">
        <v>0</v>
      </c>
      <c r="BL32" s="110">
        <v>0</v>
      </c>
      <c r="BM32" s="110">
        <v>0</v>
      </c>
      <c r="BN32" s="111" t="s">
        <v>703</v>
      </c>
      <c r="BO32" s="110">
        <f t="shared" si="14"/>
        <v>1586424</v>
      </c>
      <c r="BP32" s="110">
        <f t="shared" si="15"/>
        <v>316372</v>
      </c>
      <c r="BQ32" s="110">
        <v>205575</v>
      </c>
      <c r="BR32" s="110">
        <v>44455</v>
      </c>
      <c r="BS32" s="110">
        <v>66270</v>
      </c>
      <c r="BT32" s="110">
        <v>72</v>
      </c>
      <c r="BU32" s="110">
        <f t="shared" si="16"/>
        <v>145781</v>
      </c>
      <c r="BV32" s="110">
        <v>3945</v>
      </c>
      <c r="BW32" s="110">
        <v>141836</v>
      </c>
      <c r="BX32" s="110">
        <v>0</v>
      </c>
      <c r="BY32" s="110">
        <v>0</v>
      </c>
      <c r="BZ32" s="110">
        <f t="shared" si="17"/>
        <v>1124271</v>
      </c>
      <c r="CA32" s="110">
        <v>368992</v>
      </c>
      <c r="CB32" s="110">
        <v>307882</v>
      </c>
      <c r="CC32" s="110">
        <v>1825</v>
      </c>
      <c r="CD32" s="110">
        <v>445572</v>
      </c>
      <c r="CE32" s="111" t="s">
        <v>703</v>
      </c>
      <c r="CF32" s="110">
        <v>0</v>
      </c>
      <c r="CG32" s="110">
        <v>78850</v>
      </c>
      <c r="CH32" s="110">
        <f t="shared" si="18"/>
        <v>1824563</v>
      </c>
      <c r="CI32" s="110">
        <f t="shared" ref="CI32:CO32" si="98">SUM(AE32,+BG32)</f>
        <v>6110862</v>
      </c>
      <c r="CJ32" s="110">
        <f t="shared" si="98"/>
        <v>6110862</v>
      </c>
      <c r="CK32" s="110">
        <f t="shared" si="98"/>
        <v>0</v>
      </c>
      <c r="CL32" s="110">
        <f t="shared" si="98"/>
        <v>6051218</v>
      </c>
      <c r="CM32" s="110">
        <f t="shared" si="98"/>
        <v>59644</v>
      </c>
      <c r="CN32" s="110">
        <f t="shared" si="98"/>
        <v>0</v>
      </c>
      <c r="CO32" s="110">
        <f t="shared" si="98"/>
        <v>0</v>
      </c>
      <c r="CP32" s="111" t="s">
        <v>703</v>
      </c>
      <c r="CQ32" s="110">
        <f t="shared" ref="CQ32:DF32" si="99">SUM(AM32,+BO32)</f>
        <v>5488125</v>
      </c>
      <c r="CR32" s="110">
        <f t="shared" si="99"/>
        <v>1556275</v>
      </c>
      <c r="CS32" s="110">
        <f t="shared" si="99"/>
        <v>693467</v>
      </c>
      <c r="CT32" s="110">
        <f t="shared" si="99"/>
        <v>56725</v>
      </c>
      <c r="CU32" s="110">
        <f t="shared" si="99"/>
        <v>765736</v>
      </c>
      <c r="CV32" s="110">
        <f t="shared" si="99"/>
        <v>40347</v>
      </c>
      <c r="CW32" s="110">
        <f t="shared" si="99"/>
        <v>1162658</v>
      </c>
      <c r="CX32" s="110">
        <f t="shared" si="99"/>
        <v>47085</v>
      </c>
      <c r="CY32" s="110">
        <f t="shared" si="99"/>
        <v>1051765</v>
      </c>
      <c r="CZ32" s="110">
        <f t="shared" si="99"/>
        <v>63808</v>
      </c>
      <c r="DA32" s="110">
        <f t="shared" si="99"/>
        <v>1327</v>
      </c>
      <c r="DB32" s="110">
        <f t="shared" si="99"/>
        <v>2760309</v>
      </c>
      <c r="DC32" s="110">
        <f t="shared" si="99"/>
        <v>543521</v>
      </c>
      <c r="DD32" s="110">
        <f t="shared" si="99"/>
        <v>1520125</v>
      </c>
      <c r="DE32" s="110">
        <f t="shared" si="99"/>
        <v>177063</v>
      </c>
      <c r="DF32" s="110">
        <f t="shared" si="99"/>
        <v>519600</v>
      </c>
      <c r="DG32" s="111" t="s">
        <v>703</v>
      </c>
      <c r="DH32" s="110">
        <f t="shared" si="28"/>
        <v>7556</v>
      </c>
      <c r="DI32" s="110">
        <f t="shared" si="29"/>
        <v>1758615</v>
      </c>
      <c r="DJ32" s="110">
        <f t="shared" si="30"/>
        <v>13357602</v>
      </c>
    </row>
    <row r="33" spans="1:114" s="112" customFormat="1" ht="12.75" customHeight="1">
      <c r="A33" s="108" t="s">
        <v>536</v>
      </c>
      <c r="B33" s="109" t="s">
        <v>537</v>
      </c>
      <c r="C33" s="108" t="s">
        <v>433</v>
      </c>
      <c r="D33" s="110">
        <f t="shared" si="0"/>
        <v>15719164</v>
      </c>
      <c r="E33" s="110">
        <f t="shared" si="1"/>
        <v>13155503</v>
      </c>
      <c r="F33" s="110">
        <v>1346375</v>
      </c>
      <c r="G33" s="110">
        <v>0</v>
      </c>
      <c r="H33" s="110">
        <v>6107400</v>
      </c>
      <c r="I33" s="110">
        <v>2146342</v>
      </c>
      <c r="J33" s="110">
        <v>18911483</v>
      </c>
      <c r="K33" s="110">
        <v>3555386</v>
      </c>
      <c r="L33" s="110">
        <v>2563661</v>
      </c>
      <c r="M33" s="110">
        <f t="shared" si="2"/>
        <v>120718</v>
      </c>
      <c r="N33" s="110">
        <f t="shared" si="3"/>
        <v>45390</v>
      </c>
      <c r="O33" s="110">
        <v>0</v>
      </c>
      <c r="P33" s="110">
        <v>0</v>
      </c>
      <c r="Q33" s="110">
        <v>0</v>
      </c>
      <c r="R33" s="110">
        <v>588</v>
      </c>
      <c r="S33" s="110">
        <v>910306</v>
      </c>
      <c r="T33" s="110">
        <v>44802</v>
      </c>
      <c r="U33" s="110">
        <v>75328</v>
      </c>
      <c r="V33" s="110">
        <f t="shared" ref="V33:AD33" si="100">+SUM(D33,M33)</f>
        <v>15839882</v>
      </c>
      <c r="W33" s="110">
        <f t="shared" si="100"/>
        <v>13200893</v>
      </c>
      <c r="X33" s="110">
        <f t="shared" si="100"/>
        <v>1346375</v>
      </c>
      <c r="Y33" s="110">
        <f t="shared" si="100"/>
        <v>0</v>
      </c>
      <c r="Z33" s="110">
        <f t="shared" si="100"/>
        <v>6107400</v>
      </c>
      <c r="AA33" s="110">
        <f t="shared" si="100"/>
        <v>2146930</v>
      </c>
      <c r="AB33" s="110">
        <f t="shared" si="100"/>
        <v>19821789</v>
      </c>
      <c r="AC33" s="110">
        <f t="shared" si="100"/>
        <v>3600188</v>
      </c>
      <c r="AD33" s="110">
        <f t="shared" si="100"/>
        <v>2638989</v>
      </c>
      <c r="AE33" s="110">
        <f t="shared" si="5"/>
        <v>10086900</v>
      </c>
      <c r="AF33" s="110">
        <f t="shared" si="6"/>
        <v>9839203</v>
      </c>
      <c r="AG33" s="110">
        <v>0</v>
      </c>
      <c r="AH33" s="110">
        <v>9754162</v>
      </c>
      <c r="AI33" s="110">
        <v>85041</v>
      </c>
      <c r="AJ33" s="110">
        <v>0</v>
      </c>
      <c r="AK33" s="110">
        <v>247697</v>
      </c>
      <c r="AL33" s="111" t="s">
        <v>703</v>
      </c>
      <c r="AM33" s="110">
        <f t="shared" si="7"/>
        <v>23040054</v>
      </c>
      <c r="AN33" s="110">
        <f t="shared" si="8"/>
        <v>8216486</v>
      </c>
      <c r="AO33" s="110">
        <v>3886119</v>
      </c>
      <c r="AP33" s="110">
        <v>6204</v>
      </c>
      <c r="AQ33" s="110">
        <v>4284673</v>
      </c>
      <c r="AR33" s="110">
        <v>39490</v>
      </c>
      <c r="AS33" s="110">
        <f t="shared" si="9"/>
        <v>10096382</v>
      </c>
      <c r="AT33" s="110">
        <v>42119</v>
      </c>
      <c r="AU33" s="110">
        <v>9795108</v>
      </c>
      <c r="AV33" s="110">
        <v>259155</v>
      </c>
      <c r="AW33" s="110">
        <v>9493</v>
      </c>
      <c r="AX33" s="110">
        <f t="shared" si="10"/>
        <v>4686607</v>
      </c>
      <c r="AY33" s="110">
        <v>191182</v>
      </c>
      <c r="AZ33" s="110">
        <v>2719346</v>
      </c>
      <c r="BA33" s="110">
        <v>1105962</v>
      </c>
      <c r="BB33" s="110">
        <v>670117</v>
      </c>
      <c r="BC33" s="111" t="s">
        <v>703</v>
      </c>
      <c r="BD33" s="110">
        <v>31086</v>
      </c>
      <c r="BE33" s="110">
        <v>1503693</v>
      </c>
      <c r="BF33" s="110">
        <f t="shared" si="11"/>
        <v>34630647</v>
      </c>
      <c r="BG33" s="110">
        <f t="shared" si="12"/>
        <v>18000</v>
      </c>
      <c r="BH33" s="110">
        <f t="shared" si="13"/>
        <v>18000</v>
      </c>
      <c r="BI33" s="110">
        <v>0</v>
      </c>
      <c r="BJ33" s="110">
        <v>18000</v>
      </c>
      <c r="BK33" s="110">
        <v>0</v>
      </c>
      <c r="BL33" s="110">
        <v>0</v>
      </c>
      <c r="BM33" s="110">
        <v>0</v>
      </c>
      <c r="BN33" s="111" t="s">
        <v>703</v>
      </c>
      <c r="BO33" s="110">
        <f t="shared" si="14"/>
        <v>1007574</v>
      </c>
      <c r="BP33" s="110">
        <f t="shared" si="15"/>
        <v>286362</v>
      </c>
      <c r="BQ33" s="110">
        <v>150302</v>
      </c>
      <c r="BR33" s="110">
        <v>0</v>
      </c>
      <c r="BS33" s="110">
        <v>136060</v>
      </c>
      <c r="BT33" s="110">
        <v>0</v>
      </c>
      <c r="BU33" s="110">
        <f t="shared" si="16"/>
        <v>481316</v>
      </c>
      <c r="BV33" s="110">
        <v>0</v>
      </c>
      <c r="BW33" s="110">
        <v>481316</v>
      </c>
      <c r="BX33" s="110">
        <v>0</v>
      </c>
      <c r="BY33" s="110">
        <v>0</v>
      </c>
      <c r="BZ33" s="110">
        <f t="shared" si="17"/>
        <v>239348</v>
      </c>
      <c r="CA33" s="110">
        <v>6210</v>
      </c>
      <c r="CB33" s="110">
        <v>207528</v>
      </c>
      <c r="CC33" s="110">
        <v>25610</v>
      </c>
      <c r="CD33" s="110">
        <v>0</v>
      </c>
      <c r="CE33" s="111" t="s">
        <v>703</v>
      </c>
      <c r="CF33" s="110">
        <v>548</v>
      </c>
      <c r="CG33" s="110">
        <v>5450</v>
      </c>
      <c r="CH33" s="110">
        <f t="shared" si="18"/>
        <v>1031024</v>
      </c>
      <c r="CI33" s="110">
        <f t="shared" ref="CI33:CO33" si="101">SUM(AE33,+BG33)</f>
        <v>10104900</v>
      </c>
      <c r="CJ33" s="110">
        <f t="shared" si="101"/>
        <v>9857203</v>
      </c>
      <c r="CK33" s="110">
        <f t="shared" si="101"/>
        <v>0</v>
      </c>
      <c r="CL33" s="110">
        <f t="shared" si="101"/>
        <v>9772162</v>
      </c>
      <c r="CM33" s="110">
        <f t="shared" si="101"/>
        <v>85041</v>
      </c>
      <c r="CN33" s="110">
        <f t="shared" si="101"/>
        <v>0</v>
      </c>
      <c r="CO33" s="110">
        <f t="shared" si="101"/>
        <v>247697</v>
      </c>
      <c r="CP33" s="111" t="s">
        <v>703</v>
      </c>
      <c r="CQ33" s="110">
        <f t="shared" ref="CQ33:DF33" si="102">SUM(AM33,+BO33)</f>
        <v>24047628</v>
      </c>
      <c r="CR33" s="110">
        <f t="shared" si="102"/>
        <v>8502848</v>
      </c>
      <c r="CS33" s="110">
        <f t="shared" si="102"/>
        <v>4036421</v>
      </c>
      <c r="CT33" s="110">
        <f t="shared" si="102"/>
        <v>6204</v>
      </c>
      <c r="CU33" s="110">
        <f t="shared" si="102"/>
        <v>4420733</v>
      </c>
      <c r="CV33" s="110">
        <f t="shared" si="102"/>
        <v>39490</v>
      </c>
      <c r="CW33" s="110">
        <f t="shared" si="102"/>
        <v>10577698</v>
      </c>
      <c r="CX33" s="110">
        <f t="shared" si="102"/>
        <v>42119</v>
      </c>
      <c r="CY33" s="110">
        <f t="shared" si="102"/>
        <v>10276424</v>
      </c>
      <c r="CZ33" s="110">
        <f t="shared" si="102"/>
        <v>259155</v>
      </c>
      <c r="DA33" s="110">
        <f t="shared" si="102"/>
        <v>9493</v>
      </c>
      <c r="DB33" s="110">
        <f t="shared" si="102"/>
        <v>4925955</v>
      </c>
      <c r="DC33" s="110">
        <f t="shared" si="102"/>
        <v>197392</v>
      </c>
      <c r="DD33" s="110">
        <f t="shared" si="102"/>
        <v>2926874</v>
      </c>
      <c r="DE33" s="110">
        <f t="shared" si="102"/>
        <v>1131572</v>
      </c>
      <c r="DF33" s="110">
        <f t="shared" si="102"/>
        <v>670117</v>
      </c>
      <c r="DG33" s="111" t="s">
        <v>703</v>
      </c>
      <c r="DH33" s="110">
        <f t="shared" si="28"/>
        <v>31634</v>
      </c>
      <c r="DI33" s="110">
        <f t="shared" si="29"/>
        <v>1509143</v>
      </c>
      <c r="DJ33" s="110">
        <f t="shared" si="30"/>
        <v>35661671</v>
      </c>
    </row>
    <row r="34" spans="1:114" s="112" customFormat="1" ht="12.75" customHeight="1">
      <c r="A34" s="108" t="s">
        <v>541</v>
      </c>
      <c r="B34" s="109" t="s">
        <v>542</v>
      </c>
      <c r="C34" s="108" t="s">
        <v>377</v>
      </c>
      <c r="D34" s="110">
        <f t="shared" si="0"/>
        <v>2655901</v>
      </c>
      <c r="E34" s="110">
        <f t="shared" si="1"/>
        <v>2229553</v>
      </c>
      <c r="F34" s="110">
        <v>4551</v>
      </c>
      <c r="G34" s="110">
        <v>0</v>
      </c>
      <c r="H34" s="110">
        <v>17000</v>
      </c>
      <c r="I34" s="110">
        <v>1163785</v>
      </c>
      <c r="J34" s="110">
        <v>6352019</v>
      </c>
      <c r="K34" s="110">
        <v>1044217</v>
      </c>
      <c r="L34" s="110">
        <v>426348</v>
      </c>
      <c r="M34" s="110">
        <f t="shared" si="2"/>
        <v>183093</v>
      </c>
      <c r="N34" s="110">
        <f t="shared" si="3"/>
        <v>178362</v>
      </c>
      <c r="O34" s="110">
        <v>2600</v>
      </c>
      <c r="P34" s="110">
        <v>0</v>
      </c>
      <c r="Q34" s="110">
        <v>0</v>
      </c>
      <c r="R34" s="110">
        <v>77567</v>
      </c>
      <c r="S34" s="110">
        <v>676666</v>
      </c>
      <c r="T34" s="110">
        <v>98195</v>
      </c>
      <c r="U34" s="110">
        <v>4731</v>
      </c>
      <c r="V34" s="110">
        <f t="shared" ref="V34:AD34" si="103">+SUM(D34,M34)</f>
        <v>2838994</v>
      </c>
      <c r="W34" s="110">
        <f t="shared" si="103"/>
        <v>2407915</v>
      </c>
      <c r="X34" s="110">
        <f t="shared" si="103"/>
        <v>7151</v>
      </c>
      <c r="Y34" s="110">
        <f t="shared" si="103"/>
        <v>0</v>
      </c>
      <c r="Z34" s="110">
        <f t="shared" si="103"/>
        <v>17000</v>
      </c>
      <c r="AA34" s="110">
        <f t="shared" si="103"/>
        <v>1241352</v>
      </c>
      <c r="AB34" s="110">
        <f t="shared" si="103"/>
        <v>7028685</v>
      </c>
      <c r="AC34" s="110">
        <f t="shared" si="103"/>
        <v>1142412</v>
      </c>
      <c r="AD34" s="110">
        <f t="shared" si="103"/>
        <v>431079</v>
      </c>
      <c r="AE34" s="110">
        <f t="shared" si="5"/>
        <v>836273</v>
      </c>
      <c r="AF34" s="110">
        <f t="shared" si="6"/>
        <v>836273</v>
      </c>
      <c r="AG34" s="110">
        <v>0</v>
      </c>
      <c r="AH34" s="110">
        <v>332459</v>
      </c>
      <c r="AI34" s="110">
        <v>6474</v>
      </c>
      <c r="AJ34" s="110">
        <v>497340</v>
      </c>
      <c r="AK34" s="110">
        <v>0</v>
      </c>
      <c r="AL34" s="111" t="s">
        <v>703</v>
      </c>
      <c r="AM34" s="110">
        <f t="shared" si="7"/>
        <v>7767401</v>
      </c>
      <c r="AN34" s="110">
        <f t="shared" si="8"/>
        <v>1219611</v>
      </c>
      <c r="AO34" s="110">
        <v>543409</v>
      </c>
      <c r="AP34" s="110">
        <v>425743</v>
      </c>
      <c r="AQ34" s="110">
        <v>236900</v>
      </c>
      <c r="AR34" s="110">
        <v>13559</v>
      </c>
      <c r="AS34" s="110">
        <f t="shared" si="9"/>
        <v>1779324</v>
      </c>
      <c r="AT34" s="110">
        <v>102266</v>
      </c>
      <c r="AU34" s="110">
        <v>1639834</v>
      </c>
      <c r="AV34" s="110">
        <v>37224</v>
      </c>
      <c r="AW34" s="110">
        <v>40757</v>
      </c>
      <c r="AX34" s="110">
        <f t="shared" si="10"/>
        <v>4720701</v>
      </c>
      <c r="AY34" s="110">
        <v>515398</v>
      </c>
      <c r="AZ34" s="110">
        <v>3906283</v>
      </c>
      <c r="BA34" s="110">
        <v>133375</v>
      </c>
      <c r="BB34" s="110">
        <v>165645</v>
      </c>
      <c r="BC34" s="111" t="s">
        <v>703</v>
      </c>
      <c r="BD34" s="110">
        <v>7008</v>
      </c>
      <c r="BE34" s="110">
        <v>404246</v>
      </c>
      <c r="BF34" s="110">
        <f t="shared" si="11"/>
        <v>9007920</v>
      </c>
      <c r="BG34" s="110">
        <f t="shared" si="12"/>
        <v>0</v>
      </c>
      <c r="BH34" s="110">
        <f t="shared" si="13"/>
        <v>0</v>
      </c>
      <c r="BI34" s="110">
        <v>0</v>
      </c>
      <c r="BJ34" s="110">
        <v>0</v>
      </c>
      <c r="BK34" s="110">
        <v>0</v>
      </c>
      <c r="BL34" s="110">
        <v>0</v>
      </c>
      <c r="BM34" s="110">
        <v>0</v>
      </c>
      <c r="BN34" s="111" t="s">
        <v>703</v>
      </c>
      <c r="BO34" s="110">
        <f t="shared" si="14"/>
        <v>840081</v>
      </c>
      <c r="BP34" s="110">
        <f t="shared" si="15"/>
        <v>171378</v>
      </c>
      <c r="BQ34" s="110">
        <v>100915</v>
      </c>
      <c r="BR34" s="110">
        <v>0</v>
      </c>
      <c r="BS34" s="110">
        <v>70463</v>
      </c>
      <c r="BT34" s="110">
        <v>0</v>
      </c>
      <c r="BU34" s="110">
        <f t="shared" si="16"/>
        <v>492508</v>
      </c>
      <c r="BV34" s="110">
        <v>177</v>
      </c>
      <c r="BW34" s="110">
        <v>492331</v>
      </c>
      <c r="BX34" s="110">
        <v>0</v>
      </c>
      <c r="BY34" s="110">
        <v>756</v>
      </c>
      <c r="BZ34" s="110">
        <f t="shared" si="17"/>
        <v>175439</v>
      </c>
      <c r="CA34" s="110">
        <v>20627</v>
      </c>
      <c r="CB34" s="110">
        <v>152442</v>
      </c>
      <c r="CC34" s="110">
        <v>702</v>
      </c>
      <c r="CD34" s="110">
        <v>1668</v>
      </c>
      <c r="CE34" s="111" t="s">
        <v>703</v>
      </c>
      <c r="CF34" s="110">
        <v>0</v>
      </c>
      <c r="CG34" s="110">
        <v>19678</v>
      </c>
      <c r="CH34" s="110">
        <f t="shared" si="18"/>
        <v>859759</v>
      </c>
      <c r="CI34" s="110">
        <f t="shared" ref="CI34:CO34" si="104">SUM(AE34,+BG34)</f>
        <v>836273</v>
      </c>
      <c r="CJ34" s="110">
        <f t="shared" si="104"/>
        <v>836273</v>
      </c>
      <c r="CK34" s="110">
        <f t="shared" si="104"/>
        <v>0</v>
      </c>
      <c r="CL34" s="110">
        <f t="shared" si="104"/>
        <v>332459</v>
      </c>
      <c r="CM34" s="110">
        <f t="shared" si="104"/>
        <v>6474</v>
      </c>
      <c r="CN34" s="110">
        <f t="shared" si="104"/>
        <v>497340</v>
      </c>
      <c r="CO34" s="110">
        <f t="shared" si="104"/>
        <v>0</v>
      </c>
      <c r="CP34" s="111" t="s">
        <v>703</v>
      </c>
      <c r="CQ34" s="110">
        <f t="shared" ref="CQ34:DF34" si="105">SUM(AM34,+BO34)</f>
        <v>8607482</v>
      </c>
      <c r="CR34" s="110">
        <f t="shared" si="105"/>
        <v>1390989</v>
      </c>
      <c r="CS34" s="110">
        <f t="shared" si="105"/>
        <v>644324</v>
      </c>
      <c r="CT34" s="110">
        <f t="shared" si="105"/>
        <v>425743</v>
      </c>
      <c r="CU34" s="110">
        <f t="shared" si="105"/>
        <v>307363</v>
      </c>
      <c r="CV34" s="110">
        <f t="shared" si="105"/>
        <v>13559</v>
      </c>
      <c r="CW34" s="110">
        <f t="shared" si="105"/>
        <v>2271832</v>
      </c>
      <c r="CX34" s="110">
        <f t="shared" si="105"/>
        <v>102443</v>
      </c>
      <c r="CY34" s="110">
        <f t="shared" si="105"/>
        <v>2132165</v>
      </c>
      <c r="CZ34" s="110">
        <f t="shared" si="105"/>
        <v>37224</v>
      </c>
      <c r="DA34" s="110">
        <f t="shared" si="105"/>
        <v>41513</v>
      </c>
      <c r="DB34" s="110">
        <f t="shared" si="105"/>
        <v>4896140</v>
      </c>
      <c r="DC34" s="110">
        <f t="shared" si="105"/>
        <v>536025</v>
      </c>
      <c r="DD34" s="110">
        <f t="shared" si="105"/>
        <v>4058725</v>
      </c>
      <c r="DE34" s="110">
        <f t="shared" si="105"/>
        <v>134077</v>
      </c>
      <c r="DF34" s="110">
        <f t="shared" si="105"/>
        <v>167313</v>
      </c>
      <c r="DG34" s="111" t="s">
        <v>703</v>
      </c>
      <c r="DH34" s="110">
        <f t="shared" si="28"/>
        <v>7008</v>
      </c>
      <c r="DI34" s="110">
        <f t="shared" si="29"/>
        <v>423924</v>
      </c>
      <c r="DJ34" s="110">
        <f t="shared" si="30"/>
        <v>9867679</v>
      </c>
    </row>
    <row r="35" spans="1:114" s="112" customFormat="1" ht="12.75" customHeight="1">
      <c r="A35" s="108" t="s">
        <v>548</v>
      </c>
      <c r="B35" s="109" t="s">
        <v>549</v>
      </c>
      <c r="C35" s="108" t="s">
        <v>357</v>
      </c>
      <c r="D35" s="110">
        <f t="shared" si="0"/>
        <v>1616148</v>
      </c>
      <c r="E35" s="110">
        <f t="shared" si="1"/>
        <v>241678</v>
      </c>
      <c r="F35" s="110">
        <v>26858</v>
      </c>
      <c r="G35" s="110">
        <v>0</v>
      </c>
      <c r="H35" s="110">
        <v>0</v>
      </c>
      <c r="I35" s="110">
        <v>179594</v>
      </c>
      <c r="J35" s="110">
        <v>4933050</v>
      </c>
      <c r="K35" s="110">
        <v>35226</v>
      </c>
      <c r="L35" s="110">
        <v>1374470</v>
      </c>
      <c r="M35" s="110">
        <f t="shared" si="2"/>
        <v>317828</v>
      </c>
      <c r="N35" s="110">
        <f t="shared" si="3"/>
        <v>69880</v>
      </c>
      <c r="O35" s="110">
        <v>0</v>
      </c>
      <c r="P35" s="110">
        <v>0</v>
      </c>
      <c r="Q35" s="110">
        <v>0</v>
      </c>
      <c r="R35" s="110">
        <v>62130</v>
      </c>
      <c r="S35" s="110">
        <v>1424031</v>
      </c>
      <c r="T35" s="110">
        <v>7750</v>
      </c>
      <c r="U35" s="110">
        <v>247948</v>
      </c>
      <c r="V35" s="110">
        <f t="shared" ref="V35:AD35" si="106">+SUM(D35,M35)</f>
        <v>1933976</v>
      </c>
      <c r="W35" s="110">
        <f t="shared" si="106"/>
        <v>311558</v>
      </c>
      <c r="X35" s="110">
        <f t="shared" si="106"/>
        <v>26858</v>
      </c>
      <c r="Y35" s="110">
        <f t="shared" si="106"/>
        <v>0</v>
      </c>
      <c r="Z35" s="110">
        <f t="shared" si="106"/>
        <v>0</v>
      </c>
      <c r="AA35" s="110">
        <f t="shared" si="106"/>
        <v>241724</v>
      </c>
      <c r="AB35" s="110">
        <f t="shared" si="106"/>
        <v>6357081</v>
      </c>
      <c r="AC35" s="110">
        <f t="shared" si="106"/>
        <v>42976</v>
      </c>
      <c r="AD35" s="110">
        <f t="shared" si="106"/>
        <v>1622418</v>
      </c>
      <c r="AE35" s="110">
        <f t="shared" si="5"/>
        <v>3794882</v>
      </c>
      <c r="AF35" s="110">
        <f t="shared" si="6"/>
        <v>3735360</v>
      </c>
      <c r="AG35" s="110">
        <v>0</v>
      </c>
      <c r="AH35" s="110">
        <v>3735360</v>
      </c>
      <c r="AI35" s="110">
        <v>0</v>
      </c>
      <c r="AJ35" s="110">
        <v>0</v>
      </c>
      <c r="AK35" s="110">
        <v>59522</v>
      </c>
      <c r="AL35" s="111" t="s">
        <v>703</v>
      </c>
      <c r="AM35" s="110">
        <f t="shared" si="7"/>
        <v>1772237</v>
      </c>
      <c r="AN35" s="110">
        <f t="shared" si="8"/>
        <v>641135</v>
      </c>
      <c r="AO35" s="110">
        <v>248815</v>
      </c>
      <c r="AP35" s="110">
        <v>156139</v>
      </c>
      <c r="AQ35" s="110">
        <v>221398</v>
      </c>
      <c r="AR35" s="110">
        <v>14783</v>
      </c>
      <c r="AS35" s="110">
        <f t="shared" si="9"/>
        <v>343267</v>
      </c>
      <c r="AT35" s="110">
        <v>21053</v>
      </c>
      <c r="AU35" s="110">
        <v>314292</v>
      </c>
      <c r="AV35" s="110">
        <v>7922</v>
      </c>
      <c r="AW35" s="110">
        <v>0</v>
      </c>
      <c r="AX35" s="110">
        <f t="shared" si="10"/>
        <v>787835</v>
      </c>
      <c r="AY35" s="110">
        <v>220</v>
      </c>
      <c r="AZ35" s="110">
        <v>734590</v>
      </c>
      <c r="BA35" s="110">
        <v>41948</v>
      </c>
      <c r="BB35" s="110">
        <v>11077</v>
      </c>
      <c r="BC35" s="111" t="s">
        <v>703</v>
      </c>
      <c r="BD35" s="110">
        <v>0</v>
      </c>
      <c r="BE35" s="110">
        <v>982079</v>
      </c>
      <c r="BF35" s="110">
        <f t="shared" si="11"/>
        <v>6549198</v>
      </c>
      <c r="BG35" s="110">
        <f t="shared" si="12"/>
        <v>9000</v>
      </c>
      <c r="BH35" s="110">
        <f t="shared" si="13"/>
        <v>9000</v>
      </c>
      <c r="BI35" s="110">
        <v>0</v>
      </c>
      <c r="BJ35" s="110">
        <v>0</v>
      </c>
      <c r="BK35" s="110">
        <v>9000</v>
      </c>
      <c r="BL35" s="110">
        <v>0</v>
      </c>
      <c r="BM35" s="110">
        <v>0</v>
      </c>
      <c r="BN35" s="111" t="s">
        <v>703</v>
      </c>
      <c r="BO35" s="110">
        <f t="shared" si="14"/>
        <v>1215062</v>
      </c>
      <c r="BP35" s="110">
        <f t="shared" si="15"/>
        <v>92856</v>
      </c>
      <c r="BQ35" s="110">
        <v>47873</v>
      </c>
      <c r="BR35" s="110">
        <v>3914</v>
      </c>
      <c r="BS35" s="110">
        <v>41069</v>
      </c>
      <c r="BT35" s="110">
        <v>0</v>
      </c>
      <c r="BU35" s="110">
        <f t="shared" si="16"/>
        <v>115557</v>
      </c>
      <c r="BV35" s="110">
        <v>0</v>
      </c>
      <c r="BW35" s="110">
        <v>115557</v>
      </c>
      <c r="BX35" s="110">
        <v>0</v>
      </c>
      <c r="BY35" s="110">
        <v>0</v>
      </c>
      <c r="BZ35" s="110">
        <f t="shared" si="17"/>
        <v>1006649</v>
      </c>
      <c r="CA35" s="110">
        <v>217241</v>
      </c>
      <c r="CB35" s="110">
        <v>786240</v>
      </c>
      <c r="CC35" s="110">
        <v>2924</v>
      </c>
      <c r="CD35" s="110">
        <v>244</v>
      </c>
      <c r="CE35" s="111" t="s">
        <v>703</v>
      </c>
      <c r="CF35" s="110">
        <v>0</v>
      </c>
      <c r="CG35" s="110">
        <v>517797</v>
      </c>
      <c r="CH35" s="110">
        <f t="shared" si="18"/>
        <v>1741859</v>
      </c>
      <c r="CI35" s="110">
        <f t="shared" ref="CI35:CO35" si="107">SUM(AE35,+BG35)</f>
        <v>3803882</v>
      </c>
      <c r="CJ35" s="110">
        <f t="shared" si="107"/>
        <v>3744360</v>
      </c>
      <c r="CK35" s="110">
        <f t="shared" si="107"/>
        <v>0</v>
      </c>
      <c r="CL35" s="110">
        <f t="shared" si="107"/>
        <v>3735360</v>
      </c>
      <c r="CM35" s="110">
        <f t="shared" si="107"/>
        <v>9000</v>
      </c>
      <c r="CN35" s="110">
        <f t="shared" si="107"/>
        <v>0</v>
      </c>
      <c r="CO35" s="110">
        <f t="shared" si="107"/>
        <v>59522</v>
      </c>
      <c r="CP35" s="111" t="s">
        <v>703</v>
      </c>
      <c r="CQ35" s="110">
        <f t="shared" ref="CQ35:DE35" si="108">SUM(AM35,+BO35)</f>
        <v>2987299</v>
      </c>
      <c r="CR35" s="110">
        <f t="shared" si="108"/>
        <v>733991</v>
      </c>
      <c r="CS35" s="110">
        <f t="shared" si="108"/>
        <v>296688</v>
      </c>
      <c r="CT35" s="110">
        <f t="shared" si="108"/>
        <v>160053</v>
      </c>
      <c r="CU35" s="110">
        <f t="shared" si="108"/>
        <v>262467</v>
      </c>
      <c r="CV35" s="110">
        <f t="shared" si="108"/>
        <v>14783</v>
      </c>
      <c r="CW35" s="110">
        <f t="shared" si="108"/>
        <v>458824</v>
      </c>
      <c r="CX35" s="110">
        <f t="shared" si="108"/>
        <v>21053</v>
      </c>
      <c r="CY35" s="110">
        <f t="shared" si="108"/>
        <v>429849</v>
      </c>
      <c r="CZ35" s="110">
        <f t="shared" si="108"/>
        <v>7922</v>
      </c>
      <c r="DA35" s="110">
        <f t="shared" si="108"/>
        <v>0</v>
      </c>
      <c r="DB35" s="110">
        <f t="shared" si="108"/>
        <v>1794484</v>
      </c>
      <c r="DC35" s="110">
        <f t="shared" si="108"/>
        <v>217461</v>
      </c>
      <c r="DD35" s="110">
        <f t="shared" si="108"/>
        <v>1520830</v>
      </c>
      <c r="DE35" s="110">
        <f t="shared" si="108"/>
        <v>44872</v>
      </c>
      <c r="DF35" s="110">
        <f>SUM(BB35,+CD35)</f>
        <v>11321</v>
      </c>
      <c r="DG35" s="111" t="s">
        <v>703</v>
      </c>
      <c r="DH35" s="110">
        <f t="shared" si="28"/>
        <v>0</v>
      </c>
      <c r="DI35" s="110">
        <f t="shared" si="29"/>
        <v>1499876</v>
      </c>
      <c r="DJ35" s="110">
        <f t="shared" si="30"/>
        <v>8291057</v>
      </c>
    </row>
    <row r="36" spans="1:114" s="112" customFormat="1" ht="12.75" customHeight="1">
      <c r="A36" s="108" t="s">
        <v>554</v>
      </c>
      <c r="B36" s="109" t="s">
        <v>555</v>
      </c>
      <c r="C36" s="108" t="s">
        <v>360</v>
      </c>
      <c r="D36" s="110">
        <f t="shared" si="0"/>
        <v>493541</v>
      </c>
      <c r="E36" s="110">
        <f t="shared" si="1"/>
        <v>409825</v>
      </c>
      <c r="F36" s="110">
        <v>0</v>
      </c>
      <c r="G36" s="110">
        <v>4422</v>
      </c>
      <c r="H36" s="110">
        <v>0</v>
      </c>
      <c r="I36" s="110">
        <v>180190</v>
      </c>
      <c r="J36" s="110">
        <v>3250965</v>
      </c>
      <c r="K36" s="110">
        <v>225213</v>
      </c>
      <c r="L36" s="110">
        <v>83716</v>
      </c>
      <c r="M36" s="110">
        <f t="shared" si="2"/>
        <v>363473</v>
      </c>
      <c r="N36" s="110">
        <f t="shared" si="3"/>
        <v>84000</v>
      </c>
      <c r="O36" s="110">
        <v>0</v>
      </c>
      <c r="P36" s="110">
        <v>0</v>
      </c>
      <c r="Q36" s="110">
        <v>0</v>
      </c>
      <c r="R36" s="110">
        <v>11765</v>
      </c>
      <c r="S36" s="110">
        <v>2390712</v>
      </c>
      <c r="T36" s="110">
        <v>72235</v>
      </c>
      <c r="U36" s="110">
        <v>279473</v>
      </c>
      <c r="V36" s="110">
        <f t="shared" ref="V36:AD36" si="109">+SUM(D36,M36)</f>
        <v>857014</v>
      </c>
      <c r="W36" s="110">
        <f t="shared" si="109"/>
        <v>493825</v>
      </c>
      <c r="X36" s="110">
        <f t="shared" si="109"/>
        <v>0</v>
      </c>
      <c r="Y36" s="110">
        <f t="shared" si="109"/>
        <v>4422</v>
      </c>
      <c r="Z36" s="110">
        <f t="shared" si="109"/>
        <v>0</v>
      </c>
      <c r="AA36" s="110">
        <f t="shared" si="109"/>
        <v>191955</v>
      </c>
      <c r="AB36" s="110">
        <f t="shared" si="109"/>
        <v>5641677</v>
      </c>
      <c r="AC36" s="110">
        <f t="shared" si="109"/>
        <v>297448</v>
      </c>
      <c r="AD36" s="110">
        <f t="shared" si="109"/>
        <v>363189</v>
      </c>
      <c r="AE36" s="110">
        <f t="shared" si="5"/>
        <v>229921</v>
      </c>
      <c r="AF36" s="110">
        <f t="shared" si="6"/>
        <v>229921</v>
      </c>
      <c r="AG36" s="110">
        <v>0</v>
      </c>
      <c r="AH36" s="110">
        <v>20690</v>
      </c>
      <c r="AI36" s="110">
        <v>209231</v>
      </c>
      <c r="AJ36" s="110">
        <v>0</v>
      </c>
      <c r="AK36" s="110">
        <v>0</v>
      </c>
      <c r="AL36" s="111" t="s">
        <v>703</v>
      </c>
      <c r="AM36" s="110">
        <f t="shared" si="7"/>
        <v>3114037</v>
      </c>
      <c r="AN36" s="110">
        <f t="shared" si="8"/>
        <v>345379</v>
      </c>
      <c r="AO36" s="110">
        <v>156188</v>
      </c>
      <c r="AP36" s="110">
        <v>25497</v>
      </c>
      <c r="AQ36" s="110">
        <v>150536</v>
      </c>
      <c r="AR36" s="110">
        <v>13158</v>
      </c>
      <c r="AS36" s="110">
        <f t="shared" si="9"/>
        <v>637762</v>
      </c>
      <c r="AT36" s="110">
        <v>3157</v>
      </c>
      <c r="AU36" s="110">
        <v>601008</v>
      </c>
      <c r="AV36" s="110">
        <v>33597</v>
      </c>
      <c r="AW36" s="110">
        <v>0</v>
      </c>
      <c r="AX36" s="110">
        <f t="shared" si="10"/>
        <v>2129497</v>
      </c>
      <c r="AY36" s="110">
        <v>14537</v>
      </c>
      <c r="AZ36" s="110">
        <v>1960863</v>
      </c>
      <c r="BA36" s="110">
        <v>130562</v>
      </c>
      <c r="BB36" s="110">
        <v>23535</v>
      </c>
      <c r="BC36" s="111" t="s">
        <v>703</v>
      </c>
      <c r="BD36" s="110">
        <v>1399</v>
      </c>
      <c r="BE36" s="110">
        <v>400548</v>
      </c>
      <c r="BF36" s="110">
        <f t="shared" si="11"/>
        <v>3744506</v>
      </c>
      <c r="BG36" s="110">
        <f t="shared" si="12"/>
        <v>70253</v>
      </c>
      <c r="BH36" s="110">
        <f t="shared" si="13"/>
        <v>69822</v>
      </c>
      <c r="BI36" s="110">
        <v>0</v>
      </c>
      <c r="BJ36" s="110">
        <v>69822</v>
      </c>
      <c r="BK36" s="110">
        <v>0</v>
      </c>
      <c r="BL36" s="110">
        <v>0</v>
      </c>
      <c r="BM36" s="110">
        <v>431</v>
      </c>
      <c r="BN36" s="111" t="s">
        <v>703</v>
      </c>
      <c r="BO36" s="110">
        <f t="shared" si="14"/>
        <v>2363506</v>
      </c>
      <c r="BP36" s="110">
        <f t="shared" si="15"/>
        <v>587443</v>
      </c>
      <c r="BQ36" s="110">
        <v>402721</v>
      </c>
      <c r="BR36" s="110">
        <v>0</v>
      </c>
      <c r="BS36" s="110">
        <v>184722</v>
      </c>
      <c r="BT36" s="110">
        <v>0</v>
      </c>
      <c r="BU36" s="110">
        <f t="shared" si="16"/>
        <v>900031</v>
      </c>
      <c r="BV36" s="110">
        <v>0</v>
      </c>
      <c r="BW36" s="110">
        <v>893449</v>
      </c>
      <c r="BX36" s="110">
        <v>6582</v>
      </c>
      <c r="BY36" s="110">
        <v>0</v>
      </c>
      <c r="BZ36" s="110">
        <f t="shared" si="17"/>
        <v>875273</v>
      </c>
      <c r="CA36" s="110">
        <v>6314</v>
      </c>
      <c r="CB36" s="110">
        <v>255012</v>
      </c>
      <c r="CC36" s="110">
        <v>8737</v>
      </c>
      <c r="CD36" s="110">
        <v>605210</v>
      </c>
      <c r="CE36" s="111" t="s">
        <v>703</v>
      </c>
      <c r="CF36" s="110">
        <v>759</v>
      </c>
      <c r="CG36" s="110">
        <v>320426</v>
      </c>
      <c r="CH36" s="110">
        <f t="shared" si="18"/>
        <v>2754185</v>
      </c>
      <c r="CI36" s="110">
        <f t="shared" ref="CI36:CO36" si="110">SUM(AE36,+BG36)</f>
        <v>300174</v>
      </c>
      <c r="CJ36" s="110">
        <f t="shared" si="110"/>
        <v>299743</v>
      </c>
      <c r="CK36" s="110">
        <f t="shared" si="110"/>
        <v>0</v>
      </c>
      <c r="CL36" s="110">
        <f t="shared" si="110"/>
        <v>90512</v>
      </c>
      <c r="CM36" s="110">
        <f t="shared" si="110"/>
        <v>209231</v>
      </c>
      <c r="CN36" s="110">
        <f t="shared" si="110"/>
        <v>0</v>
      </c>
      <c r="CO36" s="110">
        <f t="shared" si="110"/>
        <v>431</v>
      </c>
      <c r="CP36" s="111" t="s">
        <v>703</v>
      </c>
      <c r="CQ36" s="110">
        <f t="shared" ref="CQ36:DF36" si="111">SUM(AM36,+BO36)</f>
        <v>5477543</v>
      </c>
      <c r="CR36" s="110">
        <f t="shared" si="111"/>
        <v>932822</v>
      </c>
      <c r="CS36" s="110">
        <f t="shared" si="111"/>
        <v>558909</v>
      </c>
      <c r="CT36" s="110">
        <f t="shared" si="111"/>
        <v>25497</v>
      </c>
      <c r="CU36" s="110">
        <f t="shared" si="111"/>
        <v>335258</v>
      </c>
      <c r="CV36" s="110">
        <f t="shared" si="111"/>
        <v>13158</v>
      </c>
      <c r="CW36" s="110">
        <f t="shared" si="111"/>
        <v>1537793</v>
      </c>
      <c r="CX36" s="110">
        <f t="shared" si="111"/>
        <v>3157</v>
      </c>
      <c r="CY36" s="110">
        <f t="shared" si="111"/>
        <v>1494457</v>
      </c>
      <c r="CZ36" s="110">
        <f t="shared" si="111"/>
        <v>40179</v>
      </c>
      <c r="DA36" s="110">
        <f t="shared" si="111"/>
        <v>0</v>
      </c>
      <c r="DB36" s="110">
        <f t="shared" si="111"/>
        <v>3004770</v>
      </c>
      <c r="DC36" s="110">
        <f t="shared" si="111"/>
        <v>20851</v>
      </c>
      <c r="DD36" s="110">
        <f t="shared" si="111"/>
        <v>2215875</v>
      </c>
      <c r="DE36" s="110">
        <f t="shared" si="111"/>
        <v>139299</v>
      </c>
      <c r="DF36" s="110">
        <f t="shared" si="111"/>
        <v>628745</v>
      </c>
      <c r="DG36" s="111" t="s">
        <v>703</v>
      </c>
      <c r="DH36" s="110">
        <f t="shared" si="28"/>
        <v>2158</v>
      </c>
      <c r="DI36" s="110">
        <f t="shared" si="29"/>
        <v>720974</v>
      </c>
      <c r="DJ36" s="110">
        <f t="shared" si="30"/>
        <v>6498691</v>
      </c>
    </row>
    <row r="37" spans="1:114" s="112" customFormat="1" ht="12.75" customHeight="1">
      <c r="A37" s="108" t="s">
        <v>560</v>
      </c>
      <c r="B37" s="109" t="s">
        <v>561</v>
      </c>
      <c r="C37" s="108" t="s">
        <v>388</v>
      </c>
      <c r="D37" s="110">
        <f t="shared" si="0"/>
        <v>580479</v>
      </c>
      <c r="E37" s="110">
        <f t="shared" si="1"/>
        <v>438967</v>
      </c>
      <c r="F37" s="110">
        <v>40058</v>
      </c>
      <c r="G37" s="110">
        <v>0</v>
      </c>
      <c r="H37" s="110">
        <v>52400</v>
      </c>
      <c r="I37" s="110">
        <v>184754</v>
      </c>
      <c r="J37" s="110">
        <v>2151331</v>
      </c>
      <c r="K37" s="110">
        <v>161755</v>
      </c>
      <c r="L37" s="110">
        <v>141512</v>
      </c>
      <c r="M37" s="110">
        <f t="shared" si="2"/>
        <v>28317</v>
      </c>
      <c r="N37" s="110">
        <f t="shared" si="3"/>
        <v>13755</v>
      </c>
      <c r="O37" s="110">
        <v>9254</v>
      </c>
      <c r="P37" s="110">
        <v>0</v>
      </c>
      <c r="Q37" s="110">
        <v>0</v>
      </c>
      <c r="R37" s="110">
        <v>374</v>
      </c>
      <c r="S37" s="110">
        <v>1047632</v>
      </c>
      <c r="T37" s="110">
        <v>4127</v>
      </c>
      <c r="U37" s="110">
        <v>14562</v>
      </c>
      <c r="V37" s="110">
        <f t="shared" ref="V37:AD37" si="112">+SUM(D37,M37)</f>
        <v>608796</v>
      </c>
      <c r="W37" s="110">
        <f t="shared" si="112"/>
        <v>452722</v>
      </c>
      <c r="X37" s="110">
        <f t="shared" si="112"/>
        <v>49312</v>
      </c>
      <c r="Y37" s="110">
        <f t="shared" si="112"/>
        <v>0</v>
      </c>
      <c r="Z37" s="110">
        <f t="shared" si="112"/>
        <v>52400</v>
      </c>
      <c r="AA37" s="110">
        <f t="shared" si="112"/>
        <v>185128</v>
      </c>
      <c r="AB37" s="110">
        <f t="shared" si="112"/>
        <v>3198963</v>
      </c>
      <c r="AC37" s="110">
        <f t="shared" si="112"/>
        <v>165882</v>
      </c>
      <c r="AD37" s="110">
        <f t="shared" si="112"/>
        <v>156074</v>
      </c>
      <c r="AE37" s="110">
        <f t="shared" si="5"/>
        <v>357557</v>
      </c>
      <c r="AF37" s="110">
        <f t="shared" si="6"/>
        <v>357557</v>
      </c>
      <c r="AG37" s="110">
        <v>0</v>
      </c>
      <c r="AH37" s="110">
        <v>357557</v>
      </c>
      <c r="AI37" s="110">
        <v>0</v>
      </c>
      <c r="AJ37" s="110">
        <v>0</v>
      </c>
      <c r="AK37" s="110">
        <v>0</v>
      </c>
      <c r="AL37" s="111" t="s">
        <v>703</v>
      </c>
      <c r="AM37" s="110">
        <f t="shared" si="7"/>
        <v>2022192</v>
      </c>
      <c r="AN37" s="110">
        <f t="shared" si="8"/>
        <v>285988</v>
      </c>
      <c r="AO37" s="110">
        <v>241966</v>
      </c>
      <c r="AP37" s="110">
        <v>0</v>
      </c>
      <c r="AQ37" s="110">
        <v>44022</v>
      </c>
      <c r="AR37" s="110">
        <v>0</v>
      </c>
      <c r="AS37" s="110">
        <f t="shared" si="9"/>
        <v>454644</v>
      </c>
      <c r="AT37" s="110">
        <v>0</v>
      </c>
      <c r="AU37" s="110">
        <v>403142</v>
      </c>
      <c r="AV37" s="110">
        <v>51502</v>
      </c>
      <c r="AW37" s="110">
        <v>0</v>
      </c>
      <c r="AX37" s="110">
        <f t="shared" si="10"/>
        <v>1275033</v>
      </c>
      <c r="AY37" s="110">
        <v>18918</v>
      </c>
      <c r="AZ37" s="110">
        <v>818723</v>
      </c>
      <c r="BA37" s="110">
        <v>417412</v>
      </c>
      <c r="BB37" s="110">
        <v>19980</v>
      </c>
      <c r="BC37" s="111" t="s">
        <v>703</v>
      </c>
      <c r="BD37" s="110">
        <v>6527</v>
      </c>
      <c r="BE37" s="110">
        <v>352061</v>
      </c>
      <c r="BF37" s="110">
        <f t="shared" si="11"/>
        <v>2731810</v>
      </c>
      <c r="BG37" s="110">
        <f t="shared" si="12"/>
        <v>339470</v>
      </c>
      <c r="BH37" s="110">
        <f t="shared" si="13"/>
        <v>339470</v>
      </c>
      <c r="BI37" s="110">
        <v>0</v>
      </c>
      <c r="BJ37" s="110">
        <v>339470</v>
      </c>
      <c r="BK37" s="110">
        <v>0</v>
      </c>
      <c r="BL37" s="110">
        <v>0</v>
      </c>
      <c r="BM37" s="110">
        <v>0</v>
      </c>
      <c r="BN37" s="111" t="s">
        <v>703</v>
      </c>
      <c r="BO37" s="110">
        <f t="shared" si="14"/>
        <v>709335</v>
      </c>
      <c r="BP37" s="110">
        <f t="shared" si="15"/>
        <v>117412</v>
      </c>
      <c r="BQ37" s="110">
        <v>81615</v>
      </c>
      <c r="BR37" s="110">
        <v>0</v>
      </c>
      <c r="BS37" s="110">
        <v>35797</v>
      </c>
      <c r="BT37" s="110">
        <v>0</v>
      </c>
      <c r="BU37" s="110">
        <f t="shared" si="16"/>
        <v>179033</v>
      </c>
      <c r="BV37" s="110">
        <v>0</v>
      </c>
      <c r="BW37" s="110">
        <v>179033</v>
      </c>
      <c r="BX37" s="110">
        <v>0</v>
      </c>
      <c r="BY37" s="110">
        <v>1472</v>
      </c>
      <c r="BZ37" s="110">
        <f t="shared" si="17"/>
        <v>411210</v>
      </c>
      <c r="CA37" s="110">
        <v>30524</v>
      </c>
      <c r="CB37" s="110">
        <v>380686</v>
      </c>
      <c r="CC37" s="110">
        <v>0</v>
      </c>
      <c r="CD37" s="110">
        <v>0</v>
      </c>
      <c r="CE37" s="111" t="s">
        <v>703</v>
      </c>
      <c r="CF37" s="110">
        <v>208</v>
      </c>
      <c r="CG37" s="110">
        <v>27144</v>
      </c>
      <c r="CH37" s="110">
        <f t="shared" si="18"/>
        <v>1075949</v>
      </c>
      <c r="CI37" s="110">
        <f t="shared" ref="CI37:CO37" si="113">SUM(AE37,+BG37)</f>
        <v>697027</v>
      </c>
      <c r="CJ37" s="110">
        <f t="shared" si="113"/>
        <v>697027</v>
      </c>
      <c r="CK37" s="110">
        <f t="shared" si="113"/>
        <v>0</v>
      </c>
      <c r="CL37" s="110">
        <f t="shared" si="113"/>
        <v>697027</v>
      </c>
      <c r="CM37" s="110">
        <f t="shared" si="113"/>
        <v>0</v>
      </c>
      <c r="CN37" s="110">
        <f t="shared" si="113"/>
        <v>0</v>
      </c>
      <c r="CO37" s="110">
        <f t="shared" si="113"/>
        <v>0</v>
      </c>
      <c r="CP37" s="111" t="s">
        <v>703</v>
      </c>
      <c r="CQ37" s="110">
        <f t="shared" ref="CQ37:DF37" si="114">SUM(AM37,+BO37)</f>
        <v>2731527</v>
      </c>
      <c r="CR37" s="110">
        <f t="shared" si="114"/>
        <v>403400</v>
      </c>
      <c r="CS37" s="110">
        <f t="shared" si="114"/>
        <v>323581</v>
      </c>
      <c r="CT37" s="110">
        <f t="shared" si="114"/>
        <v>0</v>
      </c>
      <c r="CU37" s="110">
        <f t="shared" si="114"/>
        <v>79819</v>
      </c>
      <c r="CV37" s="110">
        <f t="shared" si="114"/>
        <v>0</v>
      </c>
      <c r="CW37" s="110">
        <f t="shared" si="114"/>
        <v>633677</v>
      </c>
      <c r="CX37" s="110">
        <f t="shared" si="114"/>
        <v>0</v>
      </c>
      <c r="CY37" s="110">
        <f t="shared" si="114"/>
        <v>582175</v>
      </c>
      <c r="CZ37" s="110">
        <f t="shared" si="114"/>
        <v>51502</v>
      </c>
      <c r="DA37" s="110">
        <f t="shared" si="114"/>
        <v>1472</v>
      </c>
      <c r="DB37" s="110">
        <f t="shared" si="114"/>
        <v>1686243</v>
      </c>
      <c r="DC37" s="110">
        <f t="shared" si="114"/>
        <v>49442</v>
      </c>
      <c r="DD37" s="110">
        <f t="shared" si="114"/>
        <v>1199409</v>
      </c>
      <c r="DE37" s="110">
        <f t="shared" si="114"/>
        <v>417412</v>
      </c>
      <c r="DF37" s="110">
        <f t="shared" si="114"/>
        <v>19980</v>
      </c>
      <c r="DG37" s="111" t="s">
        <v>703</v>
      </c>
      <c r="DH37" s="110">
        <f t="shared" si="28"/>
        <v>6735</v>
      </c>
      <c r="DI37" s="110">
        <f t="shared" si="29"/>
        <v>379205</v>
      </c>
      <c r="DJ37" s="110">
        <f t="shared" si="30"/>
        <v>3807759</v>
      </c>
    </row>
    <row r="38" spans="1:114" s="112" customFormat="1" ht="12.75" customHeight="1">
      <c r="A38" s="108" t="s">
        <v>568</v>
      </c>
      <c r="B38" s="109" t="s">
        <v>569</v>
      </c>
      <c r="C38" s="108" t="s">
        <v>394</v>
      </c>
      <c r="D38" s="110">
        <f t="shared" si="0"/>
        <v>493623</v>
      </c>
      <c r="E38" s="110">
        <f t="shared" si="1"/>
        <v>377997</v>
      </c>
      <c r="F38" s="110">
        <v>31118</v>
      </c>
      <c r="G38" s="110">
        <v>0</v>
      </c>
      <c r="H38" s="110">
        <v>0</v>
      </c>
      <c r="I38" s="110">
        <v>223991</v>
      </c>
      <c r="J38" s="110">
        <v>2078030</v>
      </c>
      <c r="K38" s="110">
        <v>122888</v>
      </c>
      <c r="L38" s="110">
        <v>115626</v>
      </c>
      <c r="M38" s="110">
        <f t="shared" si="2"/>
        <v>39774</v>
      </c>
      <c r="N38" s="110">
        <f t="shared" si="3"/>
        <v>29734</v>
      </c>
      <c r="O38" s="110">
        <v>0</v>
      </c>
      <c r="P38" s="110">
        <v>0</v>
      </c>
      <c r="Q38" s="110">
        <v>0</v>
      </c>
      <c r="R38" s="110">
        <v>20024</v>
      </c>
      <c r="S38" s="110">
        <v>316801</v>
      </c>
      <c r="T38" s="110">
        <v>9710</v>
      </c>
      <c r="U38" s="110">
        <v>10040</v>
      </c>
      <c r="V38" s="110">
        <f t="shared" ref="V38:AD38" si="115">+SUM(D38,M38)</f>
        <v>533397</v>
      </c>
      <c r="W38" s="110">
        <f t="shared" si="115"/>
        <v>407731</v>
      </c>
      <c r="X38" s="110">
        <f t="shared" si="115"/>
        <v>31118</v>
      </c>
      <c r="Y38" s="110">
        <f t="shared" si="115"/>
        <v>0</v>
      </c>
      <c r="Z38" s="110">
        <f t="shared" si="115"/>
        <v>0</v>
      </c>
      <c r="AA38" s="110">
        <f t="shared" si="115"/>
        <v>244015</v>
      </c>
      <c r="AB38" s="110">
        <f t="shared" si="115"/>
        <v>2394831</v>
      </c>
      <c r="AC38" s="110">
        <f t="shared" si="115"/>
        <v>132598</v>
      </c>
      <c r="AD38" s="110">
        <f t="shared" si="115"/>
        <v>125666</v>
      </c>
      <c r="AE38" s="110">
        <f t="shared" si="5"/>
        <v>75590</v>
      </c>
      <c r="AF38" s="110">
        <f t="shared" si="6"/>
        <v>13097</v>
      </c>
      <c r="AG38" s="110">
        <v>0</v>
      </c>
      <c r="AH38" s="110">
        <v>13097</v>
      </c>
      <c r="AI38" s="110">
        <v>0</v>
      </c>
      <c r="AJ38" s="110">
        <v>0</v>
      </c>
      <c r="AK38" s="110">
        <v>62493</v>
      </c>
      <c r="AL38" s="111" t="s">
        <v>703</v>
      </c>
      <c r="AM38" s="110">
        <f t="shared" si="7"/>
        <v>2216357</v>
      </c>
      <c r="AN38" s="110">
        <f t="shared" si="8"/>
        <v>225940</v>
      </c>
      <c r="AO38" s="110">
        <v>120849</v>
      </c>
      <c r="AP38" s="110">
        <v>0</v>
      </c>
      <c r="AQ38" s="110">
        <v>105091</v>
      </c>
      <c r="AR38" s="110">
        <v>0</v>
      </c>
      <c r="AS38" s="110">
        <f t="shared" si="9"/>
        <v>288301</v>
      </c>
      <c r="AT38" s="110">
        <v>808</v>
      </c>
      <c r="AU38" s="110">
        <v>276859</v>
      </c>
      <c r="AV38" s="110">
        <v>10634</v>
      </c>
      <c r="AW38" s="110">
        <v>0</v>
      </c>
      <c r="AX38" s="110">
        <f t="shared" si="10"/>
        <v>1624143</v>
      </c>
      <c r="AY38" s="110">
        <v>184277</v>
      </c>
      <c r="AZ38" s="110">
        <v>1169394</v>
      </c>
      <c r="BA38" s="110">
        <v>6782</v>
      </c>
      <c r="BB38" s="110">
        <v>263690</v>
      </c>
      <c r="BC38" s="111" t="s">
        <v>703</v>
      </c>
      <c r="BD38" s="110">
        <v>77973</v>
      </c>
      <c r="BE38" s="110">
        <v>279706</v>
      </c>
      <c r="BF38" s="110">
        <f t="shared" si="11"/>
        <v>2571653</v>
      </c>
      <c r="BG38" s="110">
        <f t="shared" si="12"/>
        <v>0</v>
      </c>
      <c r="BH38" s="110">
        <f t="shared" si="13"/>
        <v>0</v>
      </c>
      <c r="BI38" s="110">
        <v>0</v>
      </c>
      <c r="BJ38" s="110">
        <v>0</v>
      </c>
      <c r="BK38" s="110">
        <v>0</v>
      </c>
      <c r="BL38" s="110">
        <v>0</v>
      </c>
      <c r="BM38" s="110">
        <v>0</v>
      </c>
      <c r="BN38" s="111" t="s">
        <v>703</v>
      </c>
      <c r="BO38" s="110">
        <f t="shared" si="14"/>
        <v>326323</v>
      </c>
      <c r="BP38" s="110">
        <f t="shared" si="15"/>
        <v>51584</v>
      </c>
      <c r="BQ38" s="110">
        <v>51584</v>
      </c>
      <c r="BR38" s="110">
        <v>0</v>
      </c>
      <c r="BS38" s="110">
        <v>0</v>
      </c>
      <c r="BT38" s="110">
        <v>0</v>
      </c>
      <c r="BU38" s="110">
        <f t="shared" si="16"/>
        <v>47764</v>
      </c>
      <c r="BV38" s="110">
        <v>0</v>
      </c>
      <c r="BW38" s="110">
        <v>47764</v>
      </c>
      <c r="BX38" s="110">
        <v>0</v>
      </c>
      <c r="BY38" s="110">
        <v>0</v>
      </c>
      <c r="BZ38" s="110">
        <f t="shared" si="17"/>
        <v>224102</v>
      </c>
      <c r="CA38" s="110">
        <v>8729</v>
      </c>
      <c r="CB38" s="110">
        <v>210991</v>
      </c>
      <c r="CC38" s="110">
        <v>4382</v>
      </c>
      <c r="CD38" s="110">
        <v>0</v>
      </c>
      <c r="CE38" s="111" t="s">
        <v>703</v>
      </c>
      <c r="CF38" s="110">
        <v>2873</v>
      </c>
      <c r="CG38" s="110">
        <v>30252</v>
      </c>
      <c r="CH38" s="110">
        <f t="shared" si="18"/>
        <v>356575</v>
      </c>
      <c r="CI38" s="110">
        <f t="shared" ref="CI38:CO38" si="116">SUM(AE38,+BG38)</f>
        <v>75590</v>
      </c>
      <c r="CJ38" s="110">
        <f t="shared" si="116"/>
        <v>13097</v>
      </c>
      <c r="CK38" s="110">
        <f t="shared" si="116"/>
        <v>0</v>
      </c>
      <c r="CL38" s="110">
        <f t="shared" si="116"/>
        <v>13097</v>
      </c>
      <c r="CM38" s="110">
        <f t="shared" si="116"/>
        <v>0</v>
      </c>
      <c r="CN38" s="110">
        <f t="shared" si="116"/>
        <v>0</v>
      </c>
      <c r="CO38" s="110">
        <f t="shared" si="116"/>
        <v>62493</v>
      </c>
      <c r="CP38" s="111" t="s">
        <v>703</v>
      </c>
      <c r="CQ38" s="110">
        <f t="shared" ref="CQ38:DF38" si="117">SUM(AM38,+BO38)</f>
        <v>2542680</v>
      </c>
      <c r="CR38" s="110">
        <f t="shared" si="117"/>
        <v>277524</v>
      </c>
      <c r="CS38" s="110">
        <f t="shared" si="117"/>
        <v>172433</v>
      </c>
      <c r="CT38" s="110">
        <f t="shared" si="117"/>
        <v>0</v>
      </c>
      <c r="CU38" s="110">
        <f t="shared" si="117"/>
        <v>105091</v>
      </c>
      <c r="CV38" s="110">
        <f t="shared" si="117"/>
        <v>0</v>
      </c>
      <c r="CW38" s="110">
        <f t="shared" si="117"/>
        <v>336065</v>
      </c>
      <c r="CX38" s="110">
        <f t="shared" si="117"/>
        <v>808</v>
      </c>
      <c r="CY38" s="110">
        <f t="shared" si="117"/>
        <v>324623</v>
      </c>
      <c r="CZ38" s="110">
        <f t="shared" si="117"/>
        <v>10634</v>
      </c>
      <c r="DA38" s="110">
        <f t="shared" si="117"/>
        <v>0</v>
      </c>
      <c r="DB38" s="110">
        <f t="shared" si="117"/>
        <v>1848245</v>
      </c>
      <c r="DC38" s="110">
        <f t="shared" si="117"/>
        <v>193006</v>
      </c>
      <c r="DD38" s="110">
        <f t="shared" si="117"/>
        <v>1380385</v>
      </c>
      <c r="DE38" s="110">
        <f t="shared" si="117"/>
        <v>11164</v>
      </c>
      <c r="DF38" s="110">
        <f t="shared" si="117"/>
        <v>263690</v>
      </c>
      <c r="DG38" s="111" t="s">
        <v>703</v>
      </c>
      <c r="DH38" s="110">
        <f t="shared" si="28"/>
        <v>80846</v>
      </c>
      <c r="DI38" s="110">
        <f t="shared" si="29"/>
        <v>309958</v>
      </c>
      <c r="DJ38" s="110">
        <f t="shared" si="30"/>
        <v>2928228</v>
      </c>
    </row>
    <row r="39" spans="1:114" s="112" customFormat="1" ht="12.75" customHeight="1">
      <c r="A39" s="108" t="s">
        <v>575</v>
      </c>
      <c r="B39" s="109" t="s">
        <v>576</v>
      </c>
      <c r="C39" s="108" t="s">
        <v>369</v>
      </c>
      <c r="D39" s="110">
        <f t="shared" si="0"/>
        <v>1309545</v>
      </c>
      <c r="E39" s="110">
        <f t="shared" si="1"/>
        <v>752077</v>
      </c>
      <c r="F39" s="110">
        <v>9804</v>
      </c>
      <c r="G39" s="110">
        <v>0</v>
      </c>
      <c r="H39" s="110">
        <v>54400</v>
      </c>
      <c r="I39" s="110">
        <v>491668</v>
      </c>
      <c r="J39" s="110">
        <v>3108352</v>
      </c>
      <c r="K39" s="110">
        <v>196205</v>
      </c>
      <c r="L39" s="110">
        <v>557468</v>
      </c>
      <c r="M39" s="110">
        <f t="shared" si="2"/>
        <v>1663774</v>
      </c>
      <c r="N39" s="110">
        <f t="shared" si="3"/>
        <v>414452</v>
      </c>
      <c r="O39" s="110">
        <v>277463</v>
      </c>
      <c r="P39" s="110">
        <v>0</v>
      </c>
      <c r="Q39" s="110">
        <v>0</v>
      </c>
      <c r="R39" s="110">
        <v>63500</v>
      </c>
      <c r="S39" s="110">
        <v>1951449</v>
      </c>
      <c r="T39" s="110">
        <v>73489</v>
      </c>
      <c r="U39" s="110">
        <v>1249322</v>
      </c>
      <c r="V39" s="110">
        <f t="shared" ref="V39:AD39" si="118">+SUM(D39,M39)</f>
        <v>2973319</v>
      </c>
      <c r="W39" s="110">
        <f t="shared" si="118"/>
        <v>1166529</v>
      </c>
      <c r="X39" s="110">
        <f t="shared" si="118"/>
        <v>287267</v>
      </c>
      <c r="Y39" s="110">
        <f t="shared" si="118"/>
        <v>0</v>
      </c>
      <c r="Z39" s="110">
        <f t="shared" si="118"/>
        <v>54400</v>
      </c>
      <c r="AA39" s="110">
        <f t="shared" si="118"/>
        <v>555168</v>
      </c>
      <c r="AB39" s="110">
        <f t="shared" si="118"/>
        <v>5059801</v>
      </c>
      <c r="AC39" s="110">
        <f t="shared" si="118"/>
        <v>269694</v>
      </c>
      <c r="AD39" s="110">
        <f t="shared" si="118"/>
        <v>1806790</v>
      </c>
      <c r="AE39" s="110">
        <f t="shared" si="5"/>
        <v>124274</v>
      </c>
      <c r="AF39" s="110">
        <f t="shared" si="6"/>
        <v>84286</v>
      </c>
      <c r="AG39" s="110">
        <v>0</v>
      </c>
      <c r="AH39" s="110">
        <v>47529</v>
      </c>
      <c r="AI39" s="110">
        <v>10368</v>
      </c>
      <c r="AJ39" s="110">
        <v>26389</v>
      </c>
      <c r="AK39" s="110">
        <v>39988</v>
      </c>
      <c r="AL39" s="111" t="s">
        <v>703</v>
      </c>
      <c r="AM39" s="110">
        <f t="shared" si="7"/>
        <v>3584590</v>
      </c>
      <c r="AN39" s="110">
        <f t="shared" si="8"/>
        <v>732584</v>
      </c>
      <c r="AO39" s="110">
        <v>212089</v>
      </c>
      <c r="AP39" s="110">
        <v>32818</v>
      </c>
      <c r="AQ39" s="110">
        <v>465822</v>
      </c>
      <c r="AR39" s="110">
        <v>21855</v>
      </c>
      <c r="AS39" s="110">
        <f t="shared" si="9"/>
        <v>1362806</v>
      </c>
      <c r="AT39" s="110">
        <v>20589</v>
      </c>
      <c r="AU39" s="110">
        <v>1286766</v>
      </c>
      <c r="AV39" s="110">
        <v>55451</v>
      </c>
      <c r="AW39" s="110">
        <v>0</v>
      </c>
      <c r="AX39" s="110">
        <f t="shared" si="10"/>
        <v>1485734</v>
      </c>
      <c r="AY39" s="110">
        <v>19947</v>
      </c>
      <c r="AZ39" s="110">
        <v>1325410</v>
      </c>
      <c r="BA39" s="110">
        <v>45075</v>
      </c>
      <c r="BB39" s="110">
        <v>95302</v>
      </c>
      <c r="BC39" s="111" t="s">
        <v>703</v>
      </c>
      <c r="BD39" s="110">
        <v>3466</v>
      </c>
      <c r="BE39" s="110">
        <v>709033</v>
      </c>
      <c r="BF39" s="110">
        <f t="shared" si="11"/>
        <v>4417897</v>
      </c>
      <c r="BG39" s="110">
        <f t="shared" si="12"/>
        <v>1781739</v>
      </c>
      <c r="BH39" s="110">
        <f t="shared" si="13"/>
        <v>1781739</v>
      </c>
      <c r="BI39" s="110">
        <v>0</v>
      </c>
      <c r="BJ39" s="110">
        <v>1780040</v>
      </c>
      <c r="BK39" s="110">
        <v>0</v>
      </c>
      <c r="BL39" s="110">
        <v>1699</v>
      </c>
      <c r="BM39" s="110">
        <v>0</v>
      </c>
      <c r="BN39" s="111" t="s">
        <v>703</v>
      </c>
      <c r="BO39" s="110">
        <f t="shared" si="14"/>
        <v>1714225</v>
      </c>
      <c r="BP39" s="110">
        <f t="shared" si="15"/>
        <v>416760</v>
      </c>
      <c r="BQ39" s="110">
        <v>267590</v>
      </c>
      <c r="BR39" s="110">
        <v>0</v>
      </c>
      <c r="BS39" s="110">
        <v>149170</v>
      </c>
      <c r="BT39" s="110">
        <v>0</v>
      </c>
      <c r="BU39" s="110">
        <f t="shared" si="16"/>
        <v>590448</v>
      </c>
      <c r="BV39" s="110">
        <v>27018</v>
      </c>
      <c r="BW39" s="110">
        <v>563430</v>
      </c>
      <c r="BX39" s="110">
        <v>0</v>
      </c>
      <c r="BY39" s="110">
        <v>0</v>
      </c>
      <c r="BZ39" s="110">
        <f t="shared" si="17"/>
        <v>707017</v>
      </c>
      <c r="CA39" s="110">
        <v>103920</v>
      </c>
      <c r="CB39" s="110">
        <v>548808</v>
      </c>
      <c r="CC39" s="110">
        <v>25353</v>
      </c>
      <c r="CD39" s="110">
        <v>28936</v>
      </c>
      <c r="CE39" s="111" t="s">
        <v>703</v>
      </c>
      <c r="CF39" s="110">
        <v>0</v>
      </c>
      <c r="CG39" s="110">
        <v>119259</v>
      </c>
      <c r="CH39" s="110">
        <f t="shared" si="18"/>
        <v>3615223</v>
      </c>
      <c r="CI39" s="110">
        <f t="shared" ref="CI39:CO39" si="119">SUM(AE39,+BG39)</f>
        <v>1906013</v>
      </c>
      <c r="CJ39" s="110">
        <f t="shared" si="119"/>
        <v>1866025</v>
      </c>
      <c r="CK39" s="110">
        <f t="shared" si="119"/>
        <v>0</v>
      </c>
      <c r="CL39" s="110">
        <f t="shared" si="119"/>
        <v>1827569</v>
      </c>
      <c r="CM39" s="110">
        <f t="shared" si="119"/>
        <v>10368</v>
      </c>
      <c r="CN39" s="110">
        <f t="shared" si="119"/>
        <v>28088</v>
      </c>
      <c r="CO39" s="110">
        <f t="shared" si="119"/>
        <v>39988</v>
      </c>
      <c r="CP39" s="111" t="s">
        <v>703</v>
      </c>
      <c r="CQ39" s="110">
        <f t="shared" ref="CQ39:DF39" si="120">SUM(AM39,+BO39)</f>
        <v>5298815</v>
      </c>
      <c r="CR39" s="110">
        <f t="shared" si="120"/>
        <v>1149344</v>
      </c>
      <c r="CS39" s="110">
        <f t="shared" si="120"/>
        <v>479679</v>
      </c>
      <c r="CT39" s="110">
        <f t="shared" si="120"/>
        <v>32818</v>
      </c>
      <c r="CU39" s="110">
        <f t="shared" si="120"/>
        <v>614992</v>
      </c>
      <c r="CV39" s="110">
        <f t="shared" si="120"/>
        <v>21855</v>
      </c>
      <c r="CW39" s="110">
        <f t="shared" si="120"/>
        <v>1953254</v>
      </c>
      <c r="CX39" s="110">
        <f t="shared" si="120"/>
        <v>47607</v>
      </c>
      <c r="CY39" s="110">
        <f t="shared" si="120"/>
        <v>1850196</v>
      </c>
      <c r="CZ39" s="110">
        <f t="shared" si="120"/>
        <v>55451</v>
      </c>
      <c r="DA39" s="110">
        <f t="shared" si="120"/>
        <v>0</v>
      </c>
      <c r="DB39" s="110">
        <f t="shared" si="120"/>
        <v>2192751</v>
      </c>
      <c r="DC39" s="110">
        <f t="shared" si="120"/>
        <v>123867</v>
      </c>
      <c r="DD39" s="110">
        <f t="shared" si="120"/>
        <v>1874218</v>
      </c>
      <c r="DE39" s="110">
        <f t="shared" si="120"/>
        <v>70428</v>
      </c>
      <c r="DF39" s="110">
        <f t="shared" si="120"/>
        <v>124238</v>
      </c>
      <c r="DG39" s="111" t="s">
        <v>703</v>
      </c>
      <c r="DH39" s="110">
        <f t="shared" si="28"/>
        <v>3466</v>
      </c>
      <c r="DI39" s="110">
        <f t="shared" si="29"/>
        <v>828292</v>
      </c>
      <c r="DJ39" s="110">
        <f t="shared" si="30"/>
        <v>8033120</v>
      </c>
    </row>
    <row r="40" spans="1:114" s="112" customFormat="1" ht="12.75" customHeight="1">
      <c r="A40" s="108" t="s">
        <v>581</v>
      </c>
      <c r="B40" s="109" t="s">
        <v>582</v>
      </c>
      <c r="C40" s="108" t="s">
        <v>369</v>
      </c>
      <c r="D40" s="110">
        <f t="shared" si="0"/>
        <v>1739139</v>
      </c>
      <c r="E40" s="110">
        <f t="shared" si="1"/>
        <v>1613938</v>
      </c>
      <c r="F40" s="110">
        <v>64614</v>
      </c>
      <c r="G40" s="110">
        <v>0</v>
      </c>
      <c r="H40" s="110">
        <v>757620</v>
      </c>
      <c r="I40" s="110">
        <v>269221</v>
      </c>
      <c r="J40" s="110">
        <v>3773656</v>
      </c>
      <c r="K40" s="110">
        <v>522483</v>
      </c>
      <c r="L40" s="110">
        <v>125201</v>
      </c>
      <c r="M40" s="110">
        <f t="shared" si="2"/>
        <v>425413</v>
      </c>
      <c r="N40" s="110">
        <f t="shared" si="3"/>
        <v>387906</v>
      </c>
      <c r="O40" s="110">
        <v>15075</v>
      </c>
      <c r="P40" s="110">
        <v>0</v>
      </c>
      <c r="Q40" s="110">
        <v>102980</v>
      </c>
      <c r="R40" s="110">
        <v>61597</v>
      </c>
      <c r="S40" s="110">
        <v>1241978</v>
      </c>
      <c r="T40" s="110">
        <v>208254</v>
      </c>
      <c r="U40" s="110">
        <v>37507</v>
      </c>
      <c r="V40" s="110">
        <f t="shared" ref="V40:AD40" si="121">+SUM(D40,M40)</f>
        <v>2164552</v>
      </c>
      <c r="W40" s="110">
        <f t="shared" si="121"/>
        <v>2001844</v>
      </c>
      <c r="X40" s="110">
        <f t="shared" si="121"/>
        <v>79689</v>
      </c>
      <c r="Y40" s="110">
        <f t="shared" si="121"/>
        <v>0</v>
      </c>
      <c r="Z40" s="110">
        <f t="shared" si="121"/>
        <v>860600</v>
      </c>
      <c r="AA40" s="110">
        <f t="shared" si="121"/>
        <v>330818</v>
      </c>
      <c r="AB40" s="110">
        <f t="shared" si="121"/>
        <v>5015634</v>
      </c>
      <c r="AC40" s="110">
        <f t="shared" si="121"/>
        <v>730737</v>
      </c>
      <c r="AD40" s="110">
        <f t="shared" si="121"/>
        <v>162708</v>
      </c>
      <c r="AE40" s="110">
        <f t="shared" si="5"/>
        <v>864931</v>
      </c>
      <c r="AF40" s="110">
        <f t="shared" si="6"/>
        <v>828100</v>
      </c>
      <c r="AG40" s="110">
        <v>0</v>
      </c>
      <c r="AH40" s="110">
        <v>827163</v>
      </c>
      <c r="AI40" s="110">
        <v>0</v>
      </c>
      <c r="AJ40" s="110">
        <v>937</v>
      </c>
      <c r="AK40" s="110">
        <v>36831</v>
      </c>
      <c r="AL40" s="111" t="s">
        <v>703</v>
      </c>
      <c r="AM40" s="110">
        <f t="shared" si="7"/>
        <v>3439089</v>
      </c>
      <c r="AN40" s="110">
        <f t="shared" si="8"/>
        <v>287143</v>
      </c>
      <c r="AO40" s="110">
        <v>256544</v>
      </c>
      <c r="AP40" s="110">
        <v>0</v>
      </c>
      <c r="AQ40" s="110">
        <v>30599</v>
      </c>
      <c r="AR40" s="110">
        <v>0</v>
      </c>
      <c r="AS40" s="110">
        <f t="shared" si="9"/>
        <v>1329349</v>
      </c>
      <c r="AT40" s="110">
        <v>812</v>
      </c>
      <c r="AU40" s="110">
        <v>1304021</v>
      </c>
      <c r="AV40" s="110">
        <v>24516</v>
      </c>
      <c r="AW40" s="110">
        <v>0</v>
      </c>
      <c r="AX40" s="110">
        <f t="shared" si="10"/>
        <v>1811801</v>
      </c>
      <c r="AY40" s="110">
        <v>135888</v>
      </c>
      <c r="AZ40" s="110">
        <v>1528372</v>
      </c>
      <c r="BA40" s="110">
        <v>139711</v>
      </c>
      <c r="BB40" s="110">
        <v>7830</v>
      </c>
      <c r="BC40" s="111" t="s">
        <v>703</v>
      </c>
      <c r="BD40" s="110">
        <v>10796</v>
      </c>
      <c r="BE40" s="110">
        <v>1208775</v>
      </c>
      <c r="BF40" s="110">
        <f t="shared" si="11"/>
        <v>5512795</v>
      </c>
      <c r="BG40" s="110">
        <f t="shared" si="12"/>
        <v>48411</v>
      </c>
      <c r="BH40" s="110">
        <f t="shared" si="13"/>
        <v>45225</v>
      </c>
      <c r="BI40" s="110">
        <v>0</v>
      </c>
      <c r="BJ40" s="110">
        <v>45225</v>
      </c>
      <c r="BK40" s="110">
        <v>0</v>
      </c>
      <c r="BL40" s="110">
        <v>0</v>
      </c>
      <c r="BM40" s="110">
        <v>3186</v>
      </c>
      <c r="BN40" s="111" t="s">
        <v>703</v>
      </c>
      <c r="BO40" s="110">
        <f t="shared" si="14"/>
        <v>904901</v>
      </c>
      <c r="BP40" s="110">
        <f t="shared" si="15"/>
        <v>164856</v>
      </c>
      <c r="BQ40" s="110">
        <v>164856</v>
      </c>
      <c r="BR40" s="110">
        <v>0</v>
      </c>
      <c r="BS40" s="110">
        <v>0</v>
      </c>
      <c r="BT40" s="110">
        <v>0</v>
      </c>
      <c r="BU40" s="110">
        <f t="shared" si="16"/>
        <v>264483</v>
      </c>
      <c r="BV40" s="110">
        <v>284</v>
      </c>
      <c r="BW40" s="110">
        <v>264199</v>
      </c>
      <c r="BX40" s="110">
        <v>0</v>
      </c>
      <c r="BY40" s="110">
        <v>0</v>
      </c>
      <c r="BZ40" s="110">
        <f t="shared" si="17"/>
        <v>471292</v>
      </c>
      <c r="CA40" s="110">
        <v>181507</v>
      </c>
      <c r="CB40" s="110">
        <v>289785</v>
      </c>
      <c r="CC40" s="110">
        <v>0</v>
      </c>
      <c r="CD40" s="110">
        <v>0</v>
      </c>
      <c r="CE40" s="111" t="s">
        <v>703</v>
      </c>
      <c r="CF40" s="110">
        <v>4270</v>
      </c>
      <c r="CG40" s="110">
        <v>714079</v>
      </c>
      <c r="CH40" s="110">
        <f t="shared" si="18"/>
        <v>1667391</v>
      </c>
      <c r="CI40" s="110">
        <f t="shared" ref="CI40:CO40" si="122">SUM(AE40,+BG40)</f>
        <v>913342</v>
      </c>
      <c r="CJ40" s="110">
        <f t="shared" si="122"/>
        <v>873325</v>
      </c>
      <c r="CK40" s="110">
        <f t="shared" si="122"/>
        <v>0</v>
      </c>
      <c r="CL40" s="110">
        <f t="shared" si="122"/>
        <v>872388</v>
      </c>
      <c r="CM40" s="110">
        <f t="shared" si="122"/>
        <v>0</v>
      </c>
      <c r="CN40" s="110">
        <f t="shared" si="122"/>
        <v>937</v>
      </c>
      <c r="CO40" s="110">
        <f t="shared" si="122"/>
        <v>40017</v>
      </c>
      <c r="CP40" s="111" t="s">
        <v>703</v>
      </c>
      <c r="CQ40" s="110">
        <f t="shared" ref="CQ40:DF40" si="123">SUM(AM40,+BO40)</f>
        <v>4343990</v>
      </c>
      <c r="CR40" s="110">
        <f t="shared" si="123"/>
        <v>451999</v>
      </c>
      <c r="CS40" s="110">
        <f t="shared" si="123"/>
        <v>421400</v>
      </c>
      <c r="CT40" s="110">
        <f t="shared" si="123"/>
        <v>0</v>
      </c>
      <c r="CU40" s="110">
        <f t="shared" si="123"/>
        <v>30599</v>
      </c>
      <c r="CV40" s="110">
        <f t="shared" si="123"/>
        <v>0</v>
      </c>
      <c r="CW40" s="110">
        <f t="shared" si="123"/>
        <v>1593832</v>
      </c>
      <c r="CX40" s="110">
        <f t="shared" si="123"/>
        <v>1096</v>
      </c>
      <c r="CY40" s="110">
        <f t="shared" si="123"/>
        <v>1568220</v>
      </c>
      <c r="CZ40" s="110">
        <f t="shared" si="123"/>
        <v>24516</v>
      </c>
      <c r="DA40" s="110">
        <f t="shared" si="123"/>
        <v>0</v>
      </c>
      <c r="DB40" s="110">
        <f t="shared" si="123"/>
        <v>2283093</v>
      </c>
      <c r="DC40" s="110">
        <f t="shared" si="123"/>
        <v>317395</v>
      </c>
      <c r="DD40" s="110">
        <f t="shared" si="123"/>
        <v>1818157</v>
      </c>
      <c r="DE40" s="110">
        <f t="shared" si="123"/>
        <v>139711</v>
      </c>
      <c r="DF40" s="110">
        <f t="shared" si="123"/>
        <v>7830</v>
      </c>
      <c r="DG40" s="111" t="s">
        <v>703</v>
      </c>
      <c r="DH40" s="110">
        <f t="shared" si="28"/>
        <v>15066</v>
      </c>
      <c r="DI40" s="110">
        <f t="shared" si="29"/>
        <v>1922854</v>
      </c>
      <c r="DJ40" s="110">
        <f t="shared" si="30"/>
        <v>7180186</v>
      </c>
    </row>
    <row r="41" spans="1:114" s="112" customFormat="1" ht="12.75" customHeight="1">
      <c r="A41" s="108" t="s">
        <v>591</v>
      </c>
      <c r="B41" s="109" t="s">
        <v>592</v>
      </c>
      <c r="C41" s="108" t="s">
        <v>357</v>
      </c>
      <c r="D41" s="110">
        <f t="shared" si="0"/>
        <v>1049946</v>
      </c>
      <c r="E41" s="110">
        <f t="shared" si="1"/>
        <v>846098</v>
      </c>
      <c r="F41" s="110">
        <v>0</v>
      </c>
      <c r="G41" s="110">
        <v>0</v>
      </c>
      <c r="H41" s="110">
        <v>40300</v>
      </c>
      <c r="I41" s="110">
        <v>762161</v>
      </c>
      <c r="J41" s="110">
        <v>2293835</v>
      </c>
      <c r="K41" s="110">
        <v>43637</v>
      </c>
      <c r="L41" s="110">
        <v>203848</v>
      </c>
      <c r="M41" s="110">
        <f t="shared" si="2"/>
        <v>35608</v>
      </c>
      <c r="N41" s="110">
        <f t="shared" si="3"/>
        <v>35124</v>
      </c>
      <c r="O41" s="110">
        <v>0</v>
      </c>
      <c r="P41" s="110">
        <v>0</v>
      </c>
      <c r="Q41" s="110">
        <v>10400</v>
      </c>
      <c r="R41" s="110">
        <v>24724</v>
      </c>
      <c r="S41" s="110">
        <v>327446</v>
      </c>
      <c r="T41" s="110">
        <v>0</v>
      </c>
      <c r="U41" s="110">
        <v>484</v>
      </c>
      <c r="V41" s="110">
        <f t="shared" ref="V41:AD41" si="124">+SUM(D41,M41)</f>
        <v>1085554</v>
      </c>
      <c r="W41" s="110">
        <f t="shared" si="124"/>
        <v>881222</v>
      </c>
      <c r="X41" s="110">
        <f t="shared" si="124"/>
        <v>0</v>
      </c>
      <c r="Y41" s="110">
        <f t="shared" si="124"/>
        <v>0</v>
      </c>
      <c r="Z41" s="110">
        <f t="shared" si="124"/>
        <v>50700</v>
      </c>
      <c r="AA41" s="110">
        <f t="shared" si="124"/>
        <v>786885</v>
      </c>
      <c r="AB41" s="110">
        <f t="shared" si="124"/>
        <v>2621281</v>
      </c>
      <c r="AC41" s="110">
        <f t="shared" si="124"/>
        <v>43637</v>
      </c>
      <c r="AD41" s="110">
        <f t="shared" si="124"/>
        <v>204332</v>
      </c>
      <c r="AE41" s="110">
        <f t="shared" si="5"/>
        <v>48649</v>
      </c>
      <c r="AF41" s="110">
        <f t="shared" si="6"/>
        <v>48649</v>
      </c>
      <c r="AG41" s="110">
        <v>0</v>
      </c>
      <c r="AH41" s="110">
        <v>44806</v>
      </c>
      <c r="AI41" s="110">
        <v>3843</v>
      </c>
      <c r="AJ41" s="110">
        <v>0</v>
      </c>
      <c r="AK41" s="110">
        <v>0</v>
      </c>
      <c r="AL41" s="111" t="s">
        <v>703</v>
      </c>
      <c r="AM41" s="110">
        <f t="shared" si="7"/>
        <v>3051533</v>
      </c>
      <c r="AN41" s="110">
        <f t="shared" si="8"/>
        <v>416031</v>
      </c>
      <c r="AO41" s="110">
        <v>323972</v>
      </c>
      <c r="AP41" s="110">
        <v>0</v>
      </c>
      <c r="AQ41" s="110">
        <v>86905</v>
      </c>
      <c r="AR41" s="110">
        <v>5154</v>
      </c>
      <c r="AS41" s="110">
        <f t="shared" si="9"/>
        <v>1164601</v>
      </c>
      <c r="AT41" s="110">
        <v>16018</v>
      </c>
      <c r="AU41" s="110">
        <v>1032973</v>
      </c>
      <c r="AV41" s="110">
        <v>115610</v>
      </c>
      <c r="AW41" s="110">
        <v>0</v>
      </c>
      <c r="AX41" s="110">
        <f t="shared" si="10"/>
        <v>1469702</v>
      </c>
      <c r="AY41" s="110">
        <v>69094</v>
      </c>
      <c r="AZ41" s="110">
        <v>1253995</v>
      </c>
      <c r="BA41" s="110">
        <v>73258</v>
      </c>
      <c r="BB41" s="110">
        <v>73355</v>
      </c>
      <c r="BC41" s="111" t="s">
        <v>703</v>
      </c>
      <c r="BD41" s="110">
        <v>1199</v>
      </c>
      <c r="BE41" s="110">
        <v>243599</v>
      </c>
      <c r="BF41" s="110">
        <f t="shared" si="11"/>
        <v>3343781</v>
      </c>
      <c r="BG41" s="110">
        <f t="shared" si="12"/>
        <v>13886</v>
      </c>
      <c r="BH41" s="110">
        <f t="shared" si="13"/>
        <v>13886</v>
      </c>
      <c r="BI41" s="110">
        <v>0</v>
      </c>
      <c r="BJ41" s="110">
        <v>13886</v>
      </c>
      <c r="BK41" s="110">
        <v>0</v>
      </c>
      <c r="BL41" s="110">
        <v>0</v>
      </c>
      <c r="BM41" s="110">
        <v>0</v>
      </c>
      <c r="BN41" s="111" t="s">
        <v>703</v>
      </c>
      <c r="BO41" s="110">
        <f t="shared" si="14"/>
        <v>325722</v>
      </c>
      <c r="BP41" s="110">
        <f t="shared" si="15"/>
        <v>42853</v>
      </c>
      <c r="BQ41" s="110">
        <v>35854</v>
      </c>
      <c r="BR41" s="110">
        <v>0</v>
      </c>
      <c r="BS41" s="110">
        <v>6999</v>
      </c>
      <c r="BT41" s="110">
        <v>0</v>
      </c>
      <c r="BU41" s="110">
        <f t="shared" si="16"/>
        <v>197038</v>
      </c>
      <c r="BV41" s="110">
        <v>25013</v>
      </c>
      <c r="BW41" s="110">
        <v>172025</v>
      </c>
      <c r="BX41" s="110">
        <v>0</v>
      </c>
      <c r="BY41" s="110">
        <v>0</v>
      </c>
      <c r="BZ41" s="110">
        <f t="shared" si="17"/>
        <v>85831</v>
      </c>
      <c r="CA41" s="110">
        <v>0</v>
      </c>
      <c r="CB41" s="110">
        <v>57901</v>
      </c>
      <c r="CC41" s="110">
        <v>694</v>
      </c>
      <c r="CD41" s="110">
        <v>27236</v>
      </c>
      <c r="CE41" s="111" t="s">
        <v>703</v>
      </c>
      <c r="CF41" s="110">
        <v>0</v>
      </c>
      <c r="CG41" s="110">
        <v>23446</v>
      </c>
      <c r="CH41" s="110">
        <f t="shared" si="18"/>
        <v>363054</v>
      </c>
      <c r="CI41" s="110">
        <f t="shared" ref="CI41:CO41" si="125">SUM(AE41,+BG41)</f>
        <v>62535</v>
      </c>
      <c r="CJ41" s="110">
        <f t="shared" si="125"/>
        <v>62535</v>
      </c>
      <c r="CK41" s="110">
        <f t="shared" si="125"/>
        <v>0</v>
      </c>
      <c r="CL41" s="110">
        <f t="shared" si="125"/>
        <v>58692</v>
      </c>
      <c r="CM41" s="110">
        <f t="shared" si="125"/>
        <v>3843</v>
      </c>
      <c r="CN41" s="110">
        <f t="shared" si="125"/>
        <v>0</v>
      </c>
      <c r="CO41" s="110">
        <f t="shared" si="125"/>
        <v>0</v>
      </c>
      <c r="CP41" s="111" t="s">
        <v>703</v>
      </c>
      <c r="CQ41" s="110">
        <f t="shared" ref="CQ41:DF41" si="126">SUM(AM41,+BO41)</f>
        <v>3377255</v>
      </c>
      <c r="CR41" s="110">
        <f t="shared" si="126"/>
        <v>458884</v>
      </c>
      <c r="CS41" s="110">
        <f t="shared" si="126"/>
        <v>359826</v>
      </c>
      <c r="CT41" s="110">
        <f t="shared" si="126"/>
        <v>0</v>
      </c>
      <c r="CU41" s="110">
        <f t="shared" si="126"/>
        <v>93904</v>
      </c>
      <c r="CV41" s="110">
        <f t="shared" si="126"/>
        <v>5154</v>
      </c>
      <c r="CW41" s="110">
        <f t="shared" si="126"/>
        <v>1361639</v>
      </c>
      <c r="CX41" s="110">
        <f t="shared" si="126"/>
        <v>41031</v>
      </c>
      <c r="CY41" s="110">
        <f t="shared" si="126"/>
        <v>1204998</v>
      </c>
      <c r="CZ41" s="110">
        <f t="shared" si="126"/>
        <v>115610</v>
      </c>
      <c r="DA41" s="110">
        <f t="shared" si="126"/>
        <v>0</v>
      </c>
      <c r="DB41" s="110">
        <f t="shared" si="126"/>
        <v>1555533</v>
      </c>
      <c r="DC41" s="110">
        <f t="shared" si="126"/>
        <v>69094</v>
      </c>
      <c r="DD41" s="110">
        <f t="shared" si="126"/>
        <v>1311896</v>
      </c>
      <c r="DE41" s="110">
        <f t="shared" si="126"/>
        <v>73952</v>
      </c>
      <c r="DF41" s="110">
        <f t="shared" si="126"/>
        <v>100591</v>
      </c>
      <c r="DG41" s="111" t="s">
        <v>703</v>
      </c>
      <c r="DH41" s="110">
        <f t="shared" si="28"/>
        <v>1199</v>
      </c>
      <c r="DI41" s="110">
        <f t="shared" si="29"/>
        <v>267045</v>
      </c>
      <c r="DJ41" s="110">
        <f t="shared" si="30"/>
        <v>3706835</v>
      </c>
    </row>
    <row r="42" spans="1:114" s="112" customFormat="1" ht="12.75" customHeight="1">
      <c r="A42" s="108" t="s">
        <v>599</v>
      </c>
      <c r="B42" s="109" t="s">
        <v>600</v>
      </c>
      <c r="C42" s="108" t="s">
        <v>448</v>
      </c>
      <c r="D42" s="110">
        <f t="shared" si="0"/>
        <v>393527</v>
      </c>
      <c r="E42" s="110">
        <f t="shared" si="1"/>
        <v>179420</v>
      </c>
      <c r="F42" s="110">
        <v>0</v>
      </c>
      <c r="G42" s="110">
        <v>0</v>
      </c>
      <c r="H42" s="110">
        <v>0</v>
      </c>
      <c r="I42" s="110">
        <v>156224</v>
      </c>
      <c r="J42" s="110">
        <v>2715829</v>
      </c>
      <c r="K42" s="110">
        <v>23196</v>
      </c>
      <c r="L42" s="110">
        <v>214107</v>
      </c>
      <c r="M42" s="110">
        <f t="shared" si="2"/>
        <v>226467</v>
      </c>
      <c r="N42" s="110">
        <f t="shared" si="3"/>
        <v>171989</v>
      </c>
      <c r="O42" s="110">
        <v>0</v>
      </c>
      <c r="P42" s="110">
        <v>0</v>
      </c>
      <c r="Q42" s="110">
        <v>0</v>
      </c>
      <c r="R42" s="110">
        <v>171989</v>
      </c>
      <c r="S42" s="110">
        <v>928380</v>
      </c>
      <c r="T42" s="110">
        <v>0</v>
      </c>
      <c r="U42" s="110">
        <v>54478</v>
      </c>
      <c r="V42" s="110">
        <f t="shared" ref="V42:AD42" si="127">+SUM(D42,M42)</f>
        <v>619994</v>
      </c>
      <c r="W42" s="110">
        <f t="shared" si="127"/>
        <v>351409</v>
      </c>
      <c r="X42" s="110">
        <f t="shared" si="127"/>
        <v>0</v>
      </c>
      <c r="Y42" s="110">
        <f t="shared" si="127"/>
        <v>0</v>
      </c>
      <c r="Z42" s="110">
        <f t="shared" si="127"/>
        <v>0</v>
      </c>
      <c r="AA42" s="110">
        <f t="shared" si="127"/>
        <v>328213</v>
      </c>
      <c r="AB42" s="110">
        <f t="shared" si="127"/>
        <v>3644209</v>
      </c>
      <c r="AC42" s="110">
        <f t="shared" si="127"/>
        <v>23196</v>
      </c>
      <c r="AD42" s="110">
        <f t="shared" si="127"/>
        <v>268585</v>
      </c>
      <c r="AE42" s="110">
        <f t="shared" si="5"/>
        <v>2678</v>
      </c>
      <c r="AF42" s="110">
        <f t="shared" si="6"/>
        <v>0</v>
      </c>
      <c r="AG42" s="110">
        <v>0</v>
      </c>
      <c r="AH42" s="110">
        <v>0</v>
      </c>
      <c r="AI42" s="110">
        <v>0</v>
      </c>
      <c r="AJ42" s="110">
        <v>0</v>
      </c>
      <c r="AK42" s="110">
        <v>2678</v>
      </c>
      <c r="AL42" s="111" t="s">
        <v>703</v>
      </c>
      <c r="AM42" s="110">
        <f t="shared" si="7"/>
        <v>3027570</v>
      </c>
      <c r="AN42" s="110">
        <f t="shared" si="8"/>
        <v>625393</v>
      </c>
      <c r="AO42" s="110">
        <v>159133</v>
      </c>
      <c r="AP42" s="110">
        <v>137807</v>
      </c>
      <c r="AQ42" s="110">
        <v>290424</v>
      </c>
      <c r="AR42" s="110">
        <v>38029</v>
      </c>
      <c r="AS42" s="110">
        <f t="shared" si="9"/>
        <v>1412418</v>
      </c>
      <c r="AT42" s="110">
        <v>51409</v>
      </c>
      <c r="AU42" s="110">
        <v>1301678</v>
      </c>
      <c r="AV42" s="110">
        <v>59331</v>
      </c>
      <c r="AW42" s="110">
        <v>4780</v>
      </c>
      <c r="AX42" s="110">
        <f t="shared" si="10"/>
        <v>984979</v>
      </c>
      <c r="AY42" s="110">
        <v>58320</v>
      </c>
      <c r="AZ42" s="110">
        <v>753325</v>
      </c>
      <c r="BA42" s="110">
        <v>82796</v>
      </c>
      <c r="BB42" s="110">
        <v>90538</v>
      </c>
      <c r="BC42" s="111" t="s">
        <v>703</v>
      </c>
      <c r="BD42" s="110">
        <v>0</v>
      </c>
      <c r="BE42" s="110">
        <v>79108</v>
      </c>
      <c r="BF42" s="110">
        <f t="shared" si="11"/>
        <v>3109356</v>
      </c>
      <c r="BG42" s="110">
        <f t="shared" si="12"/>
        <v>67516</v>
      </c>
      <c r="BH42" s="110">
        <f t="shared" si="13"/>
        <v>61004</v>
      </c>
      <c r="BI42" s="110">
        <v>0</v>
      </c>
      <c r="BJ42" s="110">
        <v>61004</v>
      </c>
      <c r="BK42" s="110">
        <v>0</v>
      </c>
      <c r="BL42" s="110">
        <v>0</v>
      </c>
      <c r="BM42" s="110">
        <v>6512</v>
      </c>
      <c r="BN42" s="111" t="s">
        <v>703</v>
      </c>
      <c r="BO42" s="110">
        <f t="shared" si="14"/>
        <v>972178</v>
      </c>
      <c r="BP42" s="110">
        <f t="shared" si="15"/>
        <v>508819</v>
      </c>
      <c r="BQ42" s="110">
        <v>156195</v>
      </c>
      <c r="BR42" s="110">
        <v>67019</v>
      </c>
      <c r="BS42" s="110">
        <v>285605</v>
      </c>
      <c r="BT42" s="110">
        <v>0</v>
      </c>
      <c r="BU42" s="110">
        <f t="shared" si="16"/>
        <v>275991</v>
      </c>
      <c r="BV42" s="110">
        <v>4926</v>
      </c>
      <c r="BW42" s="110">
        <v>271065</v>
      </c>
      <c r="BX42" s="110">
        <v>0</v>
      </c>
      <c r="BY42" s="110">
        <v>7007</v>
      </c>
      <c r="BZ42" s="110">
        <f t="shared" si="17"/>
        <v>180361</v>
      </c>
      <c r="CA42" s="110">
        <v>0</v>
      </c>
      <c r="CB42" s="110">
        <v>153174</v>
      </c>
      <c r="CC42" s="110">
        <v>20216</v>
      </c>
      <c r="CD42" s="110">
        <v>6971</v>
      </c>
      <c r="CE42" s="111" t="s">
        <v>703</v>
      </c>
      <c r="CF42" s="110">
        <v>0</v>
      </c>
      <c r="CG42" s="110">
        <v>115153</v>
      </c>
      <c r="CH42" s="110">
        <f t="shared" si="18"/>
        <v>1154847</v>
      </c>
      <c r="CI42" s="110">
        <f t="shared" ref="CI42:CO42" si="128">SUM(AE42,+BG42)</f>
        <v>70194</v>
      </c>
      <c r="CJ42" s="110">
        <f t="shared" si="128"/>
        <v>61004</v>
      </c>
      <c r="CK42" s="110">
        <f t="shared" si="128"/>
        <v>0</v>
      </c>
      <c r="CL42" s="110">
        <f t="shared" si="128"/>
        <v>61004</v>
      </c>
      <c r="CM42" s="110">
        <f t="shared" si="128"/>
        <v>0</v>
      </c>
      <c r="CN42" s="110">
        <f t="shared" si="128"/>
        <v>0</v>
      </c>
      <c r="CO42" s="110">
        <f t="shared" si="128"/>
        <v>9190</v>
      </c>
      <c r="CP42" s="111" t="s">
        <v>703</v>
      </c>
      <c r="CQ42" s="110">
        <f t="shared" ref="CQ42:DF42" si="129">SUM(AM42,+BO42)</f>
        <v>3999748</v>
      </c>
      <c r="CR42" s="110">
        <f t="shared" si="129"/>
        <v>1134212</v>
      </c>
      <c r="CS42" s="110">
        <f t="shared" si="129"/>
        <v>315328</v>
      </c>
      <c r="CT42" s="110">
        <f t="shared" si="129"/>
        <v>204826</v>
      </c>
      <c r="CU42" s="110">
        <f t="shared" si="129"/>
        <v>576029</v>
      </c>
      <c r="CV42" s="110">
        <f t="shared" si="129"/>
        <v>38029</v>
      </c>
      <c r="CW42" s="110">
        <f t="shared" si="129"/>
        <v>1688409</v>
      </c>
      <c r="CX42" s="110">
        <f t="shared" si="129"/>
        <v>56335</v>
      </c>
      <c r="CY42" s="110">
        <f t="shared" si="129"/>
        <v>1572743</v>
      </c>
      <c r="CZ42" s="110">
        <f t="shared" si="129"/>
        <v>59331</v>
      </c>
      <c r="DA42" s="110">
        <f t="shared" si="129"/>
        <v>11787</v>
      </c>
      <c r="DB42" s="110">
        <f t="shared" si="129"/>
        <v>1165340</v>
      </c>
      <c r="DC42" s="110">
        <f t="shared" si="129"/>
        <v>58320</v>
      </c>
      <c r="DD42" s="110">
        <f t="shared" si="129"/>
        <v>906499</v>
      </c>
      <c r="DE42" s="110">
        <f t="shared" si="129"/>
        <v>103012</v>
      </c>
      <c r="DF42" s="110">
        <f t="shared" si="129"/>
        <v>97509</v>
      </c>
      <c r="DG42" s="111" t="s">
        <v>703</v>
      </c>
      <c r="DH42" s="110">
        <f t="shared" si="28"/>
        <v>0</v>
      </c>
      <c r="DI42" s="110">
        <f t="shared" si="29"/>
        <v>194261</v>
      </c>
      <c r="DJ42" s="110">
        <f t="shared" si="30"/>
        <v>4264203</v>
      </c>
    </row>
    <row r="43" spans="1:114" s="112" customFormat="1" ht="12.75" customHeight="1">
      <c r="A43" s="108" t="s">
        <v>604</v>
      </c>
      <c r="B43" s="109" t="s">
        <v>605</v>
      </c>
      <c r="C43" s="108" t="s">
        <v>388</v>
      </c>
      <c r="D43" s="110">
        <f t="shared" si="0"/>
        <v>1444882</v>
      </c>
      <c r="E43" s="110">
        <f t="shared" si="1"/>
        <v>1078385</v>
      </c>
      <c r="F43" s="110">
        <v>264573</v>
      </c>
      <c r="G43" s="110">
        <v>0</v>
      </c>
      <c r="H43" s="110">
        <v>103900</v>
      </c>
      <c r="I43" s="110">
        <v>698641</v>
      </c>
      <c r="J43" s="110">
        <v>2242776</v>
      </c>
      <c r="K43" s="110">
        <v>11271</v>
      </c>
      <c r="L43" s="110">
        <v>366497</v>
      </c>
      <c r="M43" s="110">
        <f t="shared" si="2"/>
        <v>147993</v>
      </c>
      <c r="N43" s="110">
        <f t="shared" si="3"/>
        <v>63498</v>
      </c>
      <c r="O43" s="110">
        <v>0</v>
      </c>
      <c r="P43" s="110">
        <v>0</v>
      </c>
      <c r="Q43" s="110">
        <v>0</v>
      </c>
      <c r="R43" s="110">
        <v>61897</v>
      </c>
      <c r="S43" s="110">
        <v>607881</v>
      </c>
      <c r="T43" s="110">
        <v>1601</v>
      </c>
      <c r="U43" s="110">
        <v>84495</v>
      </c>
      <c r="V43" s="110">
        <f t="shared" ref="V43:AD43" si="130">+SUM(D43,M43)</f>
        <v>1592875</v>
      </c>
      <c r="W43" s="110">
        <f t="shared" si="130"/>
        <v>1141883</v>
      </c>
      <c r="X43" s="110">
        <f t="shared" si="130"/>
        <v>264573</v>
      </c>
      <c r="Y43" s="110">
        <f t="shared" si="130"/>
        <v>0</v>
      </c>
      <c r="Z43" s="110">
        <f t="shared" si="130"/>
        <v>103900</v>
      </c>
      <c r="AA43" s="110">
        <f t="shared" si="130"/>
        <v>760538</v>
      </c>
      <c r="AB43" s="110">
        <f t="shared" si="130"/>
        <v>2850657</v>
      </c>
      <c r="AC43" s="110">
        <f t="shared" si="130"/>
        <v>12872</v>
      </c>
      <c r="AD43" s="110">
        <f t="shared" si="130"/>
        <v>450992</v>
      </c>
      <c r="AE43" s="110">
        <f t="shared" si="5"/>
        <v>850972</v>
      </c>
      <c r="AF43" s="110">
        <f t="shared" si="6"/>
        <v>850972</v>
      </c>
      <c r="AG43" s="110">
        <v>0</v>
      </c>
      <c r="AH43" s="110">
        <v>797123</v>
      </c>
      <c r="AI43" s="110">
        <v>53849</v>
      </c>
      <c r="AJ43" s="110">
        <v>0</v>
      </c>
      <c r="AK43" s="110">
        <v>0</v>
      </c>
      <c r="AL43" s="111" t="s">
        <v>703</v>
      </c>
      <c r="AM43" s="110">
        <f t="shared" si="7"/>
        <v>2752184</v>
      </c>
      <c r="AN43" s="110">
        <f t="shared" si="8"/>
        <v>405653</v>
      </c>
      <c r="AO43" s="110">
        <v>221648</v>
      </c>
      <c r="AP43" s="110">
        <v>5754</v>
      </c>
      <c r="AQ43" s="110">
        <v>163833</v>
      </c>
      <c r="AR43" s="110">
        <v>14418</v>
      </c>
      <c r="AS43" s="110">
        <f t="shared" si="9"/>
        <v>1050834</v>
      </c>
      <c r="AT43" s="110">
        <v>1812</v>
      </c>
      <c r="AU43" s="110">
        <v>1000426</v>
      </c>
      <c r="AV43" s="110">
        <v>48596</v>
      </c>
      <c r="AW43" s="110">
        <v>7400</v>
      </c>
      <c r="AX43" s="110">
        <f t="shared" si="10"/>
        <v>1288297</v>
      </c>
      <c r="AY43" s="110">
        <v>0</v>
      </c>
      <c r="AZ43" s="110">
        <v>1179881</v>
      </c>
      <c r="BA43" s="110">
        <v>73714</v>
      </c>
      <c r="BB43" s="110">
        <v>34702</v>
      </c>
      <c r="BC43" s="111" t="s">
        <v>703</v>
      </c>
      <c r="BD43" s="110">
        <v>0</v>
      </c>
      <c r="BE43" s="110">
        <v>84502</v>
      </c>
      <c r="BF43" s="110">
        <f t="shared" si="11"/>
        <v>3687658</v>
      </c>
      <c r="BG43" s="110">
        <f t="shared" si="12"/>
        <v>0</v>
      </c>
      <c r="BH43" s="110">
        <f t="shared" si="13"/>
        <v>0</v>
      </c>
      <c r="BI43" s="110">
        <v>0</v>
      </c>
      <c r="BJ43" s="110">
        <v>0</v>
      </c>
      <c r="BK43" s="110">
        <v>0</v>
      </c>
      <c r="BL43" s="110">
        <v>0</v>
      </c>
      <c r="BM43" s="110">
        <v>0</v>
      </c>
      <c r="BN43" s="111" t="s">
        <v>703</v>
      </c>
      <c r="BO43" s="110">
        <f t="shared" si="14"/>
        <v>733283</v>
      </c>
      <c r="BP43" s="110">
        <f t="shared" si="15"/>
        <v>84281</v>
      </c>
      <c r="BQ43" s="110">
        <v>39767</v>
      </c>
      <c r="BR43" s="110">
        <v>0</v>
      </c>
      <c r="BS43" s="110">
        <v>44514</v>
      </c>
      <c r="BT43" s="110">
        <v>0</v>
      </c>
      <c r="BU43" s="110">
        <f t="shared" si="16"/>
        <v>541934</v>
      </c>
      <c r="BV43" s="110">
        <v>0</v>
      </c>
      <c r="BW43" s="110">
        <v>541934</v>
      </c>
      <c r="BX43" s="110">
        <v>0</v>
      </c>
      <c r="BY43" s="110">
        <v>0</v>
      </c>
      <c r="BZ43" s="110">
        <f t="shared" si="17"/>
        <v>107068</v>
      </c>
      <c r="CA43" s="110">
        <v>0</v>
      </c>
      <c r="CB43" s="110">
        <v>107068</v>
      </c>
      <c r="CC43" s="110">
        <v>0</v>
      </c>
      <c r="CD43" s="110">
        <v>0</v>
      </c>
      <c r="CE43" s="111" t="s">
        <v>703</v>
      </c>
      <c r="CF43" s="110">
        <v>0</v>
      </c>
      <c r="CG43" s="110">
        <v>22591</v>
      </c>
      <c r="CH43" s="110">
        <f t="shared" si="18"/>
        <v>755874</v>
      </c>
      <c r="CI43" s="110">
        <f t="shared" ref="CI43:CO43" si="131">SUM(AE43,+BG43)</f>
        <v>850972</v>
      </c>
      <c r="CJ43" s="110">
        <f t="shared" si="131"/>
        <v>850972</v>
      </c>
      <c r="CK43" s="110">
        <f t="shared" si="131"/>
        <v>0</v>
      </c>
      <c r="CL43" s="110">
        <f t="shared" si="131"/>
        <v>797123</v>
      </c>
      <c r="CM43" s="110">
        <f t="shared" si="131"/>
        <v>53849</v>
      </c>
      <c r="CN43" s="110">
        <f t="shared" si="131"/>
        <v>0</v>
      </c>
      <c r="CO43" s="110">
        <f t="shared" si="131"/>
        <v>0</v>
      </c>
      <c r="CP43" s="111" t="s">
        <v>703</v>
      </c>
      <c r="CQ43" s="110">
        <f t="shared" ref="CQ43:DF43" si="132">SUM(AM43,+BO43)</f>
        <v>3485467</v>
      </c>
      <c r="CR43" s="110">
        <f t="shared" si="132"/>
        <v>489934</v>
      </c>
      <c r="CS43" s="110">
        <f t="shared" si="132"/>
        <v>261415</v>
      </c>
      <c r="CT43" s="110">
        <f t="shared" si="132"/>
        <v>5754</v>
      </c>
      <c r="CU43" s="110">
        <f t="shared" si="132"/>
        <v>208347</v>
      </c>
      <c r="CV43" s="110">
        <f t="shared" si="132"/>
        <v>14418</v>
      </c>
      <c r="CW43" s="110">
        <f t="shared" si="132"/>
        <v>1592768</v>
      </c>
      <c r="CX43" s="110">
        <f t="shared" si="132"/>
        <v>1812</v>
      </c>
      <c r="CY43" s="110">
        <f t="shared" si="132"/>
        <v>1542360</v>
      </c>
      <c r="CZ43" s="110">
        <f t="shared" si="132"/>
        <v>48596</v>
      </c>
      <c r="DA43" s="110">
        <f t="shared" si="132"/>
        <v>7400</v>
      </c>
      <c r="DB43" s="110">
        <f t="shared" si="132"/>
        <v>1395365</v>
      </c>
      <c r="DC43" s="110">
        <f t="shared" si="132"/>
        <v>0</v>
      </c>
      <c r="DD43" s="110">
        <f t="shared" si="132"/>
        <v>1286949</v>
      </c>
      <c r="DE43" s="110">
        <f t="shared" si="132"/>
        <v>73714</v>
      </c>
      <c r="DF43" s="110">
        <f t="shared" si="132"/>
        <v>34702</v>
      </c>
      <c r="DG43" s="111" t="s">
        <v>703</v>
      </c>
      <c r="DH43" s="110">
        <f t="shared" si="28"/>
        <v>0</v>
      </c>
      <c r="DI43" s="110">
        <f t="shared" si="29"/>
        <v>107093</v>
      </c>
      <c r="DJ43" s="110">
        <f t="shared" si="30"/>
        <v>4443532</v>
      </c>
    </row>
    <row r="44" spans="1:114" s="112" customFormat="1" ht="12.75" customHeight="1">
      <c r="A44" s="108" t="s">
        <v>612</v>
      </c>
      <c r="B44" s="109" t="s">
        <v>613</v>
      </c>
      <c r="C44" s="108" t="s">
        <v>355</v>
      </c>
      <c r="D44" s="110">
        <f t="shared" si="0"/>
        <v>397597</v>
      </c>
      <c r="E44" s="110">
        <f t="shared" si="1"/>
        <v>367173</v>
      </c>
      <c r="F44" s="110">
        <v>8000</v>
      </c>
      <c r="G44" s="110">
        <v>0</v>
      </c>
      <c r="H44" s="110">
        <v>69900</v>
      </c>
      <c r="I44" s="110">
        <v>152215</v>
      </c>
      <c r="J44" s="110">
        <v>3135579</v>
      </c>
      <c r="K44" s="110">
        <v>137058</v>
      </c>
      <c r="L44" s="110">
        <v>30424</v>
      </c>
      <c r="M44" s="110">
        <f t="shared" si="2"/>
        <v>2450993</v>
      </c>
      <c r="N44" s="110">
        <f t="shared" si="3"/>
        <v>2284449</v>
      </c>
      <c r="O44" s="110">
        <v>812118</v>
      </c>
      <c r="P44" s="110">
        <v>0</v>
      </c>
      <c r="Q44" s="110">
        <v>1391200</v>
      </c>
      <c r="R44" s="110">
        <v>58322</v>
      </c>
      <c r="S44" s="110">
        <v>1329044</v>
      </c>
      <c r="T44" s="110">
        <v>22809</v>
      </c>
      <c r="U44" s="110">
        <v>166544</v>
      </c>
      <c r="V44" s="110">
        <f t="shared" ref="V44:AD44" si="133">+SUM(D44,M44)</f>
        <v>2848590</v>
      </c>
      <c r="W44" s="110">
        <f t="shared" si="133"/>
        <v>2651622</v>
      </c>
      <c r="X44" s="110">
        <f t="shared" si="133"/>
        <v>820118</v>
      </c>
      <c r="Y44" s="110">
        <f t="shared" si="133"/>
        <v>0</v>
      </c>
      <c r="Z44" s="110">
        <f t="shared" si="133"/>
        <v>1461100</v>
      </c>
      <c r="AA44" s="110">
        <f t="shared" si="133"/>
        <v>210537</v>
      </c>
      <c r="AB44" s="110">
        <f t="shared" si="133"/>
        <v>4464623</v>
      </c>
      <c r="AC44" s="110">
        <f t="shared" si="133"/>
        <v>159867</v>
      </c>
      <c r="AD44" s="110">
        <f t="shared" si="133"/>
        <v>196968</v>
      </c>
      <c r="AE44" s="110">
        <f t="shared" si="5"/>
        <v>2545709</v>
      </c>
      <c r="AF44" s="110">
        <f t="shared" si="6"/>
        <v>2545709</v>
      </c>
      <c r="AG44" s="110">
        <v>0</v>
      </c>
      <c r="AH44" s="110">
        <v>2545709</v>
      </c>
      <c r="AI44" s="110">
        <v>0</v>
      </c>
      <c r="AJ44" s="110">
        <v>0</v>
      </c>
      <c r="AK44" s="110">
        <v>0</v>
      </c>
      <c r="AL44" s="111" t="s">
        <v>703</v>
      </c>
      <c r="AM44" s="110">
        <f t="shared" si="7"/>
        <v>881254</v>
      </c>
      <c r="AN44" s="110">
        <f t="shared" si="8"/>
        <v>70390</v>
      </c>
      <c r="AO44" s="110">
        <v>32434</v>
      </c>
      <c r="AP44" s="110">
        <v>0</v>
      </c>
      <c r="AQ44" s="110">
        <v>37956</v>
      </c>
      <c r="AR44" s="110">
        <v>0</v>
      </c>
      <c r="AS44" s="110">
        <f t="shared" si="9"/>
        <v>259427</v>
      </c>
      <c r="AT44" s="110">
        <v>0</v>
      </c>
      <c r="AU44" s="110">
        <v>259427</v>
      </c>
      <c r="AV44" s="110">
        <v>0</v>
      </c>
      <c r="AW44" s="110">
        <v>0</v>
      </c>
      <c r="AX44" s="110">
        <f t="shared" si="10"/>
        <v>551437</v>
      </c>
      <c r="AY44" s="110">
        <v>0</v>
      </c>
      <c r="AZ44" s="110">
        <v>495403</v>
      </c>
      <c r="BA44" s="110">
        <v>0</v>
      </c>
      <c r="BB44" s="110">
        <v>56034</v>
      </c>
      <c r="BC44" s="111" t="s">
        <v>703</v>
      </c>
      <c r="BD44" s="110">
        <v>0</v>
      </c>
      <c r="BE44" s="110">
        <v>106213</v>
      </c>
      <c r="BF44" s="110">
        <f t="shared" si="11"/>
        <v>3533176</v>
      </c>
      <c r="BG44" s="110">
        <f t="shared" si="12"/>
        <v>2337374</v>
      </c>
      <c r="BH44" s="110">
        <f t="shared" si="13"/>
        <v>2337374</v>
      </c>
      <c r="BI44" s="110">
        <v>0</v>
      </c>
      <c r="BJ44" s="110">
        <v>2337374</v>
      </c>
      <c r="BK44" s="110">
        <v>0</v>
      </c>
      <c r="BL44" s="110">
        <v>0</v>
      </c>
      <c r="BM44" s="110">
        <v>0</v>
      </c>
      <c r="BN44" s="111" t="s">
        <v>703</v>
      </c>
      <c r="BO44" s="110">
        <f t="shared" si="14"/>
        <v>1395775</v>
      </c>
      <c r="BP44" s="110">
        <f t="shared" si="15"/>
        <v>224027</v>
      </c>
      <c r="BQ44" s="110">
        <v>194382</v>
      </c>
      <c r="BR44" s="110">
        <v>0</v>
      </c>
      <c r="BS44" s="110">
        <v>29645</v>
      </c>
      <c r="BT44" s="110">
        <v>0</v>
      </c>
      <c r="BU44" s="110">
        <f t="shared" si="16"/>
        <v>923837</v>
      </c>
      <c r="BV44" s="110">
        <v>0</v>
      </c>
      <c r="BW44" s="110">
        <v>923837</v>
      </c>
      <c r="BX44" s="110">
        <v>0</v>
      </c>
      <c r="BY44" s="110">
        <v>0</v>
      </c>
      <c r="BZ44" s="110">
        <f t="shared" si="17"/>
        <v>247911</v>
      </c>
      <c r="CA44" s="110">
        <v>7442</v>
      </c>
      <c r="CB44" s="110">
        <v>145532</v>
      </c>
      <c r="CC44" s="110">
        <v>34776</v>
      </c>
      <c r="CD44" s="110">
        <v>60161</v>
      </c>
      <c r="CE44" s="111" t="s">
        <v>703</v>
      </c>
      <c r="CF44" s="110">
        <v>0</v>
      </c>
      <c r="CG44" s="110">
        <v>46888</v>
      </c>
      <c r="CH44" s="110">
        <f t="shared" si="18"/>
        <v>3780037</v>
      </c>
      <c r="CI44" s="110">
        <f t="shared" ref="CI44:CO44" si="134">SUM(AE44,+BG44)</f>
        <v>4883083</v>
      </c>
      <c r="CJ44" s="110">
        <f t="shared" si="134"/>
        <v>4883083</v>
      </c>
      <c r="CK44" s="110">
        <f t="shared" si="134"/>
        <v>0</v>
      </c>
      <c r="CL44" s="110">
        <f t="shared" si="134"/>
        <v>4883083</v>
      </c>
      <c r="CM44" s="110">
        <f t="shared" si="134"/>
        <v>0</v>
      </c>
      <c r="CN44" s="110">
        <f t="shared" si="134"/>
        <v>0</v>
      </c>
      <c r="CO44" s="110">
        <f t="shared" si="134"/>
        <v>0</v>
      </c>
      <c r="CP44" s="111" t="s">
        <v>703</v>
      </c>
      <c r="CQ44" s="110">
        <f t="shared" ref="CQ44:DF44" si="135">SUM(AM44,+BO44)</f>
        <v>2277029</v>
      </c>
      <c r="CR44" s="110">
        <f t="shared" si="135"/>
        <v>294417</v>
      </c>
      <c r="CS44" s="110">
        <f t="shared" si="135"/>
        <v>226816</v>
      </c>
      <c r="CT44" s="110">
        <f t="shared" si="135"/>
        <v>0</v>
      </c>
      <c r="CU44" s="110">
        <f t="shared" si="135"/>
        <v>67601</v>
      </c>
      <c r="CV44" s="110">
        <f t="shared" si="135"/>
        <v>0</v>
      </c>
      <c r="CW44" s="110">
        <f t="shared" si="135"/>
        <v>1183264</v>
      </c>
      <c r="CX44" s="110">
        <f t="shared" si="135"/>
        <v>0</v>
      </c>
      <c r="CY44" s="110">
        <f t="shared" si="135"/>
        <v>1183264</v>
      </c>
      <c r="CZ44" s="110">
        <f t="shared" si="135"/>
        <v>0</v>
      </c>
      <c r="DA44" s="110">
        <f t="shared" si="135"/>
        <v>0</v>
      </c>
      <c r="DB44" s="110">
        <f t="shared" si="135"/>
        <v>799348</v>
      </c>
      <c r="DC44" s="110">
        <f t="shared" si="135"/>
        <v>7442</v>
      </c>
      <c r="DD44" s="110">
        <f t="shared" si="135"/>
        <v>640935</v>
      </c>
      <c r="DE44" s="110">
        <f t="shared" si="135"/>
        <v>34776</v>
      </c>
      <c r="DF44" s="110">
        <f t="shared" si="135"/>
        <v>116195</v>
      </c>
      <c r="DG44" s="111" t="s">
        <v>703</v>
      </c>
      <c r="DH44" s="110">
        <f t="shared" si="28"/>
        <v>0</v>
      </c>
      <c r="DI44" s="110">
        <f t="shared" si="29"/>
        <v>153101</v>
      </c>
      <c r="DJ44" s="110">
        <f t="shared" si="30"/>
        <v>7313213</v>
      </c>
    </row>
    <row r="45" spans="1:114" s="112" customFormat="1" ht="12.75" customHeight="1">
      <c r="A45" s="108" t="s">
        <v>622</v>
      </c>
      <c r="B45" s="109" t="s">
        <v>623</v>
      </c>
      <c r="C45" s="108" t="s">
        <v>377</v>
      </c>
      <c r="D45" s="110">
        <f t="shared" si="0"/>
        <v>1245911</v>
      </c>
      <c r="E45" s="110">
        <f t="shared" si="1"/>
        <v>1079181</v>
      </c>
      <c r="F45" s="110">
        <v>654405</v>
      </c>
      <c r="G45" s="110">
        <v>0</v>
      </c>
      <c r="H45" s="110">
        <v>40200</v>
      </c>
      <c r="I45" s="110">
        <v>332576</v>
      </c>
      <c r="J45" s="110">
        <v>3595391</v>
      </c>
      <c r="K45" s="110">
        <v>52000</v>
      </c>
      <c r="L45" s="110">
        <v>166730</v>
      </c>
      <c r="M45" s="110">
        <f t="shared" si="2"/>
        <v>363695</v>
      </c>
      <c r="N45" s="110">
        <f t="shared" si="3"/>
        <v>295545</v>
      </c>
      <c r="O45" s="110">
        <v>0</v>
      </c>
      <c r="P45" s="110">
        <v>0</v>
      </c>
      <c r="Q45" s="110">
        <v>0</v>
      </c>
      <c r="R45" s="110">
        <v>262522</v>
      </c>
      <c r="S45" s="110">
        <v>674109</v>
      </c>
      <c r="T45" s="110">
        <v>33023</v>
      </c>
      <c r="U45" s="110">
        <v>68150</v>
      </c>
      <c r="V45" s="110">
        <f t="shared" ref="V45:AD45" si="136">+SUM(D45,M45)</f>
        <v>1609606</v>
      </c>
      <c r="W45" s="110">
        <f t="shared" si="136"/>
        <v>1374726</v>
      </c>
      <c r="X45" s="110">
        <f t="shared" si="136"/>
        <v>654405</v>
      </c>
      <c r="Y45" s="110">
        <f t="shared" si="136"/>
        <v>0</v>
      </c>
      <c r="Z45" s="110">
        <f t="shared" si="136"/>
        <v>40200</v>
      </c>
      <c r="AA45" s="110">
        <f t="shared" si="136"/>
        <v>595098</v>
      </c>
      <c r="AB45" s="110">
        <f t="shared" si="136"/>
        <v>4269500</v>
      </c>
      <c r="AC45" s="110">
        <f t="shared" si="136"/>
        <v>85023</v>
      </c>
      <c r="AD45" s="110">
        <f t="shared" si="136"/>
        <v>234880</v>
      </c>
      <c r="AE45" s="110">
        <f t="shared" si="5"/>
        <v>58140</v>
      </c>
      <c r="AF45" s="110">
        <f t="shared" si="6"/>
        <v>41087</v>
      </c>
      <c r="AG45" s="110">
        <v>0</v>
      </c>
      <c r="AH45" s="110">
        <v>41087</v>
      </c>
      <c r="AI45" s="110">
        <v>0</v>
      </c>
      <c r="AJ45" s="110">
        <v>0</v>
      </c>
      <c r="AK45" s="110">
        <v>17053</v>
      </c>
      <c r="AL45" s="111" t="s">
        <v>703</v>
      </c>
      <c r="AM45" s="110">
        <f t="shared" si="7"/>
        <v>4592304</v>
      </c>
      <c r="AN45" s="110">
        <f t="shared" si="8"/>
        <v>537763</v>
      </c>
      <c r="AO45" s="110">
        <v>182487</v>
      </c>
      <c r="AP45" s="110">
        <v>1020</v>
      </c>
      <c r="AQ45" s="110">
        <v>347117</v>
      </c>
      <c r="AR45" s="110">
        <v>7139</v>
      </c>
      <c r="AS45" s="110">
        <f t="shared" si="9"/>
        <v>2870030</v>
      </c>
      <c r="AT45" s="110">
        <v>4002</v>
      </c>
      <c r="AU45" s="110">
        <v>2850314</v>
      </c>
      <c r="AV45" s="110">
        <v>15714</v>
      </c>
      <c r="AW45" s="110">
        <v>0</v>
      </c>
      <c r="AX45" s="110">
        <f t="shared" si="10"/>
        <v>1184511</v>
      </c>
      <c r="AY45" s="110">
        <v>33744</v>
      </c>
      <c r="AZ45" s="110">
        <v>996174</v>
      </c>
      <c r="BA45" s="110">
        <v>143038</v>
      </c>
      <c r="BB45" s="110">
        <v>11555</v>
      </c>
      <c r="BC45" s="111" t="s">
        <v>703</v>
      </c>
      <c r="BD45" s="110">
        <v>0</v>
      </c>
      <c r="BE45" s="110">
        <v>190858</v>
      </c>
      <c r="BF45" s="110">
        <f t="shared" si="11"/>
        <v>4841302</v>
      </c>
      <c r="BG45" s="110">
        <f t="shared" si="12"/>
        <v>61790</v>
      </c>
      <c r="BH45" s="110">
        <f t="shared" si="13"/>
        <v>61790</v>
      </c>
      <c r="BI45" s="110">
        <v>0</v>
      </c>
      <c r="BJ45" s="110">
        <v>61790</v>
      </c>
      <c r="BK45" s="110">
        <v>0</v>
      </c>
      <c r="BL45" s="110">
        <v>0</v>
      </c>
      <c r="BM45" s="110">
        <v>0</v>
      </c>
      <c r="BN45" s="111" t="s">
        <v>703</v>
      </c>
      <c r="BO45" s="110">
        <f t="shared" si="14"/>
        <v>921833</v>
      </c>
      <c r="BP45" s="110">
        <f t="shared" si="15"/>
        <v>228985</v>
      </c>
      <c r="BQ45" s="110">
        <v>170600</v>
      </c>
      <c r="BR45" s="110">
        <v>0</v>
      </c>
      <c r="BS45" s="110">
        <v>58385</v>
      </c>
      <c r="BT45" s="110">
        <v>0</v>
      </c>
      <c r="BU45" s="110">
        <f t="shared" si="16"/>
        <v>483241</v>
      </c>
      <c r="BV45" s="110">
        <v>0</v>
      </c>
      <c r="BW45" s="110">
        <v>483241</v>
      </c>
      <c r="BX45" s="110">
        <v>0</v>
      </c>
      <c r="BY45" s="110">
        <v>55115</v>
      </c>
      <c r="BZ45" s="110">
        <f t="shared" si="17"/>
        <v>154322</v>
      </c>
      <c r="CA45" s="110">
        <v>1057</v>
      </c>
      <c r="CB45" s="110">
        <v>147370</v>
      </c>
      <c r="CC45" s="110">
        <v>3119</v>
      </c>
      <c r="CD45" s="110">
        <v>2776</v>
      </c>
      <c r="CE45" s="111" t="s">
        <v>703</v>
      </c>
      <c r="CF45" s="110">
        <v>170</v>
      </c>
      <c r="CG45" s="110">
        <v>54181</v>
      </c>
      <c r="CH45" s="110">
        <f t="shared" si="18"/>
        <v>1037804</v>
      </c>
      <c r="CI45" s="110">
        <f t="shared" ref="CI45:CO45" si="137">SUM(AE45,+BG45)</f>
        <v>119930</v>
      </c>
      <c r="CJ45" s="110">
        <f t="shared" si="137"/>
        <v>102877</v>
      </c>
      <c r="CK45" s="110">
        <f t="shared" si="137"/>
        <v>0</v>
      </c>
      <c r="CL45" s="110">
        <f t="shared" si="137"/>
        <v>102877</v>
      </c>
      <c r="CM45" s="110">
        <f t="shared" si="137"/>
        <v>0</v>
      </c>
      <c r="CN45" s="110">
        <f t="shared" si="137"/>
        <v>0</v>
      </c>
      <c r="CO45" s="110">
        <f t="shared" si="137"/>
        <v>17053</v>
      </c>
      <c r="CP45" s="111" t="s">
        <v>703</v>
      </c>
      <c r="CQ45" s="110">
        <f t="shared" ref="CQ45:DF45" si="138">SUM(AM45,+BO45)</f>
        <v>5514137</v>
      </c>
      <c r="CR45" s="110">
        <f t="shared" si="138"/>
        <v>766748</v>
      </c>
      <c r="CS45" s="110">
        <f t="shared" si="138"/>
        <v>353087</v>
      </c>
      <c r="CT45" s="110">
        <f t="shared" si="138"/>
        <v>1020</v>
      </c>
      <c r="CU45" s="110">
        <f t="shared" si="138"/>
        <v>405502</v>
      </c>
      <c r="CV45" s="110">
        <f t="shared" si="138"/>
        <v>7139</v>
      </c>
      <c r="CW45" s="110">
        <f t="shared" si="138"/>
        <v>3353271</v>
      </c>
      <c r="CX45" s="110">
        <f t="shared" si="138"/>
        <v>4002</v>
      </c>
      <c r="CY45" s="110">
        <f t="shared" si="138"/>
        <v>3333555</v>
      </c>
      <c r="CZ45" s="110">
        <f t="shared" si="138"/>
        <v>15714</v>
      </c>
      <c r="DA45" s="110">
        <f t="shared" si="138"/>
        <v>55115</v>
      </c>
      <c r="DB45" s="110">
        <f t="shared" si="138"/>
        <v>1338833</v>
      </c>
      <c r="DC45" s="110">
        <f t="shared" si="138"/>
        <v>34801</v>
      </c>
      <c r="DD45" s="110">
        <f t="shared" si="138"/>
        <v>1143544</v>
      </c>
      <c r="DE45" s="110">
        <f t="shared" si="138"/>
        <v>146157</v>
      </c>
      <c r="DF45" s="110">
        <f t="shared" si="138"/>
        <v>14331</v>
      </c>
      <c r="DG45" s="111" t="s">
        <v>703</v>
      </c>
      <c r="DH45" s="110">
        <f t="shared" si="28"/>
        <v>170</v>
      </c>
      <c r="DI45" s="110">
        <f t="shared" si="29"/>
        <v>245039</v>
      </c>
      <c r="DJ45" s="110">
        <f t="shared" si="30"/>
        <v>5879106</v>
      </c>
    </row>
    <row r="46" spans="1:114" s="112" customFormat="1" ht="12.75" customHeight="1">
      <c r="A46" s="108" t="s">
        <v>629</v>
      </c>
      <c r="B46" s="109" t="s">
        <v>630</v>
      </c>
      <c r="C46" s="108" t="s">
        <v>357</v>
      </c>
      <c r="D46" s="110">
        <f t="shared" si="0"/>
        <v>6854077</v>
      </c>
      <c r="E46" s="110">
        <f t="shared" si="1"/>
        <v>4729220</v>
      </c>
      <c r="F46" s="110">
        <v>465991</v>
      </c>
      <c r="G46" s="110">
        <v>0</v>
      </c>
      <c r="H46" s="110">
        <v>1193800</v>
      </c>
      <c r="I46" s="110">
        <v>1461199</v>
      </c>
      <c r="J46" s="110">
        <v>14665527</v>
      </c>
      <c r="K46" s="110">
        <v>1608230</v>
      </c>
      <c r="L46" s="110">
        <v>2124857</v>
      </c>
      <c r="M46" s="110">
        <f t="shared" si="2"/>
        <v>299264</v>
      </c>
      <c r="N46" s="110">
        <f t="shared" si="3"/>
        <v>200034</v>
      </c>
      <c r="O46" s="110">
        <v>0</v>
      </c>
      <c r="P46" s="110">
        <v>0</v>
      </c>
      <c r="Q46" s="110">
        <v>0</v>
      </c>
      <c r="R46" s="110">
        <v>199712</v>
      </c>
      <c r="S46" s="110">
        <v>2469472</v>
      </c>
      <c r="T46" s="110">
        <v>322</v>
      </c>
      <c r="U46" s="110">
        <v>99230</v>
      </c>
      <c r="V46" s="110">
        <f t="shared" ref="V46:AD46" si="139">+SUM(D46,M46)</f>
        <v>7153341</v>
      </c>
      <c r="W46" s="110">
        <f t="shared" si="139"/>
        <v>4929254</v>
      </c>
      <c r="X46" s="110">
        <f t="shared" si="139"/>
        <v>465991</v>
      </c>
      <c r="Y46" s="110">
        <f t="shared" si="139"/>
        <v>0</v>
      </c>
      <c r="Z46" s="110">
        <f t="shared" si="139"/>
        <v>1193800</v>
      </c>
      <c r="AA46" s="110">
        <f t="shared" si="139"/>
        <v>1660911</v>
      </c>
      <c r="AB46" s="110">
        <f t="shared" si="139"/>
        <v>17134999</v>
      </c>
      <c r="AC46" s="110">
        <f t="shared" si="139"/>
        <v>1608552</v>
      </c>
      <c r="AD46" s="110">
        <f t="shared" si="139"/>
        <v>2224087</v>
      </c>
      <c r="AE46" s="110">
        <f t="shared" si="5"/>
        <v>2981331</v>
      </c>
      <c r="AF46" s="110">
        <f t="shared" si="6"/>
        <v>2981331</v>
      </c>
      <c r="AG46" s="110">
        <v>0</v>
      </c>
      <c r="AH46" s="110">
        <v>2979186</v>
      </c>
      <c r="AI46" s="110">
        <v>2145</v>
      </c>
      <c r="AJ46" s="110">
        <v>0</v>
      </c>
      <c r="AK46" s="110">
        <v>0</v>
      </c>
      <c r="AL46" s="111" t="s">
        <v>703</v>
      </c>
      <c r="AM46" s="110">
        <f t="shared" si="7"/>
        <v>15270071</v>
      </c>
      <c r="AN46" s="110">
        <f t="shared" si="8"/>
        <v>986952</v>
      </c>
      <c r="AO46" s="110">
        <v>677573</v>
      </c>
      <c r="AP46" s="110">
        <v>0</v>
      </c>
      <c r="AQ46" s="110">
        <v>301221</v>
      </c>
      <c r="AR46" s="110">
        <v>8158</v>
      </c>
      <c r="AS46" s="110">
        <f t="shared" si="9"/>
        <v>4144932</v>
      </c>
      <c r="AT46" s="110">
        <v>0</v>
      </c>
      <c r="AU46" s="110">
        <v>4051629</v>
      </c>
      <c r="AV46" s="110">
        <v>93303</v>
      </c>
      <c r="AW46" s="110">
        <v>7754</v>
      </c>
      <c r="AX46" s="110">
        <f t="shared" si="10"/>
        <v>10130433</v>
      </c>
      <c r="AY46" s="110">
        <v>738473</v>
      </c>
      <c r="AZ46" s="110">
        <v>8242339</v>
      </c>
      <c r="BA46" s="110">
        <v>1055677</v>
      </c>
      <c r="BB46" s="110">
        <v>93944</v>
      </c>
      <c r="BC46" s="111" t="s">
        <v>703</v>
      </c>
      <c r="BD46" s="110">
        <v>0</v>
      </c>
      <c r="BE46" s="110">
        <v>3268202</v>
      </c>
      <c r="BF46" s="110">
        <f t="shared" si="11"/>
        <v>21519604</v>
      </c>
      <c r="BG46" s="110">
        <f t="shared" si="12"/>
        <v>0</v>
      </c>
      <c r="BH46" s="110">
        <f t="shared" si="13"/>
        <v>0</v>
      </c>
      <c r="BI46" s="110">
        <v>0</v>
      </c>
      <c r="BJ46" s="110">
        <v>0</v>
      </c>
      <c r="BK46" s="110">
        <v>0</v>
      </c>
      <c r="BL46" s="110">
        <v>0</v>
      </c>
      <c r="BM46" s="110">
        <v>0</v>
      </c>
      <c r="BN46" s="111" t="s">
        <v>703</v>
      </c>
      <c r="BO46" s="110">
        <f t="shared" si="14"/>
        <v>2620651</v>
      </c>
      <c r="BP46" s="110">
        <f t="shared" si="15"/>
        <v>579442</v>
      </c>
      <c r="BQ46" s="110">
        <v>223454</v>
      </c>
      <c r="BR46" s="110">
        <v>0</v>
      </c>
      <c r="BS46" s="110">
        <v>355988</v>
      </c>
      <c r="BT46" s="110">
        <v>0</v>
      </c>
      <c r="BU46" s="110">
        <f t="shared" si="16"/>
        <v>1317257</v>
      </c>
      <c r="BV46" s="110">
        <v>0</v>
      </c>
      <c r="BW46" s="110">
        <v>1317257</v>
      </c>
      <c r="BX46" s="110">
        <v>0</v>
      </c>
      <c r="BY46" s="110">
        <v>0</v>
      </c>
      <c r="BZ46" s="110">
        <f t="shared" si="17"/>
        <v>723952</v>
      </c>
      <c r="CA46" s="110">
        <v>190024</v>
      </c>
      <c r="CB46" s="110">
        <v>482171</v>
      </c>
      <c r="CC46" s="110">
        <v>38457</v>
      </c>
      <c r="CD46" s="110">
        <v>13300</v>
      </c>
      <c r="CE46" s="111" t="s">
        <v>703</v>
      </c>
      <c r="CF46" s="110">
        <v>0</v>
      </c>
      <c r="CG46" s="110">
        <v>148085</v>
      </c>
      <c r="CH46" s="110">
        <f t="shared" si="18"/>
        <v>2768736</v>
      </c>
      <c r="CI46" s="110">
        <f t="shared" ref="CI46:CO46" si="140">SUM(AE46,+BG46)</f>
        <v>2981331</v>
      </c>
      <c r="CJ46" s="110">
        <f t="shared" si="140"/>
        <v>2981331</v>
      </c>
      <c r="CK46" s="110">
        <f t="shared" si="140"/>
        <v>0</v>
      </c>
      <c r="CL46" s="110">
        <f t="shared" si="140"/>
        <v>2979186</v>
      </c>
      <c r="CM46" s="110">
        <f t="shared" si="140"/>
        <v>2145</v>
      </c>
      <c r="CN46" s="110">
        <f t="shared" si="140"/>
        <v>0</v>
      </c>
      <c r="CO46" s="110">
        <f t="shared" si="140"/>
        <v>0</v>
      </c>
      <c r="CP46" s="111" t="s">
        <v>703</v>
      </c>
      <c r="CQ46" s="110">
        <f t="shared" ref="CQ46:DE46" si="141">SUM(AM46,+BO46)</f>
        <v>17890722</v>
      </c>
      <c r="CR46" s="110">
        <f t="shared" si="141"/>
        <v>1566394</v>
      </c>
      <c r="CS46" s="110">
        <f t="shared" si="141"/>
        <v>901027</v>
      </c>
      <c r="CT46" s="110">
        <f t="shared" si="141"/>
        <v>0</v>
      </c>
      <c r="CU46" s="110">
        <f t="shared" si="141"/>
        <v>657209</v>
      </c>
      <c r="CV46" s="110">
        <f t="shared" si="141"/>
        <v>8158</v>
      </c>
      <c r="CW46" s="110">
        <f t="shared" si="141"/>
        <v>5462189</v>
      </c>
      <c r="CX46" s="110">
        <f t="shared" si="141"/>
        <v>0</v>
      </c>
      <c r="CY46" s="110">
        <f t="shared" si="141"/>
        <v>5368886</v>
      </c>
      <c r="CZ46" s="110">
        <f t="shared" si="141"/>
        <v>93303</v>
      </c>
      <c r="DA46" s="110">
        <f t="shared" si="141"/>
        <v>7754</v>
      </c>
      <c r="DB46" s="110">
        <f t="shared" si="141"/>
        <v>10854385</v>
      </c>
      <c r="DC46" s="110">
        <f t="shared" si="141"/>
        <v>928497</v>
      </c>
      <c r="DD46" s="110">
        <f t="shared" si="141"/>
        <v>8724510</v>
      </c>
      <c r="DE46" s="110">
        <f t="shared" si="141"/>
        <v>1094134</v>
      </c>
      <c r="DF46" s="110">
        <f>SUM(BB46,+CD46)</f>
        <v>107244</v>
      </c>
      <c r="DG46" s="111" t="s">
        <v>703</v>
      </c>
      <c r="DH46" s="110">
        <f t="shared" si="28"/>
        <v>0</v>
      </c>
      <c r="DI46" s="110">
        <f t="shared" si="29"/>
        <v>3416287</v>
      </c>
      <c r="DJ46" s="110">
        <f t="shared" si="30"/>
        <v>24288340</v>
      </c>
    </row>
    <row r="47" spans="1:114" s="112" customFormat="1" ht="12.75" customHeight="1">
      <c r="A47" s="108" t="s">
        <v>635</v>
      </c>
      <c r="B47" s="109" t="s">
        <v>636</v>
      </c>
      <c r="C47" s="108" t="s">
        <v>357</v>
      </c>
      <c r="D47" s="110">
        <f t="shared" si="0"/>
        <v>799986</v>
      </c>
      <c r="E47" s="110">
        <f t="shared" si="1"/>
        <v>570680</v>
      </c>
      <c r="F47" s="110">
        <v>13112</v>
      </c>
      <c r="G47" s="110">
        <v>0</v>
      </c>
      <c r="H47" s="110">
        <v>0</v>
      </c>
      <c r="I47" s="110">
        <v>213593</v>
      </c>
      <c r="J47" s="110">
        <v>2527500</v>
      </c>
      <c r="K47" s="110">
        <v>343975</v>
      </c>
      <c r="L47" s="110">
        <v>229306</v>
      </c>
      <c r="M47" s="110">
        <f t="shared" si="2"/>
        <v>120503</v>
      </c>
      <c r="N47" s="110">
        <f t="shared" si="3"/>
        <v>38679</v>
      </c>
      <c r="O47" s="110">
        <v>0</v>
      </c>
      <c r="P47" s="110">
        <v>0</v>
      </c>
      <c r="Q47" s="110">
        <v>0</v>
      </c>
      <c r="R47" s="110">
        <v>0</v>
      </c>
      <c r="S47" s="110">
        <v>1357024</v>
      </c>
      <c r="T47" s="110">
        <v>38679</v>
      </c>
      <c r="U47" s="110">
        <v>81824</v>
      </c>
      <c r="V47" s="110">
        <f t="shared" ref="V47:AD47" si="142">+SUM(D47,M47)</f>
        <v>920489</v>
      </c>
      <c r="W47" s="110">
        <f t="shared" si="142"/>
        <v>609359</v>
      </c>
      <c r="X47" s="110">
        <f t="shared" si="142"/>
        <v>13112</v>
      </c>
      <c r="Y47" s="110">
        <f t="shared" si="142"/>
        <v>0</v>
      </c>
      <c r="Z47" s="110">
        <f t="shared" si="142"/>
        <v>0</v>
      </c>
      <c r="AA47" s="110">
        <f t="shared" si="142"/>
        <v>213593</v>
      </c>
      <c r="AB47" s="110">
        <f t="shared" si="142"/>
        <v>3884524</v>
      </c>
      <c r="AC47" s="110">
        <f t="shared" si="142"/>
        <v>382654</v>
      </c>
      <c r="AD47" s="110">
        <f t="shared" si="142"/>
        <v>311130</v>
      </c>
      <c r="AE47" s="110">
        <f t="shared" si="5"/>
        <v>165404</v>
      </c>
      <c r="AF47" s="110">
        <f t="shared" si="6"/>
        <v>98258</v>
      </c>
      <c r="AG47" s="110">
        <v>0</v>
      </c>
      <c r="AH47" s="110">
        <v>98258</v>
      </c>
      <c r="AI47" s="110">
        <v>0</v>
      </c>
      <c r="AJ47" s="110">
        <v>0</v>
      </c>
      <c r="AK47" s="110">
        <v>67146</v>
      </c>
      <c r="AL47" s="111" t="s">
        <v>703</v>
      </c>
      <c r="AM47" s="110">
        <f t="shared" si="7"/>
        <v>2735643</v>
      </c>
      <c r="AN47" s="110">
        <f t="shared" si="8"/>
        <v>295334</v>
      </c>
      <c r="AO47" s="110">
        <v>187485</v>
      </c>
      <c r="AP47" s="110">
        <v>0</v>
      </c>
      <c r="AQ47" s="110">
        <v>96327</v>
      </c>
      <c r="AR47" s="110">
        <v>11522</v>
      </c>
      <c r="AS47" s="110">
        <f t="shared" si="9"/>
        <v>370098</v>
      </c>
      <c r="AT47" s="110">
        <v>0</v>
      </c>
      <c r="AU47" s="110">
        <v>332072</v>
      </c>
      <c r="AV47" s="110">
        <v>38026</v>
      </c>
      <c r="AW47" s="110">
        <v>0</v>
      </c>
      <c r="AX47" s="110">
        <f t="shared" si="10"/>
        <v>2065112</v>
      </c>
      <c r="AY47" s="110">
        <v>133950</v>
      </c>
      <c r="AZ47" s="110">
        <v>1895011</v>
      </c>
      <c r="BA47" s="110">
        <v>6163</v>
      </c>
      <c r="BB47" s="110">
        <v>29988</v>
      </c>
      <c r="BC47" s="111" t="s">
        <v>703</v>
      </c>
      <c r="BD47" s="110">
        <v>5099</v>
      </c>
      <c r="BE47" s="110">
        <v>426439</v>
      </c>
      <c r="BF47" s="110">
        <f t="shared" si="11"/>
        <v>3327486</v>
      </c>
      <c r="BG47" s="110">
        <f t="shared" si="12"/>
        <v>0</v>
      </c>
      <c r="BH47" s="110">
        <f t="shared" si="13"/>
        <v>0</v>
      </c>
      <c r="BI47" s="110">
        <v>0</v>
      </c>
      <c r="BJ47" s="110">
        <v>0</v>
      </c>
      <c r="BK47" s="110">
        <v>0</v>
      </c>
      <c r="BL47" s="110">
        <v>0</v>
      </c>
      <c r="BM47" s="110">
        <v>0</v>
      </c>
      <c r="BN47" s="111" t="s">
        <v>703</v>
      </c>
      <c r="BO47" s="110">
        <f t="shared" si="14"/>
        <v>1382729</v>
      </c>
      <c r="BP47" s="110">
        <f t="shared" si="15"/>
        <v>231271</v>
      </c>
      <c r="BQ47" s="110">
        <v>231271</v>
      </c>
      <c r="BR47" s="110">
        <v>0</v>
      </c>
      <c r="BS47" s="110">
        <v>0</v>
      </c>
      <c r="BT47" s="110">
        <v>0</v>
      </c>
      <c r="BU47" s="110">
        <f t="shared" si="16"/>
        <v>891865</v>
      </c>
      <c r="BV47" s="110">
        <v>0</v>
      </c>
      <c r="BW47" s="110">
        <v>891865</v>
      </c>
      <c r="BX47" s="110">
        <v>0</v>
      </c>
      <c r="BY47" s="110">
        <v>0</v>
      </c>
      <c r="BZ47" s="110">
        <f t="shared" si="17"/>
        <v>259593</v>
      </c>
      <c r="CA47" s="110">
        <v>37894</v>
      </c>
      <c r="CB47" s="110">
        <v>175771</v>
      </c>
      <c r="CC47" s="110">
        <v>18979</v>
      </c>
      <c r="CD47" s="110">
        <v>26949</v>
      </c>
      <c r="CE47" s="111" t="s">
        <v>703</v>
      </c>
      <c r="CF47" s="110">
        <v>0</v>
      </c>
      <c r="CG47" s="110">
        <v>94798</v>
      </c>
      <c r="CH47" s="110">
        <f t="shared" si="18"/>
        <v>1477527</v>
      </c>
      <c r="CI47" s="110">
        <f t="shared" ref="CI47:CO47" si="143">SUM(AE47,+BG47)</f>
        <v>165404</v>
      </c>
      <c r="CJ47" s="110">
        <f t="shared" si="143"/>
        <v>98258</v>
      </c>
      <c r="CK47" s="110">
        <f t="shared" si="143"/>
        <v>0</v>
      </c>
      <c r="CL47" s="110">
        <f t="shared" si="143"/>
        <v>98258</v>
      </c>
      <c r="CM47" s="110">
        <f t="shared" si="143"/>
        <v>0</v>
      </c>
      <c r="CN47" s="110">
        <f t="shared" si="143"/>
        <v>0</v>
      </c>
      <c r="CO47" s="110">
        <f t="shared" si="143"/>
        <v>67146</v>
      </c>
      <c r="CP47" s="111" t="s">
        <v>703</v>
      </c>
      <c r="CQ47" s="110">
        <f t="shared" ref="CQ47:DE47" si="144">SUM(AM47,+BO47)</f>
        <v>4118372</v>
      </c>
      <c r="CR47" s="110">
        <f t="shared" si="144"/>
        <v>526605</v>
      </c>
      <c r="CS47" s="110">
        <f t="shared" si="144"/>
        <v>418756</v>
      </c>
      <c r="CT47" s="110">
        <f t="shared" si="144"/>
        <v>0</v>
      </c>
      <c r="CU47" s="110">
        <f t="shared" si="144"/>
        <v>96327</v>
      </c>
      <c r="CV47" s="110">
        <f t="shared" si="144"/>
        <v>11522</v>
      </c>
      <c r="CW47" s="110">
        <f t="shared" si="144"/>
        <v>1261963</v>
      </c>
      <c r="CX47" s="110">
        <f t="shared" si="144"/>
        <v>0</v>
      </c>
      <c r="CY47" s="110">
        <f t="shared" si="144"/>
        <v>1223937</v>
      </c>
      <c r="CZ47" s="110">
        <f t="shared" si="144"/>
        <v>38026</v>
      </c>
      <c r="DA47" s="110">
        <f t="shared" si="144"/>
        <v>0</v>
      </c>
      <c r="DB47" s="110">
        <f t="shared" si="144"/>
        <v>2324705</v>
      </c>
      <c r="DC47" s="110">
        <f t="shared" si="144"/>
        <v>171844</v>
      </c>
      <c r="DD47" s="110">
        <f t="shared" si="144"/>
        <v>2070782</v>
      </c>
      <c r="DE47" s="110">
        <f t="shared" si="144"/>
        <v>25142</v>
      </c>
      <c r="DF47" s="110">
        <f>SUM(BB47,+CD47)</f>
        <v>56937</v>
      </c>
      <c r="DG47" s="111" t="s">
        <v>703</v>
      </c>
      <c r="DH47" s="110">
        <f t="shared" si="28"/>
        <v>5099</v>
      </c>
      <c r="DI47" s="110">
        <f t="shared" si="29"/>
        <v>521237</v>
      </c>
      <c r="DJ47" s="110">
        <f t="shared" si="30"/>
        <v>4805013</v>
      </c>
    </row>
    <row r="48" spans="1:114" s="112" customFormat="1" ht="12.75" customHeight="1">
      <c r="A48" s="108" t="s">
        <v>643</v>
      </c>
      <c r="B48" s="109" t="s">
        <v>644</v>
      </c>
      <c r="C48" s="108" t="s">
        <v>357</v>
      </c>
      <c r="D48" s="110">
        <f t="shared" si="0"/>
        <v>5804189</v>
      </c>
      <c r="E48" s="110">
        <f t="shared" si="1"/>
        <v>4193633</v>
      </c>
      <c r="F48" s="110">
        <v>0</v>
      </c>
      <c r="G48" s="110">
        <v>0</v>
      </c>
      <c r="H48" s="110">
        <v>319200</v>
      </c>
      <c r="I48" s="110">
        <v>365231</v>
      </c>
      <c r="J48" s="110">
        <v>3094420</v>
      </c>
      <c r="K48" s="110">
        <v>3509202</v>
      </c>
      <c r="L48" s="110">
        <v>1610556</v>
      </c>
      <c r="M48" s="110">
        <f t="shared" si="2"/>
        <v>332581</v>
      </c>
      <c r="N48" s="110">
        <f t="shared" si="3"/>
        <v>287016</v>
      </c>
      <c r="O48" s="110">
        <v>97493</v>
      </c>
      <c r="P48" s="110">
        <v>0</v>
      </c>
      <c r="Q48" s="110">
        <v>100200</v>
      </c>
      <c r="R48" s="110">
        <v>87316</v>
      </c>
      <c r="S48" s="110">
        <v>537349</v>
      </c>
      <c r="T48" s="110">
        <v>2007</v>
      </c>
      <c r="U48" s="110">
        <v>45565</v>
      </c>
      <c r="V48" s="110">
        <f t="shared" ref="V48:AD48" si="145">+SUM(D48,M48)</f>
        <v>6136770</v>
      </c>
      <c r="W48" s="110">
        <f t="shared" si="145"/>
        <v>4480649</v>
      </c>
      <c r="X48" s="110">
        <f t="shared" si="145"/>
        <v>97493</v>
      </c>
      <c r="Y48" s="110">
        <f t="shared" si="145"/>
        <v>0</v>
      </c>
      <c r="Z48" s="110">
        <f t="shared" si="145"/>
        <v>419400</v>
      </c>
      <c r="AA48" s="110">
        <f t="shared" si="145"/>
        <v>452547</v>
      </c>
      <c r="AB48" s="110">
        <f t="shared" si="145"/>
        <v>3631769</v>
      </c>
      <c r="AC48" s="110">
        <f t="shared" si="145"/>
        <v>3511209</v>
      </c>
      <c r="AD48" s="110">
        <f t="shared" si="145"/>
        <v>1656121</v>
      </c>
      <c r="AE48" s="110">
        <f t="shared" si="5"/>
        <v>4350729</v>
      </c>
      <c r="AF48" s="110">
        <f t="shared" si="6"/>
        <v>4350729</v>
      </c>
      <c r="AG48" s="110">
        <v>0</v>
      </c>
      <c r="AH48" s="110">
        <v>4336880</v>
      </c>
      <c r="AI48" s="110">
        <v>13446</v>
      </c>
      <c r="AJ48" s="110">
        <v>403</v>
      </c>
      <c r="AK48" s="110">
        <v>0</v>
      </c>
      <c r="AL48" s="111" t="s">
        <v>703</v>
      </c>
      <c r="AM48" s="110">
        <f t="shared" si="7"/>
        <v>3016331</v>
      </c>
      <c r="AN48" s="110">
        <f t="shared" si="8"/>
        <v>403280</v>
      </c>
      <c r="AO48" s="110">
        <v>298851</v>
      </c>
      <c r="AP48" s="110">
        <v>0</v>
      </c>
      <c r="AQ48" s="110">
        <v>99782</v>
      </c>
      <c r="AR48" s="110">
        <v>4647</v>
      </c>
      <c r="AS48" s="110">
        <f t="shared" si="9"/>
        <v>833755</v>
      </c>
      <c r="AT48" s="110">
        <v>0</v>
      </c>
      <c r="AU48" s="110">
        <v>791915</v>
      </c>
      <c r="AV48" s="110">
        <v>41840</v>
      </c>
      <c r="AW48" s="110">
        <v>0</v>
      </c>
      <c r="AX48" s="110">
        <f t="shared" si="10"/>
        <v>1760817</v>
      </c>
      <c r="AY48" s="110">
        <v>139025</v>
      </c>
      <c r="AZ48" s="110">
        <v>1243451</v>
      </c>
      <c r="BA48" s="110">
        <v>309794</v>
      </c>
      <c r="BB48" s="110">
        <v>68547</v>
      </c>
      <c r="BC48" s="111" t="s">
        <v>703</v>
      </c>
      <c r="BD48" s="110">
        <v>18479</v>
      </c>
      <c r="BE48" s="110">
        <v>1531549</v>
      </c>
      <c r="BF48" s="110">
        <f t="shared" si="11"/>
        <v>8898609</v>
      </c>
      <c r="BG48" s="110">
        <f t="shared" si="12"/>
        <v>262346</v>
      </c>
      <c r="BH48" s="110">
        <f t="shared" si="13"/>
        <v>262346</v>
      </c>
      <c r="BI48" s="110">
        <v>0</v>
      </c>
      <c r="BJ48" s="110">
        <v>262346</v>
      </c>
      <c r="BK48" s="110">
        <v>0</v>
      </c>
      <c r="BL48" s="110">
        <v>0</v>
      </c>
      <c r="BM48" s="110">
        <v>0</v>
      </c>
      <c r="BN48" s="111" t="s">
        <v>703</v>
      </c>
      <c r="BO48" s="110">
        <f t="shared" si="14"/>
        <v>582929</v>
      </c>
      <c r="BP48" s="110">
        <f t="shared" si="15"/>
        <v>119292</v>
      </c>
      <c r="BQ48" s="110">
        <v>53041</v>
      </c>
      <c r="BR48" s="110">
        <v>58875</v>
      </c>
      <c r="BS48" s="110">
        <v>7376</v>
      </c>
      <c r="BT48" s="110">
        <v>0</v>
      </c>
      <c r="BU48" s="110">
        <f t="shared" si="16"/>
        <v>278785</v>
      </c>
      <c r="BV48" s="110">
        <v>32979</v>
      </c>
      <c r="BW48" s="110">
        <v>245806</v>
      </c>
      <c r="BX48" s="110">
        <v>0</v>
      </c>
      <c r="BY48" s="110">
        <v>0</v>
      </c>
      <c r="BZ48" s="110">
        <f t="shared" si="17"/>
        <v>184852</v>
      </c>
      <c r="CA48" s="110">
        <v>0</v>
      </c>
      <c r="CB48" s="110">
        <v>175299</v>
      </c>
      <c r="CC48" s="110">
        <v>0</v>
      </c>
      <c r="CD48" s="110">
        <v>9553</v>
      </c>
      <c r="CE48" s="111" t="s">
        <v>703</v>
      </c>
      <c r="CF48" s="110">
        <v>0</v>
      </c>
      <c r="CG48" s="110">
        <v>24655</v>
      </c>
      <c r="CH48" s="110">
        <f t="shared" si="18"/>
        <v>869930</v>
      </c>
      <c r="CI48" s="110">
        <f t="shared" ref="CI48:CO48" si="146">SUM(AE48,+BG48)</f>
        <v>4613075</v>
      </c>
      <c r="CJ48" s="110">
        <f t="shared" si="146"/>
        <v>4613075</v>
      </c>
      <c r="CK48" s="110">
        <f t="shared" si="146"/>
        <v>0</v>
      </c>
      <c r="CL48" s="110">
        <f t="shared" si="146"/>
        <v>4599226</v>
      </c>
      <c r="CM48" s="110">
        <f t="shared" si="146"/>
        <v>13446</v>
      </c>
      <c r="CN48" s="110">
        <f t="shared" si="146"/>
        <v>403</v>
      </c>
      <c r="CO48" s="110">
        <f t="shared" si="146"/>
        <v>0</v>
      </c>
      <c r="CP48" s="111" t="s">
        <v>703</v>
      </c>
      <c r="CQ48" s="110">
        <f t="shared" ref="CQ48:DF48" si="147">SUM(AM48,+BO48)</f>
        <v>3599260</v>
      </c>
      <c r="CR48" s="110">
        <f t="shared" si="147"/>
        <v>522572</v>
      </c>
      <c r="CS48" s="110">
        <f t="shared" si="147"/>
        <v>351892</v>
      </c>
      <c r="CT48" s="110">
        <f t="shared" si="147"/>
        <v>58875</v>
      </c>
      <c r="CU48" s="110">
        <f t="shared" si="147"/>
        <v>107158</v>
      </c>
      <c r="CV48" s="110">
        <f t="shared" si="147"/>
        <v>4647</v>
      </c>
      <c r="CW48" s="110">
        <f t="shared" si="147"/>
        <v>1112540</v>
      </c>
      <c r="CX48" s="110">
        <f t="shared" si="147"/>
        <v>32979</v>
      </c>
      <c r="CY48" s="110">
        <f t="shared" si="147"/>
        <v>1037721</v>
      </c>
      <c r="CZ48" s="110">
        <f t="shared" si="147"/>
        <v>41840</v>
      </c>
      <c r="DA48" s="110">
        <f t="shared" si="147"/>
        <v>0</v>
      </c>
      <c r="DB48" s="110">
        <f t="shared" si="147"/>
        <v>1945669</v>
      </c>
      <c r="DC48" s="110">
        <f t="shared" si="147"/>
        <v>139025</v>
      </c>
      <c r="DD48" s="110">
        <f t="shared" si="147"/>
        <v>1418750</v>
      </c>
      <c r="DE48" s="110">
        <f t="shared" si="147"/>
        <v>309794</v>
      </c>
      <c r="DF48" s="110">
        <f t="shared" si="147"/>
        <v>78100</v>
      </c>
      <c r="DG48" s="111" t="s">
        <v>703</v>
      </c>
      <c r="DH48" s="110">
        <f t="shared" si="28"/>
        <v>18479</v>
      </c>
      <c r="DI48" s="110">
        <f t="shared" si="29"/>
        <v>1556204</v>
      </c>
      <c r="DJ48" s="110">
        <f t="shared" si="30"/>
        <v>9768539</v>
      </c>
    </row>
    <row r="49" spans="1:114" s="112" customFormat="1" ht="12.75" customHeight="1">
      <c r="A49" s="108" t="s">
        <v>651</v>
      </c>
      <c r="B49" s="109" t="s">
        <v>652</v>
      </c>
      <c r="C49" s="108" t="s">
        <v>448</v>
      </c>
      <c r="D49" s="110">
        <f t="shared" si="0"/>
        <v>2582721</v>
      </c>
      <c r="E49" s="110">
        <f t="shared" si="1"/>
        <v>2276457</v>
      </c>
      <c r="F49" s="110">
        <v>693908</v>
      </c>
      <c r="G49" s="110">
        <v>0</v>
      </c>
      <c r="H49" s="110">
        <v>393900</v>
      </c>
      <c r="I49" s="110">
        <v>780080</v>
      </c>
      <c r="J49" s="110">
        <v>6835815</v>
      </c>
      <c r="K49" s="110">
        <v>408569</v>
      </c>
      <c r="L49" s="110">
        <v>306264</v>
      </c>
      <c r="M49" s="110">
        <f t="shared" si="2"/>
        <v>239345</v>
      </c>
      <c r="N49" s="110">
        <f t="shared" si="3"/>
        <v>186633</v>
      </c>
      <c r="O49" s="110">
        <v>36677</v>
      </c>
      <c r="P49" s="110">
        <v>0</v>
      </c>
      <c r="Q49" s="110">
        <v>137600</v>
      </c>
      <c r="R49" s="110">
        <v>4639</v>
      </c>
      <c r="S49" s="110">
        <v>1999472</v>
      </c>
      <c r="T49" s="110">
        <v>7717</v>
      </c>
      <c r="U49" s="110">
        <v>52712</v>
      </c>
      <c r="V49" s="110">
        <f t="shared" ref="V49:AD49" si="148">+SUM(D49,M49)</f>
        <v>2822066</v>
      </c>
      <c r="W49" s="110">
        <f t="shared" si="148"/>
        <v>2463090</v>
      </c>
      <c r="X49" s="110">
        <f t="shared" si="148"/>
        <v>730585</v>
      </c>
      <c r="Y49" s="110">
        <f t="shared" si="148"/>
        <v>0</v>
      </c>
      <c r="Z49" s="110">
        <f t="shared" si="148"/>
        <v>531500</v>
      </c>
      <c r="AA49" s="110">
        <f t="shared" si="148"/>
        <v>784719</v>
      </c>
      <c r="AB49" s="110">
        <f t="shared" si="148"/>
        <v>8835287</v>
      </c>
      <c r="AC49" s="110">
        <f t="shared" si="148"/>
        <v>416286</v>
      </c>
      <c r="AD49" s="110">
        <f t="shared" si="148"/>
        <v>358976</v>
      </c>
      <c r="AE49" s="110">
        <f t="shared" si="5"/>
        <v>1812938</v>
      </c>
      <c r="AF49" s="110">
        <f t="shared" si="6"/>
        <v>1616647</v>
      </c>
      <c r="AG49" s="110">
        <v>0</v>
      </c>
      <c r="AH49" s="110">
        <v>1421254</v>
      </c>
      <c r="AI49" s="110">
        <v>175838</v>
      </c>
      <c r="AJ49" s="110">
        <v>19555</v>
      </c>
      <c r="AK49" s="110">
        <v>196291</v>
      </c>
      <c r="AL49" s="111" t="s">
        <v>703</v>
      </c>
      <c r="AM49" s="110">
        <f t="shared" si="7"/>
        <v>6920085</v>
      </c>
      <c r="AN49" s="110">
        <f t="shared" si="8"/>
        <v>1099256</v>
      </c>
      <c r="AO49" s="110">
        <v>560899</v>
      </c>
      <c r="AP49" s="110">
        <v>0</v>
      </c>
      <c r="AQ49" s="110">
        <v>519749</v>
      </c>
      <c r="AR49" s="110">
        <v>18608</v>
      </c>
      <c r="AS49" s="110">
        <f t="shared" si="9"/>
        <v>2652767</v>
      </c>
      <c r="AT49" s="110">
        <v>9879</v>
      </c>
      <c r="AU49" s="110">
        <v>2557316</v>
      </c>
      <c r="AV49" s="110">
        <v>85572</v>
      </c>
      <c r="AW49" s="110">
        <v>0</v>
      </c>
      <c r="AX49" s="110">
        <f t="shared" si="10"/>
        <v>3148804</v>
      </c>
      <c r="AY49" s="110">
        <v>130426</v>
      </c>
      <c r="AZ49" s="110">
        <v>2600050</v>
      </c>
      <c r="BA49" s="110">
        <v>365738</v>
      </c>
      <c r="BB49" s="110">
        <v>52590</v>
      </c>
      <c r="BC49" s="111" t="s">
        <v>703</v>
      </c>
      <c r="BD49" s="110">
        <v>19258</v>
      </c>
      <c r="BE49" s="110">
        <v>685513</v>
      </c>
      <c r="BF49" s="110">
        <f t="shared" si="11"/>
        <v>9418536</v>
      </c>
      <c r="BG49" s="110">
        <f t="shared" si="12"/>
        <v>318647</v>
      </c>
      <c r="BH49" s="110">
        <f t="shared" si="13"/>
        <v>317319</v>
      </c>
      <c r="BI49" s="110">
        <v>0</v>
      </c>
      <c r="BJ49" s="110">
        <v>129102</v>
      </c>
      <c r="BK49" s="110">
        <v>0</v>
      </c>
      <c r="BL49" s="110">
        <v>188217</v>
      </c>
      <c r="BM49" s="110">
        <v>1328</v>
      </c>
      <c r="BN49" s="111" t="s">
        <v>703</v>
      </c>
      <c r="BO49" s="110">
        <f t="shared" si="14"/>
        <v>1778521</v>
      </c>
      <c r="BP49" s="110">
        <f t="shared" si="15"/>
        <v>317431</v>
      </c>
      <c r="BQ49" s="110">
        <v>312199</v>
      </c>
      <c r="BR49" s="110">
        <v>0</v>
      </c>
      <c r="BS49" s="110">
        <v>5232</v>
      </c>
      <c r="BT49" s="110">
        <v>0</v>
      </c>
      <c r="BU49" s="110">
        <f t="shared" si="16"/>
        <v>601875</v>
      </c>
      <c r="BV49" s="110">
        <v>8207</v>
      </c>
      <c r="BW49" s="110">
        <v>593668</v>
      </c>
      <c r="BX49" s="110">
        <v>0</v>
      </c>
      <c r="BY49" s="110">
        <v>0</v>
      </c>
      <c r="BZ49" s="110">
        <f t="shared" si="17"/>
        <v>854962</v>
      </c>
      <c r="CA49" s="110">
        <v>0</v>
      </c>
      <c r="CB49" s="110">
        <v>851712</v>
      </c>
      <c r="CC49" s="110">
        <v>405</v>
      </c>
      <c r="CD49" s="110">
        <v>2845</v>
      </c>
      <c r="CE49" s="111" t="s">
        <v>703</v>
      </c>
      <c r="CF49" s="110">
        <v>4253</v>
      </c>
      <c r="CG49" s="110">
        <v>141649</v>
      </c>
      <c r="CH49" s="110">
        <f t="shared" si="18"/>
        <v>2238817</v>
      </c>
      <c r="CI49" s="110">
        <f t="shared" ref="CI49:CO49" si="149">SUM(AE49,+BG49)</f>
        <v>2131585</v>
      </c>
      <c r="CJ49" s="110">
        <f t="shared" si="149"/>
        <v>1933966</v>
      </c>
      <c r="CK49" s="110">
        <f t="shared" si="149"/>
        <v>0</v>
      </c>
      <c r="CL49" s="110">
        <f t="shared" si="149"/>
        <v>1550356</v>
      </c>
      <c r="CM49" s="110">
        <f t="shared" si="149"/>
        <v>175838</v>
      </c>
      <c r="CN49" s="110">
        <f t="shared" si="149"/>
        <v>207772</v>
      </c>
      <c r="CO49" s="110">
        <f t="shared" si="149"/>
        <v>197619</v>
      </c>
      <c r="CP49" s="111" t="s">
        <v>703</v>
      </c>
      <c r="CQ49" s="110">
        <f t="shared" ref="CQ49:DF49" si="150">SUM(AM49,+BO49)</f>
        <v>8698606</v>
      </c>
      <c r="CR49" s="110">
        <f t="shared" si="150"/>
        <v>1416687</v>
      </c>
      <c r="CS49" s="110">
        <f t="shared" si="150"/>
        <v>873098</v>
      </c>
      <c r="CT49" s="110">
        <f t="shared" si="150"/>
        <v>0</v>
      </c>
      <c r="CU49" s="110">
        <f t="shared" si="150"/>
        <v>524981</v>
      </c>
      <c r="CV49" s="110">
        <f t="shared" si="150"/>
        <v>18608</v>
      </c>
      <c r="CW49" s="110">
        <f t="shared" si="150"/>
        <v>3254642</v>
      </c>
      <c r="CX49" s="110">
        <f t="shared" si="150"/>
        <v>18086</v>
      </c>
      <c r="CY49" s="110">
        <f t="shared" si="150"/>
        <v>3150984</v>
      </c>
      <c r="CZ49" s="110">
        <f t="shared" si="150"/>
        <v>85572</v>
      </c>
      <c r="DA49" s="110">
        <f t="shared" si="150"/>
        <v>0</v>
      </c>
      <c r="DB49" s="110">
        <f t="shared" si="150"/>
        <v>4003766</v>
      </c>
      <c r="DC49" s="110">
        <f t="shared" si="150"/>
        <v>130426</v>
      </c>
      <c r="DD49" s="110">
        <f t="shared" si="150"/>
        <v>3451762</v>
      </c>
      <c r="DE49" s="110">
        <f t="shared" si="150"/>
        <v>366143</v>
      </c>
      <c r="DF49" s="110">
        <f t="shared" si="150"/>
        <v>55435</v>
      </c>
      <c r="DG49" s="111" t="s">
        <v>703</v>
      </c>
      <c r="DH49" s="110">
        <f t="shared" si="28"/>
        <v>23511</v>
      </c>
      <c r="DI49" s="110">
        <f t="shared" si="29"/>
        <v>827162</v>
      </c>
      <c r="DJ49" s="110">
        <f t="shared" si="30"/>
        <v>11657353</v>
      </c>
    </row>
    <row r="50" spans="1:114" s="112" customFormat="1" ht="12.75" customHeight="1">
      <c r="A50" s="108" t="s">
        <v>658</v>
      </c>
      <c r="B50" s="109" t="s">
        <v>659</v>
      </c>
      <c r="C50" s="108" t="s">
        <v>646</v>
      </c>
      <c r="D50" s="110">
        <f t="shared" si="0"/>
        <v>312228</v>
      </c>
      <c r="E50" s="110">
        <f t="shared" si="1"/>
        <v>301364</v>
      </c>
      <c r="F50" s="110">
        <v>0</v>
      </c>
      <c r="G50" s="110">
        <v>0</v>
      </c>
      <c r="H50" s="110">
        <v>0</v>
      </c>
      <c r="I50" s="110">
        <v>280755</v>
      </c>
      <c r="J50" s="110">
        <v>1016152</v>
      </c>
      <c r="K50" s="110">
        <v>20609</v>
      </c>
      <c r="L50" s="110">
        <v>10864</v>
      </c>
      <c r="M50" s="110">
        <f t="shared" si="2"/>
        <v>13350</v>
      </c>
      <c r="N50" s="110">
        <f t="shared" si="3"/>
        <v>5994</v>
      </c>
      <c r="O50" s="110">
        <v>0</v>
      </c>
      <c r="P50" s="110">
        <v>0</v>
      </c>
      <c r="Q50" s="110">
        <v>0</v>
      </c>
      <c r="R50" s="110">
        <v>3542</v>
      </c>
      <c r="S50" s="110">
        <v>530559</v>
      </c>
      <c r="T50" s="110">
        <v>2452</v>
      </c>
      <c r="U50" s="110">
        <v>7356</v>
      </c>
      <c r="V50" s="110">
        <f t="shared" ref="V50:AD50" si="151">+SUM(D50,M50)</f>
        <v>325578</v>
      </c>
      <c r="W50" s="110">
        <f t="shared" si="151"/>
        <v>307358</v>
      </c>
      <c r="X50" s="110">
        <f t="shared" si="151"/>
        <v>0</v>
      </c>
      <c r="Y50" s="110">
        <f t="shared" si="151"/>
        <v>0</v>
      </c>
      <c r="Z50" s="110">
        <f t="shared" si="151"/>
        <v>0</v>
      </c>
      <c r="AA50" s="110">
        <f t="shared" si="151"/>
        <v>284297</v>
      </c>
      <c r="AB50" s="110">
        <f t="shared" si="151"/>
        <v>1546711</v>
      </c>
      <c r="AC50" s="110">
        <f t="shared" si="151"/>
        <v>23061</v>
      </c>
      <c r="AD50" s="110">
        <f t="shared" si="151"/>
        <v>18220</v>
      </c>
      <c r="AE50" s="110">
        <f t="shared" si="5"/>
        <v>58684</v>
      </c>
      <c r="AF50" s="110">
        <f t="shared" si="6"/>
        <v>58684</v>
      </c>
      <c r="AG50" s="110">
        <v>0</v>
      </c>
      <c r="AH50" s="110">
        <v>57996</v>
      </c>
      <c r="AI50" s="110">
        <v>688</v>
      </c>
      <c r="AJ50" s="110">
        <v>0</v>
      </c>
      <c r="AK50" s="110">
        <v>0</v>
      </c>
      <c r="AL50" s="111" t="s">
        <v>703</v>
      </c>
      <c r="AM50" s="110">
        <f t="shared" si="7"/>
        <v>1231841</v>
      </c>
      <c r="AN50" s="110">
        <f t="shared" si="8"/>
        <v>23579</v>
      </c>
      <c r="AO50" s="110">
        <v>10567</v>
      </c>
      <c r="AP50" s="110">
        <v>13012</v>
      </c>
      <c r="AQ50" s="110">
        <v>0</v>
      </c>
      <c r="AR50" s="110">
        <v>0</v>
      </c>
      <c r="AS50" s="110">
        <f t="shared" si="9"/>
        <v>16823</v>
      </c>
      <c r="AT50" s="110">
        <v>13933</v>
      </c>
      <c r="AU50" s="110">
        <v>2802</v>
      </c>
      <c r="AV50" s="110">
        <v>88</v>
      </c>
      <c r="AW50" s="110">
        <v>0</v>
      </c>
      <c r="AX50" s="110">
        <f t="shared" si="10"/>
        <v>1185661</v>
      </c>
      <c r="AY50" s="110">
        <v>82836</v>
      </c>
      <c r="AZ50" s="110">
        <v>944914</v>
      </c>
      <c r="BA50" s="110">
        <v>10601</v>
      </c>
      <c r="BB50" s="110">
        <v>147310</v>
      </c>
      <c r="BC50" s="111" t="s">
        <v>703</v>
      </c>
      <c r="BD50" s="110">
        <v>5778</v>
      </c>
      <c r="BE50" s="110">
        <v>37855</v>
      </c>
      <c r="BF50" s="110">
        <f t="shared" si="11"/>
        <v>1328380</v>
      </c>
      <c r="BG50" s="110">
        <f t="shared" si="12"/>
        <v>0</v>
      </c>
      <c r="BH50" s="110">
        <f t="shared" si="13"/>
        <v>0</v>
      </c>
      <c r="BI50" s="110">
        <v>0</v>
      </c>
      <c r="BJ50" s="110">
        <v>0</v>
      </c>
      <c r="BK50" s="110">
        <v>0</v>
      </c>
      <c r="BL50" s="110">
        <v>0</v>
      </c>
      <c r="BM50" s="110">
        <v>0</v>
      </c>
      <c r="BN50" s="111" t="s">
        <v>703</v>
      </c>
      <c r="BO50" s="110">
        <f t="shared" si="14"/>
        <v>541249</v>
      </c>
      <c r="BP50" s="110">
        <f t="shared" si="15"/>
        <v>116374</v>
      </c>
      <c r="BQ50" s="110">
        <v>48262</v>
      </c>
      <c r="BR50" s="110">
        <v>0</v>
      </c>
      <c r="BS50" s="110">
        <v>68112</v>
      </c>
      <c r="BT50" s="110">
        <v>0</v>
      </c>
      <c r="BU50" s="110">
        <f t="shared" si="16"/>
        <v>291809</v>
      </c>
      <c r="BV50" s="110">
        <v>0</v>
      </c>
      <c r="BW50" s="110">
        <v>291809</v>
      </c>
      <c r="BX50" s="110">
        <v>0</v>
      </c>
      <c r="BY50" s="110">
        <v>840</v>
      </c>
      <c r="BZ50" s="110">
        <f t="shared" si="17"/>
        <v>124602</v>
      </c>
      <c r="CA50" s="110">
        <v>0</v>
      </c>
      <c r="CB50" s="110">
        <v>124602</v>
      </c>
      <c r="CC50" s="110">
        <v>0</v>
      </c>
      <c r="CD50" s="110">
        <v>0</v>
      </c>
      <c r="CE50" s="111" t="s">
        <v>703</v>
      </c>
      <c r="CF50" s="110">
        <v>7624</v>
      </c>
      <c r="CG50" s="110">
        <v>2660</v>
      </c>
      <c r="CH50" s="110">
        <f t="shared" si="18"/>
        <v>543909</v>
      </c>
      <c r="CI50" s="110">
        <f t="shared" ref="CI50:CO50" si="152">SUM(AE50,+BG50)</f>
        <v>58684</v>
      </c>
      <c r="CJ50" s="110">
        <f t="shared" si="152"/>
        <v>58684</v>
      </c>
      <c r="CK50" s="110">
        <f t="shared" si="152"/>
        <v>0</v>
      </c>
      <c r="CL50" s="110">
        <f t="shared" si="152"/>
        <v>57996</v>
      </c>
      <c r="CM50" s="110">
        <f t="shared" si="152"/>
        <v>688</v>
      </c>
      <c r="CN50" s="110">
        <f t="shared" si="152"/>
        <v>0</v>
      </c>
      <c r="CO50" s="110">
        <f t="shared" si="152"/>
        <v>0</v>
      </c>
      <c r="CP50" s="111" t="s">
        <v>703</v>
      </c>
      <c r="CQ50" s="110">
        <f t="shared" ref="CQ50:DF50" si="153">SUM(AM50,+BO50)</f>
        <v>1773090</v>
      </c>
      <c r="CR50" s="110">
        <f t="shared" si="153"/>
        <v>139953</v>
      </c>
      <c r="CS50" s="110">
        <f t="shared" si="153"/>
        <v>58829</v>
      </c>
      <c r="CT50" s="110">
        <f t="shared" si="153"/>
        <v>13012</v>
      </c>
      <c r="CU50" s="110">
        <f t="shared" si="153"/>
        <v>68112</v>
      </c>
      <c r="CV50" s="110">
        <f t="shared" si="153"/>
        <v>0</v>
      </c>
      <c r="CW50" s="110">
        <f t="shared" si="153"/>
        <v>308632</v>
      </c>
      <c r="CX50" s="110">
        <f t="shared" si="153"/>
        <v>13933</v>
      </c>
      <c r="CY50" s="110">
        <f t="shared" si="153"/>
        <v>294611</v>
      </c>
      <c r="CZ50" s="110">
        <f t="shared" si="153"/>
        <v>88</v>
      </c>
      <c r="DA50" s="110">
        <f t="shared" si="153"/>
        <v>840</v>
      </c>
      <c r="DB50" s="110">
        <f t="shared" si="153"/>
        <v>1310263</v>
      </c>
      <c r="DC50" s="110">
        <f t="shared" si="153"/>
        <v>82836</v>
      </c>
      <c r="DD50" s="110">
        <f t="shared" si="153"/>
        <v>1069516</v>
      </c>
      <c r="DE50" s="110">
        <f t="shared" si="153"/>
        <v>10601</v>
      </c>
      <c r="DF50" s="110">
        <f t="shared" si="153"/>
        <v>147310</v>
      </c>
      <c r="DG50" s="111" t="s">
        <v>703</v>
      </c>
      <c r="DH50" s="110">
        <f t="shared" si="28"/>
        <v>13402</v>
      </c>
      <c r="DI50" s="110">
        <f t="shared" si="29"/>
        <v>40515</v>
      </c>
      <c r="DJ50" s="110">
        <f t="shared" si="30"/>
        <v>1872289</v>
      </c>
    </row>
    <row r="51" spans="1:114" s="112" customFormat="1" ht="12.75" customHeight="1">
      <c r="A51" s="108" t="s">
        <v>664</v>
      </c>
      <c r="B51" s="109" t="s">
        <v>665</v>
      </c>
      <c r="C51" s="108" t="s">
        <v>357</v>
      </c>
      <c r="D51" s="110">
        <f t="shared" si="0"/>
        <v>266571</v>
      </c>
      <c r="E51" s="110">
        <f t="shared" si="1"/>
        <v>207853</v>
      </c>
      <c r="F51" s="110">
        <v>0</v>
      </c>
      <c r="G51" s="110">
        <v>0</v>
      </c>
      <c r="H51" s="110">
        <v>0</v>
      </c>
      <c r="I51" s="110">
        <v>88487</v>
      </c>
      <c r="J51" s="110">
        <v>1315776</v>
      </c>
      <c r="K51" s="110">
        <v>119366</v>
      </c>
      <c r="L51" s="110">
        <v>58718</v>
      </c>
      <c r="M51" s="110">
        <f t="shared" si="2"/>
        <v>321394</v>
      </c>
      <c r="N51" s="110">
        <f t="shared" si="3"/>
        <v>268757</v>
      </c>
      <c r="O51" s="110">
        <v>0</v>
      </c>
      <c r="P51" s="110">
        <v>0</v>
      </c>
      <c r="Q51" s="110">
        <v>94000</v>
      </c>
      <c r="R51" s="110">
        <v>174334</v>
      </c>
      <c r="S51" s="110">
        <v>528985</v>
      </c>
      <c r="T51" s="110">
        <v>423</v>
      </c>
      <c r="U51" s="110">
        <v>52637</v>
      </c>
      <c r="V51" s="110">
        <f t="shared" ref="V51:AD51" si="154">+SUM(D51,M51)</f>
        <v>587965</v>
      </c>
      <c r="W51" s="110">
        <f t="shared" si="154"/>
        <v>476610</v>
      </c>
      <c r="X51" s="110">
        <f t="shared" si="154"/>
        <v>0</v>
      </c>
      <c r="Y51" s="110">
        <f t="shared" si="154"/>
        <v>0</v>
      </c>
      <c r="Z51" s="110">
        <f t="shared" si="154"/>
        <v>94000</v>
      </c>
      <c r="AA51" s="110">
        <f t="shared" si="154"/>
        <v>262821</v>
      </c>
      <c r="AB51" s="110">
        <f t="shared" si="154"/>
        <v>1844761</v>
      </c>
      <c r="AC51" s="110">
        <f t="shared" si="154"/>
        <v>119789</v>
      </c>
      <c r="AD51" s="110">
        <f t="shared" si="154"/>
        <v>111355</v>
      </c>
      <c r="AE51" s="110">
        <f t="shared" si="5"/>
        <v>62199</v>
      </c>
      <c r="AF51" s="110">
        <f t="shared" si="6"/>
        <v>62199</v>
      </c>
      <c r="AG51" s="110">
        <v>0</v>
      </c>
      <c r="AH51" s="110">
        <v>51321</v>
      </c>
      <c r="AI51" s="110">
        <v>10368</v>
      </c>
      <c r="AJ51" s="110">
        <v>510</v>
      </c>
      <c r="AK51" s="110">
        <v>0</v>
      </c>
      <c r="AL51" s="111" t="s">
        <v>703</v>
      </c>
      <c r="AM51" s="110">
        <f t="shared" si="7"/>
        <v>1441961</v>
      </c>
      <c r="AN51" s="110">
        <f t="shared" si="8"/>
        <v>260589</v>
      </c>
      <c r="AO51" s="110">
        <v>151442</v>
      </c>
      <c r="AP51" s="110">
        <v>15751</v>
      </c>
      <c r="AQ51" s="110">
        <v>80665</v>
      </c>
      <c r="AR51" s="110">
        <v>12731</v>
      </c>
      <c r="AS51" s="110">
        <f t="shared" si="9"/>
        <v>329672</v>
      </c>
      <c r="AT51" s="110">
        <v>30528</v>
      </c>
      <c r="AU51" s="110">
        <v>151001</v>
      </c>
      <c r="AV51" s="110">
        <v>148143</v>
      </c>
      <c r="AW51" s="110">
        <v>0</v>
      </c>
      <c r="AX51" s="110">
        <f t="shared" si="10"/>
        <v>851700</v>
      </c>
      <c r="AY51" s="110">
        <v>114392</v>
      </c>
      <c r="AZ51" s="110">
        <v>632042</v>
      </c>
      <c r="BA51" s="110">
        <v>103219</v>
      </c>
      <c r="BB51" s="110">
        <v>2047</v>
      </c>
      <c r="BC51" s="111" t="s">
        <v>703</v>
      </c>
      <c r="BD51" s="110">
        <v>0</v>
      </c>
      <c r="BE51" s="110">
        <v>78187</v>
      </c>
      <c r="BF51" s="110">
        <f t="shared" si="11"/>
        <v>1582347</v>
      </c>
      <c r="BG51" s="110">
        <f t="shared" si="12"/>
        <v>23987</v>
      </c>
      <c r="BH51" s="110">
        <f t="shared" si="13"/>
        <v>23987</v>
      </c>
      <c r="BI51" s="110">
        <v>0</v>
      </c>
      <c r="BJ51" s="110">
        <v>23987</v>
      </c>
      <c r="BK51" s="110">
        <v>0</v>
      </c>
      <c r="BL51" s="110">
        <v>0</v>
      </c>
      <c r="BM51" s="110">
        <v>0</v>
      </c>
      <c r="BN51" s="111" t="s">
        <v>703</v>
      </c>
      <c r="BO51" s="110">
        <f t="shared" si="14"/>
        <v>779217</v>
      </c>
      <c r="BP51" s="110">
        <f t="shared" si="15"/>
        <v>150189</v>
      </c>
      <c r="BQ51" s="110">
        <v>105035</v>
      </c>
      <c r="BR51" s="110">
        <v>0</v>
      </c>
      <c r="BS51" s="110">
        <v>45154</v>
      </c>
      <c r="BT51" s="110">
        <v>0</v>
      </c>
      <c r="BU51" s="110">
        <f t="shared" si="16"/>
        <v>389942</v>
      </c>
      <c r="BV51" s="110">
        <v>152</v>
      </c>
      <c r="BW51" s="110">
        <v>389790</v>
      </c>
      <c r="BX51" s="110">
        <v>0</v>
      </c>
      <c r="BY51" s="110">
        <v>0</v>
      </c>
      <c r="BZ51" s="110">
        <f t="shared" si="17"/>
        <v>238677</v>
      </c>
      <c r="CA51" s="110">
        <v>162280</v>
      </c>
      <c r="CB51" s="110">
        <v>60446</v>
      </c>
      <c r="CC51" s="110">
        <v>2654</v>
      </c>
      <c r="CD51" s="110">
        <v>13297</v>
      </c>
      <c r="CE51" s="111" t="s">
        <v>703</v>
      </c>
      <c r="CF51" s="110">
        <v>409</v>
      </c>
      <c r="CG51" s="110">
        <v>47175</v>
      </c>
      <c r="CH51" s="110">
        <f t="shared" si="18"/>
        <v>850379</v>
      </c>
      <c r="CI51" s="110">
        <f t="shared" ref="CI51:CO51" si="155">SUM(AE51,+BG51)</f>
        <v>86186</v>
      </c>
      <c r="CJ51" s="110">
        <f t="shared" si="155"/>
        <v>86186</v>
      </c>
      <c r="CK51" s="110">
        <f t="shared" si="155"/>
        <v>0</v>
      </c>
      <c r="CL51" s="110">
        <f t="shared" si="155"/>
        <v>75308</v>
      </c>
      <c r="CM51" s="110">
        <f t="shared" si="155"/>
        <v>10368</v>
      </c>
      <c r="CN51" s="110">
        <f t="shared" si="155"/>
        <v>510</v>
      </c>
      <c r="CO51" s="110">
        <f t="shared" si="155"/>
        <v>0</v>
      </c>
      <c r="CP51" s="111" t="s">
        <v>703</v>
      </c>
      <c r="CQ51" s="110">
        <f t="shared" ref="CQ51:DF51" si="156">SUM(AM51,+BO51)</f>
        <v>2221178</v>
      </c>
      <c r="CR51" s="110">
        <f t="shared" si="156"/>
        <v>410778</v>
      </c>
      <c r="CS51" s="110">
        <f t="shared" si="156"/>
        <v>256477</v>
      </c>
      <c r="CT51" s="110">
        <f t="shared" si="156"/>
        <v>15751</v>
      </c>
      <c r="CU51" s="110">
        <f t="shared" si="156"/>
        <v>125819</v>
      </c>
      <c r="CV51" s="110">
        <f t="shared" si="156"/>
        <v>12731</v>
      </c>
      <c r="CW51" s="110">
        <f t="shared" si="156"/>
        <v>719614</v>
      </c>
      <c r="CX51" s="110">
        <f t="shared" si="156"/>
        <v>30680</v>
      </c>
      <c r="CY51" s="110">
        <f t="shared" si="156"/>
        <v>540791</v>
      </c>
      <c r="CZ51" s="110">
        <f t="shared" si="156"/>
        <v>148143</v>
      </c>
      <c r="DA51" s="110">
        <f t="shared" si="156"/>
        <v>0</v>
      </c>
      <c r="DB51" s="110">
        <f t="shared" si="156"/>
        <v>1090377</v>
      </c>
      <c r="DC51" s="110">
        <f t="shared" si="156"/>
        <v>276672</v>
      </c>
      <c r="DD51" s="110">
        <f t="shared" si="156"/>
        <v>692488</v>
      </c>
      <c r="DE51" s="110">
        <f t="shared" si="156"/>
        <v>105873</v>
      </c>
      <c r="DF51" s="110">
        <f t="shared" si="156"/>
        <v>15344</v>
      </c>
      <c r="DG51" s="111" t="s">
        <v>703</v>
      </c>
      <c r="DH51" s="110">
        <f t="shared" si="28"/>
        <v>409</v>
      </c>
      <c r="DI51" s="110">
        <f t="shared" si="29"/>
        <v>125362</v>
      </c>
      <c r="DJ51" s="110">
        <f t="shared" si="30"/>
        <v>2432726</v>
      </c>
    </row>
    <row r="52" spans="1:114" s="112" customFormat="1" ht="12.75" customHeight="1">
      <c r="A52" s="108" t="s">
        <v>672</v>
      </c>
      <c r="B52" s="109" t="s">
        <v>673</v>
      </c>
      <c r="C52" s="108" t="s">
        <v>360</v>
      </c>
      <c r="D52" s="110">
        <f t="shared" si="0"/>
        <v>2274663</v>
      </c>
      <c r="E52" s="110">
        <f t="shared" si="1"/>
        <v>2224343</v>
      </c>
      <c r="F52" s="110">
        <v>423458</v>
      </c>
      <c r="G52" s="110">
        <v>0</v>
      </c>
      <c r="H52" s="110">
        <v>888800</v>
      </c>
      <c r="I52" s="110">
        <v>391745</v>
      </c>
      <c r="J52" s="110">
        <v>4592831</v>
      </c>
      <c r="K52" s="110">
        <v>520340</v>
      </c>
      <c r="L52" s="110">
        <v>50320</v>
      </c>
      <c r="M52" s="110">
        <f t="shared" si="2"/>
        <v>208877</v>
      </c>
      <c r="N52" s="110">
        <f t="shared" si="3"/>
        <v>164622</v>
      </c>
      <c r="O52" s="110">
        <v>0</v>
      </c>
      <c r="P52" s="110">
        <v>0</v>
      </c>
      <c r="Q52" s="110">
        <v>0</v>
      </c>
      <c r="R52" s="110">
        <v>154660</v>
      </c>
      <c r="S52" s="110">
        <v>1042714</v>
      </c>
      <c r="T52" s="110">
        <v>9962</v>
      </c>
      <c r="U52" s="110">
        <v>44255</v>
      </c>
      <c r="V52" s="110">
        <f t="shared" ref="V52:AD52" si="157">+SUM(D52,M52)</f>
        <v>2483540</v>
      </c>
      <c r="W52" s="110">
        <f t="shared" si="157"/>
        <v>2388965</v>
      </c>
      <c r="X52" s="110">
        <f t="shared" si="157"/>
        <v>423458</v>
      </c>
      <c r="Y52" s="110">
        <f t="shared" si="157"/>
        <v>0</v>
      </c>
      <c r="Z52" s="110">
        <f t="shared" si="157"/>
        <v>888800</v>
      </c>
      <c r="AA52" s="110">
        <f t="shared" si="157"/>
        <v>546405</v>
      </c>
      <c r="AB52" s="110">
        <f t="shared" si="157"/>
        <v>5635545</v>
      </c>
      <c r="AC52" s="110">
        <f t="shared" si="157"/>
        <v>530302</v>
      </c>
      <c r="AD52" s="110">
        <f t="shared" si="157"/>
        <v>94575</v>
      </c>
      <c r="AE52" s="110">
        <f t="shared" si="5"/>
        <v>2267932</v>
      </c>
      <c r="AF52" s="110">
        <f t="shared" si="6"/>
        <v>2248015</v>
      </c>
      <c r="AG52" s="110">
        <v>0</v>
      </c>
      <c r="AH52" s="110">
        <v>1712704</v>
      </c>
      <c r="AI52" s="110">
        <v>535311</v>
      </c>
      <c r="AJ52" s="110">
        <v>0</v>
      </c>
      <c r="AK52" s="110">
        <v>19917</v>
      </c>
      <c r="AL52" s="111" t="s">
        <v>703</v>
      </c>
      <c r="AM52" s="110">
        <f t="shared" si="7"/>
        <v>4447060</v>
      </c>
      <c r="AN52" s="110">
        <f t="shared" si="8"/>
        <v>484763</v>
      </c>
      <c r="AO52" s="110">
        <v>326504</v>
      </c>
      <c r="AP52" s="110">
        <v>0</v>
      </c>
      <c r="AQ52" s="110">
        <v>123681</v>
      </c>
      <c r="AR52" s="110">
        <v>34578</v>
      </c>
      <c r="AS52" s="110">
        <f t="shared" si="9"/>
        <v>1799143</v>
      </c>
      <c r="AT52" s="110">
        <v>3652</v>
      </c>
      <c r="AU52" s="110">
        <v>1585869</v>
      </c>
      <c r="AV52" s="110">
        <v>209622</v>
      </c>
      <c r="AW52" s="110">
        <v>0</v>
      </c>
      <c r="AX52" s="110">
        <f t="shared" si="10"/>
        <v>2163154</v>
      </c>
      <c r="AY52" s="110">
        <v>11070</v>
      </c>
      <c r="AZ52" s="110">
        <v>2057010</v>
      </c>
      <c r="BA52" s="110">
        <v>34820</v>
      </c>
      <c r="BB52" s="110">
        <v>60254</v>
      </c>
      <c r="BC52" s="111" t="s">
        <v>703</v>
      </c>
      <c r="BD52" s="110">
        <v>0</v>
      </c>
      <c r="BE52" s="110">
        <v>152502</v>
      </c>
      <c r="BF52" s="110">
        <f t="shared" si="11"/>
        <v>6867494</v>
      </c>
      <c r="BG52" s="110">
        <f t="shared" si="12"/>
        <v>1431</v>
      </c>
      <c r="BH52" s="110">
        <f t="shared" si="13"/>
        <v>1431</v>
      </c>
      <c r="BI52" s="110">
        <v>0</v>
      </c>
      <c r="BJ52" s="110">
        <v>1431</v>
      </c>
      <c r="BK52" s="110">
        <v>0</v>
      </c>
      <c r="BL52" s="110">
        <v>0</v>
      </c>
      <c r="BM52" s="110">
        <v>0</v>
      </c>
      <c r="BN52" s="111" t="s">
        <v>703</v>
      </c>
      <c r="BO52" s="110">
        <f t="shared" si="14"/>
        <v>1137906</v>
      </c>
      <c r="BP52" s="110">
        <f t="shared" si="15"/>
        <v>342052</v>
      </c>
      <c r="BQ52" s="110">
        <v>157178</v>
      </c>
      <c r="BR52" s="110">
        <v>80853</v>
      </c>
      <c r="BS52" s="110">
        <v>89979</v>
      </c>
      <c r="BT52" s="110">
        <v>14042</v>
      </c>
      <c r="BU52" s="110">
        <f t="shared" si="16"/>
        <v>638808</v>
      </c>
      <c r="BV52" s="110">
        <v>20458</v>
      </c>
      <c r="BW52" s="110">
        <v>459432</v>
      </c>
      <c r="BX52" s="110">
        <v>158918</v>
      </c>
      <c r="BY52" s="110">
        <v>9762</v>
      </c>
      <c r="BZ52" s="110">
        <f t="shared" si="17"/>
        <v>147284</v>
      </c>
      <c r="CA52" s="110">
        <v>0</v>
      </c>
      <c r="CB52" s="110">
        <v>127034</v>
      </c>
      <c r="CC52" s="110">
        <v>8391</v>
      </c>
      <c r="CD52" s="110">
        <v>11859</v>
      </c>
      <c r="CE52" s="111" t="s">
        <v>703</v>
      </c>
      <c r="CF52" s="110">
        <v>0</v>
      </c>
      <c r="CG52" s="110">
        <v>112254</v>
      </c>
      <c r="CH52" s="110">
        <f t="shared" si="18"/>
        <v>1251591</v>
      </c>
      <c r="CI52" s="110">
        <f t="shared" ref="CI52:CO52" si="158">SUM(AE52,+BG52)</f>
        <v>2269363</v>
      </c>
      <c r="CJ52" s="110">
        <f t="shared" si="158"/>
        <v>2249446</v>
      </c>
      <c r="CK52" s="110">
        <f t="shared" si="158"/>
        <v>0</v>
      </c>
      <c r="CL52" s="110">
        <f t="shared" si="158"/>
        <v>1714135</v>
      </c>
      <c r="CM52" s="110">
        <f t="shared" si="158"/>
        <v>535311</v>
      </c>
      <c r="CN52" s="110">
        <f t="shared" si="158"/>
        <v>0</v>
      </c>
      <c r="CO52" s="110">
        <f t="shared" si="158"/>
        <v>19917</v>
      </c>
      <c r="CP52" s="111" t="s">
        <v>703</v>
      </c>
      <c r="CQ52" s="110">
        <f t="shared" ref="CQ52:DF52" si="159">SUM(AM52,+BO52)</f>
        <v>5584966</v>
      </c>
      <c r="CR52" s="110">
        <f t="shared" si="159"/>
        <v>826815</v>
      </c>
      <c r="CS52" s="110">
        <f t="shared" si="159"/>
        <v>483682</v>
      </c>
      <c r="CT52" s="110">
        <f t="shared" si="159"/>
        <v>80853</v>
      </c>
      <c r="CU52" s="110">
        <f t="shared" si="159"/>
        <v>213660</v>
      </c>
      <c r="CV52" s="110">
        <f t="shared" si="159"/>
        <v>48620</v>
      </c>
      <c r="CW52" s="110">
        <f t="shared" si="159"/>
        <v>2437951</v>
      </c>
      <c r="CX52" s="110">
        <f t="shared" si="159"/>
        <v>24110</v>
      </c>
      <c r="CY52" s="110">
        <f t="shared" si="159"/>
        <v>2045301</v>
      </c>
      <c r="CZ52" s="110">
        <f t="shared" si="159"/>
        <v>368540</v>
      </c>
      <c r="DA52" s="110">
        <f t="shared" si="159"/>
        <v>9762</v>
      </c>
      <c r="DB52" s="110">
        <f t="shared" si="159"/>
        <v>2310438</v>
      </c>
      <c r="DC52" s="110">
        <f t="shared" si="159"/>
        <v>11070</v>
      </c>
      <c r="DD52" s="110">
        <f t="shared" si="159"/>
        <v>2184044</v>
      </c>
      <c r="DE52" s="110">
        <f t="shared" si="159"/>
        <v>43211</v>
      </c>
      <c r="DF52" s="110">
        <f t="shared" si="159"/>
        <v>72113</v>
      </c>
      <c r="DG52" s="111" t="s">
        <v>703</v>
      </c>
      <c r="DH52" s="110">
        <f t="shared" si="28"/>
        <v>0</v>
      </c>
      <c r="DI52" s="110">
        <f t="shared" si="29"/>
        <v>264756</v>
      </c>
      <c r="DJ52" s="110">
        <f t="shared" si="30"/>
        <v>8119085</v>
      </c>
    </row>
    <row r="53" spans="1:114" s="112" customFormat="1" ht="12.75" customHeight="1">
      <c r="A53" s="108" t="s">
        <v>680</v>
      </c>
      <c r="B53" s="109" t="s">
        <v>681</v>
      </c>
      <c r="C53" s="108" t="s">
        <v>377</v>
      </c>
      <c r="D53" s="110">
        <f t="shared" si="0"/>
        <v>5872448</v>
      </c>
      <c r="E53" s="110">
        <f t="shared" si="1"/>
        <v>4366829</v>
      </c>
      <c r="F53" s="110">
        <v>1871103</v>
      </c>
      <c r="G53" s="110">
        <v>0</v>
      </c>
      <c r="H53" s="110">
        <v>1376200</v>
      </c>
      <c r="I53" s="110">
        <v>921920</v>
      </c>
      <c r="J53" s="110">
        <v>5045608</v>
      </c>
      <c r="K53" s="110">
        <v>197606</v>
      </c>
      <c r="L53" s="110">
        <v>1505619</v>
      </c>
      <c r="M53" s="110">
        <f t="shared" si="2"/>
        <v>74750</v>
      </c>
      <c r="N53" s="110">
        <f t="shared" si="3"/>
        <v>82460</v>
      </c>
      <c r="O53" s="110">
        <v>0</v>
      </c>
      <c r="P53" s="110">
        <v>0</v>
      </c>
      <c r="Q53" s="110">
        <v>0</v>
      </c>
      <c r="R53" s="110">
        <v>53941</v>
      </c>
      <c r="S53" s="110">
        <v>599831</v>
      </c>
      <c r="T53" s="110">
        <v>28519</v>
      </c>
      <c r="U53" s="110">
        <v>-7710</v>
      </c>
      <c r="V53" s="110">
        <f t="shared" ref="V53:AD53" si="160">+SUM(D53,M53)</f>
        <v>5947198</v>
      </c>
      <c r="W53" s="110">
        <f t="shared" si="160"/>
        <v>4449289</v>
      </c>
      <c r="X53" s="110">
        <f t="shared" si="160"/>
        <v>1871103</v>
      </c>
      <c r="Y53" s="110">
        <f t="shared" si="160"/>
        <v>0</v>
      </c>
      <c r="Z53" s="110">
        <f t="shared" si="160"/>
        <v>1376200</v>
      </c>
      <c r="AA53" s="110">
        <f t="shared" si="160"/>
        <v>975861</v>
      </c>
      <c r="AB53" s="110">
        <f t="shared" si="160"/>
        <v>5645439</v>
      </c>
      <c r="AC53" s="110">
        <f t="shared" si="160"/>
        <v>226125</v>
      </c>
      <c r="AD53" s="110">
        <f t="shared" si="160"/>
        <v>1497909</v>
      </c>
      <c r="AE53" s="110">
        <f t="shared" si="5"/>
        <v>3256631</v>
      </c>
      <c r="AF53" s="110">
        <f t="shared" si="6"/>
        <v>3248531</v>
      </c>
      <c r="AG53" s="110">
        <v>0</v>
      </c>
      <c r="AH53" s="110">
        <v>2572251</v>
      </c>
      <c r="AI53" s="110">
        <v>676280</v>
      </c>
      <c r="AJ53" s="110">
        <v>0</v>
      </c>
      <c r="AK53" s="110">
        <v>8100</v>
      </c>
      <c r="AL53" s="111" t="s">
        <v>703</v>
      </c>
      <c r="AM53" s="110">
        <f t="shared" si="7"/>
        <v>7078935</v>
      </c>
      <c r="AN53" s="110">
        <f t="shared" si="8"/>
        <v>1105341</v>
      </c>
      <c r="AO53" s="110">
        <v>798381</v>
      </c>
      <c r="AP53" s="110">
        <v>0</v>
      </c>
      <c r="AQ53" s="110">
        <v>276521</v>
      </c>
      <c r="AR53" s="110">
        <v>30439</v>
      </c>
      <c r="AS53" s="110">
        <f t="shared" si="9"/>
        <v>4278327</v>
      </c>
      <c r="AT53" s="110">
        <v>7387</v>
      </c>
      <c r="AU53" s="110">
        <v>4173433</v>
      </c>
      <c r="AV53" s="110">
        <v>97507</v>
      </c>
      <c r="AW53" s="110">
        <v>9611</v>
      </c>
      <c r="AX53" s="110">
        <f t="shared" si="10"/>
        <v>1678134</v>
      </c>
      <c r="AY53" s="110">
        <v>17472</v>
      </c>
      <c r="AZ53" s="110">
        <v>1457311</v>
      </c>
      <c r="BA53" s="110">
        <v>199178</v>
      </c>
      <c r="BB53" s="110">
        <v>4173</v>
      </c>
      <c r="BC53" s="111" t="s">
        <v>703</v>
      </c>
      <c r="BD53" s="110">
        <v>7522</v>
      </c>
      <c r="BE53" s="110">
        <v>582490</v>
      </c>
      <c r="BF53" s="110">
        <f t="shared" si="11"/>
        <v>10918056</v>
      </c>
      <c r="BG53" s="110">
        <f t="shared" si="12"/>
        <v>0</v>
      </c>
      <c r="BH53" s="110">
        <f t="shared" si="13"/>
        <v>0</v>
      </c>
      <c r="BI53" s="110">
        <v>0</v>
      </c>
      <c r="BJ53" s="110">
        <v>0</v>
      </c>
      <c r="BK53" s="110">
        <v>0</v>
      </c>
      <c r="BL53" s="110">
        <v>0</v>
      </c>
      <c r="BM53" s="110">
        <v>0</v>
      </c>
      <c r="BN53" s="111" t="s">
        <v>703</v>
      </c>
      <c r="BO53" s="110">
        <f t="shared" si="14"/>
        <v>629309</v>
      </c>
      <c r="BP53" s="110">
        <f t="shared" si="15"/>
        <v>123674</v>
      </c>
      <c r="BQ53" s="110">
        <v>93351</v>
      </c>
      <c r="BR53" s="110">
        <v>0</v>
      </c>
      <c r="BS53" s="110">
        <v>9922</v>
      </c>
      <c r="BT53" s="110">
        <v>20401</v>
      </c>
      <c r="BU53" s="110">
        <f t="shared" si="16"/>
        <v>256431</v>
      </c>
      <c r="BV53" s="110">
        <v>0</v>
      </c>
      <c r="BW53" s="110">
        <v>256431</v>
      </c>
      <c r="BX53" s="110">
        <v>0</v>
      </c>
      <c r="BY53" s="110">
        <v>0</v>
      </c>
      <c r="BZ53" s="110">
        <f t="shared" si="17"/>
        <v>249204</v>
      </c>
      <c r="CA53" s="110">
        <v>0</v>
      </c>
      <c r="CB53" s="110">
        <v>248489</v>
      </c>
      <c r="CC53" s="110">
        <v>715</v>
      </c>
      <c r="CD53" s="110">
        <v>0</v>
      </c>
      <c r="CE53" s="111" t="s">
        <v>703</v>
      </c>
      <c r="CF53" s="110">
        <v>0</v>
      </c>
      <c r="CG53" s="110">
        <v>45272</v>
      </c>
      <c r="CH53" s="110">
        <f t="shared" si="18"/>
        <v>674581</v>
      </c>
      <c r="CI53" s="110">
        <f t="shared" ref="CI53:CO53" si="161">SUM(AE53,+BG53)</f>
        <v>3256631</v>
      </c>
      <c r="CJ53" s="110">
        <f t="shared" si="161"/>
        <v>3248531</v>
      </c>
      <c r="CK53" s="110">
        <f t="shared" si="161"/>
        <v>0</v>
      </c>
      <c r="CL53" s="110">
        <f t="shared" si="161"/>
        <v>2572251</v>
      </c>
      <c r="CM53" s="110">
        <f t="shared" si="161"/>
        <v>676280</v>
      </c>
      <c r="CN53" s="110">
        <f t="shared" si="161"/>
        <v>0</v>
      </c>
      <c r="CO53" s="110">
        <f t="shared" si="161"/>
        <v>8100</v>
      </c>
      <c r="CP53" s="111" t="s">
        <v>703</v>
      </c>
      <c r="CQ53" s="110">
        <f t="shared" ref="CQ53:DE53" si="162">SUM(AM53,+BO53)</f>
        <v>7708244</v>
      </c>
      <c r="CR53" s="110">
        <f t="shared" si="162"/>
        <v>1229015</v>
      </c>
      <c r="CS53" s="110">
        <f t="shared" si="162"/>
        <v>891732</v>
      </c>
      <c r="CT53" s="110">
        <f t="shared" si="162"/>
        <v>0</v>
      </c>
      <c r="CU53" s="110">
        <f t="shared" si="162"/>
        <v>286443</v>
      </c>
      <c r="CV53" s="110">
        <f t="shared" si="162"/>
        <v>50840</v>
      </c>
      <c r="CW53" s="110">
        <f t="shared" si="162"/>
        <v>4534758</v>
      </c>
      <c r="CX53" s="110">
        <f t="shared" si="162"/>
        <v>7387</v>
      </c>
      <c r="CY53" s="110">
        <f t="shared" si="162"/>
        <v>4429864</v>
      </c>
      <c r="CZ53" s="110">
        <f t="shared" si="162"/>
        <v>97507</v>
      </c>
      <c r="DA53" s="110">
        <f t="shared" si="162"/>
        <v>9611</v>
      </c>
      <c r="DB53" s="110">
        <f t="shared" si="162"/>
        <v>1927338</v>
      </c>
      <c r="DC53" s="110">
        <f t="shared" si="162"/>
        <v>17472</v>
      </c>
      <c r="DD53" s="110">
        <f t="shared" si="162"/>
        <v>1705800</v>
      </c>
      <c r="DE53" s="110">
        <f t="shared" si="162"/>
        <v>199893</v>
      </c>
      <c r="DF53" s="110">
        <f>SUM(BB53,+CD53)</f>
        <v>4173</v>
      </c>
      <c r="DG53" s="111" t="s">
        <v>703</v>
      </c>
      <c r="DH53" s="110">
        <f t="shared" si="28"/>
        <v>7522</v>
      </c>
      <c r="DI53" s="110">
        <f t="shared" si="29"/>
        <v>627762</v>
      </c>
      <c r="DJ53" s="110">
        <f t="shared" si="30"/>
        <v>11592637</v>
      </c>
    </row>
    <row r="54" spans="1:114" s="112" customFormat="1" ht="12.75" customHeight="1">
      <c r="A54" s="108" t="s">
        <v>696</v>
      </c>
      <c r="B54" s="109" t="s">
        <v>697</v>
      </c>
      <c r="C54" s="108" t="s">
        <v>325</v>
      </c>
      <c r="D54" s="110">
        <f t="shared" ref="D54:AI54" si="163">SUM(D7:D53)</f>
        <v>220556457</v>
      </c>
      <c r="E54" s="110">
        <f t="shared" si="163"/>
        <v>187341638</v>
      </c>
      <c r="F54" s="110">
        <f t="shared" si="163"/>
        <v>34385484</v>
      </c>
      <c r="G54" s="110">
        <f t="shared" si="163"/>
        <v>467884</v>
      </c>
      <c r="H54" s="110">
        <f t="shared" si="163"/>
        <v>56206747</v>
      </c>
      <c r="I54" s="110">
        <f t="shared" si="163"/>
        <v>60345337</v>
      </c>
      <c r="J54" s="110">
        <f t="shared" si="163"/>
        <v>305687469</v>
      </c>
      <c r="K54" s="110">
        <f t="shared" si="163"/>
        <v>35936186</v>
      </c>
      <c r="L54" s="110">
        <f t="shared" si="163"/>
        <v>33214819</v>
      </c>
      <c r="M54" s="110">
        <f t="shared" si="163"/>
        <v>24617089</v>
      </c>
      <c r="N54" s="110">
        <f t="shared" si="163"/>
        <v>19345802</v>
      </c>
      <c r="O54" s="110">
        <f t="shared" si="163"/>
        <v>2783477</v>
      </c>
      <c r="P54" s="110">
        <f t="shared" si="163"/>
        <v>2120</v>
      </c>
      <c r="Q54" s="110">
        <f t="shared" si="163"/>
        <v>6499614</v>
      </c>
      <c r="R54" s="110">
        <f t="shared" si="163"/>
        <v>7751382</v>
      </c>
      <c r="S54" s="110">
        <f t="shared" si="163"/>
        <v>65091992</v>
      </c>
      <c r="T54" s="110">
        <f t="shared" si="163"/>
        <v>2309209</v>
      </c>
      <c r="U54" s="110">
        <f t="shared" si="163"/>
        <v>5271287</v>
      </c>
      <c r="V54" s="110">
        <f t="shared" si="163"/>
        <v>245173546</v>
      </c>
      <c r="W54" s="110">
        <f t="shared" si="163"/>
        <v>206687440</v>
      </c>
      <c r="X54" s="110">
        <f t="shared" si="163"/>
        <v>37168961</v>
      </c>
      <c r="Y54" s="110">
        <f t="shared" si="163"/>
        <v>470004</v>
      </c>
      <c r="Z54" s="110">
        <f t="shared" si="163"/>
        <v>62706361</v>
      </c>
      <c r="AA54" s="110">
        <f t="shared" si="163"/>
        <v>68096719</v>
      </c>
      <c r="AB54" s="110">
        <f t="shared" si="163"/>
        <v>370779461</v>
      </c>
      <c r="AC54" s="110">
        <f t="shared" si="163"/>
        <v>38245395</v>
      </c>
      <c r="AD54" s="110">
        <f t="shared" si="163"/>
        <v>38486106</v>
      </c>
      <c r="AE54" s="110">
        <f t="shared" si="163"/>
        <v>144310569</v>
      </c>
      <c r="AF54" s="110">
        <f t="shared" si="163"/>
        <v>142614168</v>
      </c>
      <c r="AG54" s="110">
        <f t="shared" si="163"/>
        <v>937552</v>
      </c>
      <c r="AH54" s="110">
        <f t="shared" si="163"/>
        <v>129275294</v>
      </c>
      <c r="AI54" s="110">
        <f t="shared" si="163"/>
        <v>10416481</v>
      </c>
      <c r="AJ54" s="110">
        <f t="shared" ref="AJ54:BO54" si="164">SUM(AJ7:AJ53)</f>
        <v>1984841</v>
      </c>
      <c r="AK54" s="110">
        <f t="shared" si="164"/>
        <v>1696401</v>
      </c>
      <c r="AL54" s="111">
        <f t="shared" si="164"/>
        <v>0</v>
      </c>
      <c r="AM54" s="110">
        <f t="shared" si="164"/>
        <v>334072445</v>
      </c>
      <c r="AN54" s="110">
        <f t="shared" si="164"/>
        <v>53125136</v>
      </c>
      <c r="AO54" s="110">
        <f t="shared" si="164"/>
        <v>34217623</v>
      </c>
      <c r="AP54" s="110">
        <f t="shared" si="164"/>
        <v>1184537</v>
      </c>
      <c r="AQ54" s="110">
        <f t="shared" si="164"/>
        <v>16990627</v>
      </c>
      <c r="AR54" s="110">
        <f t="shared" si="164"/>
        <v>732349</v>
      </c>
      <c r="AS54" s="110">
        <f t="shared" si="164"/>
        <v>123166896</v>
      </c>
      <c r="AT54" s="110">
        <f t="shared" si="164"/>
        <v>989093</v>
      </c>
      <c r="AU54" s="110">
        <f t="shared" si="164"/>
        <v>110798761</v>
      </c>
      <c r="AV54" s="110">
        <f t="shared" si="164"/>
        <v>11379042</v>
      </c>
      <c r="AW54" s="110">
        <f t="shared" si="164"/>
        <v>189231</v>
      </c>
      <c r="AX54" s="110">
        <f t="shared" si="164"/>
        <v>157059922</v>
      </c>
      <c r="AY54" s="110">
        <f t="shared" si="164"/>
        <v>14337465</v>
      </c>
      <c r="AZ54" s="110">
        <f t="shared" si="164"/>
        <v>122236877</v>
      </c>
      <c r="BA54" s="110">
        <f t="shared" si="164"/>
        <v>15035581</v>
      </c>
      <c r="BB54" s="110">
        <f t="shared" si="164"/>
        <v>5449999</v>
      </c>
      <c r="BC54" s="111">
        <f t="shared" si="164"/>
        <v>0</v>
      </c>
      <c r="BD54" s="110">
        <f t="shared" si="164"/>
        <v>531260</v>
      </c>
      <c r="BE54" s="110">
        <f t="shared" si="164"/>
        <v>47860912</v>
      </c>
      <c r="BF54" s="110">
        <f t="shared" si="164"/>
        <v>526243926</v>
      </c>
      <c r="BG54" s="110">
        <f t="shared" si="164"/>
        <v>14704872</v>
      </c>
      <c r="BH54" s="110">
        <f t="shared" si="164"/>
        <v>14492670</v>
      </c>
      <c r="BI54" s="110">
        <f t="shared" si="164"/>
        <v>16343</v>
      </c>
      <c r="BJ54" s="110">
        <f t="shared" si="164"/>
        <v>13536819</v>
      </c>
      <c r="BK54" s="110">
        <f t="shared" si="164"/>
        <v>678153</v>
      </c>
      <c r="BL54" s="110">
        <f t="shared" si="164"/>
        <v>261355</v>
      </c>
      <c r="BM54" s="110">
        <f t="shared" si="164"/>
        <v>212202</v>
      </c>
      <c r="BN54" s="111">
        <f t="shared" si="164"/>
        <v>0</v>
      </c>
      <c r="BO54" s="110">
        <f t="shared" si="164"/>
        <v>68175130</v>
      </c>
      <c r="BP54" s="110">
        <f t="shared" ref="BP54:CU54" si="165">SUM(BP7:BP53)</f>
        <v>13784718</v>
      </c>
      <c r="BQ54" s="110">
        <f t="shared" si="165"/>
        <v>9531068</v>
      </c>
      <c r="BR54" s="110">
        <f t="shared" si="165"/>
        <v>951029</v>
      </c>
      <c r="BS54" s="110">
        <f t="shared" si="165"/>
        <v>3222826</v>
      </c>
      <c r="BT54" s="110">
        <f t="shared" si="165"/>
        <v>79795</v>
      </c>
      <c r="BU54" s="110">
        <f t="shared" si="165"/>
        <v>29833822</v>
      </c>
      <c r="BV54" s="110">
        <f t="shared" si="165"/>
        <v>415866</v>
      </c>
      <c r="BW54" s="110">
        <f t="shared" si="165"/>
        <v>29074758</v>
      </c>
      <c r="BX54" s="110">
        <f t="shared" si="165"/>
        <v>343198</v>
      </c>
      <c r="BY54" s="110">
        <f t="shared" si="165"/>
        <v>119286</v>
      </c>
      <c r="BZ54" s="110">
        <f t="shared" si="165"/>
        <v>24387303</v>
      </c>
      <c r="CA54" s="110">
        <f t="shared" si="165"/>
        <v>3901588</v>
      </c>
      <c r="CB54" s="110">
        <f t="shared" si="165"/>
        <v>17513109</v>
      </c>
      <c r="CC54" s="110">
        <f t="shared" si="165"/>
        <v>777860</v>
      </c>
      <c r="CD54" s="110">
        <f t="shared" si="165"/>
        <v>2194746</v>
      </c>
      <c r="CE54" s="111">
        <f t="shared" si="165"/>
        <v>0</v>
      </c>
      <c r="CF54" s="110">
        <f t="shared" si="165"/>
        <v>50001</v>
      </c>
      <c r="CG54" s="110">
        <f t="shared" si="165"/>
        <v>6829079</v>
      </c>
      <c r="CH54" s="110">
        <f t="shared" si="165"/>
        <v>89709081</v>
      </c>
      <c r="CI54" s="110">
        <f t="shared" si="165"/>
        <v>159015441</v>
      </c>
      <c r="CJ54" s="110">
        <f t="shared" si="165"/>
        <v>157106838</v>
      </c>
      <c r="CK54" s="110">
        <f t="shared" si="165"/>
        <v>953895</v>
      </c>
      <c r="CL54" s="110">
        <f t="shared" si="165"/>
        <v>142812113</v>
      </c>
      <c r="CM54" s="110">
        <f t="shared" si="165"/>
        <v>11094634</v>
      </c>
      <c r="CN54" s="110">
        <f t="shared" si="165"/>
        <v>2246196</v>
      </c>
      <c r="CO54" s="110">
        <f t="shared" si="165"/>
        <v>1908603</v>
      </c>
      <c r="CP54" s="111">
        <f t="shared" si="165"/>
        <v>0</v>
      </c>
      <c r="CQ54" s="110">
        <f t="shared" si="165"/>
        <v>402247575</v>
      </c>
      <c r="CR54" s="110">
        <f t="shared" si="165"/>
        <v>66909854</v>
      </c>
      <c r="CS54" s="110">
        <f t="shared" si="165"/>
        <v>43748691</v>
      </c>
      <c r="CT54" s="110">
        <f t="shared" si="165"/>
        <v>2135566</v>
      </c>
      <c r="CU54" s="110">
        <f t="shared" si="165"/>
        <v>20213453</v>
      </c>
      <c r="CV54" s="110">
        <f t="shared" ref="CV54:DJ54" si="166">SUM(CV7:CV53)</f>
        <v>812144</v>
      </c>
      <c r="CW54" s="110">
        <f t="shared" si="166"/>
        <v>153000718</v>
      </c>
      <c r="CX54" s="110">
        <f t="shared" si="166"/>
        <v>1404959</v>
      </c>
      <c r="CY54" s="110">
        <f t="shared" si="166"/>
        <v>139873519</v>
      </c>
      <c r="CZ54" s="110">
        <f t="shared" si="166"/>
        <v>11722240</v>
      </c>
      <c r="DA54" s="110">
        <f t="shared" si="166"/>
        <v>308517</v>
      </c>
      <c r="DB54" s="110">
        <f t="shared" si="166"/>
        <v>181447225</v>
      </c>
      <c r="DC54" s="110">
        <f t="shared" si="166"/>
        <v>18239053</v>
      </c>
      <c r="DD54" s="110">
        <f t="shared" si="166"/>
        <v>139749986</v>
      </c>
      <c r="DE54" s="110">
        <f t="shared" si="166"/>
        <v>15813441</v>
      </c>
      <c r="DF54" s="110">
        <f t="shared" si="166"/>
        <v>7644745</v>
      </c>
      <c r="DG54" s="111">
        <f t="shared" si="166"/>
        <v>0</v>
      </c>
      <c r="DH54" s="110">
        <f t="shared" si="166"/>
        <v>581261</v>
      </c>
      <c r="DI54" s="110">
        <f t="shared" si="166"/>
        <v>54689991</v>
      </c>
      <c r="DJ54" s="110">
        <f t="shared" si="166"/>
        <v>615953007</v>
      </c>
    </row>
  </sheetData>
  <mergeCells count="6">
    <mergeCell ref="CP4:CP5"/>
    <mergeCell ref="AL4:AL5"/>
    <mergeCell ref="A2:A6"/>
    <mergeCell ref="B2:B6"/>
    <mergeCell ref="C2:C6"/>
    <mergeCell ref="BN4:BN5"/>
  </mergeCells>
  <phoneticPr fontId="4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ゴシック,標準"&amp;14廃棄物処理事業経費（一部事務組合・広域連合の合計）（平成29年度実績）</oddHeader>
  </headerFooter>
  <colBreaks count="5" manualBreakCount="5">
    <brk id="21" max="1048575" man="1"/>
    <brk id="30" max="1048575" man="1"/>
    <brk id="38" max="1048575" man="1"/>
    <brk id="66" max="1048575" man="1"/>
    <brk id="9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0.25" style="125" customWidth="1"/>
    <col min="4" max="30" width="14.75" style="127" customWidth="1"/>
    <col min="31" max="16384" width="9" style="125"/>
  </cols>
  <sheetData>
    <row r="1" spans="1:30" s="119" customFormat="1" ht="17.25">
      <c r="A1" s="114" t="s">
        <v>710</v>
      </c>
      <c r="B1" s="117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s="33" customFormat="1" ht="13.15" customHeight="1">
      <c r="A2" s="146" t="s">
        <v>197</v>
      </c>
      <c r="B2" s="142" t="s">
        <v>192</v>
      </c>
      <c r="C2" s="149" t="s">
        <v>194</v>
      </c>
      <c r="D2" s="80" t="s">
        <v>241</v>
      </c>
      <c r="E2" s="81"/>
      <c r="F2" s="81"/>
      <c r="G2" s="81"/>
      <c r="H2" s="81"/>
      <c r="I2" s="81"/>
      <c r="J2" s="81"/>
      <c r="K2" s="81"/>
      <c r="L2" s="82"/>
      <c r="M2" s="80" t="s">
        <v>1</v>
      </c>
      <c r="N2" s="81"/>
      <c r="O2" s="81"/>
      <c r="P2" s="81"/>
      <c r="Q2" s="81"/>
      <c r="R2" s="81"/>
      <c r="S2" s="81"/>
      <c r="T2" s="81"/>
      <c r="U2" s="82"/>
      <c r="V2" s="80" t="s">
        <v>2</v>
      </c>
      <c r="W2" s="81"/>
      <c r="X2" s="81"/>
      <c r="Y2" s="81"/>
      <c r="Z2" s="81"/>
      <c r="AA2" s="81"/>
      <c r="AB2" s="81"/>
      <c r="AC2" s="81"/>
      <c r="AD2" s="82"/>
    </row>
    <row r="3" spans="1:30" s="33" customFormat="1">
      <c r="A3" s="147"/>
      <c r="B3" s="143"/>
      <c r="C3" s="147"/>
      <c r="D3" s="83" t="s">
        <v>156</v>
      </c>
      <c r="E3" s="84"/>
      <c r="F3" s="84"/>
      <c r="G3" s="84"/>
      <c r="H3" s="84"/>
      <c r="I3" s="84"/>
      <c r="J3" s="84"/>
      <c r="K3" s="84"/>
      <c r="L3" s="85"/>
      <c r="M3" s="83" t="s">
        <v>156</v>
      </c>
      <c r="N3" s="84"/>
      <c r="O3" s="84"/>
      <c r="P3" s="84"/>
      <c r="Q3" s="84"/>
      <c r="R3" s="84"/>
      <c r="S3" s="84"/>
      <c r="T3" s="84"/>
      <c r="U3" s="85"/>
      <c r="V3" s="83" t="s">
        <v>156</v>
      </c>
      <c r="W3" s="84"/>
      <c r="X3" s="84"/>
      <c r="Y3" s="84"/>
      <c r="Z3" s="84"/>
      <c r="AA3" s="84"/>
      <c r="AB3" s="84"/>
      <c r="AC3" s="84"/>
      <c r="AD3" s="85"/>
    </row>
    <row r="4" spans="1:30" s="33" customFormat="1">
      <c r="A4" s="147"/>
      <c r="B4" s="143"/>
      <c r="C4" s="147"/>
      <c r="D4" s="86"/>
      <c r="E4" s="83" t="s">
        <v>157</v>
      </c>
      <c r="F4" s="87"/>
      <c r="G4" s="87"/>
      <c r="H4" s="87"/>
      <c r="I4" s="87"/>
      <c r="J4" s="87"/>
      <c r="K4" s="88"/>
      <c r="L4" s="89" t="s">
        <v>242</v>
      </c>
      <c r="M4" s="86"/>
      <c r="N4" s="83" t="s">
        <v>157</v>
      </c>
      <c r="O4" s="87"/>
      <c r="P4" s="87"/>
      <c r="Q4" s="87"/>
      <c r="R4" s="87"/>
      <c r="S4" s="87"/>
      <c r="T4" s="88"/>
      <c r="U4" s="89" t="s">
        <v>242</v>
      </c>
      <c r="V4" s="86"/>
      <c r="W4" s="83" t="s">
        <v>157</v>
      </c>
      <c r="X4" s="87"/>
      <c r="Y4" s="87"/>
      <c r="Z4" s="87"/>
      <c r="AA4" s="87"/>
      <c r="AB4" s="87"/>
      <c r="AC4" s="88"/>
      <c r="AD4" s="89" t="s">
        <v>5</v>
      </c>
    </row>
    <row r="5" spans="1:30" s="33" customFormat="1" ht="23.25" customHeight="1">
      <c r="A5" s="147"/>
      <c r="B5" s="143"/>
      <c r="C5" s="147"/>
      <c r="D5" s="86"/>
      <c r="E5" s="86" t="s">
        <v>199</v>
      </c>
      <c r="F5" s="43" t="s">
        <v>14</v>
      </c>
      <c r="G5" s="43" t="s">
        <v>15</v>
      </c>
      <c r="H5" s="43" t="s">
        <v>234</v>
      </c>
      <c r="I5" s="43" t="s">
        <v>243</v>
      </c>
      <c r="J5" s="43" t="s">
        <v>244</v>
      </c>
      <c r="K5" s="43" t="s">
        <v>18</v>
      </c>
      <c r="L5" s="42"/>
      <c r="M5" s="86"/>
      <c r="N5" s="86" t="s">
        <v>199</v>
      </c>
      <c r="O5" s="43" t="s">
        <v>14</v>
      </c>
      <c r="P5" s="43" t="s">
        <v>15</v>
      </c>
      <c r="Q5" s="43" t="s">
        <v>234</v>
      </c>
      <c r="R5" s="43" t="s">
        <v>243</v>
      </c>
      <c r="S5" s="43" t="s">
        <v>244</v>
      </c>
      <c r="T5" s="43" t="s">
        <v>18</v>
      </c>
      <c r="U5" s="42"/>
      <c r="V5" s="86"/>
      <c r="W5" s="86" t="s">
        <v>199</v>
      </c>
      <c r="X5" s="43" t="s">
        <v>14</v>
      </c>
      <c r="Y5" s="43" t="s">
        <v>15</v>
      </c>
      <c r="Z5" s="43" t="s">
        <v>234</v>
      </c>
      <c r="AA5" s="43" t="s">
        <v>243</v>
      </c>
      <c r="AB5" s="43" t="s">
        <v>244</v>
      </c>
      <c r="AC5" s="43" t="s">
        <v>18</v>
      </c>
      <c r="AD5" s="42"/>
    </row>
    <row r="6" spans="1:30" s="34" customFormat="1">
      <c r="A6" s="148"/>
      <c r="B6" s="144"/>
      <c r="C6" s="148"/>
      <c r="D6" s="90" t="s">
        <v>26</v>
      </c>
      <c r="E6" s="90" t="s">
        <v>27</v>
      </c>
      <c r="F6" s="91" t="s">
        <v>27</v>
      </c>
      <c r="G6" s="91" t="s">
        <v>27</v>
      </c>
      <c r="H6" s="91" t="s">
        <v>27</v>
      </c>
      <c r="I6" s="91" t="s">
        <v>27</v>
      </c>
      <c r="J6" s="91" t="s">
        <v>27</v>
      </c>
      <c r="K6" s="91" t="s">
        <v>27</v>
      </c>
      <c r="L6" s="92" t="s">
        <v>27</v>
      </c>
      <c r="M6" s="90" t="s">
        <v>27</v>
      </c>
      <c r="N6" s="90" t="s">
        <v>27</v>
      </c>
      <c r="O6" s="91" t="s">
        <v>27</v>
      </c>
      <c r="P6" s="91" t="s">
        <v>27</v>
      </c>
      <c r="Q6" s="91" t="s">
        <v>27</v>
      </c>
      <c r="R6" s="91" t="s">
        <v>27</v>
      </c>
      <c r="S6" s="91" t="s">
        <v>27</v>
      </c>
      <c r="T6" s="91" t="s">
        <v>27</v>
      </c>
      <c r="U6" s="92" t="s">
        <v>27</v>
      </c>
      <c r="V6" s="90" t="s">
        <v>27</v>
      </c>
      <c r="W6" s="90" t="s">
        <v>27</v>
      </c>
      <c r="X6" s="91" t="s">
        <v>27</v>
      </c>
      <c r="Y6" s="91" t="s">
        <v>27</v>
      </c>
      <c r="Z6" s="91" t="s">
        <v>27</v>
      </c>
      <c r="AA6" s="91" t="s">
        <v>27</v>
      </c>
      <c r="AB6" s="91" t="s">
        <v>27</v>
      </c>
      <c r="AC6" s="91" t="s">
        <v>27</v>
      </c>
      <c r="AD6" s="92" t="s">
        <v>27</v>
      </c>
    </row>
    <row r="7" spans="1:30" s="112" customFormat="1" ht="12.75" customHeight="1">
      <c r="A7" s="108" t="s">
        <v>343</v>
      </c>
      <c r="B7" s="109" t="s">
        <v>328</v>
      </c>
      <c r="C7" s="108" t="s">
        <v>325</v>
      </c>
      <c r="D7" s="110">
        <f t="shared" ref="D7:D53" si="0">SUM(E7,+L7)</f>
        <v>87615558</v>
      </c>
      <c r="E7" s="110">
        <f t="shared" ref="E7:E53" si="1">+SUM(F7:I7,K7)</f>
        <v>35829538</v>
      </c>
      <c r="F7" s="110">
        <v>3415191</v>
      </c>
      <c r="G7" s="110">
        <v>15539</v>
      </c>
      <c r="H7" s="110">
        <v>8937600</v>
      </c>
      <c r="I7" s="110">
        <v>17781457</v>
      </c>
      <c r="J7" s="110">
        <v>16064510</v>
      </c>
      <c r="K7" s="110">
        <v>5679751</v>
      </c>
      <c r="L7" s="110">
        <v>51786020</v>
      </c>
      <c r="M7" s="110">
        <f t="shared" ref="M7:M53" si="2">SUM(N7,+U7)</f>
        <v>9141729</v>
      </c>
      <c r="N7" s="110">
        <f t="shared" ref="N7:N53" si="3">+SUM(O7:R7,T7)</f>
        <v>3346680</v>
      </c>
      <c r="O7" s="110">
        <v>24989</v>
      </c>
      <c r="P7" s="110">
        <v>598</v>
      </c>
      <c r="Q7" s="110">
        <v>50188</v>
      </c>
      <c r="R7" s="110">
        <v>2263101</v>
      </c>
      <c r="S7" s="110">
        <v>2748754</v>
      </c>
      <c r="T7" s="110">
        <v>1007804</v>
      </c>
      <c r="U7" s="110">
        <v>5795049</v>
      </c>
      <c r="V7" s="110">
        <f t="shared" ref="V7:AB22" si="4">+SUM(D7,M7)</f>
        <v>96757287</v>
      </c>
      <c r="W7" s="110">
        <f t="shared" si="4"/>
        <v>39176218</v>
      </c>
      <c r="X7" s="110">
        <f t="shared" si="4"/>
        <v>3440180</v>
      </c>
      <c r="Y7" s="110">
        <f t="shared" si="4"/>
        <v>16137</v>
      </c>
      <c r="Z7" s="110">
        <f t="shared" si="4"/>
        <v>8987788</v>
      </c>
      <c r="AA7" s="110">
        <f t="shared" si="4"/>
        <v>20044558</v>
      </c>
      <c r="AB7" s="110">
        <f t="shared" si="4"/>
        <v>18813264</v>
      </c>
      <c r="AC7" s="110">
        <f>+SUM(K7,T7)</f>
        <v>6687555</v>
      </c>
      <c r="AD7" s="110">
        <f>+SUM(L7,U7)</f>
        <v>57581069</v>
      </c>
    </row>
    <row r="8" spans="1:30" s="112" customFormat="1" ht="12.75" customHeight="1">
      <c r="A8" s="108" t="s">
        <v>356</v>
      </c>
      <c r="B8" s="109" t="s">
        <v>354</v>
      </c>
      <c r="C8" s="108" t="s">
        <v>325</v>
      </c>
      <c r="D8" s="110">
        <f t="shared" si="0"/>
        <v>16128508</v>
      </c>
      <c r="E8" s="110">
        <f t="shared" si="1"/>
        <v>4057853</v>
      </c>
      <c r="F8" s="110">
        <v>24127</v>
      </c>
      <c r="G8" s="110">
        <v>690857</v>
      </c>
      <c r="H8" s="110">
        <v>1032700</v>
      </c>
      <c r="I8" s="110">
        <v>1697256</v>
      </c>
      <c r="J8" s="110">
        <v>6744319</v>
      </c>
      <c r="K8" s="110">
        <v>612913</v>
      </c>
      <c r="L8" s="110">
        <v>12070655</v>
      </c>
      <c r="M8" s="110">
        <f t="shared" si="2"/>
        <v>2756245</v>
      </c>
      <c r="N8" s="110">
        <f t="shared" si="3"/>
        <v>132743</v>
      </c>
      <c r="O8" s="110">
        <v>147</v>
      </c>
      <c r="P8" s="110">
        <v>9963</v>
      </c>
      <c r="Q8" s="110">
        <v>81000</v>
      </c>
      <c r="R8" s="110">
        <v>29913</v>
      </c>
      <c r="S8" s="110">
        <v>2580832</v>
      </c>
      <c r="T8" s="110">
        <v>11720</v>
      </c>
      <c r="U8" s="110">
        <v>2623502</v>
      </c>
      <c r="V8" s="110">
        <f t="shared" ref="V8:AC8" si="5">+SUM(D8,M8)</f>
        <v>18884753</v>
      </c>
      <c r="W8" s="110">
        <f t="shared" si="5"/>
        <v>4190596</v>
      </c>
      <c r="X8" s="110">
        <f t="shared" si="5"/>
        <v>24274</v>
      </c>
      <c r="Y8" s="110">
        <f t="shared" si="5"/>
        <v>700820</v>
      </c>
      <c r="Z8" s="110">
        <f t="shared" si="5"/>
        <v>1113700</v>
      </c>
      <c r="AA8" s="110">
        <f t="shared" si="5"/>
        <v>1727169</v>
      </c>
      <c r="AB8" s="110">
        <f t="shared" si="4"/>
        <v>9325151</v>
      </c>
      <c r="AC8" s="110">
        <f t="shared" si="5"/>
        <v>624633</v>
      </c>
      <c r="AD8" s="110">
        <f t="shared" ref="AD8:AD13" si="6">+SUM(L8,U8)</f>
        <v>14694157</v>
      </c>
    </row>
    <row r="9" spans="1:30" s="112" customFormat="1" ht="12.75" customHeight="1">
      <c r="A9" s="108" t="s">
        <v>329</v>
      </c>
      <c r="B9" s="109" t="s">
        <v>363</v>
      </c>
      <c r="C9" s="108" t="s">
        <v>325</v>
      </c>
      <c r="D9" s="110">
        <f t="shared" si="0"/>
        <v>16278049</v>
      </c>
      <c r="E9" s="110">
        <f t="shared" si="1"/>
        <v>4392830</v>
      </c>
      <c r="F9" s="110">
        <v>811212</v>
      </c>
      <c r="G9" s="110">
        <v>3281</v>
      </c>
      <c r="H9" s="110">
        <v>951000</v>
      </c>
      <c r="I9" s="110">
        <v>1707609</v>
      </c>
      <c r="J9" s="110">
        <v>7099554</v>
      </c>
      <c r="K9" s="110">
        <v>919728</v>
      </c>
      <c r="L9" s="110">
        <v>11885219</v>
      </c>
      <c r="M9" s="110">
        <f t="shared" si="2"/>
        <v>4357674</v>
      </c>
      <c r="N9" s="110">
        <f t="shared" si="3"/>
        <v>1472597</v>
      </c>
      <c r="O9" s="110">
        <v>101455</v>
      </c>
      <c r="P9" s="110">
        <v>0</v>
      </c>
      <c r="Q9" s="110">
        <v>243300</v>
      </c>
      <c r="R9" s="110">
        <v>1088908</v>
      </c>
      <c r="S9" s="110">
        <v>2890099</v>
      </c>
      <c r="T9" s="110">
        <v>38934</v>
      </c>
      <c r="U9" s="110">
        <v>2885077</v>
      </c>
      <c r="V9" s="110">
        <f t="shared" ref="V9:AA9" si="7">+SUM(D9,M9)</f>
        <v>20635723</v>
      </c>
      <c r="W9" s="110">
        <f t="shared" si="7"/>
        <v>5865427</v>
      </c>
      <c r="X9" s="110">
        <f t="shared" si="7"/>
        <v>912667</v>
      </c>
      <c r="Y9" s="110">
        <f t="shared" si="7"/>
        <v>3281</v>
      </c>
      <c r="Z9" s="110">
        <f t="shared" si="7"/>
        <v>1194300</v>
      </c>
      <c r="AA9" s="110">
        <f t="shared" si="7"/>
        <v>2796517</v>
      </c>
      <c r="AB9" s="110">
        <f t="shared" si="4"/>
        <v>9989653</v>
      </c>
      <c r="AC9" s="110">
        <f>+SUM(K9,T9)</f>
        <v>958662</v>
      </c>
      <c r="AD9" s="110">
        <f t="shared" si="6"/>
        <v>14770296</v>
      </c>
    </row>
    <row r="10" spans="1:30" s="112" customFormat="1" ht="12.75" customHeight="1">
      <c r="A10" s="108" t="s">
        <v>374</v>
      </c>
      <c r="B10" s="109" t="s">
        <v>373</v>
      </c>
      <c r="C10" s="108" t="s">
        <v>325</v>
      </c>
      <c r="D10" s="110">
        <f t="shared" si="0"/>
        <v>33937737</v>
      </c>
      <c r="E10" s="110">
        <f t="shared" si="1"/>
        <v>11155286</v>
      </c>
      <c r="F10" s="110">
        <v>2242391</v>
      </c>
      <c r="G10" s="110">
        <v>19190</v>
      </c>
      <c r="H10" s="110">
        <v>2543200</v>
      </c>
      <c r="I10" s="110">
        <v>4807379</v>
      </c>
      <c r="J10" s="110">
        <v>6545155</v>
      </c>
      <c r="K10" s="110">
        <v>1543126</v>
      </c>
      <c r="L10" s="110">
        <v>22782451</v>
      </c>
      <c r="M10" s="110">
        <f t="shared" si="2"/>
        <v>4321764</v>
      </c>
      <c r="N10" s="110">
        <f t="shared" si="3"/>
        <v>734941</v>
      </c>
      <c r="O10" s="110">
        <v>17863</v>
      </c>
      <c r="P10" s="110">
        <v>73</v>
      </c>
      <c r="Q10" s="110">
        <v>4600</v>
      </c>
      <c r="R10" s="110">
        <v>710260</v>
      </c>
      <c r="S10" s="110">
        <v>2404789</v>
      </c>
      <c r="T10" s="110">
        <v>2145</v>
      </c>
      <c r="U10" s="110">
        <v>3586823</v>
      </c>
      <c r="V10" s="110">
        <f t="shared" ref="V10:AA10" si="8">+SUM(D10,M10)</f>
        <v>38259501</v>
      </c>
      <c r="W10" s="110">
        <f t="shared" si="8"/>
        <v>11890227</v>
      </c>
      <c r="X10" s="110">
        <f t="shared" si="8"/>
        <v>2260254</v>
      </c>
      <c r="Y10" s="110">
        <f t="shared" si="8"/>
        <v>19263</v>
      </c>
      <c r="Z10" s="110">
        <f t="shared" si="8"/>
        <v>2547800</v>
      </c>
      <c r="AA10" s="110">
        <f t="shared" si="8"/>
        <v>5517639</v>
      </c>
      <c r="AB10" s="110">
        <f t="shared" si="4"/>
        <v>8949944</v>
      </c>
      <c r="AC10" s="110">
        <f>+SUM(K10,T10)</f>
        <v>1545271</v>
      </c>
      <c r="AD10" s="110">
        <f t="shared" si="6"/>
        <v>26369274</v>
      </c>
    </row>
    <row r="11" spans="1:30" s="112" customFormat="1" ht="12.75" customHeight="1">
      <c r="A11" s="108" t="s">
        <v>386</v>
      </c>
      <c r="B11" s="109" t="s">
        <v>381</v>
      </c>
      <c r="C11" s="108" t="s">
        <v>325</v>
      </c>
      <c r="D11" s="110">
        <f t="shared" si="0"/>
        <v>15303028</v>
      </c>
      <c r="E11" s="110">
        <f t="shared" si="1"/>
        <v>5464658</v>
      </c>
      <c r="F11" s="110">
        <v>707350</v>
      </c>
      <c r="G11" s="110">
        <v>105</v>
      </c>
      <c r="H11" s="110">
        <v>1714600</v>
      </c>
      <c r="I11" s="110">
        <v>2219978</v>
      </c>
      <c r="J11" s="110">
        <v>2445068</v>
      </c>
      <c r="K11" s="110">
        <v>822625</v>
      </c>
      <c r="L11" s="110">
        <v>9838370</v>
      </c>
      <c r="M11" s="110">
        <f t="shared" si="2"/>
        <v>2875887</v>
      </c>
      <c r="N11" s="110">
        <f t="shared" si="3"/>
        <v>212631</v>
      </c>
      <c r="O11" s="110">
        <v>1759</v>
      </c>
      <c r="P11" s="110">
        <v>2173</v>
      </c>
      <c r="Q11" s="110">
        <v>72800</v>
      </c>
      <c r="R11" s="110">
        <v>131930</v>
      </c>
      <c r="S11" s="110">
        <v>1744279</v>
      </c>
      <c r="T11" s="110">
        <v>3969</v>
      </c>
      <c r="U11" s="110">
        <v>2663256</v>
      </c>
      <c r="V11" s="110">
        <f t="shared" ref="V11:AA11" si="9">+SUM(D11,M11)</f>
        <v>18178915</v>
      </c>
      <c r="W11" s="110">
        <f t="shared" si="9"/>
        <v>5677289</v>
      </c>
      <c r="X11" s="110">
        <f t="shared" si="9"/>
        <v>709109</v>
      </c>
      <c r="Y11" s="110">
        <f t="shared" si="9"/>
        <v>2278</v>
      </c>
      <c r="Z11" s="110">
        <f t="shared" si="9"/>
        <v>1787400</v>
      </c>
      <c r="AA11" s="110">
        <f t="shared" si="9"/>
        <v>2351908</v>
      </c>
      <c r="AB11" s="110">
        <f t="shared" si="4"/>
        <v>4189347</v>
      </c>
      <c r="AC11" s="110">
        <f>+SUM(K11,T11)</f>
        <v>826594</v>
      </c>
      <c r="AD11" s="110">
        <f t="shared" si="6"/>
        <v>12501626</v>
      </c>
    </row>
    <row r="12" spans="1:30" s="112" customFormat="1" ht="12.75" customHeight="1">
      <c r="A12" s="108" t="s">
        <v>395</v>
      </c>
      <c r="B12" s="109" t="s">
        <v>330</v>
      </c>
      <c r="C12" s="108" t="s">
        <v>325</v>
      </c>
      <c r="D12" s="110">
        <f t="shared" si="0"/>
        <v>19995560</v>
      </c>
      <c r="E12" s="110">
        <f t="shared" si="1"/>
        <v>12513538</v>
      </c>
      <c r="F12" s="110">
        <v>3334321</v>
      </c>
      <c r="G12" s="110">
        <v>1436</v>
      </c>
      <c r="H12" s="110">
        <v>5653500</v>
      </c>
      <c r="I12" s="110">
        <v>2766466</v>
      </c>
      <c r="J12" s="110">
        <v>4145882</v>
      </c>
      <c r="K12" s="110">
        <v>757815</v>
      </c>
      <c r="L12" s="110">
        <v>7482022</v>
      </c>
      <c r="M12" s="110">
        <f t="shared" si="2"/>
        <v>2108374</v>
      </c>
      <c r="N12" s="110">
        <f t="shared" si="3"/>
        <v>423778</v>
      </c>
      <c r="O12" s="110">
        <v>6772</v>
      </c>
      <c r="P12" s="110">
        <v>7521</v>
      </c>
      <c r="Q12" s="110">
        <v>17600</v>
      </c>
      <c r="R12" s="110">
        <v>378057</v>
      </c>
      <c r="S12" s="110">
        <v>1473342</v>
      </c>
      <c r="T12" s="110">
        <v>13828</v>
      </c>
      <c r="U12" s="110">
        <v>1684596</v>
      </c>
      <c r="V12" s="110">
        <f t="shared" ref="V12:AA12" si="10">+SUM(D12,M12)</f>
        <v>22103934</v>
      </c>
      <c r="W12" s="110">
        <f t="shared" si="10"/>
        <v>12937316</v>
      </c>
      <c r="X12" s="110">
        <f t="shared" si="10"/>
        <v>3341093</v>
      </c>
      <c r="Y12" s="110">
        <f t="shared" si="10"/>
        <v>8957</v>
      </c>
      <c r="Z12" s="110">
        <f t="shared" si="10"/>
        <v>5671100</v>
      </c>
      <c r="AA12" s="110">
        <f t="shared" si="10"/>
        <v>3144523</v>
      </c>
      <c r="AB12" s="110">
        <f t="shared" si="4"/>
        <v>5619224</v>
      </c>
      <c r="AC12" s="110">
        <f>+SUM(K12,T12)</f>
        <v>771643</v>
      </c>
      <c r="AD12" s="110">
        <f t="shared" si="6"/>
        <v>9166618</v>
      </c>
    </row>
    <row r="13" spans="1:30" s="112" customFormat="1" ht="12.75" customHeight="1">
      <c r="A13" s="108" t="s">
        <v>399</v>
      </c>
      <c r="B13" s="109" t="s">
        <v>333</v>
      </c>
      <c r="C13" s="108" t="s">
        <v>325</v>
      </c>
      <c r="D13" s="110">
        <f t="shared" si="0"/>
        <v>32117618</v>
      </c>
      <c r="E13" s="110">
        <f t="shared" si="1"/>
        <v>8491202</v>
      </c>
      <c r="F13" s="110">
        <v>3810335</v>
      </c>
      <c r="G13" s="110">
        <v>0</v>
      </c>
      <c r="H13" s="110">
        <v>414900</v>
      </c>
      <c r="I13" s="110">
        <v>2513039</v>
      </c>
      <c r="J13" s="110">
        <v>7437455</v>
      </c>
      <c r="K13" s="110">
        <v>1752928</v>
      </c>
      <c r="L13" s="110">
        <v>23626416</v>
      </c>
      <c r="M13" s="110">
        <f t="shared" si="2"/>
        <v>4781373</v>
      </c>
      <c r="N13" s="110">
        <f t="shared" si="3"/>
        <v>924510</v>
      </c>
      <c r="O13" s="110">
        <v>31741</v>
      </c>
      <c r="P13" s="110">
        <v>0</v>
      </c>
      <c r="Q13" s="110">
        <v>120300</v>
      </c>
      <c r="R13" s="110">
        <v>607081</v>
      </c>
      <c r="S13" s="110">
        <v>1832007</v>
      </c>
      <c r="T13" s="110">
        <v>165388</v>
      </c>
      <c r="U13" s="110">
        <v>3856863</v>
      </c>
      <c r="V13" s="110">
        <f t="shared" ref="V13:AA13" si="11">+SUM(D13,M13)</f>
        <v>36898991</v>
      </c>
      <c r="W13" s="110">
        <f t="shared" si="11"/>
        <v>9415712</v>
      </c>
      <c r="X13" s="110">
        <f t="shared" si="11"/>
        <v>3842076</v>
      </c>
      <c r="Y13" s="110">
        <f t="shared" si="11"/>
        <v>0</v>
      </c>
      <c r="Z13" s="110">
        <f t="shared" si="11"/>
        <v>535200</v>
      </c>
      <c r="AA13" s="110">
        <f t="shared" si="11"/>
        <v>3120120</v>
      </c>
      <c r="AB13" s="110">
        <f t="shared" si="4"/>
        <v>9269462</v>
      </c>
      <c r="AC13" s="110">
        <f>+SUM(K13,T13)</f>
        <v>1918316</v>
      </c>
      <c r="AD13" s="110">
        <f t="shared" si="6"/>
        <v>27483279</v>
      </c>
    </row>
    <row r="14" spans="1:30" s="112" customFormat="1" ht="12.75" customHeight="1">
      <c r="A14" s="108" t="s">
        <v>406</v>
      </c>
      <c r="B14" s="109" t="s">
        <v>335</v>
      </c>
      <c r="C14" s="108" t="s">
        <v>325</v>
      </c>
      <c r="D14" s="110">
        <f t="shared" si="0"/>
        <v>43846159</v>
      </c>
      <c r="E14" s="110">
        <f t="shared" si="1"/>
        <v>12346189</v>
      </c>
      <c r="F14" s="110">
        <v>3017152</v>
      </c>
      <c r="G14" s="110">
        <v>288</v>
      </c>
      <c r="H14" s="110">
        <v>1472900</v>
      </c>
      <c r="I14" s="110">
        <v>5903174</v>
      </c>
      <c r="J14" s="110">
        <v>10978534</v>
      </c>
      <c r="K14" s="110">
        <v>1952675</v>
      </c>
      <c r="L14" s="110">
        <v>31499970</v>
      </c>
      <c r="M14" s="110">
        <f t="shared" si="2"/>
        <v>6183754</v>
      </c>
      <c r="N14" s="110">
        <f t="shared" si="3"/>
        <v>904124</v>
      </c>
      <c r="O14" s="110">
        <v>94035</v>
      </c>
      <c r="P14" s="110">
        <v>59073</v>
      </c>
      <c r="Q14" s="110">
        <v>47406</v>
      </c>
      <c r="R14" s="110">
        <v>553711</v>
      </c>
      <c r="S14" s="110">
        <v>2148591</v>
      </c>
      <c r="T14" s="110">
        <v>149899</v>
      </c>
      <c r="U14" s="110">
        <v>5279630</v>
      </c>
      <c r="V14" s="110">
        <f t="shared" ref="V14:AD14" si="12">+SUM(D14,M14)</f>
        <v>50029913</v>
      </c>
      <c r="W14" s="110">
        <f t="shared" si="12"/>
        <v>13250313</v>
      </c>
      <c r="X14" s="110">
        <f t="shared" si="12"/>
        <v>3111187</v>
      </c>
      <c r="Y14" s="110">
        <f t="shared" si="12"/>
        <v>59361</v>
      </c>
      <c r="Z14" s="110">
        <f t="shared" si="12"/>
        <v>1520306</v>
      </c>
      <c r="AA14" s="110">
        <f t="shared" si="12"/>
        <v>6456885</v>
      </c>
      <c r="AB14" s="110">
        <f t="shared" si="4"/>
        <v>13127125</v>
      </c>
      <c r="AC14" s="110">
        <f t="shared" si="12"/>
        <v>2102574</v>
      </c>
      <c r="AD14" s="110">
        <f t="shared" si="12"/>
        <v>36779600</v>
      </c>
    </row>
    <row r="15" spans="1:30" s="112" customFormat="1" ht="12.75" customHeight="1">
      <c r="A15" s="108" t="s">
        <v>414</v>
      </c>
      <c r="B15" s="109" t="s">
        <v>337</v>
      </c>
      <c r="C15" s="108" t="s">
        <v>325</v>
      </c>
      <c r="D15" s="110">
        <f t="shared" si="0"/>
        <v>24942465</v>
      </c>
      <c r="E15" s="110">
        <f t="shared" si="1"/>
        <v>7682662</v>
      </c>
      <c r="F15" s="110">
        <v>678873</v>
      </c>
      <c r="G15" s="110">
        <v>15661</v>
      </c>
      <c r="H15" s="110">
        <v>431900</v>
      </c>
      <c r="I15" s="110">
        <v>4125106</v>
      </c>
      <c r="J15" s="110">
        <v>3797069</v>
      </c>
      <c r="K15" s="110">
        <v>2431122</v>
      </c>
      <c r="L15" s="110">
        <v>17259803</v>
      </c>
      <c r="M15" s="110">
        <f t="shared" si="2"/>
        <v>3322923</v>
      </c>
      <c r="N15" s="110">
        <f t="shared" si="3"/>
        <v>597383</v>
      </c>
      <c r="O15" s="110">
        <v>2033</v>
      </c>
      <c r="P15" s="110">
        <v>0</v>
      </c>
      <c r="Q15" s="110">
        <v>0</v>
      </c>
      <c r="R15" s="110">
        <v>524955</v>
      </c>
      <c r="S15" s="110">
        <v>1422721</v>
      </c>
      <c r="T15" s="110">
        <v>70395</v>
      </c>
      <c r="U15" s="110">
        <v>2725540</v>
      </c>
      <c r="V15" s="110">
        <f t="shared" ref="V15:AA15" si="13">+SUM(D15,M15)</f>
        <v>28265388</v>
      </c>
      <c r="W15" s="110">
        <f t="shared" si="13"/>
        <v>8280045</v>
      </c>
      <c r="X15" s="110">
        <f t="shared" si="13"/>
        <v>680906</v>
      </c>
      <c r="Y15" s="110">
        <f t="shared" si="13"/>
        <v>15661</v>
      </c>
      <c r="Z15" s="110">
        <f t="shared" si="13"/>
        <v>431900</v>
      </c>
      <c r="AA15" s="110">
        <f t="shared" si="13"/>
        <v>4650061</v>
      </c>
      <c r="AB15" s="110">
        <f t="shared" si="4"/>
        <v>5219790</v>
      </c>
      <c r="AC15" s="110">
        <f t="shared" ref="AC15:AD19" si="14">+SUM(K15,T15)</f>
        <v>2501517</v>
      </c>
      <c r="AD15" s="110">
        <f t="shared" si="14"/>
        <v>19985343</v>
      </c>
    </row>
    <row r="16" spans="1:30" s="112" customFormat="1" ht="12.75" customHeight="1">
      <c r="A16" s="108" t="s">
        <v>419</v>
      </c>
      <c r="B16" s="109" t="s">
        <v>420</v>
      </c>
      <c r="C16" s="108" t="s">
        <v>325</v>
      </c>
      <c r="D16" s="110">
        <f t="shared" si="0"/>
        <v>29359538</v>
      </c>
      <c r="E16" s="110">
        <f t="shared" si="1"/>
        <v>7972734</v>
      </c>
      <c r="F16" s="110">
        <v>928274</v>
      </c>
      <c r="G16" s="110">
        <v>934</v>
      </c>
      <c r="H16" s="110">
        <v>2047100</v>
      </c>
      <c r="I16" s="110">
        <v>3230130</v>
      </c>
      <c r="J16" s="110">
        <v>3532884</v>
      </c>
      <c r="K16" s="110">
        <v>1766296</v>
      </c>
      <c r="L16" s="110">
        <v>21386804</v>
      </c>
      <c r="M16" s="110">
        <f t="shared" si="2"/>
        <v>4722710</v>
      </c>
      <c r="N16" s="110">
        <f t="shared" si="3"/>
        <v>1101923</v>
      </c>
      <c r="O16" s="110">
        <v>0</v>
      </c>
      <c r="P16" s="110">
        <v>8960</v>
      </c>
      <c r="Q16" s="110">
        <v>109600</v>
      </c>
      <c r="R16" s="110">
        <v>509121</v>
      </c>
      <c r="S16" s="110">
        <v>1043696</v>
      </c>
      <c r="T16" s="110">
        <v>474242</v>
      </c>
      <c r="U16" s="110">
        <v>3620787</v>
      </c>
      <c r="V16" s="110">
        <f t="shared" ref="V16:AA16" si="15">+SUM(D16,M16)</f>
        <v>34082248</v>
      </c>
      <c r="W16" s="110">
        <f t="shared" si="15"/>
        <v>9074657</v>
      </c>
      <c r="X16" s="110">
        <f t="shared" si="15"/>
        <v>928274</v>
      </c>
      <c r="Y16" s="110">
        <f t="shared" si="15"/>
        <v>9894</v>
      </c>
      <c r="Z16" s="110">
        <f t="shared" si="15"/>
        <v>2156700</v>
      </c>
      <c r="AA16" s="110">
        <f t="shared" si="15"/>
        <v>3739251</v>
      </c>
      <c r="AB16" s="110">
        <f t="shared" si="4"/>
        <v>4576580</v>
      </c>
      <c r="AC16" s="110">
        <f t="shared" si="14"/>
        <v>2240538</v>
      </c>
      <c r="AD16" s="110">
        <f t="shared" si="14"/>
        <v>25007591</v>
      </c>
    </row>
    <row r="17" spans="1:30" s="112" customFormat="1" ht="12.75" customHeight="1">
      <c r="A17" s="108" t="s">
        <v>428</v>
      </c>
      <c r="B17" s="109" t="s">
        <v>425</v>
      </c>
      <c r="C17" s="108" t="s">
        <v>325</v>
      </c>
      <c r="D17" s="110">
        <f t="shared" si="0"/>
        <v>97795634</v>
      </c>
      <c r="E17" s="110">
        <f t="shared" si="1"/>
        <v>25949172</v>
      </c>
      <c r="F17" s="110">
        <v>3512076</v>
      </c>
      <c r="G17" s="110">
        <v>0</v>
      </c>
      <c r="H17" s="110">
        <v>2806100</v>
      </c>
      <c r="I17" s="110">
        <v>11062526</v>
      </c>
      <c r="J17" s="110">
        <v>14860861</v>
      </c>
      <c r="K17" s="110">
        <v>8568470</v>
      </c>
      <c r="L17" s="110">
        <v>71846462</v>
      </c>
      <c r="M17" s="110">
        <f t="shared" si="2"/>
        <v>11524250</v>
      </c>
      <c r="N17" s="110">
        <f t="shared" si="3"/>
        <v>3466970</v>
      </c>
      <c r="O17" s="110">
        <v>430450</v>
      </c>
      <c r="P17" s="110">
        <v>54412</v>
      </c>
      <c r="Q17" s="110">
        <v>2188034</v>
      </c>
      <c r="R17" s="110">
        <v>565087</v>
      </c>
      <c r="S17" s="110">
        <v>3098211</v>
      </c>
      <c r="T17" s="110">
        <v>228987</v>
      </c>
      <c r="U17" s="110">
        <v>8057280</v>
      </c>
      <c r="V17" s="110">
        <f t="shared" ref="V17:AA17" si="16">+SUM(D17,M17)</f>
        <v>109319884</v>
      </c>
      <c r="W17" s="110">
        <f t="shared" si="16"/>
        <v>29416142</v>
      </c>
      <c r="X17" s="110">
        <f t="shared" si="16"/>
        <v>3942526</v>
      </c>
      <c r="Y17" s="110">
        <f t="shared" si="16"/>
        <v>54412</v>
      </c>
      <c r="Z17" s="110">
        <f t="shared" si="16"/>
        <v>4994134</v>
      </c>
      <c r="AA17" s="110">
        <f t="shared" si="16"/>
        <v>11627613</v>
      </c>
      <c r="AB17" s="110">
        <f t="shared" si="4"/>
        <v>17959072</v>
      </c>
      <c r="AC17" s="110">
        <f t="shared" si="14"/>
        <v>8797457</v>
      </c>
      <c r="AD17" s="110">
        <f t="shared" si="14"/>
        <v>79903742</v>
      </c>
    </row>
    <row r="18" spans="1:30" s="112" customFormat="1" ht="12.75" customHeight="1">
      <c r="A18" s="108" t="s">
        <v>434</v>
      </c>
      <c r="B18" s="109" t="s">
        <v>432</v>
      </c>
      <c r="C18" s="108" t="s">
        <v>325</v>
      </c>
      <c r="D18" s="110">
        <f t="shared" si="0"/>
        <v>84064052</v>
      </c>
      <c r="E18" s="110">
        <f t="shared" si="1"/>
        <v>26986444</v>
      </c>
      <c r="F18" s="110">
        <v>1865259</v>
      </c>
      <c r="G18" s="110">
        <v>4760</v>
      </c>
      <c r="H18" s="110">
        <v>3223700</v>
      </c>
      <c r="I18" s="110">
        <v>15098264</v>
      </c>
      <c r="J18" s="110">
        <v>7438458</v>
      </c>
      <c r="K18" s="110">
        <v>6794461</v>
      </c>
      <c r="L18" s="110">
        <v>57077608</v>
      </c>
      <c r="M18" s="110">
        <f t="shared" si="2"/>
        <v>10242439</v>
      </c>
      <c r="N18" s="110">
        <f t="shared" si="3"/>
        <v>3843080</v>
      </c>
      <c r="O18" s="110">
        <v>613244</v>
      </c>
      <c r="P18" s="110">
        <v>27009</v>
      </c>
      <c r="Q18" s="110">
        <v>920600</v>
      </c>
      <c r="R18" s="110">
        <v>2225034</v>
      </c>
      <c r="S18" s="110">
        <v>1547235</v>
      </c>
      <c r="T18" s="110">
        <v>57193</v>
      </c>
      <c r="U18" s="110">
        <v>6399359</v>
      </c>
      <c r="V18" s="110">
        <f t="shared" ref="V18:AA18" si="17">+SUM(D18,M18)</f>
        <v>94306491</v>
      </c>
      <c r="W18" s="110">
        <f t="shared" si="17"/>
        <v>30829524</v>
      </c>
      <c r="X18" s="110">
        <f t="shared" si="17"/>
        <v>2478503</v>
      </c>
      <c r="Y18" s="110">
        <f t="shared" si="17"/>
        <v>31769</v>
      </c>
      <c r="Z18" s="110">
        <f t="shared" si="17"/>
        <v>4144300</v>
      </c>
      <c r="AA18" s="110">
        <f t="shared" si="17"/>
        <v>17323298</v>
      </c>
      <c r="AB18" s="110">
        <f t="shared" si="4"/>
        <v>8985693</v>
      </c>
      <c r="AC18" s="110">
        <f t="shared" si="14"/>
        <v>6851654</v>
      </c>
      <c r="AD18" s="110">
        <f t="shared" si="14"/>
        <v>63476967</v>
      </c>
    </row>
    <row r="19" spans="1:30" s="112" customFormat="1" ht="12.75" customHeight="1">
      <c r="A19" s="108" t="s">
        <v>443</v>
      </c>
      <c r="B19" s="109" t="s">
        <v>442</v>
      </c>
      <c r="C19" s="108" t="s">
        <v>325</v>
      </c>
      <c r="D19" s="110">
        <f t="shared" si="0"/>
        <v>248723081</v>
      </c>
      <c r="E19" s="110">
        <f t="shared" si="1"/>
        <v>76289112</v>
      </c>
      <c r="F19" s="110">
        <v>3429405</v>
      </c>
      <c r="G19" s="110">
        <v>4857330</v>
      </c>
      <c r="H19" s="110">
        <v>9969800</v>
      </c>
      <c r="I19" s="110">
        <v>37455196</v>
      </c>
      <c r="J19" s="110">
        <v>47036807</v>
      </c>
      <c r="K19" s="110">
        <v>20577381</v>
      </c>
      <c r="L19" s="110">
        <v>172433969</v>
      </c>
      <c r="M19" s="110">
        <f t="shared" si="2"/>
        <v>4204803</v>
      </c>
      <c r="N19" s="110">
        <f t="shared" si="3"/>
        <v>1917956</v>
      </c>
      <c r="O19" s="110">
        <v>371400</v>
      </c>
      <c r="P19" s="110">
        <v>199392</v>
      </c>
      <c r="Q19" s="110">
        <v>975400</v>
      </c>
      <c r="R19" s="110">
        <v>317692</v>
      </c>
      <c r="S19" s="110">
        <v>556324</v>
      </c>
      <c r="T19" s="110">
        <v>54072</v>
      </c>
      <c r="U19" s="110">
        <v>2286847</v>
      </c>
      <c r="V19" s="110">
        <f t="shared" ref="V19:AA19" si="18">+SUM(D19,M19)</f>
        <v>252927884</v>
      </c>
      <c r="W19" s="110">
        <f t="shared" si="18"/>
        <v>78207068</v>
      </c>
      <c r="X19" s="110">
        <f t="shared" si="18"/>
        <v>3800805</v>
      </c>
      <c r="Y19" s="110">
        <f t="shared" si="18"/>
        <v>5056722</v>
      </c>
      <c r="Z19" s="110">
        <f t="shared" si="18"/>
        <v>10945200</v>
      </c>
      <c r="AA19" s="110">
        <f t="shared" si="18"/>
        <v>37772888</v>
      </c>
      <c r="AB19" s="110">
        <f t="shared" si="4"/>
        <v>47593131</v>
      </c>
      <c r="AC19" s="110">
        <f t="shared" si="14"/>
        <v>20631453</v>
      </c>
      <c r="AD19" s="110">
        <f t="shared" si="14"/>
        <v>174720816</v>
      </c>
    </row>
    <row r="20" spans="1:30" s="112" customFormat="1" ht="12.75" customHeight="1">
      <c r="A20" s="108" t="s">
        <v>447</v>
      </c>
      <c r="B20" s="109" t="s">
        <v>339</v>
      </c>
      <c r="C20" s="108" t="s">
        <v>325</v>
      </c>
      <c r="D20" s="110">
        <f t="shared" si="0"/>
        <v>129834255</v>
      </c>
      <c r="E20" s="110">
        <f t="shared" si="1"/>
        <v>48294834</v>
      </c>
      <c r="F20" s="110">
        <v>4650126</v>
      </c>
      <c r="G20" s="110">
        <v>592372</v>
      </c>
      <c r="H20" s="110">
        <v>11591602</v>
      </c>
      <c r="I20" s="110">
        <v>14792280</v>
      </c>
      <c r="J20" s="110">
        <v>3861856</v>
      </c>
      <c r="K20" s="110">
        <v>16668454</v>
      </c>
      <c r="L20" s="110">
        <v>81539421</v>
      </c>
      <c r="M20" s="110">
        <f t="shared" si="2"/>
        <v>6266543</v>
      </c>
      <c r="N20" s="110">
        <f t="shared" si="3"/>
        <v>1172997</v>
      </c>
      <c r="O20" s="110">
        <v>1503</v>
      </c>
      <c r="P20" s="110">
        <v>13655</v>
      </c>
      <c r="Q20" s="110">
        <v>281500</v>
      </c>
      <c r="R20" s="110">
        <v>717636</v>
      </c>
      <c r="S20" s="110">
        <v>115226</v>
      </c>
      <c r="T20" s="110">
        <v>158703</v>
      </c>
      <c r="U20" s="110">
        <v>5093546</v>
      </c>
      <c r="V20" s="110">
        <f t="shared" ref="V20:AD20" si="19">+SUM(D20,M20)</f>
        <v>136100798</v>
      </c>
      <c r="W20" s="110">
        <f t="shared" si="19"/>
        <v>49467831</v>
      </c>
      <c r="X20" s="110">
        <f t="shared" si="19"/>
        <v>4651629</v>
      </c>
      <c r="Y20" s="110">
        <f t="shared" si="19"/>
        <v>606027</v>
      </c>
      <c r="Z20" s="110">
        <f t="shared" si="19"/>
        <v>11873102</v>
      </c>
      <c r="AA20" s="110">
        <f t="shared" si="19"/>
        <v>15509916</v>
      </c>
      <c r="AB20" s="110">
        <f t="shared" si="4"/>
        <v>3977082</v>
      </c>
      <c r="AC20" s="110">
        <f t="shared" si="19"/>
        <v>16827157</v>
      </c>
      <c r="AD20" s="110">
        <f t="shared" si="19"/>
        <v>86632967</v>
      </c>
    </row>
    <row r="21" spans="1:30" s="112" customFormat="1" ht="12.75" customHeight="1">
      <c r="A21" s="108" t="s">
        <v>449</v>
      </c>
      <c r="B21" s="109" t="s">
        <v>450</v>
      </c>
      <c r="C21" s="108" t="s">
        <v>325</v>
      </c>
      <c r="D21" s="110">
        <f t="shared" si="0"/>
        <v>30835529</v>
      </c>
      <c r="E21" s="110">
        <f t="shared" si="1"/>
        <v>11002546</v>
      </c>
      <c r="F21" s="110">
        <v>939878</v>
      </c>
      <c r="G21" s="110">
        <v>12539</v>
      </c>
      <c r="H21" s="110">
        <v>2706400</v>
      </c>
      <c r="I21" s="110">
        <v>5241554</v>
      </c>
      <c r="J21" s="110">
        <v>2248273</v>
      </c>
      <c r="K21" s="110">
        <v>2102175</v>
      </c>
      <c r="L21" s="110">
        <v>19832983</v>
      </c>
      <c r="M21" s="110">
        <f t="shared" si="2"/>
        <v>5341424</v>
      </c>
      <c r="N21" s="110">
        <f t="shared" si="3"/>
        <v>1321284</v>
      </c>
      <c r="O21" s="110">
        <v>20607</v>
      </c>
      <c r="P21" s="110">
        <v>0</v>
      </c>
      <c r="Q21" s="110">
        <v>212800</v>
      </c>
      <c r="R21" s="110">
        <v>809285</v>
      </c>
      <c r="S21" s="110">
        <v>373869</v>
      </c>
      <c r="T21" s="110">
        <v>278592</v>
      </c>
      <c r="U21" s="110">
        <v>4020140</v>
      </c>
      <c r="V21" s="110">
        <f t="shared" ref="V21:AA21" si="20">+SUM(D21,M21)</f>
        <v>36176953</v>
      </c>
      <c r="W21" s="110">
        <f t="shared" si="20"/>
        <v>12323830</v>
      </c>
      <c r="X21" s="110">
        <f t="shared" si="20"/>
        <v>960485</v>
      </c>
      <c r="Y21" s="110">
        <f t="shared" si="20"/>
        <v>12539</v>
      </c>
      <c r="Z21" s="110">
        <f t="shared" si="20"/>
        <v>2919200</v>
      </c>
      <c r="AA21" s="110">
        <f t="shared" si="20"/>
        <v>6050839</v>
      </c>
      <c r="AB21" s="110">
        <f t="shared" si="4"/>
        <v>2622142</v>
      </c>
      <c r="AC21" s="110">
        <f t="shared" ref="AC21:AD26" si="21">+SUM(K21,T21)</f>
        <v>2380767</v>
      </c>
      <c r="AD21" s="110">
        <f t="shared" si="21"/>
        <v>23853123</v>
      </c>
    </row>
    <row r="22" spans="1:30" s="112" customFormat="1" ht="12.75" customHeight="1">
      <c r="A22" s="108" t="s">
        <v>457</v>
      </c>
      <c r="B22" s="109" t="s">
        <v>456</v>
      </c>
      <c r="C22" s="108" t="s">
        <v>325</v>
      </c>
      <c r="D22" s="110">
        <f t="shared" si="0"/>
        <v>12903102</v>
      </c>
      <c r="E22" s="110">
        <f t="shared" si="1"/>
        <v>4815460</v>
      </c>
      <c r="F22" s="110">
        <v>111637</v>
      </c>
      <c r="G22" s="110">
        <v>8062</v>
      </c>
      <c r="H22" s="110">
        <v>537000</v>
      </c>
      <c r="I22" s="110">
        <v>1986591</v>
      </c>
      <c r="J22" s="110">
        <v>2270127</v>
      </c>
      <c r="K22" s="110">
        <v>2172170</v>
      </c>
      <c r="L22" s="110">
        <v>8087642</v>
      </c>
      <c r="M22" s="110">
        <f t="shared" si="2"/>
        <v>1683853</v>
      </c>
      <c r="N22" s="110">
        <f t="shared" si="3"/>
        <v>799873</v>
      </c>
      <c r="O22" s="110">
        <v>194556</v>
      </c>
      <c r="P22" s="110">
        <v>2138</v>
      </c>
      <c r="Q22" s="110">
        <v>374100</v>
      </c>
      <c r="R22" s="110">
        <v>197210</v>
      </c>
      <c r="S22" s="110">
        <v>391461</v>
      </c>
      <c r="T22" s="110">
        <v>31869</v>
      </c>
      <c r="U22" s="110">
        <v>883980</v>
      </c>
      <c r="V22" s="110">
        <f t="shared" ref="V22:AA22" si="22">+SUM(D22,M22)</f>
        <v>14586955</v>
      </c>
      <c r="W22" s="110">
        <f t="shared" si="22"/>
        <v>5615333</v>
      </c>
      <c r="X22" s="110">
        <f t="shared" si="22"/>
        <v>306193</v>
      </c>
      <c r="Y22" s="110">
        <f t="shared" si="22"/>
        <v>10200</v>
      </c>
      <c r="Z22" s="110">
        <f t="shared" si="22"/>
        <v>911100</v>
      </c>
      <c r="AA22" s="110">
        <f t="shared" si="22"/>
        <v>2183801</v>
      </c>
      <c r="AB22" s="110">
        <f t="shared" si="4"/>
        <v>2661588</v>
      </c>
      <c r="AC22" s="110">
        <f t="shared" si="21"/>
        <v>2204039</v>
      </c>
      <c r="AD22" s="110">
        <f t="shared" si="21"/>
        <v>8971622</v>
      </c>
    </row>
    <row r="23" spans="1:30" s="112" customFormat="1" ht="12.75" customHeight="1">
      <c r="A23" s="108" t="s">
        <v>467</v>
      </c>
      <c r="B23" s="109" t="s">
        <v>464</v>
      </c>
      <c r="C23" s="108" t="s">
        <v>325</v>
      </c>
      <c r="D23" s="110">
        <f t="shared" si="0"/>
        <v>21140405</v>
      </c>
      <c r="E23" s="110">
        <f t="shared" si="1"/>
        <v>11533888</v>
      </c>
      <c r="F23" s="110">
        <v>3556913</v>
      </c>
      <c r="G23" s="110">
        <v>0</v>
      </c>
      <c r="H23" s="110">
        <v>3915100</v>
      </c>
      <c r="I23" s="110">
        <v>2479411</v>
      </c>
      <c r="J23" s="110">
        <v>3093258</v>
      </c>
      <c r="K23" s="110">
        <v>1582464</v>
      </c>
      <c r="L23" s="110">
        <v>9606517</v>
      </c>
      <c r="M23" s="110">
        <f t="shared" si="2"/>
        <v>1430179</v>
      </c>
      <c r="N23" s="110">
        <f t="shared" si="3"/>
        <v>591317</v>
      </c>
      <c r="O23" s="110">
        <v>6869</v>
      </c>
      <c r="P23" s="110">
        <v>0</v>
      </c>
      <c r="Q23" s="110">
        <v>534800</v>
      </c>
      <c r="R23" s="110">
        <v>45408</v>
      </c>
      <c r="S23" s="110">
        <v>503939</v>
      </c>
      <c r="T23" s="110">
        <v>4240</v>
      </c>
      <c r="U23" s="110">
        <v>838862</v>
      </c>
      <c r="V23" s="110">
        <f t="shared" ref="V23:AB38" si="23">+SUM(D23,M23)</f>
        <v>22570584</v>
      </c>
      <c r="W23" s="110">
        <f t="shared" si="23"/>
        <v>12125205</v>
      </c>
      <c r="X23" s="110">
        <f t="shared" si="23"/>
        <v>3563782</v>
      </c>
      <c r="Y23" s="110">
        <f t="shared" si="23"/>
        <v>0</v>
      </c>
      <c r="Z23" s="110">
        <f t="shared" si="23"/>
        <v>4449900</v>
      </c>
      <c r="AA23" s="110">
        <f t="shared" si="23"/>
        <v>2524819</v>
      </c>
      <c r="AB23" s="110">
        <f t="shared" si="23"/>
        <v>3597197</v>
      </c>
      <c r="AC23" s="110">
        <f t="shared" si="21"/>
        <v>1586704</v>
      </c>
      <c r="AD23" s="110">
        <f t="shared" si="21"/>
        <v>10445379</v>
      </c>
    </row>
    <row r="24" spans="1:30" s="112" customFormat="1" ht="12.75" customHeight="1">
      <c r="A24" s="108" t="s">
        <v>475</v>
      </c>
      <c r="B24" s="109" t="s">
        <v>472</v>
      </c>
      <c r="C24" s="108" t="s">
        <v>325</v>
      </c>
      <c r="D24" s="110">
        <f t="shared" si="0"/>
        <v>11924410</v>
      </c>
      <c r="E24" s="110">
        <f t="shared" si="1"/>
        <v>2256476</v>
      </c>
      <c r="F24" s="110">
        <v>661710</v>
      </c>
      <c r="G24" s="110">
        <v>12288</v>
      </c>
      <c r="H24" s="110">
        <v>384300</v>
      </c>
      <c r="I24" s="110">
        <v>848117</v>
      </c>
      <c r="J24" s="110">
        <v>3656867</v>
      </c>
      <c r="K24" s="110">
        <v>350061</v>
      </c>
      <c r="L24" s="110">
        <v>9667934</v>
      </c>
      <c r="M24" s="110">
        <f t="shared" si="2"/>
        <v>1295184</v>
      </c>
      <c r="N24" s="110">
        <f t="shared" si="3"/>
        <v>352242</v>
      </c>
      <c r="O24" s="110">
        <v>29850</v>
      </c>
      <c r="P24" s="110">
        <v>0</v>
      </c>
      <c r="Q24" s="110">
        <v>271300</v>
      </c>
      <c r="R24" s="110">
        <v>23255</v>
      </c>
      <c r="S24" s="110">
        <v>453173</v>
      </c>
      <c r="T24" s="110">
        <v>27837</v>
      </c>
      <c r="U24" s="110">
        <v>942942</v>
      </c>
      <c r="V24" s="110">
        <f t="shared" ref="V24:AA24" si="24">+SUM(D24,M24)</f>
        <v>13219594</v>
      </c>
      <c r="W24" s="110">
        <f t="shared" si="24"/>
        <v>2608718</v>
      </c>
      <c r="X24" s="110">
        <f t="shared" si="24"/>
        <v>691560</v>
      </c>
      <c r="Y24" s="110">
        <f t="shared" si="24"/>
        <v>12288</v>
      </c>
      <c r="Z24" s="110">
        <f t="shared" si="24"/>
        <v>655600</v>
      </c>
      <c r="AA24" s="110">
        <f t="shared" si="24"/>
        <v>871372</v>
      </c>
      <c r="AB24" s="110">
        <f t="shared" si="23"/>
        <v>4110040</v>
      </c>
      <c r="AC24" s="110">
        <f t="shared" si="21"/>
        <v>377898</v>
      </c>
      <c r="AD24" s="110">
        <f t="shared" si="21"/>
        <v>10610876</v>
      </c>
    </row>
    <row r="25" spans="1:30" s="112" customFormat="1" ht="12.75" customHeight="1">
      <c r="A25" s="108" t="s">
        <v>484</v>
      </c>
      <c r="B25" s="109" t="s">
        <v>481</v>
      </c>
      <c r="C25" s="108" t="s">
        <v>325</v>
      </c>
      <c r="D25" s="110">
        <f t="shared" si="0"/>
        <v>13282246</v>
      </c>
      <c r="E25" s="110">
        <f t="shared" si="1"/>
        <v>5025297</v>
      </c>
      <c r="F25" s="110">
        <v>782862</v>
      </c>
      <c r="G25" s="110">
        <v>6635</v>
      </c>
      <c r="H25" s="110">
        <v>1844147</v>
      </c>
      <c r="I25" s="110">
        <v>1420279</v>
      </c>
      <c r="J25" s="110">
        <v>3070943</v>
      </c>
      <c r="K25" s="110">
        <v>971374</v>
      </c>
      <c r="L25" s="110">
        <v>8256949</v>
      </c>
      <c r="M25" s="110">
        <f t="shared" si="2"/>
        <v>1573361</v>
      </c>
      <c r="N25" s="110">
        <f t="shared" si="3"/>
        <v>245956</v>
      </c>
      <c r="O25" s="110">
        <v>3612</v>
      </c>
      <c r="P25" s="110">
        <v>3222</v>
      </c>
      <c r="Q25" s="110">
        <v>0</v>
      </c>
      <c r="R25" s="110">
        <v>140614</v>
      </c>
      <c r="S25" s="110">
        <v>616411</v>
      </c>
      <c r="T25" s="110">
        <v>98508</v>
      </c>
      <c r="U25" s="110">
        <v>1327405</v>
      </c>
      <c r="V25" s="110">
        <f t="shared" ref="V25:AA25" si="25">+SUM(D25,M25)</f>
        <v>14855607</v>
      </c>
      <c r="W25" s="110">
        <f t="shared" si="25"/>
        <v>5271253</v>
      </c>
      <c r="X25" s="110">
        <f t="shared" si="25"/>
        <v>786474</v>
      </c>
      <c r="Y25" s="110">
        <f t="shared" si="25"/>
        <v>9857</v>
      </c>
      <c r="Z25" s="110">
        <f t="shared" si="25"/>
        <v>1844147</v>
      </c>
      <c r="AA25" s="110">
        <f t="shared" si="25"/>
        <v>1560893</v>
      </c>
      <c r="AB25" s="110">
        <f t="shared" si="23"/>
        <v>3687354</v>
      </c>
      <c r="AC25" s="110">
        <f t="shared" si="21"/>
        <v>1069882</v>
      </c>
      <c r="AD25" s="110">
        <f t="shared" si="21"/>
        <v>9584354</v>
      </c>
    </row>
    <row r="26" spans="1:30" s="112" customFormat="1" ht="12.75" customHeight="1">
      <c r="A26" s="108" t="s">
        <v>490</v>
      </c>
      <c r="B26" s="109" t="s">
        <v>489</v>
      </c>
      <c r="C26" s="108" t="s">
        <v>325</v>
      </c>
      <c r="D26" s="110">
        <f t="shared" si="0"/>
        <v>52131886</v>
      </c>
      <c r="E26" s="110">
        <f t="shared" si="1"/>
        <v>29850947</v>
      </c>
      <c r="F26" s="110">
        <v>10271049</v>
      </c>
      <c r="G26" s="110">
        <v>553</v>
      </c>
      <c r="H26" s="110">
        <v>12885280</v>
      </c>
      <c r="I26" s="110">
        <v>5151884</v>
      </c>
      <c r="J26" s="110">
        <v>13128182</v>
      </c>
      <c r="K26" s="110">
        <v>1542181</v>
      </c>
      <c r="L26" s="110">
        <v>22280939</v>
      </c>
      <c r="M26" s="110">
        <f t="shared" si="2"/>
        <v>4073697</v>
      </c>
      <c r="N26" s="110">
        <f t="shared" si="3"/>
        <v>922948</v>
      </c>
      <c r="O26" s="110">
        <v>3530</v>
      </c>
      <c r="P26" s="110">
        <v>2099</v>
      </c>
      <c r="Q26" s="110">
        <v>0</v>
      </c>
      <c r="R26" s="110">
        <v>751046</v>
      </c>
      <c r="S26" s="110">
        <v>2505890</v>
      </c>
      <c r="T26" s="110">
        <v>166273</v>
      </c>
      <c r="U26" s="110">
        <v>3150749</v>
      </c>
      <c r="V26" s="110">
        <f t="shared" ref="V26:AA26" si="26">+SUM(D26,M26)</f>
        <v>56205583</v>
      </c>
      <c r="W26" s="110">
        <f t="shared" si="26"/>
        <v>30773895</v>
      </c>
      <c r="X26" s="110">
        <f t="shared" si="26"/>
        <v>10274579</v>
      </c>
      <c r="Y26" s="110">
        <f t="shared" si="26"/>
        <v>2652</v>
      </c>
      <c r="Z26" s="110">
        <f t="shared" si="26"/>
        <v>12885280</v>
      </c>
      <c r="AA26" s="110">
        <f t="shared" si="26"/>
        <v>5902930</v>
      </c>
      <c r="AB26" s="110">
        <f t="shared" si="23"/>
        <v>15634072</v>
      </c>
      <c r="AC26" s="110">
        <f t="shared" si="21"/>
        <v>1708454</v>
      </c>
      <c r="AD26" s="110">
        <f t="shared" si="21"/>
        <v>25431688</v>
      </c>
    </row>
    <row r="27" spans="1:30" s="112" customFormat="1" ht="12.75" customHeight="1">
      <c r="A27" s="108" t="s">
        <v>497</v>
      </c>
      <c r="B27" s="109" t="s">
        <v>496</v>
      </c>
      <c r="C27" s="108" t="s">
        <v>325</v>
      </c>
      <c r="D27" s="110">
        <f t="shared" si="0"/>
        <v>32835468</v>
      </c>
      <c r="E27" s="110">
        <f t="shared" si="1"/>
        <v>9166651</v>
      </c>
      <c r="F27" s="110">
        <v>1677671</v>
      </c>
      <c r="G27" s="110">
        <v>74256</v>
      </c>
      <c r="H27" s="110">
        <v>2421500</v>
      </c>
      <c r="I27" s="110">
        <v>3436834</v>
      </c>
      <c r="J27" s="110">
        <v>4477121</v>
      </c>
      <c r="K27" s="110">
        <v>1556390</v>
      </c>
      <c r="L27" s="110">
        <v>23668817</v>
      </c>
      <c r="M27" s="110">
        <f t="shared" si="2"/>
        <v>5535095</v>
      </c>
      <c r="N27" s="110">
        <f t="shared" si="3"/>
        <v>933592</v>
      </c>
      <c r="O27" s="110">
        <v>17528</v>
      </c>
      <c r="P27" s="110">
        <v>28144</v>
      </c>
      <c r="Q27" s="110">
        <v>84700</v>
      </c>
      <c r="R27" s="110">
        <v>636222</v>
      </c>
      <c r="S27" s="110">
        <v>1484106</v>
      </c>
      <c r="T27" s="110">
        <v>166998</v>
      </c>
      <c r="U27" s="110">
        <v>4601503</v>
      </c>
      <c r="V27" s="110">
        <f t="shared" ref="V27:AD27" si="27">+SUM(D27,M27)</f>
        <v>38370563</v>
      </c>
      <c r="W27" s="110">
        <f t="shared" si="27"/>
        <v>10100243</v>
      </c>
      <c r="X27" s="110">
        <f t="shared" si="27"/>
        <v>1695199</v>
      </c>
      <c r="Y27" s="110">
        <f t="shared" si="27"/>
        <v>102400</v>
      </c>
      <c r="Z27" s="110">
        <f t="shared" si="27"/>
        <v>2506200</v>
      </c>
      <c r="AA27" s="110">
        <f t="shared" si="27"/>
        <v>4073056</v>
      </c>
      <c r="AB27" s="110">
        <f t="shared" si="23"/>
        <v>5961227</v>
      </c>
      <c r="AC27" s="110">
        <f t="shared" si="27"/>
        <v>1723388</v>
      </c>
      <c r="AD27" s="110">
        <f t="shared" si="27"/>
        <v>28270320</v>
      </c>
    </row>
    <row r="28" spans="1:30" s="112" customFormat="1" ht="12.75" customHeight="1">
      <c r="A28" s="108" t="s">
        <v>504</v>
      </c>
      <c r="B28" s="109" t="s">
        <v>502</v>
      </c>
      <c r="C28" s="108" t="s">
        <v>325</v>
      </c>
      <c r="D28" s="110">
        <f t="shared" si="0"/>
        <v>47313018</v>
      </c>
      <c r="E28" s="110">
        <f t="shared" si="1"/>
        <v>11152416</v>
      </c>
      <c r="F28" s="110">
        <v>621092</v>
      </c>
      <c r="G28" s="110">
        <v>941</v>
      </c>
      <c r="H28" s="110">
        <v>2192743</v>
      </c>
      <c r="I28" s="110">
        <v>4787679</v>
      </c>
      <c r="J28" s="110">
        <v>5690600</v>
      </c>
      <c r="K28" s="110">
        <v>3549961</v>
      </c>
      <c r="L28" s="110">
        <v>36160602</v>
      </c>
      <c r="M28" s="110">
        <f t="shared" si="2"/>
        <v>7403762</v>
      </c>
      <c r="N28" s="110">
        <f t="shared" si="3"/>
        <v>1932016</v>
      </c>
      <c r="O28" s="110">
        <v>74695</v>
      </c>
      <c r="P28" s="110">
        <v>10809</v>
      </c>
      <c r="Q28" s="110">
        <v>134400</v>
      </c>
      <c r="R28" s="110">
        <v>588666</v>
      </c>
      <c r="S28" s="110">
        <v>2328725</v>
      </c>
      <c r="T28" s="110">
        <v>1123446</v>
      </c>
      <c r="U28" s="110">
        <v>5471746</v>
      </c>
      <c r="V28" s="110">
        <f t="shared" ref="V28:AA28" si="28">+SUM(D28,M28)</f>
        <v>54716780</v>
      </c>
      <c r="W28" s="110">
        <f t="shared" si="28"/>
        <v>13084432</v>
      </c>
      <c r="X28" s="110">
        <f t="shared" si="28"/>
        <v>695787</v>
      </c>
      <c r="Y28" s="110">
        <f t="shared" si="28"/>
        <v>11750</v>
      </c>
      <c r="Z28" s="110">
        <f t="shared" si="28"/>
        <v>2327143</v>
      </c>
      <c r="AA28" s="110">
        <f t="shared" si="28"/>
        <v>5376345</v>
      </c>
      <c r="AB28" s="110">
        <f t="shared" si="23"/>
        <v>8019325</v>
      </c>
      <c r="AC28" s="110">
        <f>+SUM(K28,T28)</f>
        <v>4673407</v>
      </c>
      <c r="AD28" s="110">
        <f>+SUM(L28,U28)</f>
        <v>41632348</v>
      </c>
    </row>
    <row r="29" spans="1:30" s="112" customFormat="1" ht="12.75" customHeight="1">
      <c r="A29" s="108" t="s">
        <v>511</v>
      </c>
      <c r="B29" s="109" t="s">
        <v>510</v>
      </c>
      <c r="C29" s="108" t="s">
        <v>325</v>
      </c>
      <c r="D29" s="110">
        <f t="shared" si="0"/>
        <v>111482299</v>
      </c>
      <c r="E29" s="110">
        <f t="shared" si="1"/>
        <v>28697192</v>
      </c>
      <c r="F29" s="110">
        <v>2879323</v>
      </c>
      <c r="G29" s="110">
        <v>61991</v>
      </c>
      <c r="H29" s="110">
        <v>6315400</v>
      </c>
      <c r="I29" s="110">
        <v>11698326</v>
      </c>
      <c r="J29" s="110">
        <v>15156964</v>
      </c>
      <c r="K29" s="110">
        <v>7742152</v>
      </c>
      <c r="L29" s="110">
        <v>82785107</v>
      </c>
      <c r="M29" s="110">
        <f t="shared" si="2"/>
        <v>9628335</v>
      </c>
      <c r="N29" s="110">
        <f t="shared" si="3"/>
        <v>1098458</v>
      </c>
      <c r="O29" s="110">
        <v>233726</v>
      </c>
      <c r="P29" s="110">
        <v>13773</v>
      </c>
      <c r="Q29" s="110">
        <v>0</v>
      </c>
      <c r="R29" s="110">
        <v>527256</v>
      </c>
      <c r="S29" s="110">
        <v>3066958</v>
      </c>
      <c r="T29" s="110">
        <v>323703</v>
      </c>
      <c r="U29" s="110">
        <v>8529877</v>
      </c>
      <c r="V29" s="110">
        <f t="shared" ref="V29:AA29" si="29">+SUM(D29,M29)</f>
        <v>121110634</v>
      </c>
      <c r="W29" s="110">
        <f t="shared" si="29"/>
        <v>29795650</v>
      </c>
      <c r="X29" s="110">
        <f t="shared" si="29"/>
        <v>3113049</v>
      </c>
      <c r="Y29" s="110">
        <f t="shared" si="29"/>
        <v>75764</v>
      </c>
      <c r="Z29" s="110">
        <f t="shared" si="29"/>
        <v>6315400</v>
      </c>
      <c r="AA29" s="110">
        <f t="shared" si="29"/>
        <v>12225582</v>
      </c>
      <c r="AB29" s="110">
        <f t="shared" si="23"/>
        <v>18223922</v>
      </c>
      <c r="AC29" s="110">
        <f>+SUM(K29,T29)</f>
        <v>8065855</v>
      </c>
      <c r="AD29" s="110">
        <f>+SUM(L29,U29)</f>
        <v>91314984</v>
      </c>
    </row>
    <row r="30" spans="1:30" s="112" customFormat="1" ht="12.75" customHeight="1">
      <c r="A30" s="108" t="s">
        <v>518</v>
      </c>
      <c r="B30" s="109" t="s">
        <v>517</v>
      </c>
      <c r="C30" s="108" t="s">
        <v>325</v>
      </c>
      <c r="D30" s="110">
        <f t="shared" si="0"/>
        <v>30790070</v>
      </c>
      <c r="E30" s="110">
        <f t="shared" si="1"/>
        <v>7893318</v>
      </c>
      <c r="F30" s="110">
        <v>649988</v>
      </c>
      <c r="G30" s="110">
        <v>27558</v>
      </c>
      <c r="H30" s="110">
        <v>2290000</v>
      </c>
      <c r="I30" s="110">
        <v>3097724</v>
      </c>
      <c r="J30" s="110">
        <v>4899419</v>
      </c>
      <c r="K30" s="110">
        <v>1828048</v>
      </c>
      <c r="L30" s="110">
        <v>22896752</v>
      </c>
      <c r="M30" s="110">
        <f t="shared" si="2"/>
        <v>5542290</v>
      </c>
      <c r="N30" s="110">
        <f t="shared" si="3"/>
        <v>422540</v>
      </c>
      <c r="O30" s="110">
        <v>62062</v>
      </c>
      <c r="P30" s="110">
        <v>13061</v>
      </c>
      <c r="Q30" s="110">
        <v>19700</v>
      </c>
      <c r="R30" s="110">
        <v>283996</v>
      </c>
      <c r="S30" s="110">
        <v>2217375</v>
      </c>
      <c r="T30" s="110">
        <v>43721</v>
      </c>
      <c r="U30" s="110">
        <v>5119750</v>
      </c>
      <c r="V30" s="110">
        <f t="shared" ref="V30:AD30" si="30">+SUM(D30,M30)</f>
        <v>36332360</v>
      </c>
      <c r="W30" s="110">
        <f t="shared" si="30"/>
        <v>8315858</v>
      </c>
      <c r="X30" s="110">
        <f t="shared" si="30"/>
        <v>712050</v>
      </c>
      <c r="Y30" s="110">
        <f t="shared" si="30"/>
        <v>40619</v>
      </c>
      <c r="Z30" s="110">
        <f t="shared" si="30"/>
        <v>2309700</v>
      </c>
      <c r="AA30" s="110">
        <f t="shared" si="30"/>
        <v>3381720</v>
      </c>
      <c r="AB30" s="110">
        <f t="shared" si="23"/>
        <v>7116794</v>
      </c>
      <c r="AC30" s="110">
        <f t="shared" si="30"/>
        <v>1871769</v>
      </c>
      <c r="AD30" s="110">
        <f t="shared" si="30"/>
        <v>28016502</v>
      </c>
    </row>
    <row r="31" spans="1:30" s="112" customFormat="1" ht="12.75" customHeight="1">
      <c r="A31" s="108" t="s">
        <v>527</v>
      </c>
      <c r="B31" s="109" t="s">
        <v>524</v>
      </c>
      <c r="C31" s="108" t="s">
        <v>325</v>
      </c>
      <c r="D31" s="110">
        <f t="shared" si="0"/>
        <v>26615487</v>
      </c>
      <c r="E31" s="110">
        <f t="shared" si="1"/>
        <v>12022056</v>
      </c>
      <c r="F31" s="110">
        <v>3044712</v>
      </c>
      <c r="G31" s="110">
        <v>4546</v>
      </c>
      <c r="H31" s="110">
        <v>5080498</v>
      </c>
      <c r="I31" s="110">
        <v>3026405</v>
      </c>
      <c r="J31" s="110">
        <v>3019011</v>
      </c>
      <c r="K31" s="110">
        <v>865895</v>
      </c>
      <c r="L31" s="110">
        <v>14593431</v>
      </c>
      <c r="M31" s="110">
        <f t="shared" si="2"/>
        <v>2550944</v>
      </c>
      <c r="N31" s="110">
        <f t="shared" si="3"/>
        <v>503971</v>
      </c>
      <c r="O31" s="110">
        <v>2045</v>
      </c>
      <c r="P31" s="110">
        <v>738</v>
      </c>
      <c r="Q31" s="110">
        <v>0</v>
      </c>
      <c r="R31" s="110">
        <v>460708</v>
      </c>
      <c r="S31" s="110">
        <v>1108713</v>
      </c>
      <c r="T31" s="110">
        <v>40480</v>
      </c>
      <c r="U31" s="110">
        <v>2046973</v>
      </c>
      <c r="V31" s="110">
        <f t="shared" ref="V31:AA31" si="31">+SUM(D31,M31)</f>
        <v>29166431</v>
      </c>
      <c r="W31" s="110">
        <f t="shared" si="31"/>
        <v>12526027</v>
      </c>
      <c r="X31" s="110">
        <f t="shared" si="31"/>
        <v>3046757</v>
      </c>
      <c r="Y31" s="110">
        <f t="shared" si="31"/>
        <v>5284</v>
      </c>
      <c r="Z31" s="110">
        <f t="shared" si="31"/>
        <v>5080498</v>
      </c>
      <c r="AA31" s="110">
        <f t="shared" si="31"/>
        <v>3487113</v>
      </c>
      <c r="AB31" s="110">
        <f t="shared" si="23"/>
        <v>4127724</v>
      </c>
      <c r="AC31" s="110">
        <f t="shared" ref="AC31:AC53" si="32">+SUM(K31,T31)</f>
        <v>906375</v>
      </c>
      <c r="AD31" s="110">
        <f t="shared" ref="AD31:AD53" si="33">+SUM(L31,U31)</f>
        <v>16640404</v>
      </c>
    </row>
    <row r="32" spans="1:30" s="112" customFormat="1" ht="12.75" customHeight="1">
      <c r="A32" s="108" t="s">
        <v>531</v>
      </c>
      <c r="B32" s="109" t="s">
        <v>532</v>
      </c>
      <c r="C32" s="108" t="s">
        <v>325</v>
      </c>
      <c r="D32" s="110">
        <f t="shared" si="0"/>
        <v>52210949</v>
      </c>
      <c r="E32" s="110">
        <f t="shared" si="1"/>
        <v>24799813</v>
      </c>
      <c r="F32" s="110">
        <v>4372741</v>
      </c>
      <c r="G32" s="110">
        <v>84780</v>
      </c>
      <c r="H32" s="110">
        <v>9279597</v>
      </c>
      <c r="I32" s="110">
        <v>6238900</v>
      </c>
      <c r="J32" s="110">
        <v>5352367</v>
      </c>
      <c r="K32" s="110">
        <v>4823795</v>
      </c>
      <c r="L32" s="110">
        <v>27411136</v>
      </c>
      <c r="M32" s="110">
        <f t="shared" si="2"/>
        <v>4852141</v>
      </c>
      <c r="N32" s="110">
        <f t="shared" si="3"/>
        <v>1049342</v>
      </c>
      <c r="O32" s="110">
        <v>9403</v>
      </c>
      <c r="P32" s="110">
        <v>22939</v>
      </c>
      <c r="Q32" s="110">
        <v>23800</v>
      </c>
      <c r="R32" s="110">
        <v>934626</v>
      </c>
      <c r="S32" s="110">
        <v>1543425</v>
      </c>
      <c r="T32" s="110">
        <v>58574</v>
      </c>
      <c r="U32" s="110">
        <v>3802799</v>
      </c>
      <c r="V32" s="110">
        <f t="shared" ref="V32:AA32" si="34">+SUM(D32,M32)</f>
        <v>57063090</v>
      </c>
      <c r="W32" s="110">
        <f t="shared" si="34"/>
        <v>25849155</v>
      </c>
      <c r="X32" s="110">
        <f t="shared" si="34"/>
        <v>4382144</v>
      </c>
      <c r="Y32" s="110">
        <f t="shared" si="34"/>
        <v>107719</v>
      </c>
      <c r="Z32" s="110">
        <f t="shared" si="34"/>
        <v>9303397</v>
      </c>
      <c r="AA32" s="110">
        <f t="shared" si="34"/>
        <v>7173526</v>
      </c>
      <c r="AB32" s="110">
        <f t="shared" si="23"/>
        <v>6895792</v>
      </c>
      <c r="AC32" s="110">
        <f t="shared" si="32"/>
        <v>4882369</v>
      </c>
      <c r="AD32" s="110">
        <f t="shared" si="33"/>
        <v>31213935</v>
      </c>
    </row>
    <row r="33" spans="1:30" s="112" customFormat="1" ht="12.75" customHeight="1">
      <c r="A33" s="108" t="s">
        <v>536</v>
      </c>
      <c r="B33" s="109" t="s">
        <v>537</v>
      </c>
      <c r="C33" s="108" t="s">
        <v>325</v>
      </c>
      <c r="D33" s="110">
        <f t="shared" si="0"/>
        <v>122783541</v>
      </c>
      <c r="E33" s="110">
        <f t="shared" si="1"/>
        <v>35155716</v>
      </c>
      <c r="F33" s="110">
        <v>3895547</v>
      </c>
      <c r="G33" s="110">
        <v>64164</v>
      </c>
      <c r="H33" s="110">
        <v>11954700</v>
      </c>
      <c r="I33" s="110">
        <v>13130691</v>
      </c>
      <c r="J33" s="110">
        <v>18911483</v>
      </c>
      <c r="K33" s="110">
        <v>6110614</v>
      </c>
      <c r="L33" s="110">
        <v>87627825</v>
      </c>
      <c r="M33" s="110">
        <f t="shared" si="2"/>
        <v>7259934</v>
      </c>
      <c r="N33" s="110">
        <f t="shared" si="3"/>
        <v>865553</v>
      </c>
      <c r="O33" s="110">
        <v>8980</v>
      </c>
      <c r="P33" s="110">
        <v>4973</v>
      </c>
      <c r="Q33" s="110">
        <v>322000</v>
      </c>
      <c r="R33" s="110">
        <v>455364</v>
      </c>
      <c r="S33" s="110">
        <v>910306</v>
      </c>
      <c r="T33" s="110">
        <v>74236</v>
      </c>
      <c r="U33" s="110">
        <v>6394381</v>
      </c>
      <c r="V33" s="110">
        <f t="shared" ref="V33:AA33" si="35">+SUM(D33,M33)</f>
        <v>130043475</v>
      </c>
      <c r="W33" s="110">
        <f t="shared" si="35"/>
        <v>36021269</v>
      </c>
      <c r="X33" s="110">
        <f t="shared" si="35"/>
        <v>3904527</v>
      </c>
      <c r="Y33" s="110">
        <f t="shared" si="35"/>
        <v>69137</v>
      </c>
      <c r="Z33" s="110">
        <f t="shared" si="35"/>
        <v>12276700</v>
      </c>
      <c r="AA33" s="110">
        <f t="shared" si="35"/>
        <v>13586055</v>
      </c>
      <c r="AB33" s="110">
        <f t="shared" si="23"/>
        <v>19821789</v>
      </c>
      <c r="AC33" s="110">
        <f t="shared" si="32"/>
        <v>6184850</v>
      </c>
      <c r="AD33" s="110">
        <f t="shared" si="33"/>
        <v>94022206</v>
      </c>
    </row>
    <row r="34" spans="1:30" s="112" customFormat="1" ht="12.75" customHeight="1">
      <c r="A34" s="108" t="s">
        <v>543</v>
      </c>
      <c r="B34" s="109" t="s">
        <v>342</v>
      </c>
      <c r="C34" s="108" t="s">
        <v>325</v>
      </c>
      <c r="D34" s="110">
        <f t="shared" si="0"/>
        <v>72892551</v>
      </c>
      <c r="E34" s="110">
        <f t="shared" si="1"/>
        <v>19896826</v>
      </c>
      <c r="F34" s="110">
        <v>854365</v>
      </c>
      <c r="G34" s="110">
        <v>50745</v>
      </c>
      <c r="H34" s="110">
        <v>4362051</v>
      </c>
      <c r="I34" s="110">
        <v>8655071</v>
      </c>
      <c r="J34" s="110">
        <v>6352019</v>
      </c>
      <c r="K34" s="110">
        <v>5974594</v>
      </c>
      <c r="L34" s="110">
        <v>52995725</v>
      </c>
      <c r="M34" s="110">
        <f t="shared" si="2"/>
        <v>5712477</v>
      </c>
      <c r="N34" s="110">
        <f t="shared" si="3"/>
        <v>2268491</v>
      </c>
      <c r="O34" s="110">
        <v>17183</v>
      </c>
      <c r="P34" s="110">
        <v>177</v>
      </c>
      <c r="Q34" s="110">
        <v>303500</v>
      </c>
      <c r="R34" s="110">
        <v>1209006</v>
      </c>
      <c r="S34" s="110">
        <v>676666</v>
      </c>
      <c r="T34" s="110">
        <v>738625</v>
      </c>
      <c r="U34" s="110">
        <v>3443986</v>
      </c>
      <c r="V34" s="110">
        <f t="shared" ref="V34:AA34" si="36">+SUM(D34,M34)</f>
        <v>78605028</v>
      </c>
      <c r="W34" s="110">
        <f t="shared" si="36"/>
        <v>22165317</v>
      </c>
      <c r="X34" s="110">
        <f t="shared" si="36"/>
        <v>871548</v>
      </c>
      <c r="Y34" s="110">
        <f t="shared" si="36"/>
        <v>50922</v>
      </c>
      <c r="Z34" s="110">
        <f t="shared" si="36"/>
        <v>4665551</v>
      </c>
      <c r="AA34" s="110">
        <f t="shared" si="36"/>
        <v>9864077</v>
      </c>
      <c r="AB34" s="110">
        <f t="shared" si="23"/>
        <v>7028685</v>
      </c>
      <c r="AC34" s="110">
        <f t="shared" si="32"/>
        <v>6713219</v>
      </c>
      <c r="AD34" s="110">
        <f t="shared" si="33"/>
        <v>56439711</v>
      </c>
    </row>
    <row r="35" spans="1:30" s="112" customFormat="1" ht="12.75" customHeight="1">
      <c r="A35" s="108" t="s">
        <v>550</v>
      </c>
      <c r="B35" s="109" t="s">
        <v>546</v>
      </c>
      <c r="C35" s="108" t="s">
        <v>325</v>
      </c>
      <c r="D35" s="110">
        <f t="shared" si="0"/>
        <v>28264107</v>
      </c>
      <c r="E35" s="110">
        <f t="shared" si="1"/>
        <v>5637000</v>
      </c>
      <c r="F35" s="110">
        <v>222339</v>
      </c>
      <c r="G35" s="110">
        <v>90119</v>
      </c>
      <c r="H35" s="110">
        <v>1751882</v>
      </c>
      <c r="I35" s="110">
        <v>2565433</v>
      </c>
      <c r="J35" s="110">
        <v>4933050</v>
      </c>
      <c r="K35" s="110">
        <v>1007227</v>
      </c>
      <c r="L35" s="110">
        <v>22627107</v>
      </c>
      <c r="M35" s="110">
        <f t="shared" si="2"/>
        <v>4838309</v>
      </c>
      <c r="N35" s="110">
        <f t="shared" si="3"/>
        <v>718069</v>
      </c>
      <c r="O35" s="110">
        <v>9961</v>
      </c>
      <c r="P35" s="110">
        <v>3930</v>
      </c>
      <c r="Q35" s="110">
        <v>7000</v>
      </c>
      <c r="R35" s="110">
        <v>496465</v>
      </c>
      <c r="S35" s="110">
        <v>1424031</v>
      </c>
      <c r="T35" s="110">
        <v>200713</v>
      </c>
      <c r="U35" s="110">
        <v>4120240</v>
      </c>
      <c r="V35" s="110">
        <f t="shared" ref="V35:AA35" si="37">+SUM(D35,M35)</f>
        <v>33102416</v>
      </c>
      <c r="W35" s="110">
        <f t="shared" si="37"/>
        <v>6355069</v>
      </c>
      <c r="X35" s="110">
        <f t="shared" si="37"/>
        <v>232300</v>
      </c>
      <c r="Y35" s="110">
        <f t="shared" si="37"/>
        <v>94049</v>
      </c>
      <c r="Z35" s="110">
        <f t="shared" si="37"/>
        <v>1758882</v>
      </c>
      <c r="AA35" s="110">
        <f t="shared" si="37"/>
        <v>3061898</v>
      </c>
      <c r="AB35" s="110">
        <f t="shared" si="23"/>
        <v>6357081</v>
      </c>
      <c r="AC35" s="110">
        <f t="shared" si="32"/>
        <v>1207940</v>
      </c>
      <c r="AD35" s="110">
        <f t="shared" si="33"/>
        <v>26747347</v>
      </c>
    </row>
    <row r="36" spans="1:30" s="112" customFormat="1" ht="12.75" customHeight="1">
      <c r="A36" s="108" t="s">
        <v>556</v>
      </c>
      <c r="B36" s="109" t="s">
        <v>553</v>
      </c>
      <c r="C36" s="108" t="s">
        <v>325</v>
      </c>
      <c r="D36" s="110">
        <f t="shared" si="0"/>
        <v>15510272</v>
      </c>
      <c r="E36" s="110">
        <f t="shared" si="1"/>
        <v>3417879</v>
      </c>
      <c r="F36" s="110">
        <v>209800</v>
      </c>
      <c r="G36" s="110">
        <v>24892</v>
      </c>
      <c r="H36" s="110">
        <v>810600</v>
      </c>
      <c r="I36" s="110">
        <v>1647450</v>
      </c>
      <c r="J36" s="110">
        <v>3250965</v>
      </c>
      <c r="K36" s="110">
        <v>725137</v>
      </c>
      <c r="L36" s="110">
        <v>12092393</v>
      </c>
      <c r="M36" s="110">
        <f t="shared" si="2"/>
        <v>3486347</v>
      </c>
      <c r="N36" s="110">
        <f t="shared" si="3"/>
        <v>332856</v>
      </c>
      <c r="O36" s="110">
        <v>94130</v>
      </c>
      <c r="P36" s="110">
        <v>75269</v>
      </c>
      <c r="Q36" s="110">
        <v>700</v>
      </c>
      <c r="R36" s="110">
        <v>61975</v>
      </c>
      <c r="S36" s="110">
        <v>2390712</v>
      </c>
      <c r="T36" s="110">
        <v>100782</v>
      </c>
      <c r="U36" s="110">
        <v>3153491</v>
      </c>
      <c r="V36" s="110">
        <f t="shared" ref="V36:AA36" si="38">+SUM(D36,M36)</f>
        <v>18996619</v>
      </c>
      <c r="W36" s="110">
        <f t="shared" si="38"/>
        <v>3750735</v>
      </c>
      <c r="X36" s="110">
        <f t="shared" si="38"/>
        <v>303930</v>
      </c>
      <c r="Y36" s="110">
        <f t="shared" si="38"/>
        <v>100161</v>
      </c>
      <c r="Z36" s="110">
        <f t="shared" si="38"/>
        <v>811300</v>
      </c>
      <c r="AA36" s="110">
        <f t="shared" si="38"/>
        <v>1709425</v>
      </c>
      <c r="AB36" s="110">
        <f t="shared" si="23"/>
        <v>5641677</v>
      </c>
      <c r="AC36" s="110">
        <f t="shared" si="32"/>
        <v>825919</v>
      </c>
      <c r="AD36" s="110">
        <f t="shared" si="33"/>
        <v>15245884</v>
      </c>
    </row>
    <row r="37" spans="1:30" s="112" customFormat="1" ht="12.75" customHeight="1">
      <c r="A37" s="108" t="s">
        <v>560</v>
      </c>
      <c r="B37" s="109" t="s">
        <v>561</v>
      </c>
      <c r="C37" s="108" t="s">
        <v>325</v>
      </c>
      <c r="D37" s="110">
        <f t="shared" si="0"/>
        <v>10161167</v>
      </c>
      <c r="E37" s="110">
        <f t="shared" si="1"/>
        <v>3291744</v>
      </c>
      <c r="F37" s="110">
        <v>535228</v>
      </c>
      <c r="G37" s="110">
        <v>10104</v>
      </c>
      <c r="H37" s="110">
        <v>119900</v>
      </c>
      <c r="I37" s="110">
        <v>1845030</v>
      </c>
      <c r="J37" s="110">
        <v>2151331</v>
      </c>
      <c r="K37" s="110">
        <v>781482</v>
      </c>
      <c r="L37" s="110">
        <v>6869423</v>
      </c>
      <c r="M37" s="110">
        <f t="shared" si="2"/>
        <v>1161025</v>
      </c>
      <c r="N37" s="110">
        <f t="shared" si="3"/>
        <v>261351</v>
      </c>
      <c r="O37" s="110">
        <v>9254</v>
      </c>
      <c r="P37" s="110">
        <v>0</v>
      </c>
      <c r="Q37" s="110">
        <v>224500</v>
      </c>
      <c r="R37" s="110">
        <v>20793</v>
      </c>
      <c r="S37" s="110">
        <v>1047632</v>
      </c>
      <c r="T37" s="110">
        <v>6804</v>
      </c>
      <c r="U37" s="110">
        <v>899674</v>
      </c>
      <c r="V37" s="110">
        <f t="shared" ref="V37:AA37" si="39">+SUM(D37,M37)</f>
        <v>11322192</v>
      </c>
      <c r="W37" s="110">
        <f t="shared" si="39"/>
        <v>3553095</v>
      </c>
      <c r="X37" s="110">
        <f t="shared" si="39"/>
        <v>544482</v>
      </c>
      <c r="Y37" s="110">
        <f t="shared" si="39"/>
        <v>10104</v>
      </c>
      <c r="Z37" s="110">
        <f t="shared" si="39"/>
        <v>344400</v>
      </c>
      <c r="AA37" s="110">
        <f t="shared" si="39"/>
        <v>1865823</v>
      </c>
      <c r="AB37" s="110">
        <f t="shared" si="23"/>
        <v>3198963</v>
      </c>
      <c r="AC37" s="110">
        <f t="shared" si="32"/>
        <v>788286</v>
      </c>
      <c r="AD37" s="110">
        <f t="shared" si="33"/>
        <v>7769097</v>
      </c>
    </row>
    <row r="38" spans="1:30" s="112" customFormat="1" ht="12.75" customHeight="1">
      <c r="A38" s="108" t="s">
        <v>570</v>
      </c>
      <c r="B38" s="109" t="s">
        <v>566</v>
      </c>
      <c r="C38" s="108" t="s">
        <v>325</v>
      </c>
      <c r="D38" s="110">
        <f t="shared" si="0"/>
        <v>12758773</v>
      </c>
      <c r="E38" s="110">
        <f t="shared" si="1"/>
        <v>5379307</v>
      </c>
      <c r="F38" s="110">
        <v>85547</v>
      </c>
      <c r="G38" s="110">
        <v>0</v>
      </c>
      <c r="H38" s="110">
        <v>2105138</v>
      </c>
      <c r="I38" s="110">
        <v>2066965</v>
      </c>
      <c r="J38" s="110">
        <v>2078030</v>
      </c>
      <c r="K38" s="110">
        <v>1121657</v>
      </c>
      <c r="L38" s="110">
        <v>7379466</v>
      </c>
      <c r="M38" s="110">
        <f t="shared" si="2"/>
        <v>1579114</v>
      </c>
      <c r="N38" s="110">
        <f t="shared" si="3"/>
        <v>313249</v>
      </c>
      <c r="O38" s="110">
        <v>18623</v>
      </c>
      <c r="P38" s="110">
        <v>0</v>
      </c>
      <c r="Q38" s="110">
        <v>51200</v>
      </c>
      <c r="R38" s="110">
        <v>202945</v>
      </c>
      <c r="S38" s="110">
        <v>316801</v>
      </c>
      <c r="T38" s="110">
        <v>40481</v>
      </c>
      <c r="U38" s="110">
        <v>1265865</v>
      </c>
      <c r="V38" s="110">
        <f t="shared" ref="V38:AA38" si="40">+SUM(D38,M38)</f>
        <v>14337887</v>
      </c>
      <c r="W38" s="110">
        <f t="shared" si="40"/>
        <v>5692556</v>
      </c>
      <c r="X38" s="110">
        <f t="shared" si="40"/>
        <v>104170</v>
      </c>
      <c r="Y38" s="110">
        <f t="shared" si="40"/>
        <v>0</v>
      </c>
      <c r="Z38" s="110">
        <f t="shared" si="40"/>
        <v>2156338</v>
      </c>
      <c r="AA38" s="110">
        <f t="shared" si="40"/>
        <v>2269910</v>
      </c>
      <c r="AB38" s="110">
        <f t="shared" si="23"/>
        <v>2394831</v>
      </c>
      <c r="AC38" s="110">
        <f t="shared" si="32"/>
        <v>1162138</v>
      </c>
      <c r="AD38" s="110">
        <f t="shared" si="33"/>
        <v>8645331</v>
      </c>
    </row>
    <row r="39" spans="1:30" s="112" customFormat="1" ht="12.75" customHeight="1">
      <c r="A39" s="108" t="s">
        <v>577</v>
      </c>
      <c r="B39" s="109" t="s">
        <v>576</v>
      </c>
      <c r="C39" s="108" t="s">
        <v>325</v>
      </c>
      <c r="D39" s="110">
        <f t="shared" si="0"/>
        <v>28500955</v>
      </c>
      <c r="E39" s="110">
        <f t="shared" si="1"/>
        <v>8620363</v>
      </c>
      <c r="F39" s="110">
        <v>305778</v>
      </c>
      <c r="G39" s="110">
        <v>2238</v>
      </c>
      <c r="H39" s="110">
        <v>2051700</v>
      </c>
      <c r="I39" s="110">
        <v>4098079</v>
      </c>
      <c r="J39" s="110">
        <v>3108352</v>
      </c>
      <c r="K39" s="110">
        <v>2162568</v>
      </c>
      <c r="L39" s="110">
        <v>19880592</v>
      </c>
      <c r="M39" s="110">
        <f t="shared" si="2"/>
        <v>6684403</v>
      </c>
      <c r="N39" s="110">
        <f t="shared" si="3"/>
        <v>728567</v>
      </c>
      <c r="O39" s="110">
        <v>292167</v>
      </c>
      <c r="P39" s="110">
        <v>10532</v>
      </c>
      <c r="Q39" s="110">
        <v>0</v>
      </c>
      <c r="R39" s="110">
        <v>327551</v>
      </c>
      <c r="S39" s="110">
        <v>1951449</v>
      </c>
      <c r="T39" s="110">
        <v>98317</v>
      </c>
      <c r="U39" s="110">
        <v>5955836</v>
      </c>
      <c r="V39" s="110">
        <f t="shared" ref="V39:AB53" si="41">+SUM(D39,M39)</f>
        <v>35185358</v>
      </c>
      <c r="W39" s="110">
        <f t="shared" si="41"/>
        <v>9348930</v>
      </c>
      <c r="X39" s="110">
        <f t="shared" si="41"/>
        <v>597945</v>
      </c>
      <c r="Y39" s="110">
        <f t="shared" si="41"/>
        <v>12770</v>
      </c>
      <c r="Z39" s="110">
        <f t="shared" si="41"/>
        <v>2051700</v>
      </c>
      <c r="AA39" s="110">
        <f t="shared" si="41"/>
        <v>4425630</v>
      </c>
      <c r="AB39" s="110">
        <f t="shared" si="41"/>
        <v>5059801</v>
      </c>
      <c r="AC39" s="110">
        <f t="shared" si="32"/>
        <v>2260885</v>
      </c>
      <c r="AD39" s="110">
        <f t="shared" si="33"/>
        <v>25836428</v>
      </c>
    </row>
    <row r="40" spans="1:30" s="112" customFormat="1" ht="12.75" customHeight="1">
      <c r="A40" s="108" t="s">
        <v>584</v>
      </c>
      <c r="B40" s="109" t="s">
        <v>582</v>
      </c>
      <c r="C40" s="108" t="s">
        <v>325</v>
      </c>
      <c r="D40" s="110">
        <f t="shared" si="0"/>
        <v>45416399</v>
      </c>
      <c r="E40" s="110">
        <f t="shared" si="1"/>
        <v>15698715</v>
      </c>
      <c r="F40" s="110">
        <v>2010797</v>
      </c>
      <c r="G40" s="110">
        <v>46988</v>
      </c>
      <c r="H40" s="110">
        <v>5120020</v>
      </c>
      <c r="I40" s="110">
        <v>5778886</v>
      </c>
      <c r="J40" s="110">
        <v>3773656</v>
      </c>
      <c r="K40" s="110">
        <v>2742024</v>
      </c>
      <c r="L40" s="110">
        <v>29717684</v>
      </c>
      <c r="M40" s="110">
        <f t="shared" si="2"/>
        <v>5965783</v>
      </c>
      <c r="N40" s="110">
        <f t="shared" si="3"/>
        <v>1289193</v>
      </c>
      <c r="O40" s="110">
        <v>27988</v>
      </c>
      <c r="P40" s="110">
        <v>4706</v>
      </c>
      <c r="Q40" s="110">
        <v>370480</v>
      </c>
      <c r="R40" s="110">
        <v>565439</v>
      </c>
      <c r="S40" s="110">
        <v>1241978</v>
      </c>
      <c r="T40" s="110">
        <v>320580</v>
      </c>
      <c r="U40" s="110">
        <v>4676590</v>
      </c>
      <c r="V40" s="110">
        <f t="shared" ref="V40:AA40" si="42">+SUM(D40,M40)</f>
        <v>51382182</v>
      </c>
      <c r="W40" s="110">
        <f t="shared" si="42"/>
        <v>16987908</v>
      </c>
      <c r="X40" s="110">
        <f t="shared" si="42"/>
        <v>2038785</v>
      </c>
      <c r="Y40" s="110">
        <f t="shared" si="42"/>
        <v>51694</v>
      </c>
      <c r="Z40" s="110">
        <f t="shared" si="42"/>
        <v>5490500</v>
      </c>
      <c r="AA40" s="110">
        <f t="shared" si="42"/>
        <v>6344325</v>
      </c>
      <c r="AB40" s="110">
        <f t="shared" si="41"/>
        <v>5015634</v>
      </c>
      <c r="AC40" s="110">
        <f t="shared" si="32"/>
        <v>3062604</v>
      </c>
      <c r="AD40" s="110">
        <f t="shared" si="33"/>
        <v>34394274</v>
      </c>
    </row>
    <row r="41" spans="1:30" s="112" customFormat="1" ht="12.75" customHeight="1">
      <c r="A41" s="108" t="s">
        <v>591</v>
      </c>
      <c r="B41" s="109" t="s">
        <v>592</v>
      </c>
      <c r="C41" s="108" t="s">
        <v>325</v>
      </c>
      <c r="D41" s="110">
        <f t="shared" si="0"/>
        <v>26742737</v>
      </c>
      <c r="E41" s="110">
        <f t="shared" si="1"/>
        <v>10746126</v>
      </c>
      <c r="F41" s="110">
        <v>4348291</v>
      </c>
      <c r="G41" s="110">
        <v>33428</v>
      </c>
      <c r="H41" s="110">
        <v>1708900</v>
      </c>
      <c r="I41" s="110">
        <v>3128374</v>
      </c>
      <c r="J41" s="110">
        <v>2293835</v>
      </c>
      <c r="K41" s="110">
        <v>1527133</v>
      </c>
      <c r="L41" s="110">
        <v>15996611</v>
      </c>
      <c r="M41" s="110">
        <f t="shared" si="2"/>
        <v>3023192</v>
      </c>
      <c r="N41" s="110">
        <f t="shared" si="3"/>
        <v>708588</v>
      </c>
      <c r="O41" s="110">
        <v>4213</v>
      </c>
      <c r="P41" s="110">
        <v>6378</v>
      </c>
      <c r="Q41" s="110">
        <v>275400</v>
      </c>
      <c r="R41" s="110">
        <v>325865</v>
      </c>
      <c r="S41" s="110">
        <v>327446</v>
      </c>
      <c r="T41" s="110">
        <v>96732</v>
      </c>
      <c r="U41" s="110">
        <v>2314604</v>
      </c>
      <c r="V41" s="110">
        <f t="shared" ref="V41:AA41" si="43">+SUM(D41,M41)</f>
        <v>29765929</v>
      </c>
      <c r="W41" s="110">
        <f t="shared" si="43"/>
        <v>11454714</v>
      </c>
      <c r="X41" s="110">
        <f t="shared" si="43"/>
        <v>4352504</v>
      </c>
      <c r="Y41" s="110">
        <f t="shared" si="43"/>
        <v>39806</v>
      </c>
      <c r="Z41" s="110">
        <f t="shared" si="43"/>
        <v>1984300</v>
      </c>
      <c r="AA41" s="110">
        <f t="shared" si="43"/>
        <v>3454239</v>
      </c>
      <c r="AB41" s="110">
        <f t="shared" si="41"/>
        <v>2621281</v>
      </c>
      <c r="AC41" s="110">
        <f t="shared" si="32"/>
        <v>1623865</v>
      </c>
      <c r="AD41" s="110">
        <f t="shared" si="33"/>
        <v>18311215</v>
      </c>
    </row>
    <row r="42" spans="1:30" s="112" customFormat="1" ht="12.75" customHeight="1">
      <c r="A42" s="108" t="s">
        <v>598</v>
      </c>
      <c r="B42" s="109" t="s">
        <v>600</v>
      </c>
      <c r="C42" s="108" t="s">
        <v>325</v>
      </c>
      <c r="D42" s="110">
        <f t="shared" si="0"/>
        <v>13878559</v>
      </c>
      <c r="E42" s="110">
        <f t="shared" si="1"/>
        <v>1950055</v>
      </c>
      <c r="F42" s="110">
        <v>16000</v>
      </c>
      <c r="G42" s="110">
        <v>20892</v>
      </c>
      <c r="H42" s="110">
        <v>731600</v>
      </c>
      <c r="I42" s="110">
        <v>893544</v>
      </c>
      <c r="J42" s="110">
        <v>2715829</v>
      </c>
      <c r="K42" s="110">
        <v>288019</v>
      </c>
      <c r="L42" s="110">
        <v>11928504</v>
      </c>
      <c r="M42" s="110">
        <f t="shared" si="2"/>
        <v>2689179</v>
      </c>
      <c r="N42" s="110">
        <f t="shared" si="3"/>
        <v>542317</v>
      </c>
      <c r="O42" s="110">
        <v>1453</v>
      </c>
      <c r="P42" s="110">
        <v>691</v>
      </c>
      <c r="Q42" s="110">
        <v>26800</v>
      </c>
      <c r="R42" s="110">
        <v>478184</v>
      </c>
      <c r="S42" s="110">
        <v>928380</v>
      </c>
      <c r="T42" s="110">
        <v>35189</v>
      </c>
      <c r="U42" s="110">
        <v>2146862</v>
      </c>
      <c r="V42" s="110">
        <f t="shared" ref="V42:AA42" si="44">+SUM(D42,M42)</f>
        <v>16567738</v>
      </c>
      <c r="W42" s="110">
        <f t="shared" si="44"/>
        <v>2492372</v>
      </c>
      <c r="X42" s="110">
        <f t="shared" si="44"/>
        <v>17453</v>
      </c>
      <c r="Y42" s="110">
        <f t="shared" si="44"/>
        <v>21583</v>
      </c>
      <c r="Z42" s="110">
        <f t="shared" si="44"/>
        <v>758400</v>
      </c>
      <c r="AA42" s="110">
        <f t="shared" si="44"/>
        <v>1371728</v>
      </c>
      <c r="AB42" s="110">
        <f t="shared" si="41"/>
        <v>3644209</v>
      </c>
      <c r="AC42" s="110">
        <f t="shared" si="32"/>
        <v>323208</v>
      </c>
      <c r="AD42" s="110">
        <f t="shared" si="33"/>
        <v>14075366</v>
      </c>
    </row>
    <row r="43" spans="1:30" s="112" customFormat="1" ht="12.75" customHeight="1">
      <c r="A43" s="108" t="s">
        <v>606</v>
      </c>
      <c r="B43" s="109" t="s">
        <v>605</v>
      </c>
      <c r="C43" s="108" t="s">
        <v>325</v>
      </c>
      <c r="D43" s="110">
        <f t="shared" si="0"/>
        <v>18493747</v>
      </c>
      <c r="E43" s="110">
        <f t="shared" si="1"/>
        <v>8000825</v>
      </c>
      <c r="F43" s="110">
        <v>1973803</v>
      </c>
      <c r="G43" s="110">
        <v>0</v>
      </c>
      <c r="H43" s="110">
        <v>2807700</v>
      </c>
      <c r="I43" s="110">
        <v>2805378</v>
      </c>
      <c r="J43" s="110">
        <v>2242776</v>
      </c>
      <c r="K43" s="110">
        <v>413944</v>
      </c>
      <c r="L43" s="110">
        <v>10492922</v>
      </c>
      <c r="M43" s="110">
        <f t="shared" si="2"/>
        <v>2558931</v>
      </c>
      <c r="N43" s="110">
        <f t="shared" si="3"/>
        <v>1040960</v>
      </c>
      <c r="O43" s="110">
        <v>0</v>
      </c>
      <c r="P43" s="110">
        <v>0</v>
      </c>
      <c r="Q43" s="110">
        <v>88200</v>
      </c>
      <c r="R43" s="110">
        <v>804758</v>
      </c>
      <c r="S43" s="110">
        <v>607881</v>
      </c>
      <c r="T43" s="110">
        <v>148002</v>
      </c>
      <c r="U43" s="110">
        <v>1517971</v>
      </c>
      <c r="V43" s="110">
        <f t="shared" ref="V43:AA43" si="45">+SUM(D43,M43)</f>
        <v>21052678</v>
      </c>
      <c r="W43" s="110">
        <f t="shared" si="45"/>
        <v>9041785</v>
      </c>
      <c r="X43" s="110">
        <f t="shared" si="45"/>
        <v>1973803</v>
      </c>
      <c r="Y43" s="110">
        <f t="shared" si="45"/>
        <v>0</v>
      </c>
      <c r="Z43" s="110">
        <f t="shared" si="45"/>
        <v>2895900</v>
      </c>
      <c r="AA43" s="110">
        <f t="shared" si="45"/>
        <v>3610136</v>
      </c>
      <c r="AB43" s="110">
        <f t="shared" si="41"/>
        <v>2850657</v>
      </c>
      <c r="AC43" s="110">
        <f t="shared" si="32"/>
        <v>561946</v>
      </c>
      <c r="AD43" s="110">
        <f t="shared" si="33"/>
        <v>12010893</v>
      </c>
    </row>
    <row r="44" spans="1:30" s="112" customFormat="1" ht="12.75" customHeight="1">
      <c r="A44" s="108" t="s">
        <v>614</v>
      </c>
      <c r="B44" s="109" t="s">
        <v>613</v>
      </c>
      <c r="C44" s="108" t="s">
        <v>325</v>
      </c>
      <c r="D44" s="110">
        <f t="shared" si="0"/>
        <v>30259999</v>
      </c>
      <c r="E44" s="110">
        <f t="shared" si="1"/>
        <v>8548722</v>
      </c>
      <c r="F44" s="110">
        <v>2948409</v>
      </c>
      <c r="G44" s="110">
        <v>0</v>
      </c>
      <c r="H44" s="110">
        <v>2526000</v>
      </c>
      <c r="I44" s="110">
        <v>2094390</v>
      </c>
      <c r="J44" s="110">
        <v>3135579</v>
      </c>
      <c r="K44" s="110">
        <v>979923</v>
      </c>
      <c r="L44" s="110">
        <v>21711277</v>
      </c>
      <c r="M44" s="110">
        <f t="shared" si="2"/>
        <v>5841992</v>
      </c>
      <c r="N44" s="110">
        <f t="shared" si="3"/>
        <v>2791887</v>
      </c>
      <c r="O44" s="110">
        <v>978658</v>
      </c>
      <c r="P44" s="110">
        <v>26707</v>
      </c>
      <c r="Q44" s="110">
        <v>1498300</v>
      </c>
      <c r="R44" s="110">
        <v>202695</v>
      </c>
      <c r="S44" s="110">
        <v>1329044</v>
      </c>
      <c r="T44" s="110">
        <v>85527</v>
      </c>
      <c r="U44" s="110">
        <v>3050105</v>
      </c>
      <c r="V44" s="110">
        <f t="shared" ref="V44:AA44" si="46">+SUM(D44,M44)</f>
        <v>36101991</v>
      </c>
      <c r="W44" s="110">
        <f t="shared" si="46"/>
        <v>11340609</v>
      </c>
      <c r="X44" s="110">
        <f t="shared" si="46"/>
        <v>3927067</v>
      </c>
      <c r="Y44" s="110">
        <f t="shared" si="46"/>
        <v>26707</v>
      </c>
      <c r="Z44" s="110">
        <f t="shared" si="46"/>
        <v>4024300</v>
      </c>
      <c r="AA44" s="110">
        <f t="shared" si="46"/>
        <v>2297085</v>
      </c>
      <c r="AB44" s="110">
        <f t="shared" si="41"/>
        <v>4464623</v>
      </c>
      <c r="AC44" s="110">
        <f t="shared" si="32"/>
        <v>1065450</v>
      </c>
      <c r="AD44" s="110">
        <f t="shared" si="33"/>
        <v>24761382</v>
      </c>
    </row>
    <row r="45" spans="1:30" s="112" customFormat="1" ht="12.75" customHeight="1">
      <c r="A45" s="108" t="s">
        <v>624</v>
      </c>
      <c r="B45" s="109" t="s">
        <v>623</v>
      </c>
      <c r="C45" s="108" t="s">
        <v>325</v>
      </c>
      <c r="D45" s="110">
        <f t="shared" si="0"/>
        <v>10961150</v>
      </c>
      <c r="E45" s="110">
        <f t="shared" si="1"/>
        <v>3833076</v>
      </c>
      <c r="F45" s="110">
        <v>654405</v>
      </c>
      <c r="G45" s="110">
        <v>34358</v>
      </c>
      <c r="H45" s="110">
        <v>543214</v>
      </c>
      <c r="I45" s="110">
        <v>1608044</v>
      </c>
      <c r="J45" s="110">
        <v>3595391</v>
      </c>
      <c r="K45" s="110">
        <v>993055</v>
      </c>
      <c r="L45" s="110">
        <v>7128074</v>
      </c>
      <c r="M45" s="110">
        <f t="shared" si="2"/>
        <v>2407708</v>
      </c>
      <c r="N45" s="110">
        <f t="shared" si="3"/>
        <v>573273</v>
      </c>
      <c r="O45" s="110">
        <v>18170</v>
      </c>
      <c r="P45" s="110">
        <v>15765</v>
      </c>
      <c r="Q45" s="110">
        <v>123000</v>
      </c>
      <c r="R45" s="110">
        <v>362943</v>
      </c>
      <c r="S45" s="110">
        <v>674109</v>
      </c>
      <c r="T45" s="110">
        <v>53395</v>
      </c>
      <c r="U45" s="110">
        <v>1834435</v>
      </c>
      <c r="V45" s="110">
        <f t="shared" ref="V45:AA45" si="47">+SUM(D45,M45)</f>
        <v>13368858</v>
      </c>
      <c r="W45" s="110">
        <f t="shared" si="47"/>
        <v>4406349</v>
      </c>
      <c r="X45" s="110">
        <f t="shared" si="47"/>
        <v>672575</v>
      </c>
      <c r="Y45" s="110">
        <f t="shared" si="47"/>
        <v>50123</v>
      </c>
      <c r="Z45" s="110">
        <f t="shared" si="47"/>
        <v>666214</v>
      </c>
      <c r="AA45" s="110">
        <f t="shared" si="47"/>
        <v>1970987</v>
      </c>
      <c r="AB45" s="110">
        <f t="shared" si="41"/>
        <v>4269500</v>
      </c>
      <c r="AC45" s="110">
        <f t="shared" si="32"/>
        <v>1046450</v>
      </c>
      <c r="AD45" s="110">
        <f t="shared" si="33"/>
        <v>8962509</v>
      </c>
    </row>
    <row r="46" spans="1:30" s="112" customFormat="1" ht="12.75" customHeight="1">
      <c r="A46" s="108" t="s">
        <v>631</v>
      </c>
      <c r="B46" s="109" t="s">
        <v>630</v>
      </c>
      <c r="C46" s="108" t="s">
        <v>325</v>
      </c>
      <c r="D46" s="110">
        <f t="shared" si="0"/>
        <v>81876195</v>
      </c>
      <c r="E46" s="110">
        <f t="shared" si="1"/>
        <v>30025947</v>
      </c>
      <c r="F46" s="110">
        <v>678775</v>
      </c>
      <c r="G46" s="110">
        <v>18978</v>
      </c>
      <c r="H46" s="110">
        <v>4230500</v>
      </c>
      <c r="I46" s="110">
        <v>16600428</v>
      </c>
      <c r="J46" s="110">
        <v>14665527</v>
      </c>
      <c r="K46" s="110">
        <v>8497266</v>
      </c>
      <c r="L46" s="110">
        <v>51850248</v>
      </c>
      <c r="M46" s="110">
        <f t="shared" si="2"/>
        <v>11137879</v>
      </c>
      <c r="N46" s="110">
        <f t="shared" si="3"/>
        <v>3722495</v>
      </c>
      <c r="O46" s="110">
        <v>607236</v>
      </c>
      <c r="P46" s="110">
        <v>13928</v>
      </c>
      <c r="Q46" s="110">
        <v>1027105</v>
      </c>
      <c r="R46" s="110">
        <v>1728311</v>
      </c>
      <c r="S46" s="110">
        <v>2469472</v>
      </c>
      <c r="T46" s="110">
        <v>345915</v>
      </c>
      <c r="U46" s="110">
        <v>7415384</v>
      </c>
      <c r="V46" s="110">
        <f t="shared" ref="V46:AA46" si="48">+SUM(D46,M46)</f>
        <v>93014074</v>
      </c>
      <c r="W46" s="110">
        <f t="shared" si="48"/>
        <v>33748442</v>
      </c>
      <c r="X46" s="110">
        <f t="shared" si="48"/>
        <v>1286011</v>
      </c>
      <c r="Y46" s="110">
        <f t="shared" si="48"/>
        <v>32906</v>
      </c>
      <c r="Z46" s="110">
        <f t="shared" si="48"/>
        <v>5257605</v>
      </c>
      <c r="AA46" s="110">
        <f t="shared" si="48"/>
        <v>18328739</v>
      </c>
      <c r="AB46" s="110">
        <f t="shared" si="41"/>
        <v>17134999</v>
      </c>
      <c r="AC46" s="110">
        <f t="shared" si="32"/>
        <v>8843181</v>
      </c>
      <c r="AD46" s="110">
        <f t="shared" si="33"/>
        <v>59265632</v>
      </c>
    </row>
    <row r="47" spans="1:30" s="112" customFormat="1" ht="12.75" customHeight="1">
      <c r="A47" s="108" t="s">
        <v>635</v>
      </c>
      <c r="B47" s="109" t="s">
        <v>636</v>
      </c>
      <c r="C47" s="108" t="s">
        <v>325</v>
      </c>
      <c r="D47" s="110">
        <f t="shared" si="0"/>
        <v>11634028</v>
      </c>
      <c r="E47" s="110">
        <f t="shared" si="1"/>
        <v>3534633</v>
      </c>
      <c r="F47" s="110">
        <v>102673</v>
      </c>
      <c r="G47" s="110">
        <v>110801</v>
      </c>
      <c r="H47" s="110">
        <v>456100</v>
      </c>
      <c r="I47" s="110">
        <v>1954042</v>
      </c>
      <c r="J47" s="110">
        <v>2527500</v>
      </c>
      <c r="K47" s="110">
        <v>911017</v>
      </c>
      <c r="L47" s="110">
        <v>8099395</v>
      </c>
      <c r="M47" s="110">
        <f t="shared" si="2"/>
        <v>2933823</v>
      </c>
      <c r="N47" s="110">
        <f t="shared" si="3"/>
        <v>416601</v>
      </c>
      <c r="O47" s="110">
        <v>16644</v>
      </c>
      <c r="P47" s="110">
        <v>40000</v>
      </c>
      <c r="Q47" s="110">
        <v>22100</v>
      </c>
      <c r="R47" s="110">
        <v>256036</v>
      </c>
      <c r="S47" s="110">
        <v>1357024</v>
      </c>
      <c r="T47" s="110">
        <v>81821</v>
      </c>
      <c r="U47" s="110">
        <v>2517222</v>
      </c>
      <c r="V47" s="110">
        <f t="shared" ref="V47:AA47" si="49">+SUM(D47,M47)</f>
        <v>14567851</v>
      </c>
      <c r="W47" s="110">
        <f t="shared" si="49"/>
        <v>3951234</v>
      </c>
      <c r="X47" s="110">
        <f t="shared" si="49"/>
        <v>119317</v>
      </c>
      <c r="Y47" s="110">
        <f t="shared" si="49"/>
        <v>150801</v>
      </c>
      <c r="Z47" s="110">
        <f t="shared" si="49"/>
        <v>478200</v>
      </c>
      <c r="AA47" s="110">
        <f t="shared" si="49"/>
        <v>2210078</v>
      </c>
      <c r="AB47" s="110">
        <f t="shared" si="41"/>
        <v>3884524</v>
      </c>
      <c r="AC47" s="110">
        <f t="shared" si="32"/>
        <v>992838</v>
      </c>
      <c r="AD47" s="110">
        <f t="shared" si="33"/>
        <v>10616617</v>
      </c>
    </row>
    <row r="48" spans="1:30" s="112" customFormat="1" ht="12.75" customHeight="1">
      <c r="A48" s="108" t="s">
        <v>642</v>
      </c>
      <c r="B48" s="109" t="s">
        <v>644</v>
      </c>
      <c r="C48" s="108" t="s">
        <v>325</v>
      </c>
      <c r="D48" s="110">
        <f t="shared" si="0"/>
        <v>27837919</v>
      </c>
      <c r="E48" s="110">
        <f t="shared" si="1"/>
        <v>8730899</v>
      </c>
      <c r="F48" s="110">
        <v>760045</v>
      </c>
      <c r="G48" s="110">
        <v>371572</v>
      </c>
      <c r="H48" s="110">
        <v>1214100</v>
      </c>
      <c r="I48" s="110">
        <v>2073006</v>
      </c>
      <c r="J48" s="110">
        <v>3094420</v>
      </c>
      <c r="K48" s="110">
        <v>4312176</v>
      </c>
      <c r="L48" s="110">
        <v>19107020</v>
      </c>
      <c r="M48" s="110">
        <f t="shared" si="2"/>
        <v>4501471</v>
      </c>
      <c r="N48" s="110">
        <f t="shared" si="3"/>
        <v>1022085</v>
      </c>
      <c r="O48" s="110">
        <v>208700</v>
      </c>
      <c r="P48" s="110">
        <v>50363</v>
      </c>
      <c r="Q48" s="110">
        <v>161400</v>
      </c>
      <c r="R48" s="110">
        <v>560842</v>
      </c>
      <c r="S48" s="110">
        <v>537349</v>
      </c>
      <c r="T48" s="110">
        <v>40780</v>
      </c>
      <c r="U48" s="110">
        <v>3479386</v>
      </c>
      <c r="V48" s="110">
        <f t="shared" ref="V48:AA48" si="50">+SUM(D48,M48)</f>
        <v>32339390</v>
      </c>
      <c r="W48" s="110">
        <f t="shared" si="50"/>
        <v>9752984</v>
      </c>
      <c r="X48" s="110">
        <f t="shared" si="50"/>
        <v>968745</v>
      </c>
      <c r="Y48" s="110">
        <f t="shared" si="50"/>
        <v>421935</v>
      </c>
      <c r="Z48" s="110">
        <f t="shared" si="50"/>
        <v>1375500</v>
      </c>
      <c r="AA48" s="110">
        <f t="shared" si="50"/>
        <v>2633848</v>
      </c>
      <c r="AB48" s="110">
        <f t="shared" si="41"/>
        <v>3631769</v>
      </c>
      <c r="AC48" s="110">
        <f t="shared" si="32"/>
        <v>4352956</v>
      </c>
      <c r="AD48" s="110">
        <f t="shared" si="33"/>
        <v>22586406</v>
      </c>
    </row>
    <row r="49" spans="1:30" s="112" customFormat="1" ht="12.75" customHeight="1">
      <c r="A49" s="108" t="s">
        <v>649</v>
      </c>
      <c r="B49" s="109" t="s">
        <v>652</v>
      </c>
      <c r="C49" s="108" t="s">
        <v>325</v>
      </c>
      <c r="D49" s="110">
        <f t="shared" si="0"/>
        <v>21282520</v>
      </c>
      <c r="E49" s="110">
        <f t="shared" si="1"/>
        <v>7588473</v>
      </c>
      <c r="F49" s="110">
        <v>708060</v>
      </c>
      <c r="G49" s="110">
        <v>46451</v>
      </c>
      <c r="H49" s="110">
        <v>497886</v>
      </c>
      <c r="I49" s="110">
        <v>4172375</v>
      </c>
      <c r="J49" s="110">
        <v>6835815</v>
      </c>
      <c r="K49" s="110">
        <v>2163701</v>
      </c>
      <c r="L49" s="110">
        <v>13694047</v>
      </c>
      <c r="M49" s="110">
        <f t="shared" si="2"/>
        <v>4214972</v>
      </c>
      <c r="N49" s="110">
        <f t="shared" si="3"/>
        <v>904439</v>
      </c>
      <c r="O49" s="110">
        <v>157953</v>
      </c>
      <c r="P49" s="110">
        <v>36778</v>
      </c>
      <c r="Q49" s="110">
        <v>274800</v>
      </c>
      <c r="R49" s="110">
        <v>164981</v>
      </c>
      <c r="S49" s="110">
        <v>1999472</v>
      </c>
      <c r="T49" s="110">
        <v>269927</v>
      </c>
      <c r="U49" s="110">
        <v>3310533</v>
      </c>
      <c r="V49" s="110">
        <f t="shared" ref="V49:AA49" si="51">+SUM(D49,M49)</f>
        <v>25497492</v>
      </c>
      <c r="W49" s="110">
        <f t="shared" si="51"/>
        <v>8492912</v>
      </c>
      <c r="X49" s="110">
        <f t="shared" si="51"/>
        <v>866013</v>
      </c>
      <c r="Y49" s="110">
        <f t="shared" si="51"/>
        <v>83229</v>
      </c>
      <c r="Z49" s="110">
        <f t="shared" si="51"/>
        <v>772686</v>
      </c>
      <c r="AA49" s="110">
        <f t="shared" si="51"/>
        <v>4337356</v>
      </c>
      <c r="AB49" s="110">
        <f t="shared" si="41"/>
        <v>8835287</v>
      </c>
      <c r="AC49" s="110">
        <f t="shared" si="32"/>
        <v>2433628</v>
      </c>
      <c r="AD49" s="110">
        <f t="shared" si="33"/>
        <v>17004580</v>
      </c>
    </row>
    <row r="50" spans="1:30" s="112" customFormat="1" ht="12.75" customHeight="1">
      <c r="A50" s="108" t="s">
        <v>660</v>
      </c>
      <c r="B50" s="109" t="s">
        <v>659</v>
      </c>
      <c r="C50" s="108" t="s">
        <v>646</v>
      </c>
      <c r="D50" s="110">
        <f t="shared" si="0"/>
        <v>15343472</v>
      </c>
      <c r="E50" s="110">
        <f t="shared" si="1"/>
        <v>3445738</v>
      </c>
      <c r="F50" s="110">
        <v>29566</v>
      </c>
      <c r="G50" s="110">
        <v>38787</v>
      </c>
      <c r="H50" s="110">
        <v>348600</v>
      </c>
      <c r="I50" s="110">
        <v>2324053</v>
      </c>
      <c r="J50" s="110">
        <v>1016152</v>
      </c>
      <c r="K50" s="110">
        <v>704732</v>
      </c>
      <c r="L50" s="110">
        <v>11897734</v>
      </c>
      <c r="M50" s="110">
        <f t="shared" si="2"/>
        <v>4339446</v>
      </c>
      <c r="N50" s="110">
        <f t="shared" si="3"/>
        <v>1681046</v>
      </c>
      <c r="O50" s="110">
        <v>478387</v>
      </c>
      <c r="P50" s="110">
        <v>13422</v>
      </c>
      <c r="Q50" s="110">
        <v>980200</v>
      </c>
      <c r="R50" s="110">
        <v>206044</v>
      </c>
      <c r="S50" s="110">
        <v>530559</v>
      </c>
      <c r="T50" s="110">
        <v>2993</v>
      </c>
      <c r="U50" s="110">
        <v>2658400</v>
      </c>
      <c r="V50" s="110">
        <f t="shared" ref="V50:AA50" si="52">+SUM(D50,M50)</f>
        <v>19682918</v>
      </c>
      <c r="W50" s="110">
        <f t="shared" si="52"/>
        <v>5126784</v>
      </c>
      <c r="X50" s="110">
        <f t="shared" si="52"/>
        <v>507953</v>
      </c>
      <c r="Y50" s="110">
        <f t="shared" si="52"/>
        <v>52209</v>
      </c>
      <c r="Z50" s="110">
        <f t="shared" si="52"/>
        <v>1328800</v>
      </c>
      <c r="AA50" s="110">
        <f t="shared" si="52"/>
        <v>2530097</v>
      </c>
      <c r="AB50" s="110">
        <f t="shared" si="41"/>
        <v>1546711</v>
      </c>
      <c r="AC50" s="110">
        <f t="shared" si="32"/>
        <v>707725</v>
      </c>
      <c r="AD50" s="110">
        <f t="shared" si="33"/>
        <v>14556134</v>
      </c>
    </row>
    <row r="51" spans="1:30" s="112" customFormat="1" ht="12.75" customHeight="1">
      <c r="A51" s="108" t="s">
        <v>664</v>
      </c>
      <c r="B51" s="109" t="s">
        <v>665</v>
      </c>
      <c r="C51" s="108" t="s">
        <v>325</v>
      </c>
      <c r="D51" s="110">
        <f t="shared" si="0"/>
        <v>13702170.020362902</v>
      </c>
      <c r="E51" s="110">
        <f t="shared" si="1"/>
        <v>3559627</v>
      </c>
      <c r="F51" s="110">
        <v>0</v>
      </c>
      <c r="G51" s="110">
        <v>0</v>
      </c>
      <c r="H51" s="110">
        <v>62500</v>
      </c>
      <c r="I51" s="110">
        <v>1454916</v>
      </c>
      <c r="J51" s="110">
        <v>1315776</v>
      </c>
      <c r="K51" s="110">
        <v>2042211</v>
      </c>
      <c r="L51" s="110">
        <v>10142543.020362902</v>
      </c>
      <c r="M51" s="110">
        <f t="shared" si="2"/>
        <v>2709555.7046370967</v>
      </c>
      <c r="N51" s="110">
        <f t="shared" si="3"/>
        <v>555041</v>
      </c>
      <c r="O51" s="110">
        <v>19394</v>
      </c>
      <c r="P51" s="110">
        <v>5418</v>
      </c>
      <c r="Q51" s="110">
        <v>95100</v>
      </c>
      <c r="R51" s="110">
        <v>401205</v>
      </c>
      <c r="S51" s="110">
        <v>528985</v>
      </c>
      <c r="T51" s="110">
        <v>33924</v>
      </c>
      <c r="U51" s="110">
        <v>2154514.7046370967</v>
      </c>
      <c r="V51" s="110">
        <f t="shared" ref="V51:AA51" si="53">+SUM(D51,M51)</f>
        <v>16411725.725</v>
      </c>
      <c r="W51" s="110">
        <f t="shared" si="53"/>
        <v>4114668</v>
      </c>
      <c r="X51" s="110">
        <f t="shared" si="53"/>
        <v>19394</v>
      </c>
      <c r="Y51" s="110">
        <f t="shared" si="53"/>
        <v>5418</v>
      </c>
      <c r="Z51" s="110">
        <f t="shared" si="53"/>
        <v>157600</v>
      </c>
      <c r="AA51" s="110">
        <f t="shared" si="53"/>
        <v>1856121</v>
      </c>
      <c r="AB51" s="110">
        <f t="shared" si="41"/>
        <v>1844761</v>
      </c>
      <c r="AC51" s="110">
        <f t="shared" si="32"/>
        <v>2076135</v>
      </c>
      <c r="AD51" s="110">
        <f t="shared" si="33"/>
        <v>12297057.725</v>
      </c>
    </row>
    <row r="52" spans="1:30" s="112" customFormat="1" ht="12.75" customHeight="1">
      <c r="A52" s="108" t="s">
        <v>674</v>
      </c>
      <c r="B52" s="109" t="s">
        <v>673</v>
      </c>
      <c r="C52" s="108" t="s">
        <v>325</v>
      </c>
      <c r="D52" s="110">
        <f t="shared" si="0"/>
        <v>23415590</v>
      </c>
      <c r="E52" s="110">
        <f t="shared" si="1"/>
        <v>8147699</v>
      </c>
      <c r="F52" s="110">
        <v>1183532</v>
      </c>
      <c r="G52" s="110">
        <v>58062</v>
      </c>
      <c r="H52" s="110">
        <v>3086200</v>
      </c>
      <c r="I52" s="110">
        <v>1532394</v>
      </c>
      <c r="J52" s="110">
        <v>4592831</v>
      </c>
      <c r="K52" s="110">
        <v>2287511</v>
      </c>
      <c r="L52" s="110">
        <v>15267891</v>
      </c>
      <c r="M52" s="110">
        <f t="shared" si="2"/>
        <v>5902231</v>
      </c>
      <c r="N52" s="110">
        <f t="shared" si="3"/>
        <v>2396636</v>
      </c>
      <c r="O52" s="110">
        <v>27491</v>
      </c>
      <c r="P52" s="110">
        <v>444783</v>
      </c>
      <c r="Q52" s="110">
        <v>1304500</v>
      </c>
      <c r="R52" s="110">
        <v>428888</v>
      </c>
      <c r="S52" s="110">
        <v>1042714</v>
      </c>
      <c r="T52" s="110">
        <v>190974</v>
      </c>
      <c r="U52" s="110">
        <v>3505595</v>
      </c>
      <c r="V52" s="110">
        <f t="shared" ref="V52:AA52" si="54">+SUM(D52,M52)</f>
        <v>29317821</v>
      </c>
      <c r="W52" s="110">
        <f t="shared" si="54"/>
        <v>10544335</v>
      </c>
      <c r="X52" s="110">
        <f t="shared" si="54"/>
        <v>1211023</v>
      </c>
      <c r="Y52" s="110">
        <f t="shared" si="54"/>
        <v>502845</v>
      </c>
      <c r="Z52" s="110">
        <f t="shared" si="54"/>
        <v>4390700</v>
      </c>
      <c r="AA52" s="110">
        <f t="shared" si="54"/>
        <v>1961282</v>
      </c>
      <c r="AB52" s="110">
        <f t="shared" si="41"/>
        <v>5635545</v>
      </c>
      <c r="AC52" s="110">
        <f t="shared" si="32"/>
        <v>2478485</v>
      </c>
      <c r="AD52" s="110">
        <f t="shared" si="33"/>
        <v>18773486</v>
      </c>
    </row>
    <row r="53" spans="1:30" s="112" customFormat="1" ht="12.75" customHeight="1">
      <c r="A53" s="108" t="s">
        <v>682</v>
      </c>
      <c r="B53" s="109" t="s">
        <v>681</v>
      </c>
      <c r="C53" s="108" t="s">
        <v>325</v>
      </c>
      <c r="D53" s="110">
        <f t="shared" si="0"/>
        <v>19328638</v>
      </c>
      <c r="E53" s="110">
        <f t="shared" si="1"/>
        <v>6785303</v>
      </c>
      <c r="F53" s="110">
        <v>1891214</v>
      </c>
      <c r="G53" s="110">
        <v>15993</v>
      </c>
      <c r="H53" s="110">
        <v>1429400</v>
      </c>
      <c r="I53" s="110">
        <v>3061873</v>
      </c>
      <c r="J53" s="110">
        <v>5045608</v>
      </c>
      <c r="K53" s="110">
        <v>386823</v>
      </c>
      <c r="L53" s="110">
        <v>12543335</v>
      </c>
      <c r="M53" s="110">
        <f t="shared" si="2"/>
        <v>1064190</v>
      </c>
      <c r="N53" s="110">
        <f t="shared" si="3"/>
        <v>199263</v>
      </c>
      <c r="O53" s="110">
        <v>440</v>
      </c>
      <c r="P53" s="110">
        <v>0</v>
      </c>
      <c r="Q53" s="110">
        <v>0</v>
      </c>
      <c r="R53" s="110">
        <v>146583</v>
      </c>
      <c r="S53" s="110">
        <v>599831</v>
      </c>
      <c r="T53" s="110">
        <v>52240</v>
      </c>
      <c r="U53" s="110">
        <v>864927</v>
      </c>
      <c r="V53" s="110">
        <f t="shared" ref="V53:AA53" si="55">+SUM(D53,M53)</f>
        <v>20392828</v>
      </c>
      <c r="W53" s="110">
        <f t="shared" si="55"/>
        <v>6984566</v>
      </c>
      <c r="X53" s="110">
        <f t="shared" si="55"/>
        <v>1891654</v>
      </c>
      <c r="Y53" s="110">
        <f t="shared" si="55"/>
        <v>15993</v>
      </c>
      <c r="Z53" s="110">
        <f t="shared" si="55"/>
        <v>1429400</v>
      </c>
      <c r="AA53" s="110">
        <f t="shared" si="55"/>
        <v>3208456</v>
      </c>
      <c r="AB53" s="110">
        <f t="shared" si="41"/>
        <v>5645439</v>
      </c>
      <c r="AC53" s="110">
        <f t="shared" si="32"/>
        <v>439063</v>
      </c>
      <c r="AD53" s="110">
        <f t="shared" si="33"/>
        <v>13408262</v>
      </c>
    </row>
    <row r="54" spans="1:30" s="112" customFormat="1" ht="12.75" customHeight="1">
      <c r="A54" s="108" t="s">
        <v>698</v>
      </c>
      <c r="B54" s="109" t="s">
        <v>697</v>
      </c>
      <c r="C54" s="108" t="s">
        <v>325</v>
      </c>
      <c r="D54" s="110">
        <f t="shared" ref="D54:AD54" si="56">SUM(D7:D53)</f>
        <v>1974450600.0203629</v>
      </c>
      <c r="E54" s="110">
        <f t="shared" si="56"/>
        <v>647636785</v>
      </c>
      <c r="F54" s="110">
        <f t="shared" si="56"/>
        <v>85409842</v>
      </c>
      <c r="G54" s="110">
        <f t="shared" si="56"/>
        <v>7534474</v>
      </c>
      <c r="H54" s="110">
        <f t="shared" si="56"/>
        <v>150561258</v>
      </c>
      <c r="I54" s="110">
        <f t="shared" si="56"/>
        <v>258063986</v>
      </c>
      <c r="J54" s="110">
        <f t="shared" si="56"/>
        <v>305687469</v>
      </c>
      <c r="K54" s="110">
        <f t="shared" si="56"/>
        <v>146067225</v>
      </c>
      <c r="L54" s="110">
        <f t="shared" si="56"/>
        <v>1326813815.0203629</v>
      </c>
      <c r="M54" s="110">
        <f t="shared" si="56"/>
        <v>217732694.70463711</v>
      </c>
      <c r="N54" s="110">
        <f t="shared" si="56"/>
        <v>53757812</v>
      </c>
      <c r="O54" s="110">
        <f t="shared" si="56"/>
        <v>5352899</v>
      </c>
      <c r="P54" s="110">
        <f t="shared" si="56"/>
        <v>1233572</v>
      </c>
      <c r="Q54" s="110">
        <f t="shared" si="56"/>
        <v>13924213</v>
      </c>
      <c r="R54" s="110">
        <f t="shared" si="56"/>
        <v>25427651</v>
      </c>
      <c r="S54" s="110">
        <f t="shared" si="56"/>
        <v>65091992</v>
      </c>
      <c r="T54" s="110">
        <f t="shared" si="56"/>
        <v>7819477</v>
      </c>
      <c r="U54" s="110">
        <f t="shared" si="56"/>
        <v>163974882.70463711</v>
      </c>
      <c r="V54" s="110">
        <f t="shared" si="56"/>
        <v>2192183294.7249999</v>
      </c>
      <c r="W54" s="110">
        <f t="shared" si="56"/>
        <v>701394597</v>
      </c>
      <c r="X54" s="110">
        <f t="shared" si="56"/>
        <v>90762741</v>
      </c>
      <c r="Y54" s="110">
        <f t="shared" si="56"/>
        <v>8768046</v>
      </c>
      <c r="Z54" s="110">
        <f t="shared" si="56"/>
        <v>164485471</v>
      </c>
      <c r="AA54" s="110">
        <f t="shared" si="56"/>
        <v>283491637</v>
      </c>
      <c r="AB54" s="110">
        <f t="shared" si="56"/>
        <v>370779461</v>
      </c>
      <c r="AC54" s="110">
        <f t="shared" si="56"/>
        <v>153886702</v>
      </c>
      <c r="AD54" s="110">
        <f t="shared" si="56"/>
        <v>1490788697.7249999</v>
      </c>
    </row>
  </sheetData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ゴシック,標準"&amp;14廃棄物処理事業経費（市区町村及び一部事務組合・広域連合の合計）【歳入】（平成29年度実績）</oddHeader>
  </headerFooter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0.25" style="125" customWidth="1"/>
    <col min="4" max="87" width="14.75" style="127" customWidth="1"/>
    <col min="88" max="16384" width="9" style="125"/>
  </cols>
  <sheetData>
    <row r="1" spans="1:87" s="119" customFormat="1" ht="17.25">
      <c r="A1" s="114" t="s">
        <v>709</v>
      </c>
      <c r="B1" s="117"/>
      <c r="C1" s="117"/>
      <c r="D1" s="117"/>
      <c r="E1" s="117"/>
      <c r="F1" s="117"/>
      <c r="G1" s="117"/>
      <c r="H1" s="118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</row>
    <row r="2" spans="1:87" s="33" customFormat="1">
      <c r="A2" s="142" t="s">
        <v>197</v>
      </c>
      <c r="B2" s="142" t="s">
        <v>192</v>
      </c>
      <c r="C2" s="149" t="s">
        <v>194</v>
      </c>
      <c r="D2" s="48" t="s">
        <v>207</v>
      </c>
      <c r="E2" s="49"/>
      <c r="F2" s="49"/>
      <c r="G2" s="49"/>
      <c r="H2" s="49"/>
      <c r="I2" s="49"/>
      <c r="J2" s="49"/>
      <c r="K2" s="50"/>
      <c r="L2" s="49"/>
      <c r="M2" s="49"/>
      <c r="N2" s="49"/>
      <c r="O2" s="49"/>
      <c r="P2" s="49"/>
      <c r="Q2" s="49"/>
      <c r="R2" s="49"/>
      <c r="S2" s="49"/>
      <c r="T2" s="49"/>
      <c r="U2" s="50"/>
      <c r="V2" s="50"/>
      <c r="W2" s="50"/>
      <c r="X2" s="49"/>
      <c r="Y2" s="49"/>
      <c r="Z2" s="49"/>
      <c r="AA2" s="49"/>
      <c r="AB2" s="49"/>
      <c r="AC2" s="49"/>
      <c r="AD2" s="49"/>
      <c r="AE2" s="51"/>
      <c r="AF2" s="48" t="s">
        <v>208</v>
      </c>
      <c r="AG2" s="49"/>
      <c r="AH2" s="49"/>
      <c r="AI2" s="49"/>
      <c r="AJ2" s="49"/>
      <c r="AK2" s="49"/>
      <c r="AL2" s="49"/>
      <c r="AM2" s="50"/>
      <c r="AN2" s="49"/>
      <c r="AO2" s="49"/>
      <c r="AP2" s="49"/>
      <c r="AQ2" s="49"/>
      <c r="AR2" s="49"/>
      <c r="AS2" s="49"/>
      <c r="AT2" s="49"/>
      <c r="AU2" s="49"/>
      <c r="AV2" s="49"/>
      <c r="AW2" s="50"/>
      <c r="AX2" s="50"/>
      <c r="AY2" s="50"/>
      <c r="AZ2" s="50"/>
      <c r="BA2" s="50"/>
      <c r="BB2" s="50"/>
      <c r="BC2" s="49"/>
      <c r="BD2" s="49"/>
      <c r="BE2" s="49"/>
      <c r="BF2" s="49"/>
      <c r="BG2" s="51"/>
      <c r="BH2" s="48" t="s">
        <v>209</v>
      </c>
      <c r="BI2" s="49"/>
      <c r="BJ2" s="49"/>
      <c r="BK2" s="49"/>
      <c r="BL2" s="49"/>
      <c r="BM2" s="49"/>
      <c r="BN2" s="49"/>
      <c r="BO2" s="50"/>
      <c r="BP2" s="49"/>
      <c r="BQ2" s="49"/>
      <c r="BR2" s="49"/>
      <c r="BS2" s="49"/>
      <c r="BT2" s="49"/>
      <c r="BU2" s="49"/>
      <c r="BV2" s="49"/>
      <c r="BW2" s="49"/>
      <c r="BX2" s="49"/>
      <c r="BY2" s="50"/>
      <c r="BZ2" s="50"/>
      <c r="CA2" s="50"/>
      <c r="CB2" s="50"/>
      <c r="CC2" s="50"/>
      <c r="CD2" s="50"/>
      <c r="CE2" s="49"/>
      <c r="CF2" s="49"/>
      <c r="CG2" s="49"/>
      <c r="CH2" s="49"/>
      <c r="CI2" s="51"/>
    </row>
    <row r="3" spans="1:87" s="33" customFormat="1">
      <c r="A3" s="143"/>
      <c r="B3" s="143"/>
      <c r="C3" s="147"/>
      <c r="D3" s="55" t="s">
        <v>104</v>
      </c>
      <c r="E3" s="49"/>
      <c r="F3" s="49"/>
      <c r="G3" s="49"/>
      <c r="H3" s="49"/>
      <c r="I3" s="49"/>
      <c r="J3" s="49"/>
      <c r="K3" s="56"/>
      <c r="L3" s="57" t="s">
        <v>105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8"/>
      <c r="AC3" s="59"/>
      <c r="AD3" s="60" t="s">
        <v>3</v>
      </c>
      <c r="AE3" s="61" t="s">
        <v>4</v>
      </c>
      <c r="AF3" s="55" t="s">
        <v>104</v>
      </c>
      <c r="AG3" s="49"/>
      <c r="AH3" s="49"/>
      <c r="AI3" s="49"/>
      <c r="AJ3" s="49"/>
      <c r="AK3" s="49"/>
      <c r="AL3" s="49"/>
      <c r="AM3" s="56"/>
      <c r="AN3" s="57" t="s">
        <v>105</v>
      </c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58"/>
      <c r="BE3" s="59"/>
      <c r="BF3" s="60" t="s">
        <v>3</v>
      </c>
      <c r="BG3" s="61" t="s">
        <v>4</v>
      </c>
      <c r="BH3" s="55" t="s">
        <v>104</v>
      </c>
      <c r="BI3" s="49"/>
      <c r="BJ3" s="49"/>
      <c r="BK3" s="49"/>
      <c r="BL3" s="49"/>
      <c r="BM3" s="49"/>
      <c r="BN3" s="49"/>
      <c r="BO3" s="56"/>
      <c r="BP3" s="57" t="s">
        <v>105</v>
      </c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58"/>
      <c r="CG3" s="59"/>
      <c r="CH3" s="60" t="s">
        <v>3</v>
      </c>
      <c r="CI3" s="61" t="s">
        <v>4</v>
      </c>
    </row>
    <row r="4" spans="1:87" s="33" customFormat="1" ht="13.5" customHeight="1">
      <c r="A4" s="143"/>
      <c r="B4" s="143"/>
      <c r="C4" s="147"/>
      <c r="D4" s="61" t="s">
        <v>2</v>
      </c>
      <c r="E4" s="60" t="s">
        <v>6</v>
      </c>
      <c r="F4" s="60"/>
      <c r="G4" s="65"/>
      <c r="H4" s="49"/>
      <c r="I4" s="66"/>
      <c r="J4" s="67" t="s">
        <v>210</v>
      </c>
      <c r="K4" s="141" t="s">
        <v>211</v>
      </c>
      <c r="L4" s="61" t="s">
        <v>2</v>
      </c>
      <c r="M4" s="55" t="s">
        <v>110</v>
      </c>
      <c r="N4" s="58"/>
      <c r="O4" s="58"/>
      <c r="P4" s="58"/>
      <c r="Q4" s="59"/>
      <c r="R4" s="55" t="s">
        <v>9</v>
      </c>
      <c r="S4" s="49"/>
      <c r="T4" s="49"/>
      <c r="U4" s="66"/>
      <c r="V4" s="60" t="s">
        <v>212</v>
      </c>
      <c r="W4" s="55" t="s">
        <v>11</v>
      </c>
      <c r="X4" s="57"/>
      <c r="Y4" s="58"/>
      <c r="Z4" s="58"/>
      <c r="AA4" s="59"/>
      <c r="AB4" s="68" t="s">
        <v>213</v>
      </c>
      <c r="AC4" s="68" t="s">
        <v>13</v>
      </c>
      <c r="AD4" s="61"/>
      <c r="AE4" s="61"/>
      <c r="AF4" s="61" t="s">
        <v>2</v>
      </c>
      <c r="AG4" s="60" t="s">
        <v>6</v>
      </c>
      <c r="AH4" s="60"/>
      <c r="AI4" s="65"/>
      <c r="AJ4" s="49"/>
      <c r="AK4" s="66"/>
      <c r="AL4" s="67" t="s">
        <v>210</v>
      </c>
      <c r="AM4" s="141" t="s">
        <v>211</v>
      </c>
      <c r="AN4" s="61" t="s">
        <v>2</v>
      </c>
      <c r="AO4" s="55" t="s">
        <v>110</v>
      </c>
      <c r="AP4" s="58"/>
      <c r="AQ4" s="58"/>
      <c r="AR4" s="58"/>
      <c r="AS4" s="59"/>
      <c r="AT4" s="55" t="s">
        <v>9</v>
      </c>
      <c r="AU4" s="49"/>
      <c r="AV4" s="49"/>
      <c r="AW4" s="66"/>
      <c r="AX4" s="60" t="s">
        <v>212</v>
      </c>
      <c r="AY4" s="55" t="s">
        <v>11</v>
      </c>
      <c r="AZ4" s="69"/>
      <c r="BA4" s="70"/>
      <c r="BB4" s="58"/>
      <c r="BC4" s="59"/>
      <c r="BD4" s="68" t="s">
        <v>213</v>
      </c>
      <c r="BE4" s="68" t="s">
        <v>13</v>
      </c>
      <c r="BF4" s="61"/>
      <c r="BG4" s="61"/>
      <c r="BH4" s="61" t="s">
        <v>2</v>
      </c>
      <c r="BI4" s="60" t="s">
        <v>6</v>
      </c>
      <c r="BJ4" s="60"/>
      <c r="BK4" s="65"/>
      <c r="BL4" s="49"/>
      <c r="BM4" s="66"/>
      <c r="BN4" s="67" t="s">
        <v>210</v>
      </c>
      <c r="BO4" s="141" t="s">
        <v>211</v>
      </c>
      <c r="BP4" s="61" t="s">
        <v>2</v>
      </c>
      <c r="BQ4" s="55" t="s">
        <v>110</v>
      </c>
      <c r="BR4" s="58"/>
      <c r="BS4" s="58"/>
      <c r="BT4" s="58"/>
      <c r="BU4" s="59"/>
      <c r="BV4" s="55" t="s">
        <v>9</v>
      </c>
      <c r="BW4" s="49"/>
      <c r="BX4" s="49"/>
      <c r="BY4" s="66"/>
      <c r="BZ4" s="60" t="s">
        <v>212</v>
      </c>
      <c r="CA4" s="55" t="s">
        <v>11</v>
      </c>
      <c r="CB4" s="58"/>
      <c r="CC4" s="58"/>
      <c r="CD4" s="58"/>
      <c r="CE4" s="59"/>
      <c r="CF4" s="68" t="s">
        <v>213</v>
      </c>
      <c r="CG4" s="68" t="s">
        <v>13</v>
      </c>
      <c r="CH4" s="61"/>
      <c r="CI4" s="61"/>
    </row>
    <row r="5" spans="1:87" s="33" customFormat="1" ht="23.25" customHeight="1">
      <c r="A5" s="143"/>
      <c r="B5" s="143"/>
      <c r="C5" s="147"/>
      <c r="D5" s="61"/>
      <c r="E5" s="61" t="s">
        <v>2</v>
      </c>
      <c r="F5" s="67" t="s">
        <v>19</v>
      </c>
      <c r="G5" s="67" t="s">
        <v>220</v>
      </c>
      <c r="H5" s="67" t="s">
        <v>221</v>
      </c>
      <c r="I5" s="67" t="s">
        <v>219</v>
      </c>
      <c r="J5" s="72"/>
      <c r="K5" s="141"/>
      <c r="L5" s="61"/>
      <c r="M5" s="61" t="s">
        <v>199</v>
      </c>
      <c r="N5" s="61" t="s">
        <v>106</v>
      </c>
      <c r="O5" s="61" t="s">
        <v>107</v>
      </c>
      <c r="P5" s="61" t="s">
        <v>108</v>
      </c>
      <c r="Q5" s="61" t="s">
        <v>109</v>
      </c>
      <c r="R5" s="61" t="s">
        <v>2</v>
      </c>
      <c r="S5" s="60" t="s">
        <v>222</v>
      </c>
      <c r="T5" s="60" t="s">
        <v>223</v>
      </c>
      <c r="U5" s="60" t="s">
        <v>224</v>
      </c>
      <c r="V5" s="61"/>
      <c r="W5" s="61" t="s">
        <v>199</v>
      </c>
      <c r="X5" s="60" t="s">
        <v>222</v>
      </c>
      <c r="Y5" s="60" t="s">
        <v>223</v>
      </c>
      <c r="Z5" s="60" t="s">
        <v>224</v>
      </c>
      <c r="AA5" s="68" t="s">
        <v>225</v>
      </c>
      <c r="AB5" s="61"/>
      <c r="AC5" s="61"/>
      <c r="AD5" s="61"/>
      <c r="AE5" s="61"/>
      <c r="AF5" s="61"/>
      <c r="AG5" s="61" t="s">
        <v>2</v>
      </c>
      <c r="AH5" s="67" t="s">
        <v>19</v>
      </c>
      <c r="AI5" s="67" t="s">
        <v>220</v>
      </c>
      <c r="AJ5" s="67" t="s">
        <v>221</v>
      </c>
      <c r="AK5" s="67" t="s">
        <v>219</v>
      </c>
      <c r="AL5" s="72"/>
      <c r="AM5" s="141"/>
      <c r="AN5" s="61"/>
      <c r="AO5" s="61" t="s">
        <v>199</v>
      </c>
      <c r="AP5" s="61" t="s">
        <v>106</v>
      </c>
      <c r="AQ5" s="61" t="s">
        <v>107</v>
      </c>
      <c r="AR5" s="61" t="s">
        <v>108</v>
      </c>
      <c r="AS5" s="61" t="s">
        <v>109</v>
      </c>
      <c r="AT5" s="61" t="s">
        <v>2</v>
      </c>
      <c r="AU5" s="60" t="s">
        <v>222</v>
      </c>
      <c r="AV5" s="60" t="s">
        <v>223</v>
      </c>
      <c r="AW5" s="60" t="s">
        <v>224</v>
      </c>
      <c r="AX5" s="61"/>
      <c r="AY5" s="61" t="s">
        <v>199</v>
      </c>
      <c r="AZ5" s="60" t="s">
        <v>222</v>
      </c>
      <c r="BA5" s="60" t="s">
        <v>223</v>
      </c>
      <c r="BB5" s="60" t="s">
        <v>224</v>
      </c>
      <c r="BC5" s="68" t="s">
        <v>225</v>
      </c>
      <c r="BD5" s="61"/>
      <c r="BE5" s="61"/>
      <c r="BF5" s="61"/>
      <c r="BG5" s="61"/>
      <c r="BH5" s="61"/>
      <c r="BI5" s="61" t="s">
        <v>2</v>
      </c>
      <c r="BJ5" s="67" t="s">
        <v>19</v>
      </c>
      <c r="BK5" s="67" t="s">
        <v>220</v>
      </c>
      <c r="BL5" s="67" t="s">
        <v>221</v>
      </c>
      <c r="BM5" s="67" t="s">
        <v>219</v>
      </c>
      <c r="BN5" s="72"/>
      <c r="BO5" s="141"/>
      <c r="BP5" s="61"/>
      <c r="BQ5" s="61" t="s">
        <v>199</v>
      </c>
      <c r="BR5" s="61" t="s">
        <v>106</v>
      </c>
      <c r="BS5" s="61" t="s">
        <v>107</v>
      </c>
      <c r="BT5" s="61" t="s">
        <v>108</v>
      </c>
      <c r="BU5" s="61" t="s">
        <v>109</v>
      </c>
      <c r="BV5" s="61" t="s">
        <v>2</v>
      </c>
      <c r="BW5" s="60" t="s">
        <v>222</v>
      </c>
      <c r="BX5" s="60" t="s">
        <v>223</v>
      </c>
      <c r="BY5" s="60" t="s">
        <v>224</v>
      </c>
      <c r="BZ5" s="61"/>
      <c r="CA5" s="61" t="s">
        <v>199</v>
      </c>
      <c r="CB5" s="60" t="s">
        <v>222</v>
      </c>
      <c r="CC5" s="60" t="s">
        <v>223</v>
      </c>
      <c r="CD5" s="60" t="s">
        <v>224</v>
      </c>
      <c r="CE5" s="68" t="s">
        <v>225</v>
      </c>
      <c r="CF5" s="61"/>
      <c r="CG5" s="61"/>
      <c r="CH5" s="61"/>
      <c r="CI5" s="61"/>
    </row>
    <row r="6" spans="1:87" s="34" customFormat="1">
      <c r="A6" s="144"/>
      <c r="B6" s="144"/>
      <c r="C6" s="148"/>
      <c r="D6" s="76" t="s">
        <v>26</v>
      </c>
      <c r="E6" s="76" t="s">
        <v>27</v>
      </c>
      <c r="F6" s="77" t="s">
        <v>27</v>
      </c>
      <c r="G6" s="77" t="s">
        <v>27</v>
      </c>
      <c r="H6" s="77" t="s">
        <v>27</v>
      </c>
      <c r="I6" s="77" t="s">
        <v>27</v>
      </c>
      <c r="J6" s="78" t="s">
        <v>27</v>
      </c>
      <c r="K6" s="78" t="s">
        <v>27</v>
      </c>
      <c r="L6" s="76" t="s">
        <v>27</v>
      </c>
      <c r="M6" s="76" t="s">
        <v>27</v>
      </c>
      <c r="N6" s="76" t="s">
        <v>27</v>
      </c>
      <c r="O6" s="76" t="s">
        <v>27</v>
      </c>
      <c r="P6" s="76" t="s">
        <v>27</v>
      </c>
      <c r="Q6" s="76" t="s">
        <v>27</v>
      </c>
      <c r="R6" s="76" t="s">
        <v>27</v>
      </c>
      <c r="S6" s="79" t="s">
        <v>27</v>
      </c>
      <c r="T6" s="79" t="s">
        <v>27</v>
      </c>
      <c r="U6" s="79" t="s">
        <v>27</v>
      </c>
      <c r="V6" s="76" t="s">
        <v>27</v>
      </c>
      <c r="W6" s="76" t="s">
        <v>27</v>
      </c>
      <c r="X6" s="76" t="s">
        <v>27</v>
      </c>
      <c r="Y6" s="76" t="s">
        <v>27</v>
      </c>
      <c r="Z6" s="76" t="s">
        <v>27</v>
      </c>
      <c r="AA6" s="76" t="s">
        <v>27</v>
      </c>
      <c r="AB6" s="76" t="s">
        <v>27</v>
      </c>
      <c r="AC6" s="76" t="s">
        <v>27</v>
      </c>
      <c r="AD6" s="76" t="s">
        <v>27</v>
      </c>
      <c r="AE6" s="76" t="s">
        <v>27</v>
      </c>
      <c r="AF6" s="76" t="s">
        <v>26</v>
      </c>
      <c r="AG6" s="76" t="s">
        <v>27</v>
      </c>
      <c r="AH6" s="77" t="s">
        <v>27</v>
      </c>
      <c r="AI6" s="77" t="s">
        <v>27</v>
      </c>
      <c r="AJ6" s="77" t="s">
        <v>27</v>
      </c>
      <c r="AK6" s="77" t="s">
        <v>27</v>
      </c>
      <c r="AL6" s="78" t="s">
        <v>27</v>
      </c>
      <c r="AM6" s="78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6" t="s">
        <v>27</v>
      </c>
      <c r="AU6" s="79" t="s">
        <v>27</v>
      </c>
      <c r="AV6" s="79" t="s">
        <v>27</v>
      </c>
      <c r="AW6" s="79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27</v>
      </c>
      <c r="BH6" s="76" t="s">
        <v>26</v>
      </c>
      <c r="BI6" s="76" t="s">
        <v>27</v>
      </c>
      <c r="BJ6" s="77" t="s">
        <v>27</v>
      </c>
      <c r="BK6" s="77" t="s">
        <v>27</v>
      </c>
      <c r="BL6" s="77" t="s">
        <v>27</v>
      </c>
      <c r="BM6" s="77" t="s">
        <v>27</v>
      </c>
      <c r="BN6" s="78" t="s">
        <v>27</v>
      </c>
      <c r="BO6" s="78" t="s">
        <v>27</v>
      </c>
      <c r="BP6" s="76" t="s">
        <v>27</v>
      </c>
      <c r="BQ6" s="76" t="s">
        <v>27</v>
      </c>
      <c r="BR6" s="77" t="s">
        <v>27</v>
      </c>
      <c r="BS6" s="77" t="s">
        <v>27</v>
      </c>
      <c r="BT6" s="77" t="s">
        <v>27</v>
      </c>
      <c r="BU6" s="77" t="s">
        <v>27</v>
      </c>
      <c r="BV6" s="76" t="s">
        <v>27</v>
      </c>
      <c r="BW6" s="79" t="s">
        <v>27</v>
      </c>
      <c r="BX6" s="79" t="s">
        <v>27</v>
      </c>
      <c r="BY6" s="79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27</v>
      </c>
    </row>
    <row r="7" spans="1:87" s="112" customFormat="1" ht="12.75" customHeight="1">
      <c r="A7" s="108" t="s">
        <v>327</v>
      </c>
      <c r="B7" s="109" t="s">
        <v>328</v>
      </c>
      <c r="C7" s="108" t="s">
        <v>325</v>
      </c>
      <c r="D7" s="110">
        <f t="shared" ref="D7:D53" si="0">+SUM(E7,J7)</f>
        <v>17815278</v>
      </c>
      <c r="E7" s="110">
        <f t="shared" ref="E7:E53" si="1">+SUM(F7:I7)</f>
        <v>17586583</v>
      </c>
      <c r="F7" s="110">
        <v>127202</v>
      </c>
      <c r="G7" s="110">
        <v>13577034</v>
      </c>
      <c r="H7" s="110">
        <v>3784999</v>
      </c>
      <c r="I7" s="110">
        <v>97348</v>
      </c>
      <c r="J7" s="110">
        <v>228695</v>
      </c>
      <c r="K7" s="110">
        <v>4193291</v>
      </c>
      <c r="L7" s="110">
        <f t="shared" ref="L7:L53" si="2">+SUM(M7,R7,V7,W7,AC7)</f>
        <v>64658659</v>
      </c>
      <c r="M7" s="110">
        <f t="shared" ref="M7:M53" si="3">+SUM(N7:Q7)</f>
        <v>11782108</v>
      </c>
      <c r="N7" s="110">
        <v>9564164</v>
      </c>
      <c r="O7" s="110">
        <v>1220442</v>
      </c>
      <c r="P7" s="110">
        <v>795950</v>
      </c>
      <c r="Q7" s="110">
        <v>201552</v>
      </c>
      <c r="R7" s="110">
        <f t="shared" ref="R7:R53" si="4">+SUM(S7:U7)</f>
        <v>11432021</v>
      </c>
      <c r="S7" s="110">
        <v>1542976</v>
      </c>
      <c r="T7" s="110">
        <v>8030816</v>
      </c>
      <c r="U7" s="110">
        <v>1858229</v>
      </c>
      <c r="V7" s="110">
        <v>409727</v>
      </c>
      <c r="W7" s="110">
        <f t="shared" ref="W7:W53" si="5">+SUM(X7:AA7)</f>
        <v>40975601</v>
      </c>
      <c r="X7" s="110">
        <v>19262070</v>
      </c>
      <c r="Y7" s="110">
        <v>16601354</v>
      </c>
      <c r="Z7" s="110">
        <v>3508156</v>
      </c>
      <c r="AA7" s="110">
        <v>1604021</v>
      </c>
      <c r="AB7" s="110">
        <v>11871219</v>
      </c>
      <c r="AC7" s="110">
        <v>59202</v>
      </c>
      <c r="AD7" s="110">
        <v>5141621</v>
      </c>
      <c r="AE7" s="110">
        <f t="shared" ref="AE7:AE53" si="6">+SUM(D7,L7,AD7)</f>
        <v>87615558</v>
      </c>
      <c r="AF7" s="110">
        <f t="shared" ref="AF7:AF53" si="7">+SUM(AG7,AL7)</f>
        <v>934528</v>
      </c>
      <c r="AG7" s="110">
        <f t="shared" ref="AG7:AG53" si="8">+SUM(AH7:AK7)</f>
        <v>909406</v>
      </c>
      <c r="AH7" s="110">
        <v>0</v>
      </c>
      <c r="AI7" s="110">
        <v>196161</v>
      </c>
      <c r="AJ7" s="110">
        <v>669153</v>
      </c>
      <c r="AK7" s="110">
        <v>44092</v>
      </c>
      <c r="AL7" s="110">
        <v>25122</v>
      </c>
      <c r="AM7" s="110">
        <v>105282</v>
      </c>
      <c r="AN7" s="110">
        <f t="shared" ref="AN7:AN53" si="9">+SUM(AO7,AT7,AX7,AY7,BE7)</f>
        <v>7604143</v>
      </c>
      <c r="AO7" s="110">
        <f t="shared" ref="AO7:AO53" si="10">+SUM(AP7:AS7)</f>
        <v>1192705</v>
      </c>
      <c r="AP7" s="110">
        <v>854579</v>
      </c>
      <c r="AQ7" s="110">
        <v>137323</v>
      </c>
      <c r="AR7" s="110">
        <v>159247</v>
      </c>
      <c r="AS7" s="110">
        <v>41556</v>
      </c>
      <c r="AT7" s="110">
        <f t="shared" ref="AT7:AT53" si="11">+SUM(AU7:AW7)</f>
        <v>2277634</v>
      </c>
      <c r="AU7" s="110">
        <v>248875</v>
      </c>
      <c r="AV7" s="110">
        <v>1870650</v>
      </c>
      <c r="AW7" s="110">
        <v>158109</v>
      </c>
      <c r="AX7" s="110">
        <v>40027</v>
      </c>
      <c r="AY7" s="110">
        <f t="shared" ref="AY7:AY53" si="12">+SUM(AZ7:BC7)</f>
        <v>4089709</v>
      </c>
      <c r="AZ7" s="110">
        <v>2436300</v>
      </c>
      <c r="BA7" s="110">
        <v>1216185</v>
      </c>
      <c r="BB7" s="110">
        <v>188971</v>
      </c>
      <c r="BC7" s="110">
        <v>248253</v>
      </c>
      <c r="BD7" s="110">
        <v>2643472</v>
      </c>
      <c r="BE7" s="110">
        <v>4068</v>
      </c>
      <c r="BF7" s="110">
        <v>603058</v>
      </c>
      <c r="BG7" s="110">
        <f t="shared" ref="BG7:BG53" si="13">+SUM(BF7,AN7,AF7)</f>
        <v>9141729</v>
      </c>
      <c r="BH7" s="110">
        <f t="shared" ref="BH7:BV7" si="14">SUM(D7,AF7)</f>
        <v>18749806</v>
      </c>
      <c r="BI7" s="110">
        <f t="shared" si="14"/>
        <v>18495989</v>
      </c>
      <c r="BJ7" s="110">
        <f t="shared" si="14"/>
        <v>127202</v>
      </c>
      <c r="BK7" s="110">
        <f t="shared" si="14"/>
        <v>13773195</v>
      </c>
      <c r="BL7" s="110">
        <f t="shared" si="14"/>
        <v>4454152</v>
      </c>
      <c r="BM7" s="110">
        <f t="shared" si="14"/>
        <v>141440</v>
      </c>
      <c r="BN7" s="110">
        <f t="shared" si="14"/>
        <v>253817</v>
      </c>
      <c r="BO7" s="111">
        <f t="shared" si="14"/>
        <v>4298573</v>
      </c>
      <c r="BP7" s="110">
        <f t="shared" si="14"/>
        <v>72262802</v>
      </c>
      <c r="BQ7" s="110">
        <f t="shared" si="14"/>
        <v>12974813</v>
      </c>
      <c r="BR7" s="110">
        <f t="shared" si="14"/>
        <v>10418743</v>
      </c>
      <c r="BS7" s="110">
        <f t="shared" si="14"/>
        <v>1357765</v>
      </c>
      <c r="BT7" s="110">
        <f t="shared" si="14"/>
        <v>955197</v>
      </c>
      <c r="BU7" s="110">
        <f t="shared" si="14"/>
        <v>243108</v>
      </c>
      <c r="BV7" s="110">
        <f t="shared" si="14"/>
        <v>13709655</v>
      </c>
      <c r="BW7" s="110">
        <f t="shared" ref="BW7:CI7" si="15">SUM(S7,AU7)</f>
        <v>1791851</v>
      </c>
      <c r="BX7" s="110">
        <f t="shared" si="15"/>
        <v>9901466</v>
      </c>
      <c r="BY7" s="110">
        <f t="shared" si="15"/>
        <v>2016338</v>
      </c>
      <c r="BZ7" s="110">
        <f t="shared" si="15"/>
        <v>449754</v>
      </c>
      <c r="CA7" s="110">
        <f t="shared" si="15"/>
        <v>45065310</v>
      </c>
      <c r="CB7" s="110">
        <f t="shared" si="15"/>
        <v>21698370</v>
      </c>
      <c r="CC7" s="110">
        <f t="shared" si="15"/>
        <v>17817539</v>
      </c>
      <c r="CD7" s="110">
        <f t="shared" si="15"/>
        <v>3697127</v>
      </c>
      <c r="CE7" s="110">
        <f t="shared" si="15"/>
        <v>1852274</v>
      </c>
      <c r="CF7" s="111">
        <f t="shared" si="15"/>
        <v>14514691</v>
      </c>
      <c r="CG7" s="110">
        <f t="shared" si="15"/>
        <v>63270</v>
      </c>
      <c r="CH7" s="110">
        <f t="shared" si="15"/>
        <v>5744679</v>
      </c>
      <c r="CI7" s="110">
        <f t="shared" si="15"/>
        <v>96757287</v>
      </c>
    </row>
    <row r="8" spans="1:87" s="112" customFormat="1" ht="12.75" customHeight="1">
      <c r="A8" s="108" t="s">
        <v>358</v>
      </c>
      <c r="B8" s="109" t="s">
        <v>359</v>
      </c>
      <c r="C8" s="108" t="s">
        <v>360</v>
      </c>
      <c r="D8" s="110">
        <f t="shared" si="0"/>
        <v>1374027</v>
      </c>
      <c r="E8" s="110">
        <f t="shared" si="1"/>
        <v>1255531</v>
      </c>
      <c r="F8" s="110">
        <v>857</v>
      </c>
      <c r="G8" s="110">
        <v>725014</v>
      </c>
      <c r="H8" s="110">
        <v>489365</v>
      </c>
      <c r="I8" s="110">
        <v>40295</v>
      </c>
      <c r="J8" s="110">
        <v>118496</v>
      </c>
      <c r="K8" s="110">
        <v>553814</v>
      </c>
      <c r="L8" s="110">
        <f t="shared" si="2"/>
        <v>14061943</v>
      </c>
      <c r="M8" s="110">
        <f t="shared" si="3"/>
        <v>2290419</v>
      </c>
      <c r="N8" s="110">
        <v>1788895</v>
      </c>
      <c r="O8" s="110">
        <v>350131</v>
      </c>
      <c r="P8" s="110">
        <v>101867</v>
      </c>
      <c r="Q8" s="110">
        <v>49526</v>
      </c>
      <c r="R8" s="110">
        <f t="shared" si="4"/>
        <v>2645849</v>
      </c>
      <c r="S8" s="110">
        <v>237574</v>
      </c>
      <c r="T8" s="110">
        <v>1981927</v>
      </c>
      <c r="U8" s="110">
        <v>426348</v>
      </c>
      <c r="V8" s="110">
        <v>49</v>
      </c>
      <c r="W8" s="110">
        <f t="shared" si="5"/>
        <v>9118228</v>
      </c>
      <c r="X8" s="110">
        <v>3366080</v>
      </c>
      <c r="Y8" s="110">
        <v>5208817</v>
      </c>
      <c r="Z8" s="110">
        <v>445826</v>
      </c>
      <c r="AA8" s="110">
        <v>97505</v>
      </c>
      <c r="AB8" s="110">
        <v>6190505</v>
      </c>
      <c r="AC8" s="110">
        <v>7398</v>
      </c>
      <c r="AD8" s="110">
        <v>692538</v>
      </c>
      <c r="AE8" s="110">
        <f t="shared" si="6"/>
        <v>16128508</v>
      </c>
      <c r="AF8" s="110">
        <f t="shared" si="7"/>
        <v>127103</v>
      </c>
      <c r="AG8" s="110">
        <f t="shared" si="8"/>
        <v>127103</v>
      </c>
      <c r="AH8" s="110">
        <v>0</v>
      </c>
      <c r="AI8" s="110">
        <v>109037</v>
      </c>
      <c r="AJ8" s="110">
        <v>0</v>
      </c>
      <c r="AK8" s="110">
        <v>18066</v>
      </c>
      <c r="AL8" s="110">
        <v>0</v>
      </c>
      <c r="AM8" s="110">
        <v>49862</v>
      </c>
      <c r="AN8" s="110">
        <f t="shared" si="9"/>
        <v>2533420</v>
      </c>
      <c r="AO8" s="110">
        <f t="shared" si="10"/>
        <v>453964</v>
      </c>
      <c r="AP8" s="110">
        <v>346513</v>
      </c>
      <c r="AQ8" s="110">
        <v>0</v>
      </c>
      <c r="AR8" s="110">
        <v>107451</v>
      </c>
      <c r="AS8" s="110">
        <v>0</v>
      </c>
      <c r="AT8" s="110">
        <f t="shared" si="11"/>
        <v>806476</v>
      </c>
      <c r="AU8" s="110">
        <v>14</v>
      </c>
      <c r="AV8" s="110">
        <v>780643</v>
      </c>
      <c r="AW8" s="110">
        <v>25819</v>
      </c>
      <c r="AX8" s="110">
        <v>0</v>
      </c>
      <c r="AY8" s="110">
        <f t="shared" si="12"/>
        <v>1269740</v>
      </c>
      <c r="AZ8" s="110">
        <v>79566</v>
      </c>
      <c r="BA8" s="110">
        <v>1089667</v>
      </c>
      <c r="BB8" s="110">
        <v>94892</v>
      </c>
      <c r="BC8" s="110">
        <v>5615</v>
      </c>
      <c r="BD8" s="110">
        <v>2530970</v>
      </c>
      <c r="BE8" s="110">
        <v>3240</v>
      </c>
      <c r="BF8" s="110">
        <v>95722</v>
      </c>
      <c r="BG8" s="110">
        <f t="shared" si="13"/>
        <v>2756245</v>
      </c>
      <c r="BH8" s="110">
        <f t="shared" ref="BH8:BO8" si="16">SUM(D8,AF8)</f>
        <v>1501130</v>
      </c>
      <c r="BI8" s="110">
        <f t="shared" si="16"/>
        <v>1382634</v>
      </c>
      <c r="BJ8" s="110">
        <f t="shared" si="16"/>
        <v>857</v>
      </c>
      <c r="BK8" s="110">
        <f t="shared" si="16"/>
        <v>834051</v>
      </c>
      <c r="BL8" s="110">
        <f t="shared" si="16"/>
        <v>489365</v>
      </c>
      <c r="BM8" s="110">
        <f t="shared" si="16"/>
        <v>58361</v>
      </c>
      <c r="BN8" s="110">
        <f t="shared" si="16"/>
        <v>118496</v>
      </c>
      <c r="BO8" s="111">
        <f t="shared" si="16"/>
        <v>603676</v>
      </c>
      <c r="BP8" s="110">
        <f t="shared" ref="BP8:BY8" si="17">SUM(L8,AN8)</f>
        <v>16595363</v>
      </c>
      <c r="BQ8" s="110">
        <f t="shared" si="17"/>
        <v>2744383</v>
      </c>
      <c r="BR8" s="110">
        <f t="shared" si="17"/>
        <v>2135408</v>
      </c>
      <c r="BS8" s="110">
        <f t="shared" si="17"/>
        <v>350131</v>
      </c>
      <c r="BT8" s="110">
        <f t="shared" si="17"/>
        <v>209318</v>
      </c>
      <c r="BU8" s="110">
        <f t="shared" si="17"/>
        <v>49526</v>
      </c>
      <c r="BV8" s="110">
        <f t="shared" si="17"/>
        <v>3452325</v>
      </c>
      <c r="BW8" s="110">
        <f t="shared" si="17"/>
        <v>237588</v>
      </c>
      <c r="BX8" s="110">
        <f t="shared" si="17"/>
        <v>2762570</v>
      </c>
      <c r="BY8" s="110">
        <f t="shared" si="17"/>
        <v>452167</v>
      </c>
      <c r="BZ8" s="110">
        <f t="shared" ref="BZ8:CI8" si="18">SUM(V8,AX8)</f>
        <v>49</v>
      </c>
      <c r="CA8" s="110">
        <f t="shared" si="18"/>
        <v>10387968</v>
      </c>
      <c r="CB8" s="110">
        <f t="shared" si="18"/>
        <v>3445646</v>
      </c>
      <c r="CC8" s="110">
        <f t="shared" si="18"/>
        <v>6298484</v>
      </c>
      <c r="CD8" s="110">
        <f t="shared" si="18"/>
        <v>540718</v>
      </c>
      <c r="CE8" s="110">
        <f t="shared" si="18"/>
        <v>103120</v>
      </c>
      <c r="CF8" s="111">
        <f t="shared" si="18"/>
        <v>8721475</v>
      </c>
      <c r="CG8" s="110">
        <f t="shared" si="18"/>
        <v>10638</v>
      </c>
      <c r="CH8" s="110">
        <f t="shared" si="18"/>
        <v>788260</v>
      </c>
      <c r="CI8" s="110">
        <f t="shared" si="18"/>
        <v>18884753</v>
      </c>
    </row>
    <row r="9" spans="1:87" s="112" customFormat="1" ht="12.75" customHeight="1">
      <c r="A9" s="108" t="s">
        <v>367</v>
      </c>
      <c r="B9" s="109" t="s">
        <v>368</v>
      </c>
      <c r="C9" s="108" t="s">
        <v>369</v>
      </c>
      <c r="D9" s="110">
        <f t="shared" si="0"/>
        <v>2001347</v>
      </c>
      <c r="E9" s="110">
        <f t="shared" si="1"/>
        <v>1967365</v>
      </c>
      <c r="F9" s="110">
        <v>0</v>
      </c>
      <c r="G9" s="110">
        <v>1905661</v>
      </c>
      <c r="H9" s="110">
        <v>57212</v>
      </c>
      <c r="I9" s="110">
        <v>4492</v>
      </c>
      <c r="J9" s="110">
        <v>33982</v>
      </c>
      <c r="K9" s="110">
        <v>199376</v>
      </c>
      <c r="L9" s="110">
        <f t="shared" si="2"/>
        <v>13635484</v>
      </c>
      <c r="M9" s="110">
        <f t="shared" si="3"/>
        <v>1982707</v>
      </c>
      <c r="N9" s="110">
        <v>1261322</v>
      </c>
      <c r="O9" s="110">
        <v>266273</v>
      </c>
      <c r="P9" s="110">
        <v>392411</v>
      </c>
      <c r="Q9" s="110">
        <v>62701</v>
      </c>
      <c r="R9" s="110">
        <f t="shared" si="4"/>
        <v>3087105</v>
      </c>
      <c r="S9" s="110">
        <v>74662</v>
      </c>
      <c r="T9" s="110">
        <v>2738402</v>
      </c>
      <c r="U9" s="110">
        <v>274041</v>
      </c>
      <c r="V9" s="110">
        <v>7722</v>
      </c>
      <c r="W9" s="110">
        <f t="shared" si="5"/>
        <v>8549823</v>
      </c>
      <c r="X9" s="110">
        <v>3671015</v>
      </c>
      <c r="Y9" s="110">
        <v>4527944</v>
      </c>
      <c r="Z9" s="110">
        <v>314620</v>
      </c>
      <c r="AA9" s="110">
        <v>36244</v>
      </c>
      <c r="AB9" s="110">
        <v>6900178</v>
      </c>
      <c r="AC9" s="110">
        <v>8127</v>
      </c>
      <c r="AD9" s="110">
        <v>641218</v>
      </c>
      <c r="AE9" s="110">
        <f t="shared" si="6"/>
        <v>16278049</v>
      </c>
      <c r="AF9" s="110">
        <f t="shared" si="7"/>
        <v>508773</v>
      </c>
      <c r="AG9" s="110">
        <f t="shared" si="8"/>
        <v>422896</v>
      </c>
      <c r="AH9" s="110">
        <v>0</v>
      </c>
      <c r="AI9" s="110">
        <v>422896</v>
      </c>
      <c r="AJ9" s="110">
        <v>0</v>
      </c>
      <c r="AK9" s="110">
        <v>0</v>
      </c>
      <c r="AL9" s="110">
        <v>85877</v>
      </c>
      <c r="AM9" s="110">
        <v>413104</v>
      </c>
      <c r="AN9" s="110">
        <f t="shared" si="9"/>
        <v>3783538</v>
      </c>
      <c r="AO9" s="110">
        <f t="shared" si="10"/>
        <v>468336</v>
      </c>
      <c r="AP9" s="110">
        <v>397847</v>
      </c>
      <c r="AQ9" s="110">
        <v>0</v>
      </c>
      <c r="AR9" s="110">
        <v>70489</v>
      </c>
      <c r="AS9" s="110">
        <v>0</v>
      </c>
      <c r="AT9" s="110">
        <f t="shared" si="11"/>
        <v>1155532</v>
      </c>
      <c r="AU9" s="110">
        <v>30390</v>
      </c>
      <c r="AV9" s="110">
        <v>1124582</v>
      </c>
      <c r="AW9" s="110">
        <v>560</v>
      </c>
      <c r="AX9" s="110">
        <v>0</v>
      </c>
      <c r="AY9" s="110">
        <f t="shared" si="12"/>
        <v>2159670</v>
      </c>
      <c r="AZ9" s="110">
        <v>1001513</v>
      </c>
      <c r="BA9" s="110">
        <v>1136809</v>
      </c>
      <c r="BB9" s="110">
        <v>17441</v>
      </c>
      <c r="BC9" s="110">
        <v>3907</v>
      </c>
      <c r="BD9" s="110">
        <v>2476995</v>
      </c>
      <c r="BE9" s="110">
        <v>0</v>
      </c>
      <c r="BF9" s="110">
        <v>65363</v>
      </c>
      <c r="BG9" s="110">
        <f t="shared" si="13"/>
        <v>4357674</v>
      </c>
      <c r="BH9" s="110">
        <f t="shared" ref="BH9:BO9" si="19">SUM(D9,AF9)</f>
        <v>2510120</v>
      </c>
      <c r="BI9" s="110">
        <f t="shared" si="19"/>
        <v>2390261</v>
      </c>
      <c r="BJ9" s="110">
        <f t="shared" si="19"/>
        <v>0</v>
      </c>
      <c r="BK9" s="110">
        <f t="shared" si="19"/>
        <v>2328557</v>
      </c>
      <c r="BL9" s="110">
        <f t="shared" si="19"/>
        <v>57212</v>
      </c>
      <c r="BM9" s="110">
        <f t="shared" si="19"/>
        <v>4492</v>
      </c>
      <c r="BN9" s="110">
        <f t="shared" si="19"/>
        <v>119859</v>
      </c>
      <c r="BO9" s="111">
        <f t="shared" si="19"/>
        <v>612480</v>
      </c>
      <c r="BP9" s="110">
        <f t="shared" ref="BP9:BZ9" si="20">SUM(L9,AN9)</f>
        <v>17419022</v>
      </c>
      <c r="BQ9" s="110">
        <f t="shared" si="20"/>
        <v>2451043</v>
      </c>
      <c r="BR9" s="110">
        <f t="shared" si="20"/>
        <v>1659169</v>
      </c>
      <c r="BS9" s="110">
        <f t="shared" si="20"/>
        <v>266273</v>
      </c>
      <c r="BT9" s="110">
        <f t="shared" si="20"/>
        <v>462900</v>
      </c>
      <c r="BU9" s="110">
        <f t="shared" si="20"/>
        <v>62701</v>
      </c>
      <c r="BV9" s="110">
        <f t="shared" si="20"/>
        <v>4242637</v>
      </c>
      <c r="BW9" s="110">
        <f t="shared" si="20"/>
        <v>105052</v>
      </c>
      <c r="BX9" s="110">
        <f t="shared" si="20"/>
        <v>3862984</v>
      </c>
      <c r="BY9" s="110">
        <f t="shared" si="20"/>
        <v>274601</v>
      </c>
      <c r="BZ9" s="110">
        <f t="shared" si="20"/>
        <v>7722</v>
      </c>
      <c r="CA9" s="110">
        <f t="shared" ref="CA9:CF9" si="21">SUM(W9,AY9)</f>
        <v>10709493</v>
      </c>
      <c r="CB9" s="110">
        <f t="shared" si="21"/>
        <v>4672528</v>
      </c>
      <c r="CC9" s="110">
        <f t="shared" si="21"/>
        <v>5664753</v>
      </c>
      <c r="CD9" s="110">
        <f t="shared" si="21"/>
        <v>332061</v>
      </c>
      <c r="CE9" s="110">
        <f t="shared" si="21"/>
        <v>40151</v>
      </c>
      <c r="CF9" s="111">
        <f t="shared" si="21"/>
        <v>9377173</v>
      </c>
      <c r="CG9" s="110">
        <f>SUM(AC9,BE9)</f>
        <v>8127</v>
      </c>
      <c r="CH9" s="110">
        <f>SUM(AD9,BF9)</f>
        <v>706581</v>
      </c>
      <c r="CI9" s="110">
        <f>SUM(AE9,BG9)</f>
        <v>20635723</v>
      </c>
    </row>
    <row r="10" spans="1:87" s="112" customFormat="1" ht="12.75" customHeight="1">
      <c r="A10" s="108" t="s">
        <v>372</v>
      </c>
      <c r="B10" s="109" t="s">
        <v>373</v>
      </c>
      <c r="C10" s="108" t="s">
        <v>377</v>
      </c>
      <c r="D10" s="110">
        <f t="shared" si="0"/>
        <v>11021387</v>
      </c>
      <c r="E10" s="110">
        <f t="shared" si="1"/>
        <v>10997313</v>
      </c>
      <c r="F10" s="110">
        <v>0</v>
      </c>
      <c r="G10" s="110">
        <v>5617973</v>
      </c>
      <c r="H10" s="110">
        <v>5293689</v>
      </c>
      <c r="I10" s="110">
        <v>85651</v>
      </c>
      <c r="J10" s="110">
        <v>24074</v>
      </c>
      <c r="K10" s="110">
        <v>1343096</v>
      </c>
      <c r="L10" s="110">
        <f t="shared" si="2"/>
        <v>22467507</v>
      </c>
      <c r="M10" s="110">
        <f t="shared" si="3"/>
        <v>3736615</v>
      </c>
      <c r="N10" s="110">
        <v>2424608</v>
      </c>
      <c r="O10" s="110">
        <v>618283</v>
      </c>
      <c r="P10" s="110">
        <v>569567</v>
      </c>
      <c r="Q10" s="110">
        <v>124157</v>
      </c>
      <c r="R10" s="110">
        <f t="shared" si="4"/>
        <v>4987180</v>
      </c>
      <c r="S10" s="110">
        <v>681194</v>
      </c>
      <c r="T10" s="110">
        <v>3809172</v>
      </c>
      <c r="U10" s="110">
        <v>496814</v>
      </c>
      <c r="V10" s="110">
        <v>28604</v>
      </c>
      <c r="W10" s="110">
        <f t="shared" si="5"/>
        <v>13715108</v>
      </c>
      <c r="X10" s="110">
        <v>6562168</v>
      </c>
      <c r="Y10" s="110">
        <v>5760481</v>
      </c>
      <c r="Z10" s="110">
        <v>1171260</v>
      </c>
      <c r="AA10" s="110">
        <v>221199</v>
      </c>
      <c r="AB10" s="110">
        <v>5202059</v>
      </c>
      <c r="AC10" s="110">
        <v>0</v>
      </c>
      <c r="AD10" s="110">
        <v>448843</v>
      </c>
      <c r="AE10" s="110">
        <f t="shared" si="6"/>
        <v>33937737</v>
      </c>
      <c r="AF10" s="110">
        <f t="shared" si="7"/>
        <v>39448</v>
      </c>
      <c r="AG10" s="110">
        <f t="shared" si="8"/>
        <v>39448</v>
      </c>
      <c r="AH10" s="110">
        <v>0</v>
      </c>
      <c r="AI10" s="110">
        <v>0</v>
      </c>
      <c r="AJ10" s="110">
        <v>0</v>
      </c>
      <c r="AK10" s="110">
        <v>39448</v>
      </c>
      <c r="AL10" s="110">
        <v>0</v>
      </c>
      <c r="AM10" s="110">
        <v>0</v>
      </c>
      <c r="AN10" s="110">
        <f t="shared" si="9"/>
        <v>4160205</v>
      </c>
      <c r="AO10" s="110">
        <f t="shared" si="10"/>
        <v>601865</v>
      </c>
      <c r="AP10" s="110">
        <v>527466</v>
      </c>
      <c r="AQ10" s="110">
        <v>3256</v>
      </c>
      <c r="AR10" s="110">
        <v>71143</v>
      </c>
      <c r="AS10" s="110">
        <v>0</v>
      </c>
      <c r="AT10" s="110">
        <f t="shared" si="11"/>
        <v>1933637</v>
      </c>
      <c r="AU10" s="110">
        <v>14802</v>
      </c>
      <c r="AV10" s="110">
        <v>1915773</v>
      </c>
      <c r="AW10" s="110">
        <v>3062</v>
      </c>
      <c r="AX10" s="110">
        <v>324</v>
      </c>
      <c r="AY10" s="110">
        <f t="shared" si="12"/>
        <v>1624379</v>
      </c>
      <c r="AZ10" s="110">
        <v>710126</v>
      </c>
      <c r="BA10" s="110">
        <v>878551</v>
      </c>
      <c r="BB10" s="110">
        <v>12544</v>
      </c>
      <c r="BC10" s="110">
        <v>23158</v>
      </c>
      <c r="BD10" s="110">
        <v>2404789</v>
      </c>
      <c r="BE10" s="110">
        <v>0</v>
      </c>
      <c r="BF10" s="110">
        <v>122111</v>
      </c>
      <c r="BG10" s="110">
        <f t="shared" si="13"/>
        <v>4321764</v>
      </c>
      <c r="BH10" s="110">
        <f t="shared" ref="BH10:CI10" si="22">SUM(D10,AF10)</f>
        <v>11060835</v>
      </c>
      <c r="BI10" s="110">
        <f t="shared" si="22"/>
        <v>11036761</v>
      </c>
      <c r="BJ10" s="110">
        <f t="shared" si="22"/>
        <v>0</v>
      </c>
      <c r="BK10" s="110">
        <f t="shared" si="22"/>
        <v>5617973</v>
      </c>
      <c r="BL10" s="110">
        <f t="shared" si="22"/>
        <v>5293689</v>
      </c>
      <c r="BM10" s="110">
        <f t="shared" si="22"/>
        <v>125099</v>
      </c>
      <c r="BN10" s="110">
        <f t="shared" si="22"/>
        <v>24074</v>
      </c>
      <c r="BO10" s="111">
        <f t="shared" si="22"/>
        <v>1343096</v>
      </c>
      <c r="BP10" s="110">
        <f t="shared" si="22"/>
        <v>26627712</v>
      </c>
      <c r="BQ10" s="110">
        <f t="shared" si="22"/>
        <v>4338480</v>
      </c>
      <c r="BR10" s="110">
        <f t="shared" si="22"/>
        <v>2952074</v>
      </c>
      <c r="BS10" s="110">
        <f t="shared" si="22"/>
        <v>621539</v>
      </c>
      <c r="BT10" s="110">
        <f t="shared" si="22"/>
        <v>640710</v>
      </c>
      <c r="BU10" s="110">
        <f t="shared" si="22"/>
        <v>124157</v>
      </c>
      <c r="BV10" s="110">
        <f t="shared" si="22"/>
        <v>6920817</v>
      </c>
      <c r="BW10" s="110">
        <f t="shared" si="22"/>
        <v>695996</v>
      </c>
      <c r="BX10" s="110">
        <f t="shared" si="22"/>
        <v>5724945</v>
      </c>
      <c r="BY10" s="110">
        <f t="shared" si="22"/>
        <v>499876</v>
      </c>
      <c r="BZ10" s="110">
        <f t="shared" si="22"/>
        <v>28928</v>
      </c>
      <c r="CA10" s="110">
        <f t="shared" si="22"/>
        <v>15339487</v>
      </c>
      <c r="CB10" s="110">
        <f t="shared" si="22"/>
        <v>7272294</v>
      </c>
      <c r="CC10" s="110">
        <f t="shared" si="22"/>
        <v>6639032</v>
      </c>
      <c r="CD10" s="110">
        <f t="shared" si="22"/>
        <v>1183804</v>
      </c>
      <c r="CE10" s="110">
        <f t="shared" si="22"/>
        <v>244357</v>
      </c>
      <c r="CF10" s="111">
        <f t="shared" si="22"/>
        <v>7606848</v>
      </c>
      <c r="CG10" s="110">
        <f t="shared" si="22"/>
        <v>0</v>
      </c>
      <c r="CH10" s="110">
        <f t="shared" si="22"/>
        <v>570954</v>
      </c>
      <c r="CI10" s="110">
        <f t="shared" si="22"/>
        <v>38259501</v>
      </c>
    </row>
    <row r="11" spans="1:87" s="112" customFormat="1" ht="12.75" customHeight="1">
      <c r="A11" s="108" t="s">
        <v>383</v>
      </c>
      <c r="B11" s="109" t="s">
        <v>387</v>
      </c>
      <c r="C11" s="108" t="s">
        <v>388</v>
      </c>
      <c r="D11" s="110">
        <f t="shared" si="0"/>
        <v>2734002</v>
      </c>
      <c r="E11" s="110">
        <f t="shared" si="1"/>
        <v>2717211</v>
      </c>
      <c r="F11" s="110">
        <v>0</v>
      </c>
      <c r="G11" s="110">
        <v>2635578</v>
      </c>
      <c r="H11" s="110">
        <v>81633</v>
      </c>
      <c r="I11" s="110">
        <v>0</v>
      </c>
      <c r="J11" s="110">
        <v>16791</v>
      </c>
      <c r="K11" s="110">
        <v>4968</v>
      </c>
      <c r="L11" s="110">
        <f t="shared" si="2"/>
        <v>12077708</v>
      </c>
      <c r="M11" s="110">
        <f t="shared" si="3"/>
        <v>1729478</v>
      </c>
      <c r="N11" s="110">
        <v>888004</v>
      </c>
      <c r="O11" s="110">
        <v>319415</v>
      </c>
      <c r="P11" s="110">
        <v>467495</v>
      </c>
      <c r="Q11" s="110">
        <v>54564</v>
      </c>
      <c r="R11" s="110">
        <f t="shared" si="4"/>
        <v>2699661</v>
      </c>
      <c r="S11" s="110">
        <v>199583</v>
      </c>
      <c r="T11" s="110">
        <v>2278260</v>
      </c>
      <c r="U11" s="110">
        <v>221818</v>
      </c>
      <c r="V11" s="110">
        <v>7987</v>
      </c>
      <c r="W11" s="110">
        <f t="shared" si="5"/>
        <v>7628129</v>
      </c>
      <c r="X11" s="110">
        <v>3365845</v>
      </c>
      <c r="Y11" s="110">
        <v>3899444</v>
      </c>
      <c r="Z11" s="110">
        <v>231646</v>
      </c>
      <c r="AA11" s="110">
        <v>131194</v>
      </c>
      <c r="AB11" s="110">
        <v>2440100</v>
      </c>
      <c r="AC11" s="110">
        <v>12453</v>
      </c>
      <c r="AD11" s="110">
        <v>491318</v>
      </c>
      <c r="AE11" s="110">
        <f t="shared" si="6"/>
        <v>15303028</v>
      </c>
      <c r="AF11" s="110">
        <f t="shared" si="7"/>
        <v>84686</v>
      </c>
      <c r="AG11" s="110">
        <f t="shared" si="8"/>
        <v>84686</v>
      </c>
      <c r="AH11" s="110">
        <v>0</v>
      </c>
      <c r="AI11" s="110">
        <v>78316</v>
      </c>
      <c r="AJ11" s="110">
        <v>0</v>
      </c>
      <c r="AK11" s="110">
        <v>6370</v>
      </c>
      <c r="AL11" s="110">
        <v>0</v>
      </c>
      <c r="AM11" s="110">
        <v>0</v>
      </c>
      <c r="AN11" s="110">
        <f t="shared" si="9"/>
        <v>2759727</v>
      </c>
      <c r="AO11" s="110">
        <f t="shared" si="10"/>
        <v>494693</v>
      </c>
      <c r="AP11" s="110">
        <v>438261</v>
      </c>
      <c r="AQ11" s="110">
        <v>0</v>
      </c>
      <c r="AR11" s="110">
        <v>56432</v>
      </c>
      <c r="AS11" s="110">
        <v>0</v>
      </c>
      <c r="AT11" s="110">
        <f t="shared" si="11"/>
        <v>1566643</v>
      </c>
      <c r="AU11" s="110">
        <v>0</v>
      </c>
      <c r="AV11" s="110">
        <v>1559667</v>
      </c>
      <c r="AW11" s="110">
        <v>6976</v>
      </c>
      <c r="AX11" s="110">
        <v>0</v>
      </c>
      <c r="AY11" s="110">
        <f t="shared" si="12"/>
        <v>698391</v>
      </c>
      <c r="AZ11" s="110">
        <v>10103</v>
      </c>
      <c r="BA11" s="110">
        <v>608704</v>
      </c>
      <c r="BB11" s="110">
        <v>4226</v>
      </c>
      <c r="BC11" s="110">
        <v>75358</v>
      </c>
      <c r="BD11" s="110">
        <v>1744279</v>
      </c>
      <c r="BE11" s="110">
        <v>0</v>
      </c>
      <c r="BF11" s="110">
        <v>31474</v>
      </c>
      <c r="BG11" s="110">
        <f t="shared" si="13"/>
        <v>2875887</v>
      </c>
      <c r="BH11" s="110">
        <f t="shared" ref="BH11:BO11" si="23">SUM(D11,AF11)</f>
        <v>2818688</v>
      </c>
      <c r="BI11" s="110">
        <f t="shared" si="23"/>
        <v>2801897</v>
      </c>
      <c r="BJ11" s="110">
        <f t="shared" si="23"/>
        <v>0</v>
      </c>
      <c r="BK11" s="110">
        <f t="shared" si="23"/>
        <v>2713894</v>
      </c>
      <c r="BL11" s="110">
        <f t="shared" si="23"/>
        <v>81633</v>
      </c>
      <c r="BM11" s="110">
        <f t="shared" si="23"/>
        <v>6370</v>
      </c>
      <c r="BN11" s="110">
        <f t="shared" si="23"/>
        <v>16791</v>
      </c>
      <c r="BO11" s="111">
        <f t="shared" si="23"/>
        <v>4968</v>
      </c>
      <c r="BP11" s="110">
        <f t="shared" ref="BP11:BW11" si="24">SUM(L11,AN11)</f>
        <v>14837435</v>
      </c>
      <c r="BQ11" s="110">
        <f t="shared" si="24"/>
        <v>2224171</v>
      </c>
      <c r="BR11" s="110">
        <f t="shared" si="24"/>
        <v>1326265</v>
      </c>
      <c r="BS11" s="110">
        <f t="shared" si="24"/>
        <v>319415</v>
      </c>
      <c r="BT11" s="110">
        <f t="shared" si="24"/>
        <v>523927</v>
      </c>
      <c r="BU11" s="110">
        <f t="shared" si="24"/>
        <v>54564</v>
      </c>
      <c r="BV11" s="110">
        <f t="shared" si="24"/>
        <v>4266304</v>
      </c>
      <c r="BW11" s="110">
        <f t="shared" si="24"/>
        <v>199583</v>
      </c>
      <c r="BX11" s="110">
        <f>SUM(T11,AV11)</f>
        <v>3837927</v>
      </c>
      <c r="BY11" s="110">
        <f>SUM(U11,AW11)</f>
        <v>228794</v>
      </c>
      <c r="BZ11" s="110">
        <f>SUM(V11,AX11)</f>
        <v>7987</v>
      </c>
      <c r="CA11" s="110">
        <f t="shared" ref="CA11:CI11" si="25">SUM(W11,AY11)</f>
        <v>8326520</v>
      </c>
      <c r="CB11" s="110">
        <f t="shared" si="25"/>
        <v>3375948</v>
      </c>
      <c r="CC11" s="110">
        <f t="shared" si="25"/>
        <v>4508148</v>
      </c>
      <c r="CD11" s="110">
        <f t="shared" si="25"/>
        <v>235872</v>
      </c>
      <c r="CE11" s="110">
        <f t="shared" si="25"/>
        <v>206552</v>
      </c>
      <c r="CF11" s="111">
        <f t="shared" si="25"/>
        <v>4184379</v>
      </c>
      <c r="CG11" s="110">
        <f t="shared" si="25"/>
        <v>12453</v>
      </c>
      <c r="CH11" s="110">
        <f t="shared" si="25"/>
        <v>522792</v>
      </c>
      <c r="CI11" s="110">
        <f t="shared" si="25"/>
        <v>18178915</v>
      </c>
    </row>
    <row r="12" spans="1:87" s="112" customFormat="1" ht="12.75" customHeight="1">
      <c r="A12" s="108" t="s">
        <v>396</v>
      </c>
      <c r="B12" s="109" t="s">
        <v>397</v>
      </c>
      <c r="C12" s="108" t="s">
        <v>398</v>
      </c>
      <c r="D12" s="110">
        <f t="shared" si="0"/>
        <v>9008636</v>
      </c>
      <c r="E12" s="110">
        <f t="shared" si="1"/>
        <v>8853140</v>
      </c>
      <c r="F12" s="110">
        <v>0</v>
      </c>
      <c r="G12" s="110">
        <v>8537866</v>
      </c>
      <c r="H12" s="110">
        <v>230559</v>
      </c>
      <c r="I12" s="110">
        <v>84715</v>
      </c>
      <c r="J12" s="110">
        <v>155496</v>
      </c>
      <c r="K12" s="110">
        <v>169206</v>
      </c>
      <c r="L12" s="110">
        <f t="shared" si="2"/>
        <v>10591320</v>
      </c>
      <c r="M12" s="110">
        <f t="shared" si="3"/>
        <v>1585500</v>
      </c>
      <c r="N12" s="110">
        <v>1178300</v>
      </c>
      <c r="O12" s="110">
        <v>121596</v>
      </c>
      <c r="P12" s="110">
        <v>250809</v>
      </c>
      <c r="Q12" s="110">
        <v>34795</v>
      </c>
      <c r="R12" s="110">
        <f t="shared" si="4"/>
        <v>3206849</v>
      </c>
      <c r="S12" s="110">
        <v>87367</v>
      </c>
      <c r="T12" s="110">
        <v>2997121</v>
      </c>
      <c r="U12" s="110">
        <v>122361</v>
      </c>
      <c r="V12" s="110">
        <v>40461</v>
      </c>
      <c r="W12" s="110">
        <f t="shared" si="5"/>
        <v>5756728</v>
      </c>
      <c r="X12" s="110">
        <v>2671591</v>
      </c>
      <c r="Y12" s="110">
        <v>2888860</v>
      </c>
      <c r="Z12" s="110">
        <v>110529</v>
      </c>
      <c r="AA12" s="110">
        <v>85748</v>
      </c>
      <c r="AB12" s="110">
        <v>3976676</v>
      </c>
      <c r="AC12" s="110">
        <v>1782</v>
      </c>
      <c r="AD12" s="110">
        <v>395604</v>
      </c>
      <c r="AE12" s="110">
        <f t="shared" si="6"/>
        <v>19995560</v>
      </c>
      <c r="AF12" s="110">
        <f t="shared" si="7"/>
        <v>22680</v>
      </c>
      <c r="AG12" s="110">
        <f t="shared" si="8"/>
        <v>22680</v>
      </c>
      <c r="AH12" s="110">
        <v>0</v>
      </c>
      <c r="AI12" s="110">
        <v>22680</v>
      </c>
      <c r="AJ12" s="110">
        <v>0</v>
      </c>
      <c r="AK12" s="110">
        <v>0</v>
      </c>
      <c r="AL12" s="110">
        <v>0</v>
      </c>
      <c r="AM12" s="110">
        <v>2200</v>
      </c>
      <c r="AN12" s="110">
        <f t="shared" si="9"/>
        <v>2000344</v>
      </c>
      <c r="AO12" s="110">
        <f t="shared" si="10"/>
        <v>493283</v>
      </c>
      <c r="AP12" s="110">
        <v>346469</v>
      </c>
      <c r="AQ12" s="110">
        <v>101833</v>
      </c>
      <c r="AR12" s="110">
        <v>44981</v>
      </c>
      <c r="AS12" s="110">
        <v>0</v>
      </c>
      <c r="AT12" s="110">
        <f t="shared" si="11"/>
        <v>714001</v>
      </c>
      <c r="AU12" s="110">
        <v>20334</v>
      </c>
      <c r="AV12" s="110">
        <v>693667</v>
      </c>
      <c r="AW12" s="110">
        <v>0</v>
      </c>
      <c r="AX12" s="110">
        <v>13303</v>
      </c>
      <c r="AY12" s="110">
        <f t="shared" si="12"/>
        <v>779757</v>
      </c>
      <c r="AZ12" s="110">
        <v>175233</v>
      </c>
      <c r="BA12" s="110">
        <v>570639</v>
      </c>
      <c r="BB12" s="110">
        <v>25692</v>
      </c>
      <c r="BC12" s="110">
        <v>8193</v>
      </c>
      <c r="BD12" s="110">
        <v>1471142</v>
      </c>
      <c r="BE12" s="110">
        <v>0</v>
      </c>
      <c r="BF12" s="110">
        <v>85350</v>
      </c>
      <c r="BG12" s="110">
        <f t="shared" si="13"/>
        <v>2108374</v>
      </c>
      <c r="BH12" s="110">
        <f t="shared" ref="BH12:BP12" si="26">SUM(D12,AF12)</f>
        <v>9031316</v>
      </c>
      <c r="BI12" s="110">
        <f t="shared" si="26"/>
        <v>8875820</v>
      </c>
      <c r="BJ12" s="110">
        <f t="shared" si="26"/>
        <v>0</v>
      </c>
      <c r="BK12" s="110">
        <f t="shared" si="26"/>
        <v>8560546</v>
      </c>
      <c r="BL12" s="110">
        <f t="shared" si="26"/>
        <v>230559</v>
      </c>
      <c r="BM12" s="110">
        <f t="shared" si="26"/>
        <v>84715</v>
      </c>
      <c r="BN12" s="110">
        <f t="shared" si="26"/>
        <v>155496</v>
      </c>
      <c r="BO12" s="111">
        <f t="shared" si="26"/>
        <v>171406</v>
      </c>
      <c r="BP12" s="110">
        <f t="shared" si="26"/>
        <v>12591664</v>
      </c>
      <c r="BQ12" s="110">
        <f t="shared" ref="BQ12:BZ12" si="27">SUM(M12,AO12)</f>
        <v>2078783</v>
      </c>
      <c r="BR12" s="110">
        <f t="shared" si="27"/>
        <v>1524769</v>
      </c>
      <c r="BS12" s="110">
        <f t="shared" si="27"/>
        <v>223429</v>
      </c>
      <c r="BT12" s="110">
        <f t="shared" si="27"/>
        <v>295790</v>
      </c>
      <c r="BU12" s="110">
        <f t="shared" si="27"/>
        <v>34795</v>
      </c>
      <c r="BV12" s="110">
        <f t="shared" si="27"/>
        <v>3920850</v>
      </c>
      <c r="BW12" s="110">
        <f t="shared" si="27"/>
        <v>107701</v>
      </c>
      <c r="BX12" s="110">
        <f t="shared" si="27"/>
        <v>3690788</v>
      </c>
      <c r="BY12" s="110">
        <f t="shared" si="27"/>
        <v>122361</v>
      </c>
      <c r="BZ12" s="110">
        <f t="shared" si="27"/>
        <v>53764</v>
      </c>
      <c r="CA12" s="110">
        <f t="shared" ref="CA12:CI12" si="28">SUM(W12,AY12)</f>
        <v>6536485</v>
      </c>
      <c r="CB12" s="110">
        <f t="shared" si="28"/>
        <v>2846824</v>
      </c>
      <c r="CC12" s="110">
        <f t="shared" si="28"/>
        <v>3459499</v>
      </c>
      <c r="CD12" s="110">
        <f t="shared" si="28"/>
        <v>136221</v>
      </c>
      <c r="CE12" s="110">
        <f t="shared" si="28"/>
        <v>93941</v>
      </c>
      <c r="CF12" s="111">
        <f t="shared" si="28"/>
        <v>5447818</v>
      </c>
      <c r="CG12" s="110">
        <f t="shared" si="28"/>
        <v>1782</v>
      </c>
      <c r="CH12" s="110">
        <f t="shared" si="28"/>
        <v>480954</v>
      </c>
      <c r="CI12" s="110">
        <f t="shared" si="28"/>
        <v>22103934</v>
      </c>
    </row>
    <row r="13" spans="1:87" s="112" customFormat="1" ht="12.75" customHeight="1">
      <c r="A13" s="108" t="s">
        <v>399</v>
      </c>
      <c r="B13" s="109" t="s">
        <v>400</v>
      </c>
      <c r="C13" s="108" t="s">
        <v>325</v>
      </c>
      <c r="D13" s="110">
        <f t="shared" si="0"/>
        <v>10957045</v>
      </c>
      <c r="E13" s="110">
        <f t="shared" si="1"/>
        <v>10914738</v>
      </c>
      <c r="F13" s="110">
        <v>0</v>
      </c>
      <c r="G13" s="110">
        <v>10514082</v>
      </c>
      <c r="H13" s="110">
        <v>400656</v>
      </c>
      <c r="I13" s="110">
        <v>0</v>
      </c>
      <c r="J13" s="110">
        <v>42307</v>
      </c>
      <c r="K13" s="110">
        <v>1814835</v>
      </c>
      <c r="L13" s="110">
        <f t="shared" si="2"/>
        <v>19891800</v>
      </c>
      <c r="M13" s="110">
        <f t="shared" si="3"/>
        <v>2831459</v>
      </c>
      <c r="N13" s="110">
        <v>2038686</v>
      </c>
      <c r="O13" s="110">
        <v>81748</v>
      </c>
      <c r="P13" s="110">
        <v>587090</v>
      </c>
      <c r="Q13" s="110">
        <v>123935</v>
      </c>
      <c r="R13" s="110">
        <f t="shared" si="4"/>
        <v>4882570</v>
      </c>
      <c r="S13" s="110">
        <v>305949</v>
      </c>
      <c r="T13" s="110">
        <v>4000277</v>
      </c>
      <c r="U13" s="110">
        <v>576344</v>
      </c>
      <c r="V13" s="110">
        <v>14463</v>
      </c>
      <c r="W13" s="110">
        <f t="shared" si="5"/>
        <v>12133119</v>
      </c>
      <c r="X13" s="110">
        <v>5893301</v>
      </c>
      <c r="Y13" s="110">
        <v>4938671</v>
      </c>
      <c r="Z13" s="110">
        <v>1238556</v>
      </c>
      <c r="AA13" s="110">
        <v>62591</v>
      </c>
      <c r="AB13" s="110">
        <v>5622620</v>
      </c>
      <c r="AC13" s="110">
        <v>30189</v>
      </c>
      <c r="AD13" s="110">
        <v>1268773</v>
      </c>
      <c r="AE13" s="110">
        <f t="shared" si="6"/>
        <v>32117618</v>
      </c>
      <c r="AF13" s="110">
        <f t="shared" si="7"/>
        <v>1035345</v>
      </c>
      <c r="AG13" s="110">
        <f t="shared" si="8"/>
        <v>1024656</v>
      </c>
      <c r="AH13" s="110">
        <v>0</v>
      </c>
      <c r="AI13" s="110">
        <v>770132</v>
      </c>
      <c r="AJ13" s="110">
        <v>254524</v>
      </c>
      <c r="AK13" s="110">
        <v>0</v>
      </c>
      <c r="AL13" s="110">
        <v>10689</v>
      </c>
      <c r="AM13" s="110">
        <v>128386</v>
      </c>
      <c r="AN13" s="110">
        <f t="shared" si="9"/>
        <v>3476210</v>
      </c>
      <c r="AO13" s="110">
        <f t="shared" si="10"/>
        <v>797186</v>
      </c>
      <c r="AP13" s="110">
        <v>422072</v>
      </c>
      <c r="AQ13" s="110">
        <v>199286</v>
      </c>
      <c r="AR13" s="110">
        <v>175828</v>
      </c>
      <c r="AS13" s="110">
        <v>0</v>
      </c>
      <c r="AT13" s="110">
        <f t="shared" si="11"/>
        <v>1640388</v>
      </c>
      <c r="AU13" s="110">
        <v>34999</v>
      </c>
      <c r="AV13" s="110">
        <v>1327667</v>
      </c>
      <c r="AW13" s="110">
        <v>277722</v>
      </c>
      <c r="AX13" s="110">
        <v>10883</v>
      </c>
      <c r="AY13" s="110">
        <f t="shared" si="12"/>
        <v>1024815</v>
      </c>
      <c r="AZ13" s="110">
        <v>194868</v>
      </c>
      <c r="BA13" s="110">
        <v>678737</v>
      </c>
      <c r="BB13" s="110">
        <v>89580</v>
      </c>
      <c r="BC13" s="110">
        <v>61630</v>
      </c>
      <c r="BD13" s="110">
        <v>1703621</v>
      </c>
      <c r="BE13" s="110">
        <v>2938</v>
      </c>
      <c r="BF13" s="110">
        <v>269818</v>
      </c>
      <c r="BG13" s="110">
        <f t="shared" si="13"/>
        <v>4781373</v>
      </c>
      <c r="BH13" s="110">
        <f t="shared" ref="BH13:BO13" si="29">SUM(D13,AF13)</f>
        <v>11992390</v>
      </c>
      <c r="BI13" s="110">
        <f t="shared" si="29"/>
        <v>11939394</v>
      </c>
      <c r="BJ13" s="110">
        <f t="shared" si="29"/>
        <v>0</v>
      </c>
      <c r="BK13" s="110">
        <f t="shared" si="29"/>
        <v>11284214</v>
      </c>
      <c r="BL13" s="110">
        <f t="shared" si="29"/>
        <v>655180</v>
      </c>
      <c r="BM13" s="110">
        <f t="shared" si="29"/>
        <v>0</v>
      </c>
      <c r="BN13" s="110">
        <f t="shared" si="29"/>
        <v>52996</v>
      </c>
      <c r="BO13" s="111">
        <f t="shared" si="29"/>
        <v>1943221</v>
      </c>
      <c r="BP13" s="110">
        <f t="shared" ref="BP13:BW13" si="30">SUM(L13,AN13)</f>
        <v>23368010</v>
      </c>
      <c r="BQ13" s="110">
        <f t="shared" si="30"/>
        <v>3628645</v>
      </c>
      <c r="BR13" s="110">
        <f t="shared" si="30"/>
        <v>2460758</v>
      </c>
      <c r="BS13" s="110">
        <f t="shared" si="30"/>
        <v>281034</v>
      </c>
      <c r="BT13" s="110">
        <f t="shared" si="30"/>
        <v>762918</v>
      </c>
      <c r="BU13" s="110">
        <f t="shared" si="30"/>
        <v>123935</v>
      </c>
      <c r="BV13" s="110">
        <f t="shared" si="30"/>
        <v>6522958</v>
      </c>
      <c r="BW13" s="110">
        <f t="shared" si="30"/>
        <v>340948</v>
      </c>
      <c r="BX13" s="110">
        <f>SUM(T13,AV13)</f>
        <v>5327944</v>
      </c>
      <c r="BY13" s="110">
        <f>SUM(U13,AW13)</f>
        <v>854066</v>
      </c>
      <c r="BZ13" s="110">
        <f>SUM(V13,AX13)</f>
        <v>25346</v>
      </c>
      <c r="CA13" s="110">
        <f t="shared" ref="CA13:CI13" si="31">SUM(W13,AY13)</f>
        <v>13157934</v>
      </c>
      <c r="CB13" s="110">
        <f t="shared" si="31"/>
        <v>6088169</v>
      </c>
      <c r="CC13" s="110">
        <f t="shared" si="31"/>
        <v>5617408</v>
      </c>
      <c r="CD13" s="110">
        <f t="shared" si="31"/>
        <v>1328136</v>
      </c>
      <c r="CE13" s="110">
        <f t="shared" si="31"/>
        <v>124221</v>
      </c>
      <c r="CF13" s="111">
        <f t="shared" si="31"/>
        <v>7326241</v>
      </c>
      <c r="CG13" s="110">
        <f t="shared" si="31"/>
        <v>33127</v>
      </c>
      <c r="CH13" s="110">
        <f t="shared" si="31"/>
        <v>1538591</v>
      </c>
      <c r="CI13" s="110">
        <f t="shared" si="31"/>
        <v>36898991</v>
      </c>
    </row>
    <row r="14" spans="1:87" s="112" customFormat="1" ht="12.75" customHeight="1">
      <c r="A14" s="108" t="s">
        <v>405</v>
      </c>
      <c r="B14" s="109" t="s">
        <v>408</v>
      </c>
      <c r="C14" s="108" t="s">
        <v>409</v>
      </c>
      <c r="D14" s="110">
        <f t="shared" si="0"/>
        <v>10083183</v>
      </c>
      <c r="E14" s="110">
        <f t="shared" si="1"/>
        <v>10037402</v>
      </c>
      <c r="F14" s="110">
        <v>132515</v>
      </c>
      <c r="G14" s="110">
        <v>6716969</v>
      </c>
      <c r="H14" s="110">
        <v>105414</v>
      </c>
      <c r="I14" s="110">
        <v>3082504</v>
      </c>
      <c r="J14" s="110">
        <v>45781</v>
      </c>
      <c r="K14" s="110">
        <v>607305</v>
      </c>
      <c r="L14" s="110">
        <f t="shared" si="2"/>
        <v>32407745</v>
      </c>
      <c r="M14" s="110">
        <f t="shared" si="3"/>
        <v>4347163</v>
      </c>
      <c r="N14" s="110">
        <v>2609212</v>
      </c>
      <c r="O14" s="110">
        <v>1035842</v>
      </c>
      <c r="P14" s="110">
        <v>649447</v>
      </c>
      <c r="Q14" s="110">
        <v>52662</v>
      </c>
      <c r="R14" s="110">
        <f t="shared" si="4"/>
        <v>7055693</v>
      </c>
      <c r="S14" s="110">
        <v>736289</v>
      </c>
      <c r="T14" s="110">
        <v>5932092</v>
      </c>
      <c r="U14" s="110">
        <v>387312</v>
      </c>
      <c r="V14" s="110">
        <v>64185</v>
      </c>
      <c r="W14" s="110">
        <f t="shared" si="5"/>
        <v>20921830</v>
      </c>
      <c r="X14" s="110">
        <v>6665882</v>
      </c>
      <c r="Y14" s="110">
        <v>10557851</v>
      </c>
      <c r="Z14" s="110">
        <v>2073843</v>
      </c>
      <c r="AA14" s="110">
        <v>1624254</v>
      </c>
      <c r="AB14" s="110">
        <v>10371229</v>
      </c>
      <c r="AC14" s="110">
        <v>18874</v>
      </c>
      <c r="AD14" s="110">
        <v>1355231</v>
      </c>
      <c r="AE14" s="110">
        <f t="shared" si="6"/>
        <v>43846159</v>
      </c>
      <c r="AF14" s="110">
        <f t="shared" si="7"/>
        <v>630241</v>
      </c>
      <c r="AG14" s="110">
        <f t="shared" si="8"/>
        <v>629139</v>
      </c>
      <c r="AH14" s="110">
        <v>0</v>
      </c>
      <c r="AI14" s="110">
        <v>490530</v>
      </c>
      <c r="AJ14" s="110">
        <v>133641</v>
      </c>
      <c r="AK14" s="110">
        <v>4968</v>
      </c>
      <c r="AL14" s="110">
        <v>1102</v>
      </c>
      <c r="AM14" s="110">
        <v>0</v>
      </c>
      <c r="AN14" s="110">
        <f t="shared" si="9"/>
        <v>4925861</v>
      </c>
      <c r="AO14" s="110">
        <f t="shared" si="10"/>
        <v>1149632</v>
      </c>
      <c r="AP14" s="110">
        <v>855534</v>
      </c>
      <c r="AQ14" s="110">
        <v>61671</v>
      </c>
      <c r="AR14" s="110">
        <v>232427</v>
      </c>
      <c r="AS14" s="110">
        <v>0</v>
      </c>
      <c r="AT14" s="110">
        <f t="shared" si="11"/>
        <v>2182520</v>
      </c>
      <c r="AU14" s="110">
        <v>9880</v>
      </c>
      <c r="AV14" s="110">
        <v>2172640</v>
      </c>
      <c r="AW14" s="110">
        <v>0</v>
      </c>
      <c r="AX14" s="110">
        <v>8621</v>
      </c>
      <c r="AY14" s="110">
        <f t="shared" si="12"/>
        <v>1580786</v>
      </c>
      <c r="AZ14" s="110">
        <v>366430</v>
      </c>
      <c r="BA14" s="110">
        <v>1103234</v>
      </c>
      <c r="BB14" s="110">
        <v>71094</v>
      </c>
      <c r="BC14" s="110">
        <v>40028</v>
      </c>
      <c r="BD14" s="110">
        <v>2148591</v>
      </c>
      <c r="BE14" s="110">
        <v>4302</v>
      </c>
      <c r="BF14" s="110">
        <v>627652</v>
      </c>
      <c r="BG14" s="110">
        <f t="shared" si="13"/>
        <v>6183754</v>
      </c>
      <c r="BH14" s="110">
        <f t="shared" ref="BH14:BO14" si="32">SUM(D14,AF14)</f>
        <v>10713424</v>
      </c>
      <c r="BI14" s="110">
        <f t="shared" si="32"/>
        <v>10666541</v>
      </c>
      <c r="BJ14" s="110">
        <f t="shared" si="32"/>
        <v>132515</v>
      </c>
      <c r="BK14" s="110">
        <f t="shared" si="32"/>
        <v>7207499</v>
      </c>
      <c r="BL14" s="110">
        <f t="shared" si="32"/>
        <v>239055</v>
      </c>
      <c r="BM14" s="110">
        <f t="shared" si="32"/>
        <v>3087472</v>
      </c>
      <c r="BN14" s="110">
        <f t="shared" si="32"/>
        <v>46883</v>
      </c>
      <c r="BO14" s="111">
        <f t="shared" si="32"/>
        <v>607305</v>
      </c>
      <c r="BP14" s="110">
        <f t="shared" ref="BP14:CE14" si="33">SUM(L14,AN14)</f>
        <v>37333606</v>
      </c>
      <c r="BQ14" s="110">
        <f t="shared" si="33"/>
        <v>5496795</v>
      </c>
      <c r="BR14" s="110">
        <f t="shared" si="33"/>
        <v>3464746</v>
      </c>
      <c r="BS14" s="110">
        <f t="shared" si="33"/>
        <v>1097513</v>
      </c>
      <c r="BT14" s="110">
        <f t="shared" si="33"/>
        <v>881874</v>
      </c>
      <c r="BU14" s="110">
        <f t="shared" si="33"/>
        <v>52662</v>
      </c>
      <c r="BV14" s="110">
        <f t="shared" si="33"/>
        <v>9238213</v>
      </c>
      <c r="BW14" s="110">
        <f t="shared" si="33"/>
        <v>746169</v>
      </c>
      <c r="BX14" s="110">
        <f t="shared" si="33"/>
        <v>8104732</v>
      </c>
      <c r="BY14" s="110">
        <f t="shared" si="33"/>
        <v>387312</v>
      </c>
      <c r="BZ14" s="110">
        <f t="shared" si="33"/>
        <v>72806</v>
      </c>
      <c r="CA14" s="110">
        <f t="shared" si="33"/>
        <v>22502616</v>
      </c>
      <c r="CB14" s="110">
        <f t="shared" si="33"/>
        <v>7032312</v>
      </c>
      <c r="CC14" s="110">
        <f t="shared" si="33"/>
        <v>11661085</v>
      </c>
      <c r="CD14" s="110">
        <f t="shared" si="33"/>
        <v>2144937</v>
      </c>
      <c r="CE14" s="110">
        <f t="shared" si="33"/>
        <v>1664282</v>
      </c>
      <c r="CF14" s="111">
        <f t="shared" ref="CF14:CI15" si="34">SUM(AB14,BD14)</f>
        <v>12519820</v>
      </c>
      <c r="CG14" s="110">
        <f t="shared" si="34"/>
        <v>23176</v>
      </c>
      <c r="CH14" s="110">
        <f t="shared" si="34"/>
        <v>1982883</v>
      </c>
      <c r="CI14" s="110">
        <f t="shared" si="34"/>
        <v>50029913</v>
      </c>
    </row>
    <row r="15" spans="1:87" s="112" customFormat="1" ht="12.75" customHeight="1">
      <c r="A15" s="108" t="s">
        <v>411</v>
      </c>
      <c r="B15" s="109" t="s">
        <v>415</v>
      </c>
      <c r="C15" s="108" t="s">
        <v>416</v>
      </c>
      <c r="D15" s="110">
        <f t="shared" si="0"/>
        <v>4093686</v>
      </c>
      <c r="E15" s="110">
        <f t="shared" si="1"/>
        <v>3959294</v>
      </c>
      <c r="F15" s="110">
        <v>809361</v>
      </c>
      <c r="G15" s="110">
        <v>2247753</v>
      </c>
      <c r="H15" s="110">
        <v>868180</v>
      </c>
      <c r="I15" s="110">
        <v>34000</v>
      </c>
      <c r="J15" s="110">
        <v>134392</v>
      </c>
      <c r="K15" s="110">
        <v>565791</v>
      </c>
      <c r="L15" s="110">
        <f t="shared" si="2"/>
        <v>20320638</v>
      </c>
      <c r="M15" s="110">
        <f t="shared" si="3"/>
        <v>2589231</v>
      </c>
      <c r="N15" s="110">
        <v>1467783</v>
      </c>
      <c r="O15" s="110">
        <v>368422</v>
      </c>
      <c r="P15" s="110">
        <v>700605</v>
      </c>
      <c r="Q15" s="110">
        <v>52421</v>
      </c>
      <c r="R15" s="110">
        <f t="shared" si="4"/>
        <v>4296770</v>
      </c>
      <c r="S15" s="110">
        <v>184117</v>
      </c>
      <c r="T15" s="110">
        <v>3775947</v>
      </c>
      <c r="U15" s="110">
        <v>336706</v>
      </c>
      <c r="V15" s="110">
        <v>14414</v>
      </c>
      <c r="W15" s="110">
        <f t="shared" si="5"/>
        <v>13365190</v>
      </c>
      <c r="X15" s="110">
        <v>5238366</v>
      </c>
      <c r="Y15" s="110">
        <v>6935971</v>
      </c>
      <c r="Z15" s="110">
        <v>979946</v>
      </c>
      <c r="AA15" s="110">
        <v>210907</v>
      </c>
      <c r="AB15" s="110">
        <v>3231278</v>
      </c>
      <c r="AC15" s="110">
        <v>55033</v>
      </c>
      <c r="AD15" s="110">
        <v>528141</v>
      </c>
      <c r="AE15" s="110">
        <f t="shared" si="6"/>
        <v>24942465</v>
      </c>
      <c r="AF15" s="110">
        <f t="shared" si="7"/>
        <v>119971</v>
      </c>
      <c r="AG15" s="110">
        <f t="shared" si="8"/>
        <v>111578</v>
      </c>
      <c r="AH15" s="110">
        <v>6815</v>
      </c>
      <c r="AI15" s="110">
        <v>104763</v>
      </c>
      <c r="AJ15" s="110">
        <v>0</v>
      </c>
      <c r="AK15" s="110">
        <v>0</v>
      </c>
      <c r="AL15" s="110">
        <v>8393</v>
      </c>
      <c r="AM15" s="110">
        <v>24776</v>
      </c>
      <c r="AN15" s="110">
        <f t="shared" si="9"/>
        <v>3138189</v>
      </c>
      <c r="AO15" s="110">
        <f t="shared" si="10"/>
        <v>763301</v>
      </c>
      <c r="AP15" s="110">
        <v>311740</v>
      </c>
      <c r="AQ15" s="110">
        <v>307926</v>
      </c>
      <c r="AR15" s="110">
        <v>143635</v>
      </c>
      <c r="AS15" s="110">
        <v>0</v>
      </c>
      <c r="AT15" s="110">
        <f t="shared" si="11"/>
        <v>1028896</v>
      </c>
      <c r="AU15" s="110">
        <v>40559</v>
      </c>
      <c r="AV15" s="110">
        <v>988335</v>
      </c>
      <c r="AW15" s="110">
        <v>2</v>
      </c>
      <c r="AX15" s="110">
        <v>13979</v>
      </c>
      <c r="AY15" s="110">
        <f t="shared" si="12"/>
        <v>1331016</v>
      </c>
      <c r="AZ15" s="110">
        <v>142207</v>
      </c>
      <c r="BA15" s="110">
        <v>1118537</v>
      </c>
      <c r="BB15" s="110">
        <v>33463</v>
      </c>
      <c r="BC15" s="110">
        <v>36809</v>
      </c>
      <c r="BD15" s="110">
        <v>1397945</v>
      </c>
      <c r="BE15" s="110">
        <v>997</v>
      </c>
      <c r="BF15" s="110">
        <v>64763</v>
      </c>
      <c r="BG15" s="110">
        <f t="shared" si="13"/>
        <v>3322923</v>
      </c>
      <c r="BH15" s="110">
        <f t="shared" ref="BH15:BM15" si="35">SUM(D15,AF15)</f>
        <v>4213657</v>
      </c>
      <c r="BI15" s="110">
        <f t="shared" si="35"/>
        <v>4070872</v>
      </c>
      <c r="BJ15" s="110">
        <f t="shared" si="35"/>
        <v>816176</v>
      </c>
      <c r="BK15" s="110">
        <f t="shared" si="35"/>
        <v>2352516</v>
      </c>
      <c r="BL15" s="110">
        <f t="shared" si="35"/>
        <v>868180</v>
      </c>
      <c r="BM15" s="110">
        <f t="shared" si="35"/>
        <v>34000</v>
      </c>
      <c r="BN15" s="110">
        <f>SUM(J15,AL15)</f>
        <v>142785</v>
      </c>
      <c r="BO15" s="111">
        <f>SUM(K15,AM15)</f>
        <v>590567</v>
      </c>
      <c r="BP15" s="110">
        <f t="shared" ref="BP15:CE15" si="36">SUM(L15,AN15)</f>
        <v>23458827</v>
      </c>
      <c r="BQ15" s="110">
        <f t="shared" si="36"/>
        <v>3352532</v>
      </c>
      <c r="BR15" s="110">
        <f t="shared" si="36"/>
        <v>1779523</v>
      </c>
      <c r="BS15" s="110">
        <f t="shared" si="36"/>
        <v>676348</v>
      </c>
      <c r="BT15" s="110">
        <f t="shared" si="36"/>
        <v>844240</v>
      </c>
      <c r="BU15" s="110">
        <f t="shared" si="36"/>
        <v>52421</v>
      </c>
      <c r="BV15" s="110">
        <f t="shared" si="36"/>
        <v>5325666</v>
      </c>
      <c r="BW15" s="110">
        <f t="shared" si="36"/>
        <v>224676</v>
      </c>
      <c r="BX15" s="110">
        <f t="shared" si="36"/>
        <v>4764282</v>
      </c>
      <c r="BY15" s="110">
        <f t="shared" si="36"/>
        <v>336708</v>
      </c>
      <c r="BZ15" s="110">
        <f t="shared" si="36"/>
        <v>28393</v>
      </c>
      <c r="CA15" s="110">
        <f t="shared" si="36"/>
        <v>14696206</v>
      </c>
      <c r="CB15" s="110">
        <f t="shared" si="36"/>
        <v>5380573</v>
      </c>
      <c r="CC15" s="110">
        <f t="shared" si="36"/>
        <v>8054508</v>
      </c>
      <c r="CD15" s="110">
        <f t="shared" si="36"/>
        <v>1013409</v>
      </c>
      <c r="CE15" s="110">
        <f t="shared" si="36"/>
        <v>247716</v>
      </c>
      <c r="CF15" s="111">
        <f t="shared" si="34"/>
        <v>4629223</v>
      </c>
      <c r="CG15" s="110">
        <f t="shared" si="34"/>
        <v>56030</v>
      </c>
      <c r="CH15" s="110">
        <f t="shared" si="34"/>
        <v>592904</v>
      </c>
      <c r="CI15" s="110">
        <f t="shared" si="34"/>
        <v>28265388</v>
      </c>
    </row>
    <row r="16" spans="1:87" s="112" customFormat="1" ht="12.75" customHeight="1">
      <c r="A16" s="108" t="s">
        <v>421</v>
      </c>
      <c r="B16" s="109" t="s">
        <v>422</v>
      </c>
      <c r="C16" s="108" t="s">
        <v>360</v>
      </c>
      <c r="D16" s="110">
        <f t="shared" si="0"/>
        <v>8433931</v>
      </c>
      <c r="E16" s="110">
        <f t="shared" si="1"/>
        <v>8422127</v>
      </c>
      <c r="F16" s="110">
        <v>0</v>
      </c>
      <c r="G16" s="110">
        <v>6352472</v>
      </c>
      <c r="H16" s="110">
        <v>2058325</v>
      </c>
      <c r="I16" s="110">
        <v>11330</v>
      </c>
      <c r="J16" s="110">
        <v>11804</v>
      </c>
      <c r="K16" s="110">
        <v>220393</v>
      </c>
      <c r="L16" s="110">
        <f t="shared" si="2"/>
        <v>20098520</v>
      </c>
      <c r="M16" s="110">
        <f t="shared" si="3"/>
        <v>3177737</v>
      </c>
      <c r="N16" s="110">
        <v>1598026</v>
      </c>
      <c r="O16" s="110">
        <v>671502</v>
      </c>
      <c r="P16" s="110">
        <v>803750</v>
      </c>
      <c r="Q16" s="110">
        <v>104459</v>
      </c>
      <c r="R16" s="110">
        <f t="shared" si="4"/>
        <v>4738165</v>
      </c>
      <c r="S16" s="110">
        <v>176023</v>
      </c>
      <c r="T16" s="110">
        <v>4093130</v>
      </c>
      <c r="U16" s="110">
        <v>469012</v>
      </c>
      <c r="V16" s="110">
        <v>44687</v>
      </c>
      <c r="W16" s="110">
        <f t="shared" si="5"/>
        <v>12131467</v>
      </c>
      <c r="X16" s="110">
        <v>5486847</v>
      </c>
      <c r="Y16" s="110">
        <v>5659699</v>
      </c>
      <c r="Z16" s="110">
        <v>770642</v>
      </c>
      <c r="AA16" s="110">
        <v>214279</v>
      </c>
      <c r="AB16" s="110">
        <v>3312491</v>
      </c>
      <c r="AC16" s="110">
        <v>6464</v>
      </c>
      <c r="AD16" s="110">
        <v>827087</v>
      </c>
      <c r="AE16" s="110">
        <f t="shared" si="6"/>
        <v>29359538</v>
      </c>
      <c r="AF16" s="110">
        <f t="shared" si="7"/>
        <v>426345</v>
      </c>
      <c r="AG16" s="110">
        <f t="shared" si="8"/>
        <v>419217</v>
      </c>
      <c r="AH16" s="110">
        <v>0</v>
      </c>
      <c r="AI16" s="110">
        <v>419217</v>
      </c>
      <c r="AJ16" s="110">
        <v>0</v>
      </c>
      <c r="AK16" s="110">
        <v>0</v>
      </c>
      <c r="AL16" s="110">
        <v>7128</v>
      </c>
      <c r="AM16" s="110">
        <v>20543</v>
      </c>
      <c r="AN16" s="110">
        <f t="shared" si="9"/>
        <v>4137583</v>
      </c>
      <c r="AO16" s="110">
        <f t="shared" si="10"/>
        <v>613653</v>
      </c>
      <c r="AP16" s="110">
        <v>432699</v>
      </c>
      <c r="AQ16" s="110">
        <v>21136</v>
      </c>
      <c r="AR16" s="110">
        <v>159818</v>
      </c>
      <c r="AS16" s="110">
        <v>0</v>
      </c>
      <c r="AT16" s="110">
        <f t="shared" si="11"/>
        <v>1748847</v>
      </c>
      <c r="AU16" s="110">
        <v>90767</v>
      </c>
      <c r="AV16" s="110">
        <v>1657614</v>
      </c>
      <c r="AW16" s="110">
        <v>466</v>
      </c>
      <c r="AX16" s="110">
        <v>1869</v>
      </c>
      <c r="AY16" s="110">
        <f t="shared" si="12"/>
        <v>1772020</v>
      </c>
      <c r="AZ16" s="110">
        <v>161060</v>
      </c>
      <c r="BA16" s="110">
        <v>1457334</v>
      </c>
      <c r="BB16" s="110">
        <v>40401</v>
      </c>
      <c r="BC16" s="110">
        <v>113225</v>
      </c>
      <c r="BD16" s="110">
        <v>1023153</v>
      </c>
      <c r="BE16" s="110">
        <v>1194</v>
      </c>
      <c r="BF16" s="110">
        <v>158782</v>
      </c>
      <c r="BG16" s="110">
        <f t="shared" si="13"/>
        <v>4722710</v>
      </c>
      <c r="BH16" s="110">
        <f t="shared" ref="BH16:BO16" si="37">SUM(D16,AF16)</f>
        <v>8860276</v>
      </c>
      <c r="BI16" s="110">
        <f t="shared" si="37"/>
        <v>8841344</v>
      </c>
      <c r="BJ16" s="110">
        <f t="shared" si="37"/>
        <v>0</v>
      </c>
      <c r="BK16" s="110">
        <f t="shared" si="37"/>
        <v>6771689</v>
      </c>
      <c r="BL16" s="110">
        <f t="shared" si="37"/>
        <v>2058325</v>
      </c>
      <c r="BM16" s="110">
        <f t="shared" si="37"/>
        <v>11330</v>
      </c>
      <c r="BN16" s="110">
        <f t="shared" si="37"/>
        <v>18932</v>
      </c>
      <c r="BO16" s="111">
        <f t="shared" si="37"/>
        <v>240936</v>
      </c>
      <c r="BP16" s="110">
        <f t="shared" ref="BP16:BW16" si="38">SUM(L16,AN16)</f>
        <v>24236103</v>
      </c>
      <c r="BQ16" s="110">
        <f t="shared" si="38"/>
        <v>3791390</v>
      </c>
      <c r="BR16" s="110">
        <f t="shared" si="38"/>
        <v>2030725</v>
      </c>
      <c r="BS16" s="110">
        <f t="shared" si="38"/>
        <v>692638</v>
      </c>
      <c r="BT16" s="110">
        <f t="shared" si="38"/>
        <v>963568</v>
      </c>
      <c r="BU16" s="110">
        <f t="shared" si="38"/>
        <v>104459</v>
      </c>
      <c r="BV16" s="110">
        <f t="shared" si="38"/>
        <v>6487012</v>
      </c>
      <c r="BW16" s="110">
        <f t="shared" si="38"/>
        <v>266790</v>
      </c>
      <c r="BX16" s="110">
        <f>SUM(T16,AV16)</f>
        <v>5750744</v>
      </c>
      <c r="BY16" s="110">
        <f>SUM(U16,AW16)</f>
        <v>469478</v>
      </c>
      <c r="BZ16" s="110">
        <f>SUM(V16,AX16)</f>
        <v>46556</v>
      </c>
      <c r="CA16" s="110">
        <f t="shared" ref="CA16:CF16" si="39">SUM(W16,AY16)</f>
        <v>13903487</v>
      </c>
      <c r="CB16" s="110">
        <f t="shared" si="39"/>
        <v>5647907</v>
      </c>
      <c r="CC16" s="110">
        <f t="shared" si="39"/>
        <v>7117033</v>
      </c>
      <c r="CD16" s="110">
        <f t="shared" si="39"/>
        <v>811043</v>
      </c>
      <c r="CE16" s="110">
        <f t="shared" si="39"/>
        <v>327504</v>
      </c>
      <c r="CF16" s="111">
        <f t="shared" si="39"/>
        <v>4335644</v>
      </c>
      <c r="CG16" s="110">
        <f>SUM(AC16,BE16)</f>
        <v>7658</v>
      </c>
      <c r="CH16" s="110">
        <f>SUM(AD16,BF16)</f>
        <v>985869</v>
      </c>
      <c r="CI16" s="110">
        <f>SUM(AE16,BG16)</f>
        <v>34082248</v>
      </c>
    </row>
    <row r="17" spans="1:87" s="112" customFormat="1" ht="12.75" customHeight="1">
      <c r="A17" s="108" t="s">
        <v>428</v>
      </c>
      <c r="B17" s="109" t="s">
        <v>429</v>
      </c>
      <c r="C17" s="108" t="s">
        <v>388</v>
      </c>
      <c r="D17" s="110">
        <f t="shared" si="0"/>
        <v>12973438</v>
      </c>
      <c r="E17" s="110">
        <f t="shared" si="1"/>
        <v>12526339</v>
      </c>
      <c r="F17" s="110">
        <v>9608</v>
      </c>
      <c r="G17" s="110">
        <v>12481836</v>
      </c>
      <c r="H17" s="110">
        <v>9742</v>
      </c>
      <c r="I17" s="110">
        <v>25153</v>
      </c>
      <c r="J17" s="110">
        <v>447099</v>
      </c>
      <c r="K17" s="110">
        <v>1083865</v>
      </c>
      <c r="L17" s="110">
        <f t="shared" si="2"/>
        <v>80860843</v>
      </c>
      <c r="M17" s="110">
        <f t="shared" si="3"/>
        <v>14190018</v>
      </c>
      <c r="N17" s="110">
        <v>6624989</v>
      </c>
      <c r="O17" s="110">
        <v>5208644</v>
      </c>
      <c r="P17" s="110">
        <v>2316897</v>
      </c>
      <c r="Q17" s="110">
        <v>39488</v>
      </c>
      <c r="R17" s="110">
        <f t="shared" si="4"/>
        <v>16016817</v>
      </c>
      <c r="S17" s="110">
        <v>569434</v>
      </c>
      <c r="T17" s="110">
        <v>15056830</v>
      </c>
      <c r="U17" s="110">
        <v>390553</v>
      </c>
      <c r="V17" s="110">
        <v>197187</v>
      </c>
      <c r="W17" s="110">
        <f t="shared" si="5"/>
        <v>50411590</v>
      </c>
      <c r="X17" s="110">
        <v>23139141</v>
      </c>
      <c r="Y17" s="110">
        <v>20774742</v>
      </c>
      <c r="Z17" s="110">
        <v>4326495</v>
      </c>
      <c r="AA17" s="110">
        <v>2171212</v>
      </c>
      <c r="AB17" s="110">
        <v>13776996</v>
      </c>
      <c r="AC17" s="110">
        <v>45231</v>
      </c>
      <c r="AD17" s="110">
        <v>3961353</v>
      </c>
      <c r="AE17" s="110">
        <f t="shared" si="6"/>
        <v>97795634</v>
      </c>
      <c r="AF17" s="110">
        <f t="shared" si="7"/>
        <v>3445601</v>
      </c>
      <c r="AG17" s="110">
        <f t="shared" si="8"/>
        <v>3423068</v>
      </c>
      <c r="AH17" s="110">
        <v>0</v>
      </c>
      <c r="AI17" s="110">
        <v>3423068</v>
      </c>
      <c r="AJ17" s="110">
        <v>0</v>
      </c>
      <c r="AK17" s="110">
        <v>0</v>
      </c>
      <c r="AL17" s="110">
        <v>22533</v>
      </c>
      <c r="AM17" s="110">
        <v>153768</v>
      </c>
      <c r="AN17" s="110">
        <f t="shared" si="9"/>
        <v>7003088</v>
      </c>
      <c r="AO17" s="110">
        <f t="shared" si="10"/>
        <v>1565473</v>
      </c>
      <c r="AP17" s="110">
        <v>1122097</v>
      </c>
      <c r="AQ17" s="110">
        <v>0</v>
      </c>
      <c r="AR17" s="110">
        <v>443376</v>
      </c>
      <c r="AS17" s="110">
        <v>0</v>
      </c>
      <c r="AT17" s="110">
        <f t="shared" si="11"/>
        <v>2370736</v>
      </c>
      <c r="AU17" s="110">
        <v>42591</v>
      </c>
      <c r="AV17" s="110">
        <v>2328141</v>
      </c>
      <c r="AW17" s="110">
        <v>4</v>
      </c>
      <c r="AX17" s="110">
        <v>0</v>
      </c>
      <c r="AY17" s="110">
        <f t="shared" si="12"/>
        <v>3065635</v>
      </c>
      <c r="AZ17" s="110">
        <v>922176</v>
      </c>
      <c r="BA17" s="110">
        <v>1500827</v>
      </c>
      <c r="BB17" s="110">
        <v>138221</v>
      </c>
      <c r="BC17" s="110">
        <v>504411</v>
      </c>
      <c r="BD17" s="110">
        <v>2944443</v>
      </c>
      <c r="BE17" s="110">
        <v>1244</v>
      </c>
      <c r="BF17" s="110">
        <v>1075561</v>
      </c>
      <c r="BG17" s="110">
        <f t="shared" si="13"/>
        <v>11524250</v>
      </c>
      <c r="BH17" s="110">
        <f t="shared" ref="BH17:BW17" si="40">SUM(D17,AF17)</f>
        <v>16419039</v>
      </c>
      <c r="BI17" s="110">
        <f t="shared" si="40"/>
        <v>15949407</v>
      </c>
      <c r="BJ17" s="110">
        <f t="shared" si="40"/>
        <v>9608</v>
      </c>
      <c r="BK17" s="110">
        <f t="shared" si="40"/>
        <v>15904904</v>
      </c>
      <c r="BL17" s="110">
        <f t="shared" si="40"/>
        <v>9742</v>
      </c>
      <c r="BM17" s="110">
        <f t="shared" si="40"/>
        <v>25153</v>
      </c>
      <c r="BN17" s="110">
        <f t="shared" si="40"/>
        <v>469632</v>
      </c>
      <c r="BO17" s="111">
        <f t="shared" si="40"/>
        <v>1237633</v>
      </c>
      <c r="BP17" s="110">
        <f t="shared" si="40"/>
        <v>87863931</v>
      </c>
      <c r="BQ17" s="110">
        <f t="shared" si="40"/>
        <v>15755491</v>
      </c>
      <c r="BR17" s="110">
        <f t="shared" si="40"/>
        <v>7747086</v>
      </c>
      <c r="BS17" s="110">
        <f t="shared" si="40"/>
        <v>5208644</v>
      </c>
      <c r="BT17" s="110">
        <f t="shared" si="40"/>
        <v>2760273</v>
      </c>
      <c r="BU17" s="110">
        <f t="shared" si="40"/>
        <v>39488</v>
      </c>
      <c r="BV17" s="110">
        <f t="shared" si="40"/>
        <v>18387553</v>
      </c>
      <c r="BW17" s="110">
        <f t="shared" si="40"/>
        <v>612025</v>
      </c>
      <c r="BX17" s="110">
        <f t="shared" ref="BX17:CI17" si="41">SUM(T17,AV17)</f>
        <v>17384971</v>
      </c>
      <c r="BY17" s="110">
        <f t="shared" si="41"/>
        <v>390557</v>
      </c>
      <c r="BZ17" s="110">
        <f t="shared" si="41"/>
        <v>197187</v>
      </c>
      <c r="CA17" s="110">
        <f t="shared" si="41"/>
        <v>53477225</v>
      </c>
      <c r="CB17" s="110">
        <f t="shared" si="41"/>
        <v>24061317</v>
      </c>
      <c r="CC17" s="110">
        <f t="shared" si="41"/>
        <v>22275569</v>
      </c>
      <c r="CD17" s="110">
        <f t="shared" si="41"/>
        <v>4464716</v>
      </c>
      <c r="CE17" s="110">
        <f t="shared" si="41"/>
        <v>2675623</v>
      </c>
      <c r="CF17" s="111">
        <f t="shared" si="41"/>
        <v>16721439</v>
      </c>
      <c r="CG17" s="110">
        <f t="shared" si="41"/>
        <v>46475</v>
      </c>
      <c r="CH17" s="110">
        <f t="shared" si="41"/>
        <v>5036914</v>
      </c>
      <c r="CI17" s="110">
        <f t="shared" si="41"/>
        <v>109319884</v>
      </c>
    </row>
    <row r="18" spans="1:87" s="112" customFormat="1" ht="12.75" customHeight="1">
      <c r="A18" s="108" t="s">
        <v>437</v>
      </c>
      <c r="B18" s="109" t="s">
        <v>438</v>
      </c>
      <c r="C18" s="108" t="s">
        <v>357</v>
      </c>
      <c r="D18" s="110">
        <f t="shared" si="0"/>
        <v>7301245</v>
      </c>
      <c r="E18" s="110">
        <f t="shared" si="1"/>
        <v>6907575</v>
      </c>
      <c r="F18" s="110">
        <v>115098</v>
      </c>
      <c r="G18" s="110">
        <v>6593852</v>
      </c>
      <c r="H18" s="110">
        <v>27582</v>
      </c>
      <c r="I18" s="110">
        <v>171043</v>
      </c>
      <c r="J18" s="110">
        <v>393670</v>
      </c>
      <c r="K18" s="110">
        <v>184491</v>
      </c>
      <c r="L18" s="110">
        <f t="shared" si="2"/>
        <v>71442718</v>
      </c>
      <c r="M18" s="110">
        <f t="shared" si="3"/>
        <v>11799620</v>
      </c>
      <c r="N18" s="110">
        <v>6350282</v>
      </c>
      <c r="O18" s="110">
        <v>3226554</v>
      </c>
      <c r="P18" s="110">
        <v>2030647</v>
      </c>
      <c r="Q18" s="110">
        <v>192137</v>
      </c>
      <c r="R18" s="110">
        <f t="shared" si="4"/>
        <v>11094805</v>
      </c>
      <c r="S18" s="110">
        <v>1652763</v>
      </c>
      <c r="T18" s="110">
        <v>8751681</v>
      </c>
      <c r="U18" s="110">
        <v>690361</v>
      </c>
      <c r="V18" s="110">
        <v>122221</v>
      </c>
      <c r="W18" s="110">
        <f t="shared" si="5"/>
        <v>48358076</v>
      </c>
      <c r="X18" s="110">
        <v>18158606</v>
      </c>
      <c r="Y18" s="110">
        <v>24987459</v>
      </c>
      <c r="Z18" s="110">
        <v>4548319</v>
      </c>
      <c r="AA18" s="110">
        <v>663692</v>
      </c>
      <c r="AB18" s="110">
        <v>7253967</v>
      </c>
      <c r="AC18" s="110">
        <v>67996</v>
      </c>
      <c r="AD18" s="110">
        <v>5320089</v>
      </c>
      <c r="AE18" s="110">
        <f t="shared" si="6"/>
        <v>84064052</v>
      </c>
      <c r="AF18" s="110">
        <f t="shared" si="7"/>
        <v>1814796</v>
      </c>
      <c r="AG18" s="110">
        <f t="shared" si="8"/>
        <v>1805594</v>
      </c>
      <c r="AH18" s="110">
        <v>2672</v>
      </c>
      <c r="AI18" s="110">
        <v>1802922</v>
      </c>
      <c r="AJ18" s="110">
        <v>0</v>
      </c>
      <c r="AK18" s="110">
        <v>0</v>
      </c>
      <c r="AL18" s="110">
        <v>9202</v>
      </c>
      <c r="AM18" s="110">
        <v>186163</v>
      </c>
      <c r="AN18" s="110">
        <f t="shared" si="9"/>
        <v>8119523</v>
      </c>
      <c r="AO18" s="110">
        <f t="shared" si="10"/>
        <v>1768124</v>
      </c>
      <c r="AP18" s="110">
        <v>1188686</v>
      </c>
      <c r="AQ18" s="110">
        <v>225559</v>
      </c>
      <c r="AR18" s="110">
        <v>353879</v>
      </c>
      <c r="AS18" s="110">
        <v>0</v>
      </c>
      <c r="AT18" s="110">
        <f t="shared" si="11"/>
        <v>2565831</v>
      </c>
      <c r="AU18" s="110">
        <v>125011</v>
      </c>
      <c r="AV18" s="110">
        <v>2352604</v>
      </c>
      <c r="AW18" s="110">
        <v>88216</v>
      </c>
      <c r="AX18" s="110">
        <v>0</v>
      </c>
      <c r="AY18" s="110">
        <f t="shared" si="12"/>
        <v>3781752</v>
      </c>
      <c r="AZ18" s="110">
        <v>1190273</v>
      </c>
      <c r="BA18" s="110">
        <v>2252263</v>
      </c>
      <c r="BB18" s="110">
        <v>154191</v>
      </c>
      <c r="BC18" s="110">
        <v>185025</v>
      </c>
      <c r="BD18" s="110">
        <v>1361072</v>
      </c>
      <c r="BE18" s="110">
        <v>3816</v>
      </c>
      <c r="BF18" s="110">
        <v>308120</v>
      </c>
      <c r="BG18" s="110">
        <f t="shared" si="13"/>
        <v>10242439</v>
      </c>
      <c r="BH18" s="110">
        <f>SUM(D18,AF18)</f>
        <v>9116041</v>
      </c>
      <c r="BI18" s="110">
        <f>SUM(E18,AG18)</f>
        <v>8713169</v>
      </c>
      <c r="BJ18" s="110">
        <f t="shared" ref="BJ18:BO18" si="42">SUM(F18,AH18)</f>
        <v>117770</v>
      </c>
      <c r="BK18" s="110">
        <f t="shared" si="42"/>
        <v>8396774</v>
      </c>
      <c r="BL18" s="110">
        <f t="shared" si="42"/>
        <v>27582</v>
      </c>
      <c r="BM18" s="110">
        <f t="shared" si="42"/>
        <v>171043</v>
      </c>
      <c r="BN18" s="110">
        <f t="shared" si="42"/>
        <v>402872</v>
      </c>
      <c r="BO18" s="111">
        <f t="shared" si="42"/>
        <v>370654</v>
      </c>
      <c r="BP18" s="110">
        <f t="shared" ref="BP18:BW18" si="43">SUM(L18,AN18)</f>
        <v>79562241</v>
      </c>
      <c r="BQ18" s="110">
        <f t="shared" si="43"/>
        <v>13567744</v>
      </c>
      <c r="BR18" s="110">
        <f t="shared" si="43"/>
        <v>7538968</v>
      </c>
      <c r="BS18" s="110">
        <f t="shared" si="43"/>
        <v>3452113</v>
      </c>
      <c r="BT18" s="110">
        <f t="shared" si="43"/>
        <v>2384526</v>
      </c>
      <c r="BU18" s="110">
        <f t="shared" si="43"/>
        <v>192137</v>
      </c>
      <c r="BV18" s="110">
        <f t="shared" si="43"/>
        <v>13660636</v>
      </c>
      <c r="BW18" s="110">
        <f t="shared" si="43"/>
        <v>1777774</v>
      </c>
      <c r="BX18" s="110">
        <f t="shared" ref="BX18:CC18" si="44">SUM(T18,AV18)</f>
        <v>11104285</v>
      </c>
      <c r="BY18" s="110">
        <f t="shared" si="44"/>
        <v>778577</v>
      </c>
      <c r="BZ18" s="110">
        <f t="shared" si="44"/>
        <v>122221</v>
      </c>
      <c r="CA18" s="110">
        <f t="shared" si="44"/>
        <v>52139828</v>
      </c>
      <c r="CB18" s="110">
        <f t="shared" si="44"/>
        <v>19348879</v>
      </c>
      <c r="CC18" s="110">
        <f t="shared" si="44"/>
        <v>27239722</v>
      </c>
      <c r="CD18" s="110">
        <f t="shared" ref="CD18:CI18" si="45">SUM(Z18,BB18)</f>
        <v>4702510</v>
      </c>
      <c r="CE18" s="110">
        <f t="shared" si="45"/>
        <v>848717</v>
      </c>
      <c r="CF18" s="111">
        <f t="shared" si="45"/>
        <v>8615039</v>
      </c>
      <c r="CG18" s="110">
        <f t="shared" si="45"/>
        <v>71812</v>
      </c>
      <c r="CH18" s="110">
        <f t="shared" si="45"/>
        <v>5628209</v>
      </c>
      <c r="CI18" s="110">
        <f t="shared" si="45"/>
        <v>94306491</v>
      </c>
    </row>
    <row r="19" spans="1:87" s="112" customFormat="1" ht="12.75" customHeight="1">
      <c r="A19" s="108" t="s">
        <v>441</v>
      </c>
      <c r="B19" s="109" t="s">
        <v>442</v>
      </c>
      <c r="C19" s="108" t="s">
        <v>360</v>
      </c>
      <c r="D19" s="110">
        <f t="shared" si="0"/>
        <v>24107858</v>
      </c>
      <c r="E19" s="110">
        <f t="shared" si="1"/>
        <v>23902398</v>
      </c>
      <c r="F19" s="110">
        <v>395360</v>
      </c>
      <c r="G19" s="110">
        <v>21644797</v>
      </c>
      <c r="H19" s="110">
        <v>255112</v>
      </c>
      <c r="I19" s="110">
        <v>1607129</v>
      </c>
      <c r="J19" s="110">
        <v>205460</v>
      </c>
      <c r="K19" s="110">
        <v>8088856</v>
      </c>
      <c r="L19" s="110">
        <f t="shared" si="2"/>
        <v>197580977</v>
      </c>
      <c r="M19" s="110">
        <f t="shared" si="3"/>
        <v>57079302</v>
      </c>
      <c r="N19" s="110">
        <v>20206913</v>
      </c>
      <c r="O19" s="110">
        <v>32687827</v>
      </c>
      <c r="P19" s="110">
        <v>4153134</v>
      </c>
      <c r="Q19" s="110">
        <v>31428</v>
      </c>
      <c r="R19" s="110">
        <f t="shared" si="4"/>
        <v>57941035</v>
      </c>
      <c r="S19" s="110">
        <v>20666000</v>
      </c>
      <c r="T19" s="110">
        <v>30130642</v>
      </c>
      <c r="U19" s="110">
        <v>7144393</v>
      </c>
      <c r="V19" s="110">
        <v>450167</v>
      </c>
      <c r="W19" s="110">
        <f t="shared" si="5"/>
        <v>82002836</v>
      </c>
      <c r="X19" s="110">
        <v>48214280</v>
      </c>
      <c r="Y19" s="110">
        <v>28897780</v>
      </c>
      <c r="Z19" s="110">
        <v>1696188</v>
      </c>
      <c r="AA19" s="110">
        <v>3194588</v>
      </c>
      <c r="AB19" s="110">
        <v>38947951</v>
      </c>
      <c r="AC19" s="110">
        <v>107637</v>
      </c>
      <c r="AD19" s="110">
        <v>27034246</v>
      </c>
      <c r="AE19" s="110">
        <f t="shared" si="6"/>
        <v>248723081</v>
      </c>
      <c r="AF19" s="110">
        <f t="shared" si="7"/>
        <v>1542831</v>
      </c>
      <c r="AG19" s="110">
        <f t="shared" si="8"/>
        <v>1534533</v>
      </c>
      <c r="AH19" s="110">
        <v>0</v>
      </c>
      <c r="AI19" s="110">
        <v>1246029</v>
      </c>
      <c r="AJ19" s="110">
        <v>118446</v>
      </c>
      <c r="AK19" s="110">
        <v>170058</v>
      </c>
      <c r="AL19" s="110">
        <v>8298</v>
      </c>
      <c r="AM19" s="110">
        <v>157648</v>
      </c>
      <c r="AN19" s="110">
        <f t="shared" si="9"/>
        <v>2269198</v>
      </c>
      <c r="AO19" s="110">
        <f t="shared" si="10"/>
        <v>477953</v>
      </c>
      <c r="AP19" s="110">
        <v>385819</v>
      </c>
      <c r="AQ19" s="110">
        <v>58192</v>
      </c>
      <c r="AR19" s="110">
        <v>33942</v>
      </c>
      <c r="AS19" s="110">
        <v>0</v>
      </c>
      <c r="AT19" s="110">
        <f t="shared" si="11"/>
        <v>502850</v>
      </c>
      <c r="AU19" s="110">
        <v>152851</v>
      </c>
      <c r="AV19" s="110">
        <v>348410</v>
      </c>
      <c r="AW19" s="110">
        <v>1589</v>
      </c>
      <c r="AX19" s="110">
        <v>419</v>
      </c>
      <c r="AY19" s="110">
        <f t="shared" si="12"/>
        <v>1286685</v>
      </c>
      <c r="AZ19" s="110">
        <v>653254</v>
      </c>
      <c r="BA19" s="110">
        <v>570880</v>
      </c>
      <c r="BB19" s="110">
        <v>17255</v>
      </c>
      <c r="BC19" s="110">
        <v>45296</v>
      </c>
      <c r="BD19" s="110">
        <v>398676</v>
      </c>
      <c r="BE19" s="110">
        <v>1291</v>
      </c>
      <c r="BF19" s="110">
        <v>392774</v>
      </c>
      <c r="BG19" s="110">
        <f t="shared" si="13"/>
        <v>4204803</v>
      </c>
      <c r="BH19" s="110">
        <f t="shared" ref="BH19:CI19" si="46">SUM(D19,AF19)</f>
        <v>25650689</v>
      </c>
      <c r="BI19" s="110">
        <f t="shared" si="46"/>
        <v>25436931</v>
      </c>
      <c r="BJ19" s="110">
        <f t="shared" si="46"/>
        <v>395360</v>
      </c>
      <c r="BK19" s="110">
        <f t="shared" si="46"/>
        <v>22890826</v>
      </c>
      <c r="BL19" s="110">
        <f t="shared" si="46"/>
        <v>373558</v>
      </c>
      <c r="BM19" s="110">
        <f t="shared" si="46"/>
        <v>1777187</v>
      </c>
      <c r="BN19" s="110">
        <f t="shared" si="46"/>
        <v>213758</v>
      </c>
      <c r="BO19" s="111">
        <f t="shared" si="46"/>
        <v>8246504</v>
      </c>
      <c r="BP19" s="110">
        <f t="shared" si="46"/>
        <v>199850175</v>
      </c>
      <c r="BQ19" s="110">
        <f t="shared" si="46"/>
        <v>57557255</v>
      </c>
      <c r="BR19" s="110">
        <f t="shared" si="46"/>
        <v>20592732</v>
      </c>
      <c r="BS19" s="110">
        <f t="shared" si="46"/>
        <v>32746019</v>
      </c>
      <c r="BT19" s="110">
        <f t="shared" si="46"/>
        <v>4187076</v>
      </c>
      <c r="BU19" s="110">
        <f t="shared" si="46"/>
        <v>31428</v>
      </c>
      <c r="BV19" s="110">
        <f t="shared" si="46"/>
        <v>58443885</v>
      </c>
      <c r="BW19" s="110">
        <f t="shared" si="46"/>
        <v>20818851</v>
      </c>
      <c r="BX19" s="110">
        <f t="shared" si="46"/>
        <v>30479052</v>
      </c>
      <c r="BY19" s="110">
        <f t="shared" si="46"/>
        <v>7145982</v>
      </c>
      <c r="BZ19" s="110">
        <f t="shared" si="46"/>
        <v>450586</v>
      </c>
      <c r="CA19" s="110">
        <f t="shared" si="46"/>
        <v>83289521</v>
      </c>
      <c r="CB19" s="110">
        <f t="shared" si="46"/>
        <v>48867534</v>
      </c>
      <c r="CC19" s="110">
        <f t="shared" si="46"/>
        <v>29468660</v>
      </c>
      <c r="CD19" s="110">
        <f t="shared" si="46"/>
        <v>1713443</v>
      </c>
      <c r="CE19" s="110">
        <f t="shared" si="46"/>
        <v>3239884</v>
      </c>
      <c r="CF19" s="111">
        <f t="shared" si="46"/>
        <v>39346627</v>
      </c>
      <c r="CG19" s="110">
        <f t="shared" si="46"/>
        <v>108928</v>
      </c>
      <c r="CH19" s="110">
        <f t="shared" si="46"/>
        <v>27427020</v>
      </c>
      <c r="CI19" s="110">
        <f t="shared" si="46"/>
        <v>252927884</v>
      </c>
    </row>
    <row r="20" spans="1:87" s="112" customFormat="1" ht="12.75" customHeight="1">
      <c r="A20" s="108" t="s">
        <v>338</v>
      </c>
      <c r="B20" s="109" t="s">
        <v>339</v>
      </c>
      <c r="C20" s="108" t="s">
        <v>325</v>
      </c>
      <c r="D20" s="110">
        <f t="shared" si="0"/>
        <v>27426994</v>
      </c>
      <c r="E20" s="110">
        <f t="shared" si="1"/>
        <v>26871888</v>
      </c>
      <c r="F20" s="110">
        <v>783510</v>
      </c>
      <c r="G20" s="110">
        <v>15827295</v>
      </c>
      <c r="H20" s="110">
        <v>9920641</v>
      </c>
      <c r="I20" s="110">
        <v>340442</v>
      </c>
      <c r="J20" s="110">
        <v>555106</v>
      </c>
      <c r="K20" s="110">
        <v>96806</v>
      </c>
      <c r="L20" s="110">
        <f t="shared" si="2"/>
        <v>97009960</v>
      </c>
      <c r="M20" s="110">
        <f t="shared" si="3"/>
        <v>40789566</v>
      </c>
      <c r="N20" s="110">
        <v>10176129</v>
      </c>
      <c r="O20" s="110">
        <v>24244907</v>
      </c>
      <c r="P20" s="110">
        <v>6094027</v>
      </c>
      <c r="Q20" s="110">
        <v>274503</v>
      </c>
      <c r="R20" s="110">
        <f t="shared" si="4"/>
        <v>15514208</v>
      </c>
      <c r="S20" s="110">
        <v>3435666</v>
      </c>
      <c r="T20" s="110">
        <v>10497775</v>
      </c>
      <c r="U20" s="110">
        <v>1580767</v>
      </c>
      <c r="V20" s="110">
        <v>1152192</v>
      </c>
      <c r="W20" s="110">
        <f t="shared" si="5"/>
        <v>39466218</v>
      </c>
      <c r="X20" s="110">
        <v>17850927</v>
      </c>
      <c r="Y20" s="110">
        <v>18318645</v>
      </c>
      <c r="Z20" s="110">
        <v>2970473</v>
      </c>
      <c r="AA20" s="110">
        <v>326173</v>
      </c>
      <c r="AB20" s="110">
        <v>3765050</v>
      </c>
      <c r="AC20" s="110">
        <v>87776</v>
      </c>
      <c r="AD20" s="110">
        <v>5397301</v>
      </c>
      <c r="AE20" s="110">
        <f t="shared" si="6"/>
        <v>129834255</v>
      </c>
      <c r="AF20" s="110">
        <f t="shared" si="7"/>
        <v>357088</v>
      </c>
      <c r="AG20" s="110">
        <f t="shared" si="8"/>
        <v>354643</v>
      </c>
      <c r="AH20" s="110">
        <v>0</v>
      </c>
      <c r="AI20" s="110">
        <v>354643</v>
      </c>
      <c r="AJ20" s="110">
        <v>0</v>
      </c>
      <c r="AK20" s="110">
        <v>0</v>
      </c>
      <c r="AL20" s="110">
        <v>2445</v>
      </c>
      <c r="AM20" s="110">
        <v>0</v>
      </c>
      <c r="AN20" s="110">
        <f t="shared" si="9"/>
        <v>5597165</v>
      </c>
      <c r="AO20" s="110">
        <f t="shared" si="10"/>
        <v>2349352</v>
      </c>
      <c r="AP20" s="110">
        <v>715566</v>
      </c>
      <c r="AQ20" s="110">
        <v>1329797</v>
      </c>
      <c r="AR20" s="110">
        <v>303989</v>
      </c>
      <c r="AS20" s="110">
        <v>0</v>
      </c>
      <c r="AT20" s="110">
        <f t="shared" si="11"/>
        <v>1156338</v>
      </c>
      <c r="AU20" s="110">
        <v>326086</v>
      </c>
      <c r="AV20" s="110">
        <v>728452</v>
      </c>
      <c r="AW20" s="110">
        <v>101800</v>
      </c>
      <c r="AX20" s="110">
        <v>102421</v>
      </c>
      <c r="AY20" s="110">
        <f t="shared" si="12"/>
        <v>1989054</v>
      </c>
      <c r="AZ20" s="110">
        <v>1056003</v>
      </c>
      <c r="BA20" s="110">
        <v>859829</v>
      </c>
      <c r="BB20" s="110">
        <v>55686</v>
      </c>
      <c r="BC20" s="110">
        <v>17536</v>
      </c>
      <c r="BD20" s="110">
        <v>115226</v>
      </c>
      <c r="BE20" s="110">
        <v>0</v>
      </c>
      <c r="BF20" s="110">
        <v>312290</v>
      </c>
      <c r="BG20" s="110">
        <f t="shared" si="13"/>
        <v>6266543</v>
      </c>
      <c r="BH20" s="110">
        <f t="shared" ref="BH20:BO20" si="47">SUM(D20,AF20)</f>
        <v>27784082</v>
      </c>
      <c r="BI20" s="110">
        <f t="shared" si="47"/>
        <v>27226531</v>
      </c>
      <c r="BJ20" s="110">
        <f t="shared" si="47"/>
        <v>783510</v>
      </c>
      <c r="BK20" s="110">
        <f t="shared" si="47"/>
        <v>16181938</v>
      </c>
      <c r="BL20" s="110">
        <f t="shared" si="47"/>
        <v>9920641</v>
      </c>
      <c r="BM20" s="110">
        <f t="shared" si="47"/>
        <v>340442</v>
      </c>
      <c r="BN20" s="110">
        <f t="shared" si="47"/>
        <v>557551</v>
      </c>
      <c r="BO20" s="111">
        <f t="shared" si="47"/>
        <v>96806</v>
      </c>
      <c r="BP20" s="110">
        <f t="shared" ref="BP20:CE20" si="48">SUM(L20,AN20)</f>
        <v>102607125</v>
      </c>
      <c r="BQ20" s="110">
        <f t="shared" si="48"/>
        <v>43138918</v>
      </c>
      <c r="BR20" s="110">
        <f t="shared" si="48"/>
        <v>10891695</v>
      </c>
      <c r="BS20" s="110">
        <f t="shared" si="48"/>
        <v>25574704</v>
      </c>
      <c r="BT20" s="110">
        <f t="shared" si="48"/>
        <v>6398016</v>
      </c>
      <c r="BU20" s="110">
        <f t="shared" si="48"/>
        <v>274503</v>
      </c>
      <c r="BV20" s="110">
        <f t="shared" si="48"/>
        <v>16670546</v>
      </c>
      <c r="BW20" s="110">
        <f t="shared" si="48"/>
        <v>3761752</v>
      </c>
      <c r="BX20" s="110">
        <f t="shared" si="48"/>
        <v>11226227</v>
      </c>
      <c r="BY20" s="110">
        <f t="shared" si="48"/>
        <v>1682567</v>
      </c>
      <c r="BZ20" s="110">
        <f t="shared" si="48"/>
        <v>1254613</v>
      </c>
      <c r="CA20" s="110">
        <f t="shared" si="48"/>
        <v>41455272</v>
      </c>
      <c r="CB20" s="110">
        <f t="shared" si="48"/>
        <v>18906930</v>
      </c>
      <c r="CC20" s="110">
        <f t="shared" si="48"/>
        <v>19178474</v>
      </c>
      <c r="CD20" s="110">
        <f t="shared" si="48"/>
        <v>3026159</v>
      </c>
      <c r="CE20" s="110">
        <f t="shared" si="48"/>
        <v>343709</v>
      </c>
      <c r="CF20" s="111">
        <f t="shared" ref="CF20:CI21" si="49">SUM(AB20,BD20)</f>
        <v>3880276</v>
      </c>
      <c r="CG20" s="110">
        <f t="shared" si="49"/>
        <v>87776</v>
      </c>
      <c r="CH20" s="110">
        <f t="shared" si="49"/>
        <v>5709591</v>
      </c>
      <c r="CI20" s="110">
        <f t="shared" si="49"/>
        <v>136100798</v>
      </c>
    </row>
    <row r="21" spans="1:87" s="112" customFormat="1" ht="12.75" customHeight="1">
      <c r="A21" s="108" t="s">
        <v>451</v>
      </c>
      <c r="B21" s="109" t="s">
        <v>452</v>
      </c>
      <c r="C21" s="108" t="s">
        <v>377</v>
      </c>
      <c r="D21" s="110">
        <f t="shared" si="0"/>
        <v>4164744</v>
      </c>
      <c r="E21" s="110">
        <f t="shared" si="1"/>
        <v>4095540</v>
      </c>
      <c r="F21" s="110">
        <v>0</v>
      </c>
      <c r="G21" s="110">
        <v>3675392</v>
      </c>
      <c r="H21" s="110">
        <v>420148</v>
      </c>
      <c r="I21" s="110">
        <v>0</v>
      </c>
      <c r="J21" s="110">
        <v>69204</v>
      </c>
      <c r="K21" s="110">
        <v>20190</v>
      </c>
      <c r="L21" s="110">
        <f t="shared" si="2"/>
        <v>25548944</v>
      </c>
      <c r="M21" s="110">
        <f t="shared" si="3"/>
        <v>3080147</v>
      </c>
      <c r="N21" s="110">
        <v>1880860</v>
      </c>
      <c r="O21" s="110">
        <v>461375</v>
      </c>
      <c r="P21" s="110">
        <v>554448</v>
      </c>
      <c r="Q21" s="110">
        <v>183464</v>
      </c>
      <c r="R21" s="110">
        <f t="shared" si="4"/>
        <v>4632832</v>
      </c>
      <c r="S21" s="110">
        <v>310891</v>
      </c>
      <c r="T21" s="110">
        <v>3816900</v>
      </c>
      <c r="U21" s="110">
        <v>505041</v>
      </c>
      <c r="V21" s="110">
        <v>21696</v>
      </c>
      <c r="W21" s="110">
        <f t="shared" si="5"/>
        <v>17783209</v>
      </c>
      <c r="X21" s="110">
        <v>7599744</v>
      </c>
      <c r="Y21" s="110">
        <v>8978570</v>
      </c>
      <c r="Z21" s="110">
        <v>741109</v>
      </c>
      <c r="AA21" s="110">
        <v>463786</v>
      </c>
      <c r="AB21" s="110">
        <v>2206608</v>
      </c>
      <c r="AC21" s="110">
        <v>31060</v>
      </c>
      <c r="AD21" s="110">
        <v>1143316</v>
      </c>
      <c r="AE21" s="110">
        <f t="shared" si="6"/>
        <v>30857004</v>
      </c>
      <c r="AF21" s="110">
        <f t="shared" si="7"/>
        <v>722029</v>
      </c>
      <c r="AG21" s="110">
        <f t="shared" si="8"/>
        <v>722029</v>
      </c>
      <c r="AH21" s="110">
        <v>0</v>
      </c>
      <c r="AI21" s="110">
        <v>706563</v>
      </c>
      <c r="AJ21" s="110">
        <v>0</v>
      </c>
      <c r="AK21" s="110">
        <v>15466</v>
      </c>
      <c r="AL21" s="110">
        <v>0</v>
      </c>
      <c r="AM21" s="110">
        <v>5076</v>
      </c>
      <c r="AN21" s="110">
        <f t="shared" si="9"/>
        <v>4607501</v>
      </c>
      <c r="AO21" s="110">
        <f t="shared" si="10"/>
        <v>714918</v>
      </c>
      <c r="AP21" s="110">
        <v>485874</v>
      </c>
      <c r="AQ21" s="110">
        <v>15832</v>
      </c>
      <c r="AR21" s="110">
        <v>213212</v>
      </c>
      <c r="AS21" s="110">
        <v>0</v>
      </c>
      <c r="AT21" s="110">
        <f t="shared" si="11"/>
        <v>1687851</v>
      </c>
      <c r="AU21" s="110">
        <v>84573</v>
      </c>
      <c r="AV21" s="110">
        <v>1603278</v>
      </c>
      <c r="AW21" s="110">
        <v>0</v>
      </c>
      <c r="AX21" s="110">
        <v>0</v>
      </c>
      <c r="AY21" s="110">
        <f t="shared" si="12"/>
        <v>2200953</v>
      </c>
      <c r="AZ21" s="110">
        <v>1236313</v>
      </c>
      <c r="BA21" s="110">
        <v>862788</v>
      </c>
      <c r="BB21" s="110">
        <v>38152</v>
      </c>
      <c r="BC21" s="110">
        <v>63700</v>
      </c>
      <c r="BD21" s="110">
        <v>355772</v>
      </c>
      <c r="BE21" s="110">
        <v>3779</v>
      </c>
      <c r="BF21" s="110">
        <v>24915</v>
      </c>
      <c r="BG21" s="110">
        <f t="shared" si="13"/>
        <v>5354445</v>
      </c>
      <c r="BH21" s="110">
        <f t="shared" ref="BH21:BO21" si="50">SUM(D21,AF21)</f>
        <v>4886773</v>
      </c>
      <c r="BI21" s="110">
        <f t="shared" si="50"/>
        <v>4817569</v>
      </c>
      <c r="BJ21" s="110">
        <f t="shared" si="50"/>
        <v>0</v>
      </c>
      <c r="BK21" s="110">
        <f t="shared" si="50"/>
        <v>4381955</v>
      </c>
      <c r="BL21" s="110">
        <f t="shared" si="50"/>
        <v>420148</v>
      </c>
      <c r="BM21" s="110">
        <f t="shared" si="50"/>
        <v>15466</v>
      </c>
      <c r="BN21" s="110">
        <f t="shared" si="50"/>
        <v>69204</v>
      </c>
      <c r="BO21" s="111">
        <f t="shared" si="50"/>
        <v>25266</v>
      </c>
      <c r="BP21" s="110">
        <f t="shared" ref="BP21:CE21" si="51">SUM(L21,AN21)</f>
        <v>30156445</v>
      </c>
      <c r="BQ21" s="110">
        <f t="shared" si="51"/>
        <v>3795065</v>
      </c>
      <c r="BR21" s="110">
        <f t="shared" si="51"/>
        <v>2366734</v>
      </c>
      <c r="BS21" s="110">
        <f t="shared" si="51"/>
        <v>477207</v>
      </c>
      <c r="BT21" s="110">
        <f t="shared" si="51"/>
        <v>767660</v>
      </c>
      <c r="BU21" s="110">
        <f t="shared" si="51"/>
        <v>183464</v>
      </c>
      <c r="BV21" s="110">
        <f t="shared" si="51"/>
        <v>6320683</v>
      </c>
      <c r="BW21" s="110">
        <f t="shared" si="51"/>
        <v>395464</v>
      </c>
      <c r="BX21" s="110">
        <f t="shared" si="51"/>
        <v>5420178</v>
      </c>
      <c r="BY21" s="110">
        <f t="shared" si="51"/>
        <v>505041</v>
      </c>
      <c r="BZ21" s="110">
        <f t="shared" si="51"/>
        <v>21696</v>
      </c>
      <c r="CA21" s="110">
        <f t="shared" si="51"/>
        <v>19984162</v>
      </c>
      <c r="CB21" s="110">
        <f t="shared" si="51"/>
        <v>8836057</v>
      </c>
      <c r="CC21" s="110">
        <f t="shared" si="51"/>
        <v>9841358</v>
      </c>
      <c r="CD21" s="110">
        <f t="shared" si="51"/>
        <v>779261</v>
      </c>
      <c r="CE21" s="110">
        <f t="shared" si="51"/>
        <v>527486</v>
      </c>
      <c r="CF21" s="111">
        <f t="shared" si="49"/>
        <v>2562380</v>
      </c>
      <c r="CG21" s="110">
        <f t="shared" si="49"/>
        <v>34839</v>
      </c>
      <c r="CH21" s="110">
        <f t="shared" si="49"/>
        <v>1168231</v>
      </c>
      <c r="CI21" s="110">
        <f t="shared" si="49"/>
        <v>36211449</v>
      </c>
    </row>
    <row r="22" spans="1:87" s="112" customFormat="1" ht="12.75" customHeight="1">
      <c r="A22" s="108" t="s">
        <v>460</v>
      </c>
      <c r="B22" s="109" t="s">
        <v>461</v>
      </c>
      <c r="C22" s="108" t="s">
        <v>360</v>
      </c>
      <c r="D22" s="110">
        <f t="shared" si="0"/>
        <v>772947</v>
      </c>
      <c r="E22" s="110">
        <f t="shared" si="1"/>
        <v>765868</v>
      </c>
      <c r="F22" s="110">
        <v>0</v>
      </c>
      <c r="G22" s="110">
        <v>640317</v>
      </c>
      <c r="H22" s="110">
        <v>125010</v>
      </c>
      <c r="I22" s="110">
        <v>541</v>
      </c>
      <c r="J22" s="110">
        <v>7079</v>
      </c>
      <c r="K22" s="110">
        <v>0</v>
      </c>
      <c r="L22" s="110">
        <f t="shared" si="2"/>
        <v>11340393</v>
      </c>
      <c r="M22" s="110">
        <f t="shared" si="3"/>
        <v>2568465</v>
      </c>
      <c r="N22" s="110">
        <v>1007197</v>
      </c>
      <c r="O22" s="110">
        <v>1199867</v>
      </c>
      <c r="P22" s="110">
        <v>300572</v>
      </c>
      <c r="Q22" s="110">
        <v>60829</v>
      </c>
      <c r="R22" s="110">
        <f t="shared" si="4"/>
        <v>1656046</v>
      </c>
      <c r="S22" s="110">
        <v>176821</v>
      </c>
      <c r="T22" s="110">
        <v>1377104</v>
      </c>
      <c r="U22" s="110">
        <v>102121</v>
      </c>
      <c r="V22" s="110">
        <v>36433</v>
      </c>
      <c r="W22" s="110">
        <f t="shared" si="5"/>
        <v>7070097</v>
      </c>
      <c r="X22" s="110">
        <v>2753888</v>
      </c>
      <c r="Y22" s="110">
        <v>3584740</v>
      </c>
      <c r="Z22" s="110">
        <v>595521</v>
      </c>
      <c r="AA22" s="110">
        <v>135948</v>
      </c>
      <c r="AB22" s="110">
        <v>2270127</v>
      </c>
      <c r="AC22" s="110">
        <v>9352</v>
      </c>
      <c r="AD22" s="110">
        <v>789762</v>
      </c>
      <c r="AE22" s="110">
        <f t="shared" si="6"/>
        <v>12903102</v>
      </c>
      <c r="AF22" s="110">
        <f t="shared" si="7"/>
        <v>598289</v>
      </c>
      <c r="AG22" s="110">
        <f t="shared" si="8"/>
        <v>598289</v>
      </c>
      <c r="AH22" s="110">
        <v>0</v>
      </c>
      <c r="AI22" s="110">
        <v>598289</v>
      </c>
      <c r="AJ22" s="110">
        <v>0</v>
      </c>
      <c r="AK22" s="110">
        <v>0</v>
      </c>
      <c r="AL22" s="110">
        <v>0</v>
      </c>
      <c r="AM22" s="110">
        <v>0</v>
      </c>
      <c r="AN22" s="110">
        <f t="shared" si="9"/>
        <v>1042947</v>
      </c>
      <c r="AO22" s="110">
        <f t="shared" si="10"/>
        <v>336489</v>
      </c>
      <c r="AP22" s="110">
        <v>212213</v>
      </c>
      <c r="AQ22" s="110">
        <v>88897</v>
      </c>
      <c r="AR22" s="110">
        <v>35379</v>
      </c>
      <c r="AS22" s="110">
        <v>0</v>
      </c>
      <c r="AT22" s="110">
        <f t="shared" si="11"/>
        <v>288533</v>
      </c>
      <c r="AU22" s="110">
        <v>5935</v>
      </c>
      <c r="AV22" s="110">
        <v>282427</v>
      </c>
      <c r="AW22" s="110">
        <v>171</v>
      </c>
      <c r="AX22" s="110">
        <v>0</v>
      </c>
      <c r="AY22" s="110">
        <f t="shared" si="12"/>
        <v>416760</v>
      </c>
      <c r="AZ22" s="110">
        <v>185493</v>
      </c>
      <c r="BA22" s="110">
        <v>188462</v>
      </c>
      <c r="BB22" s="110">
        <v>3746</v>
      </c>
      <c r="BC22" s="110">
        <v>39059</v>
      </c>
      <c r="BD22" s="110">
        <v>391461</v>
      </c>
      <c r="BE22" s="110">
        <v>1165</v>
      </c>
      <c r="BF22" s="110">
        <v>42617</v>
      </c>
      <c r="BG22" s="110">
        <f t="shared" si="13"/>
        <v>1683853</v>
      </c>
      <c r="BH22" s="110">
        <f t="shared" ref="BH22:BO22" si="52">SUM(D22,AF22)</f>
        <v>1371236</v>
      </c>
      <c r="BI22" s="110">
        <f t="shared" si="52"/>
        <v>1364157</v>
      </c>
      <c r="BJ22" s="110">
        <f t="shared" si="52"/>
        <v>0</v>
      </c>
      <c r="BK22" s="110">
        <f t="shared" si="52"/>
        <v>1238606</v>
      </c>
      <c r="BL22" s="110">
        <f t="shared" si="52"/>
        <v>125010</v>
      </c>
      <c r="BM22" s="110">
        <f t="shared" si="52"/>
        <v>541</v>
      </c>
      <c r="BN22" s="110">
        <f t="shared" si="52"/>
        <v>7079</v>
      </c>
      <c r="BO22" s="111">
        <f t="shared" si="52"/>
        <v>0</v>
      </c>
      <c r="BP22" s="110">
        <f t="shared" ref="BP22:BW22" si="53">SUM(L22,AN22)</f>
        <v>12383340</v>
      </c>
      <c r="BQ22" s="110">
        <f t="shared" si="53"/>
        <v>2904954</v>
      </c>
      <c r="BR22" s="110">
        <f t="shared" si="53"/>
        <v>1219410</v>
      </c>
      <c r="BS22" s="110">
        <f t="shared" si="53"/>
        <v>1288764</v>
      </c>
      <c r="BT22" s="110">
        <f t="shared" si="53"/>
        <v>335951</v>
      </c>
      <c r="BU22" s="110">
        <f t="shared" si="53"/>
        <v>60829</v>
      </c>
      <c r="BV22" s="110">
        <f t="shared" si="53"/>
        <v>1944579</v>
      </c>
      <c r="BW22" s="110">
        <f t="shared" si="53"/>
        <v>182756</v>
      </c>
      <c r="BX22" s="110">
        <f>SUM(T22,AV22)</f>
        <v>1659531</v>
      </c>
      <c r="BY22" s="110">
        <f>SUM(U22,AW22)</f>
        <v>102292</v>
      </c>
      <c r="BZ22" s="110">
        <f>SUM(V22,AX22)</f>
        <v>36433</v>
      </c>
      <c r="CA22" s="110">
        <f t="shared" ref="CA22:CI22" si="54">SUM(W22,AY22)</f>
        <v>7486857</v>
      </c>
      <c r="CB22" s="110">
        <f t="shared" si="54"/>
        <v>2939381</v>
      </c>
      <c r="CC22" s="110">
        <f t="shared" si="54"/>
        <v>3773202</v>
      </c>
      <c r="CD22" s="110">
        <f t="shared" si="54"/>
        <v>599267</v>
      </c>
      <c r="CE22" s="110">
        <f t="shared" si="54"/>
        <v>175007</v>
      </c>
      <c r="CF22" s="111">
        <f t="shared" si="54"/>
        <v>2661588</v>
      </c>
      <c r="CG22" s="110">
        <f t="shared" si="54"/>
        <v>10517</v>
      </c>
      <c r="CH22" s="110">
        <f t="shared" si="54"/>
        <v>832379</v>
      </c>
      <c r="CI22" s="110">
        <f t="shared" si="54"/>
        <v>14586955</v>
      </c>
    </row>
    <row r="23" spans="1:87" s="112" customFormat="1" ht="12.75" customHeight="1">
      <c r="A23" s="108" t="s">
        <v>467</v>
      </c>
      <c r="B23" s="109" t="s">
        <v>468</v>
      </c>
      <c r="C23" s="108" t="s">
        <v>394</v>
      </c>
      <c r="D23" s="110">
        <f t="shared" si="0"/>
        <v>8395729</v>
      </c>
      <c r="E23" s="110">
        <f t="shared" si="1"/>
        <v>8275204</v>
      </c>
      <c r="F23" s="110">
        <v>1288</v>
      </c>
      <c r="G23" s="110">
        <v>5335680</v>
      </c>
      <c r="H23" s="110">
        <v>2928260</v>
      </c>
      <c r="I23" s="110">
        <v>9976</v>
      </c>
      <c r="J23" s="110">
        <v>120525</v>
      </c>
      <c r="K23" s="110">
        <v>81147</v>
      </c>
      <c r="L23" s="110">
        <f t="shared" si="2"/>
        <v>12158272</v>
      </c>
      <c r="M23" s="110">
        <f t="shared" si="3"/>
        <v>3386907</v>
      </c>
      <c r="N23" s="110">
        <v>1413168</v>
      </c>
      <c r="O23" s="110">
        <v>962814</v>
      </c>
      <c r="P23" s="110">
        <v>892910</v>
      </c>
      <c r="Q23" s="110">
        <v>118015</v>
      </c>
      <c r="R23" s="110">
        <f t="shared" si="4"/>
        <v>3427240</v>
      </c>
      <c r="S23" s="110">
        <v>136260</v>
      </c>
      <c r="T23" s="110">
        <v>2951814</v>
      </c>
      <c r="U23" s="110">
        <v>339166</v>
      </c>
      <c r="V23" s="110">
        <v>57071</v>
      </c>
      <c r="W23" s="110">
        <f t="shared" si="5"/>
        <v>5285056</v>
      </c>
      <c r="X23" s="110">
        <v>2188373</v>
      </c>
      <c r="Y23" s="110">
        <v>2592200</v>
      </c>
      <c r="Z23" s="110">
        <v>431351</v>
      </c>
      <c r="AA23" s="110">
        <v>73132</v>
      </c>
      <c r="AB23" s="110">
        <v>3012111</v>
      </c>
      <c r="AC23" s="110">
        <v>1998</v>
      </c>
      <c r="AD23" s="110">
        <v>586404</v>
      </c>
      <c r="AE23" s="110">
        <f t="shared" si="6"/>
        <v>21140405</v>
      </c>
      <c r="AF23" s="110">
        <f t="shared" si="7"/>
        <v>614950</v>
      </c>
      <c r="AG23" s="110">
        <f t="shared" si="8"/>
        <v>580226</v>
      </c>
      <c r="AH23" s="110">
        <v>0</v>
      </c>
      <c r="AI23" s="110">
        <v>580226</v>
      </c>
      <c r="AJ23" s="110">
        <v>0</v>
      </c>
      <c r="AK23" s="110">
        <v>0</v>
      </c>
      <c r="AL23" s="110">
        <v>34724</v>
      </c>
      <c r="AM23" s="110">
        <v>73138</v>
      </c>
      <c r="AN23" s="110">
        <f t="shared" si="9"/>
        <v>810605</v>
      </c>
      <c r="AO23" s="110">
        <f t="shared" si="10"/>
        <v>157362</v>
      </c>
      <c r="AP23" s="110">
        <v>116441</v>
      </c>
      <c r="AQ23" s="110">
        <v>0</v>
      </c>
      <c r="AR23" s="110">
        <v>40921</v>
      </c>
      <c r="AS23" s="110">
        <v>0</v>
      </c>
      <c r="AT23" s="110">
        <f t="shared" si="11"/>
        <v>382822</v>
      </c>
      <c r="AU23" s="110">
        <v>0</v>
      </c>
      <c r="AV23" s="110">
        <v>382822</v>
      </c>
      <c r="AW23" s="110">
        <v>0</v>
      </c>
      <c r="AX23" s="110">
        <v>0</v>
      </c>
      <c r="AY23" s="110">
        <f t="shared" si="12"/>
        <v>270421</v>
      </c>
      <c r="AZ23" s="110">
        <v>0</v>
      </c>
      <c r="BA23" s="110">
        <v>241260</v>
      </c>
      <c r="BB23" s="110">
        <v>27533</v>
      </c>
      <c r="BC23" s="110">
        <v>1628</v>
      </c>
      <c r="BD23" s="110">
        <v>430801</v>
      </c>
      <c r="BE23" s="110">
        <v>0</v>
      </c>
      <c r="BF23" s="110">
        <v>4624</v>
      </c>
      <c r="BG23" s="110">
        <f t="shared" si="13"/>
        <v>1430179</v>
      </c>
      <c r="BH23" s="110">
        <f t="shared" ref="BH23:BO23" si="55">SUM(D23,AF23)</f>
        <v>9010679</v>
      </c>
      <c r="BI23" s="110">
        <f t="shared" si="55"/>
        <v>8855430</v>
      </c>
      <c r="BJ23" s="110">
        <f t="shared" si="55"/>
        <v>1288</v>
      </c>
      <c r="BK23" s="110">
        <f t="shared" si="55"/>
        <v>5915906</v>
      </c>
      <c r="BL23" s="110">
        <f t="shared" si="55"/>
        <v>2928260</v>
      </c>
      <c r="BM23" s="110">
        <f t="shared" si="55"/>
        <v>9976</v>
      </c>
      <c r="BN23" s="110">
        <f t="shared" si="55"/>
        <v>155249</v>
      </c>
      <c r="BO23" s="111">
        <f t="shared" si="55"/>
        <v>154285</v>
      </c>
      <c r="BP23" s="110">
        <f t="shared" ref="BP23:CE23" si="56">SUM(L23,AN23)</f>
        <v>12968877</v>
      </c>
      <c r="BQ23" s="110">
        <f t="shared" si="56"/>
        <v>3544269</v>
      </c>
      <c r="BR23" s="110">
        <f t="shared" si="56"/>
        <v>1529609</v>
      </c>
      <c r="BS23" s="110">
        <f t="shared" si="56"/>
        <v>962814</v>
      </c>
      <c r="BT23" s="110">
        <f t="shared" si="56"/>
        <v>933831</v>
      </c>
      <c r="BU23" s="110">
        <f t="shared" si="56"/>
        <v>118015</v>
      </c>
      <c r="BV23" s="110">
        <f t="shared" si="56"/>
        <v>3810062</v>
      </c>
      <c r="BW23" s="110">
        <f t="shared" si="56"/>
        <v>136260</v>
      </c>
      <c r="BX23" s="110">
        <f t="shared" si="56"/>
        <v>3334636</v>
      </c>
      <c r="BY23" s="110">
        <f t="shared" si="56"/>
        <v>339166</v>
      </c>
      <c r="BZ23" s="110">
        <f t="shared" si="56"/>
        <v>57071</v>
      </c>
      <c r="CA23" s="110">
        <f t="shared" si="56"/>
        <v>5555477</v>
      </c>
      <c r="CB23" s="110">
        <f t="shared" si="56"/>
        <v>2188373</v>
      </c>
      <c r="CC23" s="110">
        <f t="shared" si="56"/>
        <v>2833460</v>
      </c>
      <c r="CD23" s="110">
        <f t="shared" si="56"/>
        <v>458884</v>
      </c>
      <c r="CE23" s="110">
        <f t="shared" si="56"/>
        <v>74760</v>
      </c>
      <c r="CF23" s="111">
        <f>SUM(AB23,BD23)</f>
        <v>3442912</v>
      </c>
      <c r="CG23" s="110">
        <f>SUM(AC23,BE23)</f>
        <v>1998</v>
      </c>
      <c r="CH23" s="110">
        <f>SUM(AD23,BF23)</f>
        <v>591028</v>
      </c>
      <c r="CI23" s="110">
        <f>SUM(AE23,BG23)</f>
        <v>22570584</v>
      </c>
    </row>
    <row r="24" spans="1:87" s="112" customFormat="1" ht="12.75" customHeight="1">
      <c r="A24" s="108" t="s">
        <v>476</v>
      </c>
      <c r="B24" s="109" t="s">
        <v>477</v>
      </c>
      <c r="C24" s="108" t="s">
        <v>433</v>
      </c>
      <c r="D24" s="110">
        <f t="shared" si="0"/>
        <v>295442</v>
      </c>
      <c r="E24" s="110">
        <f t="shared" si="1"/>
        <v>220170</v>
      </c>
      <c r="F24" s="110">
        <v>0</v>
      </c>
      <c r="G24" s="110">
        <v>212610</v>
      </c>
      <c r="H24" s="110">
        <v>7560</v>
      </c>
      <c r="I24" s="110">
        <v>0</v>
      </c>
      <c r="J24" s="110">
        <v>75272</v>
      </c>
      <c r="K24" s="110">
        <v>0</v>
      </c>
      <c r="L24" s="110">
        <f t="shared" si="2"/>
        <v>9261414</v>
      </c>
      <c r="M24" s="110">
        <f t="shared" si="3"/>
        <v>996243</v>
      </c>
      <c r="N24" s="110">
        <v>719776</v>
      </c>
      <c r="O24" s="110">
        <v>12654</v>
      </c>
      <c r="P24" s="110">
        <v>257172</v>
      </c>
      <c r="Q24" s="110">
        <v>6641</v>
      </c>
      <c r="R24" s="110">
        <f t="shared" si="4"/>
        <v>2056868</v>
      </c>
      <c r="S24" s="110">
        <v>47175</v>
      </c>
      <c r="T24" s="110">
        <v>1859302</v>
      </c>
      <c r="U24" s="110">
        <v>150391</v>
      </c>
      <c r="V24" s="110">
        <v>31199</v>
      </c>
      <c r="W24" s="110">
        <f t="shared" si="5"/>
        <v>6163496</v>
      </c>
      <c r="X24" s="110">
        <v>2448641</v>
      </c>
      <c r="Y24" s="110">
        <v>3165467</v>
      </c>
      <c r="Z24" s="110">
        <v>534148</v>
      </c>
      <c r="AA24" s="110">
        <v>15240</v>
      </c>
      <c r="AB24" s="110">
        <v>3656867</v>
      </c>
      <c r="AC24" s="110">
        <v>13608</v>
      </c>
      <c r="AD24" s="110">
        <v>2367554</v>
      </c>
      <c r="AE24" s="110">
        <f t="shared" si="6"/>
        <v>11924410</v>
      </c>
      <c r="AF24" s="110">
        <f t="shared" si="7"/>
        <v>256893</v>
      </c>
      <c r="AG24" s="110">
        <f t="shared" si="8"/>
        <v>253869</v>
      </c>
      <c r="AH24" s="110">
        <v>0</v>
      </c>
      <c r="AI24" s="110">
        <v>253869</v>
      </c>
      <c r="AJ24" s="110">
        <v>0</v>
      </c>
      <c r="AK24" s="110">
        <v>0</v>
      </c>
      <c r="AL24" s="110">
        <v>3024</v>
      </c>
      <c r="AM24" s="110">
        <v>0</v>
      </c>
      <c r="AN24" s="110">
        <f t="shared" si="9"/>
        <v>921253</v>
      </c>
      <c r="AO24" s="110">
        <f t="shared" si="10"/>
        <v>85754</v>
      </c>
      <c r="AP24" s="110">
        <v>52328</v>
      </c>
      <c r="AQ24" s="110">
        <v>0</v>
      </c>
      <c r="AR24" s="110">
        <v>33426</v>
      </c>
      <c r="AS24" s="110">
        <v>0</v>
      </c>
      <c r="AT24" s="110">
        <f t="shared" si="11"/>
        <v>477673</v>
      </c>
      <c r="AU24" s="110">
        <v>0</v>
      </c>
      <c r="AV24" s="110">
        <v>477636</v>
      </c>
      <c r="AW24" s="110">
        <v>37</v>
      </c>
      <c r="AX24" s="110">
        <v>0</v>
      </c>
      <c r="AY24" s="110">
        <f t="shared" si="12"/>
        <v>357757</v>
      </c>
      <c r="AZ24" s="110">
        <v>3072</v>
      </c>
      <c r="BA24" s="110">
        <v>303700</v>
      </c>
      <c r="BB24" s="110">
        <v>40762</v>
      </c>
      <c r="BC24" s="110">
        <v>10223</v>
      </c>
      <c r="BD24" s="110">
        <v>453173</v>
      </c>
      <c r="BE24" s="110">
        <v>69</v>
      </c>
      <c r="BF24" s="110">
        <v>117038</v>
      </c>
      <c r="BG24" s="110">
        <f t="shared" si="13"/>
        <v>1295184</v>
      </c>
      <c r="BH24" s="110">
        <f t="shared" ref="BH24:BV24" si="57">SUM(D24,AF24)</f>
        <v>552335</v>
      </c>
      <c r="BI24" s="110">
        <f t="shared" si="57"/>
        <v>474039</v>
      </c>
      <c r="BJ24" s="110">
        <f t="shared" si="57"/>
        <v>0</v>
      </c>
      <c r="BK24" s="110">
        <f t="shared" si="57"/>
        <v>466479</v>
      </c>
      <c r="BL24" s="110">
        <f t="shared" si="57"/>
        <v>7560</v>
      </c>
      <c r="BM24" s="110">
        <f t="shared" si="57"/>
        <v>0</v>
      </c>
      <c r="BN24" s="110">
        <f t="shared" si="57"/>
        <v>78296</v>
      </c>
      <c r="BO24" s="111">
        <f t="shared" si="57"/>
        <v>0</v>
      </c>
      <c r="BP24" s="110">
        <f t="shared" si="57"/>
        <v>10182667</v>
      </c>
      <c r="BQ24" s="110">
        <f t="shared" si="57"/>
        <v>1081997</v>
      </c>
      <c r="BR24" s="110">
        <f t="shared" si="57"/>
        <v>772104</v>
      </c>
      <c r="BS24" s="110">
        <f t="shared" si="57"/>
        <v>12654</v>
      </c>
      <c r="BT24" s="110">
        <f t="shared" si="57"/>
        <v>290598</v>
      </c>
      <c r="BU24" s="110">
        <f t="shared" si="57"/>
        <v>6641</v>
      </c>
      <c r="BV24" s="110">
        <f t="shared" si="57"/>
        <v>2534541</v>
      </c>
      <c r="BW24" s="110">
        <f t="shared" ref="BW24:CF24" si="58">SUM(S24,AU24)</f>
        <v>47175</v>
      </c>
      <c r="BX24" s="110">
        <f t="shared" si="58"/>
        <v>2336938</v>
      </c>
      <c r="BY24" s="110">
        <f t="shared" si="58"/>
        <v>150428</v>
      </c>
      <c r="BZ24" s="110">
        <f t="shared" si="58"/>
        <v>31199</v>
      </c>
      <c r="CA24" s="110">
        <f t="shared" si="58"/>
        <v>6521253</v>
      </c>
      <c r="CB24" s="110">
        <f t="shared" si="58"/>
        <v>2451713</v>
      </c>
      <c r="CC24" s="110">
        <f t="shared" si="58"/>
        <v>3469167</v>
      </c>
      <c r="CD24" s="110">
        <f t="shared" si="58"/>
        <v>574910</v>
      </c>
      <c r="CE24" s="110">
        <f t="shared" si="58"/>
        <v>25463</v>
      </c>
      <c r="CF24" s="111">
        <f t="shared" si="58"/>
        <v>4110040</v>
      </c>
      <c r="CG24" s="110">
        <f t="shared" ref="CG24:CI28" si="59">SUM(AC24,BE24)</f>
        <v>13677</v>
      </c>
      <c r="CH24" s="110">
        <f t="shared" si="59"/>
        <v>2484592</v>
      </c>
      <c r="CI24" s="110">
        <f t="shared" si="59"/>
        <v>13219594</v>
      </c>
    </row>
    <row r="25" spans="1:87" s="112" customFormat="1" ht="12.75" customHeight="1">
      <c r="A25" s="108" t="s">
        <v>485</v>
      </c>
      <c r="B25" s="109" t="s">
        <v>486</v>
      </c>
      <c r="C25" s="108" t="s">
        <v>357</v>
      </c>
      <c r="D25" s="110">
        <f t="shared" si="0"/>
        <v>2558632</v>
      </c>
      <c r="E25" s="110">
        <f t="shared" si="1"/>
        <v>2514800</v>
      </c>
      <c r="F25" s="110">
        <v>349</v>
      </c>
      <c r="G25" s="110">
        <v>861716</v>
      </c>
      <c r="H25" s="110">
        <v>1608835</v>
      </c>
      <c r="I25" s="110">
        <v>43900</v>
      </c>
      <c r="J25" s="110">
        <v>43832</v>
      </c>
      <c r="K25" s="110">
        <v>280578</v>
      </c>
      <c r="L25" s="110">
        <f t="shared" si="2"/>
        <v>9868374</v>
      </c>
      <c r="M25" s="110">
        <f t="shared" si="3"/>
        <v>1486541</v>
      </c>
      <c r="N25" s="110">
        <v>1050419</v>
      </c>
      <c r="O25" s="110">
        <v>260472</v>
      </c>
      <c r="P25" s="110">
        <v>175650</v>
      </c>
      <c r="Q25" s="110">
        <v>0</v>
      </c>
      <c r="R25" s="110">
        <f t="shared" si="4"/>
        <v>1722446</v>
      </c>
      <c r="S25" s="110">
        <v>204602</v>
      </c>
      <c r="T25" s="110">
        <v>1501389</v>
      </c>
      <c r="U25" s="110">
        <v>16455</v>
      </c>
      <c r="V25" s="110">
        <v>0</v>
      </c>
      <c r="W25" s="110">
        <f t="shared" si="5"/>
        <v>6650990</v>
      </c>
      <c r="X25" s="110">
        <v>2718329</v>
      </c>
      <c r="Y25" s="110">
        <v>2840332</v>
      </c>
      <c r="Z25" s="110">
        <v>858473</v>
      </c>
      <c r="AA25" s="110">
        <v>233856</v>
      </c>
      <c r="AB25" s="110">
        <v>2790365</v>
      </c>
      <c r="AC25" s="110">
        <v>8397</v>
      </c>
      <c r="AD25" s="110">
        <v>855240</v>
      </c>
      <c r="AE25" s="110">
        <f t="shared" si="6"/>
        <v>13282246</v>
      </c>
      <c r="AF25" s="110">
        <f t="shared" si="7"/>
        <v>4406</v>
      </c>
      <c r="AG25" s="110">
        <f t="shared" si="8"/>
        <v>4406</v>
      </c>
      <c r="AH25" s="110">
        <v>0</v>
      </c>
      <c r="AI25" s="110">
        <v>4406</v>
      </c>
      <c r="AJ25" s="110">
        <v>0</v>
      </c>
      <c r="AK25" s="110">
        <v>0</v>
      </c>
      <c r="AL25" s="110">
        <v>0</v>
      </c>
      <c r="AM25" s="110">
        <v>0</v>
      </c>
      <c r="AN25" s="110">
        <f t="shared" si="9"/>
        <v>1376171</v>
      </c>
      <c r="AO25" s="110">
        <f t="shared" si="10"/>
        <v>308304</v>
      </c>
      <c r="AP25" s="110">
        <v>181760</v>
      </c>
      <c r="AQ25" s="110">
        <v>5127</v>
      </c>
      <c r="AR25" s="110">
        <v>121417</v>
      </c>
      <c r="AS25" s="110">
        <v>0</v>
      </c>
      <c r="AT25" s="110">
        <f t="shared" si="11"/>
        <v>489330</v>
      </c>
      <c r="AU25" s="110">
        <v>0</v>
      </c>
      <c r="AV25" s="110">
        <v>489330</v>
      </c>
      <c r="AW25" s="110">
        <v>0</v>
      </c>
      <c r="AX25" s="110">
        <v>0</v>
      </c>
      <c r="AY25" s="110">
        <f t="shared" si="12"/>
        <v>576464</v>
      </c>
      <c r="AZ25" s="110">
        <v>33381</v>
      </c>
      <c r="BA25" s="110">
        <v>272169</v>
      </c>
      <c r="BB25" s="110">
        <v>73417</v>
      </c>
      <c r="BC25" s="110">
        <v>197497</v>
      </c>
      <c r="BD25" s="110">
        <v>616411</v>
      </c>
      <c r="BE25" s="110">
        <v>2073</v>
      </c>
      <c r="BF25" s="110">
        <v>192784</v>
      </c>
      <c r="BG25" s="110">
        <f t="shared" si="13"/>
        <v>1573361</v>
      </c>
      <c r="BH25" s="110">
        <f t="shared" ref="BH25:BO25" si="60">SUM(D25,AF25)</f>
        <v>2563038</v>
      </c>
      <c r="BI25" s="110">
        <f t="shared" si="60"/>
        <v>2519206</v>
      </c>
      <c r="BJ25" s="110">
        <f t="shared" si="60"/>
        <v>349</v>
      </c>
      <c r="BK25" s="110">
        <f t="shared" si="60"/>
        <v>866122</v>
      </c>
      <c r="BL25" s="110">
        <f t="shared" si="60"/>
        <v>1608835</v>
      </c>
      <c r="BM25" s="110">
        <f t="shared" si="60"/>
        <v>43900</v>
      </c>
      <c r="BN25" s="110">
        <f t="shared" si="60"/>
        <v>43832</v>
      </c>
      <c r="BO25" s="111">
        <f t="shared" si="60"/>
        <v>280578</v>
      </c>
      <c r="BP25" s="110">
        <f t="shared" ref="BP25:CE25" si="61">SUM(L25,AN25)</f>
        <v>11244545</v>
      </c>
      <c r="BQ25" s="110">
        <f t="shared" si="61"/>
        <v>1794845</v>
      </c>
      <c r="BR25" s="110">
        <f t="shared" si="61"/>
        <v>1232179</v>
      </c>
      <c r="BS25" s="110">
        <f t="shared" si="61"/>
        <v>265599</v>
      </c>
      <c r="BT25" s="110">
        <f t="shared" si="61"/>
        <v>297067</v>
      </c>
      <c r="BU25" s="110">
        <f t="shared" si="61"/>
        <v>0</v>
      </c>
      <c r="BV25" s="110">
        <f t="shared" si="61"/>
        <v>2211776</v>
      </c>
      <c r="BW25" s="110">
        <f t="shared" si="61"/>
        <v>204602</v>
      </c>
      <c r="BX25" s="110">
        <f t="shared" si="61"/>
        <v>1990719</v>
      </c>
      <c r="BY25" s="110">
        <f t="shared" si="61"/>
        <v>16455</v>
      </c>
      <c r="BZ25" s="110">
        <f t="shared" si="61"/>
        <v>0</v>
      </c>
      <c r="CA25" s="110">
        <f t="shared" si="61"/>
        <v>7227454</v>
      </c>
      <c r="CB25" s="110">
        <f t="shared" si="61"/>
        <v>2751710</v>
      </c>
      <c r="CC25" s="110">
        <f t="shared" si="61"/>
        <v>3112501</v>
      </c>
      <c r="CD25" s="110">
        <f t="shared" si="61"/>
        <v>931890</v>
      </c>
      <c r="CE25" s="110">
        <f t="shared" si="61"/>
        <v>431353</v>
      </c>
      <c r="CF25" s="111">
        <f>SUM(AB25,BD25)</f>
        <v>3406776</v>
      </c>
      <c r="CG25" s="110">
        <f t="shared" si="59"/>
        <v>10470</v>
      </c>
      <c r="CH25" s="110">
        <f t="shared" si="59"/>
        <v>1048024</v>
      </c>
      <c r="CI25" s="110">
        <f t="shared" si="59"/>
        <v>14855607</v>
      </c>
    </row>
    <row r="26" spans="1:87" s="112" customFormat="1" ht="12.75" customHeight="1">
      <c r="A26" s="108" t="s">
        <v>492</v>
      </c>
      <c r="B26" s="109" t="s">
        <v>493</v>
      </c>
      <c r="C26" s="108" t="s">
        <v>394</v>
      </c>
      <c r="D26" s="110">
        <f t="shared" si="0"/>
        <v>27197508</v>
      </c>
      <c r="E26" s="110">
        <f t="shared" si="1"/>
        <v>27118732</v>
      </c>
      <c r="F26" s="110">
        <v>994</v>
      </c>
      <c r="G26" s="110">
        <v>26673025</v>
      </c>
      <c r="H26" s="110">
        <v>443110</v>
      </c>
      <c r="I26" s="110">
        <v>1603</v>
      </c>
      <c r="J26" s="110">
        <v>78776</v>
      </c>
      <c r="K26" s="110">
        <v>7291187</v>
      </c>
      <c r="L26" s="110">
        <f t="shared" si="2"/>
        <v>22079633</v>
      </c>
      <c r="M26" s="110">
        <f t="shared" si="3"/>
        <v>3790771</v>
      </c>
      <c r="N26" s="110">
        <v>2316789</v>
      </c>
      <c r="O26" s="110">
        <v>574170</v>
      </c>
      <c r="P26" s="110">
        <v>801311</v>
      </c>
      <c r="Q26" s="110">
        <v>98501</v>
      </c>
      <c r="R26" s="110">
        <f t="shared" si="4"/>
        <v>4643301</v>
      </c>
      <c r="S26" s="110">
        <v>151436</v>
      </c>
      <c r="T26" s="110">
        <v>4166225</v>
      </c>
      <c r="U26" s="110">
        <v>325640</v>
      </c>
      <c r="V26" s="110">
        <v>44946</v>
      </c>
      <c r="W26" s="110">
        <f t="shared" si="5"/>
        <v>13567973</v>
      </c>
      <c r="X26" s="110">
        <v>5118183</v>
      </c>
      <c r="Y26" s="110">
        <v>7221919</v>
      </c>
      <c r="Z26" s="110">
        <v>1116700</v>
      </c>
      <c r="AA26" s="110">
        <v>111171</v>
      </c>
      <c r="AB26" s="110">
        <v>5874453</v>
      </c>
      <c r="AC26" s="110">
        <v>32642</v>
      </c>
      <c r="AD26" s="110">
        <v>2817287</v>
      </c>
      <c r="AE26" s="110">
        <f t="shared" si="6"/>
        <v>52094428</v>
      </c>
      <c r="AF26" s="110">
        <f t="shared" si="7"/>
        <v>52888</v>
      </c>
      <c r="AG26" s="110">
        <f t="shared" si="8"/>
        <v>52888</v>
      </c>
      <c r="AH26" s="110">
        <v>0</v>
      </c>
      <c r="AI26" s="110">
        <v>47747</v>
      </c>
      <c r="AJ26" s="110">
        <v>0</v>
      </c>
      <c r="AK26" s="110">
        <v>5141</v>
      </c>
      <c r="AL26" s="110">
        <v>0</v>
      </c>
      <c r="AM26" s="110">
        <v>20097</v>
      </c>
      <c r="AN26" s="110">
        <f t="shared" si="9"/>
        <v>3739924</v>
      </c>
      <c r="AO26" s="110">
        <f t="shared" si="10"/>
        <v>736073</v>
      </c>
      <c r="AP26" s="110">
        <v>499064</v>
      </c>
      <c r="AQ26" s="110">
        <v>7680</v>
      </c>
      <c r="AR26" s="110">
        <v>229329</v>
      </c>
      <c r="AS26" s="110">
        <v>0</v>
      </c>
      <c r="AT26" s="110">
        <f t="shared" si="11"/>
        <v>1782487</v>
      </c>
      <c r="AU26" s="110">
        <v>52767</v>
      </c>
      <c r="AV26" s="110">
        <v>1729158</v>
      </c>
      <c r="AW26" s="110">
        <v>562</v>
      </c>
      <c r="AX26" s="110">
        <v>359</v>
      </c>
      <c r="AY26" s="110">
        <f t="shared" si="12"/>
        <v>1220468</v>
      </c>
      <c r="AZ26" s="110">
        <v>425842</v>
      </c>
      <c r="BA26" s="110">
        <v>734090</v>
      </c>
      <c r="BB26" s="110">
        <v>52800</v>
      </c>
      <c r="BC26" s="110">
        <v>7736</v>
      </c>
      <c r="BD26" s="110">
        <v>2507804</v>
      </c>
      <c r="BE26" s="110">
        <v>537</v>
      </c>
      <c r="BF26" s="110">
        <v>258874</v>
      </c>
      <c r="BG26" s="110">
        <f t="shared" si="13"/>
        <v>4051686</v>
      </c>
      <c r="BH26" s="110">
        <f t="shared" ref="BH26:BO26" si="62">SUM(D26,AF26)</f>
        <v>27250396</v>
      </c>
      <c r="BI26" s="110">
        <f t="shared" si="62"/>
        <v>27171620</v>
      </c>
      <c r="BJ26" s="110">
        <f t="shared" si="62"/>
        <v>994</v>
      </c>
      <c r="BK26" s="110">
        <f t="shared" si="62"/>
        <v>26720772</v>
      </c>
      <c r="BL26" s="110">
        <f t="shared" si="62"/>
        <v>443110</v>
      </c>
      <c r="BM26" s="110">
        <f t="shared" si="62"/>
        <v>6744</v>
      </c>
      <c r="BN26" s="110">
        <f t="shared" si="62"/>
        <v>78776</v>
      </c>
      <c r="BO26" s="111">
        <f t="shared" si="62"/>
        <v>7311284</v>
      </c>
      <c r="BP26" s="110">
        <f t="shared" ref="BP26:CE26" si="63">SUM(L26,AN26)</f>
        <v>25819557</v>
      </c>
      <c r="BQ26" s="110">
        <f t="shared" si="63"/>
        <v>4526844</v>
      </c>
      <c r="BR26" s="110">
        <f t="shared" si="63"/>
        <v>2815853</v>
      </c>
      <c r="BS26" s="110">
        <f t="shared" si="63"/>
        <v>581850</v>
      </c>
      <c r="BT26" s="110">
        <f t="shared" si="63"/>
        <v>1030640</v>
      </c>
      <c r="BU26" s="110">
        <f t="shared" si="63"/>
        <v>98501</v>
      </c>
      <c r="BV26" s="110">
        <f t="shared" si="63"/>
        <v>6425788</v>
      </c>
      <c r="BW26" s="110">
        <f t="shared" si="63"/>
        <v>204203</v>
      </c>
      <c r="BX26" s="110">
        <f t="shared" si="63"/>
        <v>5895383</v>
      </c>
      <c r="BY26" s="110">
        <f t="shared" si="63"/>
        <v>326202</v>
      </c>
      <c r="BZ26" s="110">
        <f t="shared" si="63"/>
        <v>45305</v>
      </c>
      <c r="CA26" s="110">
        <f t="shared" si="63"/>
        <v>14788441</v>
      </c>
      <c r="CB26" s="110">
        <f t="shared" si="63"/>
        <v>5544025</v>
      </c>
      <c r="CC26" s="110">
        <f t="shared" si="63"/>
        <v>7956009</v>
      </c>
      <c r="CD26" s="110">
        <f t="shared" si="63"/>
        <v>1169500</v>
      </c>
      <c r="CE26" s="110">
        <f t="shared" si="63"/>
        <v>118907</v>
      </c>
      <c r="CF26" s="111">
        <f>SUM(AB26,BD26)</f>
        <v>8382257</v>
      </c>
      <c r="CG26" s="110">
        <f t="shared" si="59"/>
        <v>33179</v>
      </c>
      <c r="CH26" s="110">
        <f t="shared" si="59"/>
        <v>3076161</v>
      </c>
      <c r="CI26" s="110">
        <f t="shared" si="59"/>
        <v>56146114</v>
      </c>
    </row>
    <row r="27" spans="1:87" s="112" customFormat="1" ht="12.75" customHeight="1">
      <c r="A27" s="108" t="s">
        <v>498</v>
      </c>
      <c r="B27" s="109" t="s">
        <v>499</v>
      </c>
      <c r="C27" s="108" t="s">
        <v>357</v>
      </c>
      <c r="D27" s="110">
        <f t="shared" si="0"/>
        <v>4565558</v>
      </c>
      <c r="E27" s="110">
        <f t="shared" si="1"/>
        <v>4506419</v>
      </c>
      <c r="F27" s="110">
        <v>12403</v>
      </c>
      <c r="G27" s="110">
        <v>4007797</v>
      </c>
      <c r="H27" s="110">
        <v>344375</v>
      </c>
      <c r="I27" s="110">
        <v>141844</v>
      </c>
      <c r="J27" s="110">
        <v>59139</v>
      </c>
      <c r="K27" s="110">
        <v>377420</v>
      </c>
      <c r="L27" s="110">
        <f t="shared" si="2"/>
        <v>26063359</v>
      </c>
      <c r="M27" s="110">
        <f t="shared" si="3"/>
        <v>5299641</v>
      </c>
      <c r="N27" s="110">
        <v>1989072</v>
      </c>
      <c r="O27" s="110">
        <v>2034563</v>
      </c>
      <c r="P27" s="110">
        <v>1139826</v>
      </c>
      <c r="Q27" s="110">
        <v>136180</v>
      </c>
      <c r="R27" s="110">
        <f t="shared" si="4"/>
        <v>5944644</v>
      </c>
      <c r="S27" s="110">
        <v>1072816</v>
      </c>
      <c r="T27" s="110">
        <v>4719744</v>
      </c>
      <c r="U27" s="110">
        <v>152084</v>
      </c>
      <c r="V27" s="110">
        <v>87496</v>
      </c>
      <c r="W27" s="110">
        <f t="shared" si="5"/>
        <v>14730273</v>
      </c>
      <c r="X27" s="110">
        <v>5875064</v>
      </c>
      <c r="Y27" s="110">
        <v>7208457</v>
      </c>
      <c r="Z27" s="110">
        <v>1447580</v>
      </c>
      <c r="AA27" s="110">
        <v>199172</v>
      </c>
      <c r="AB27" s="110">
        <v>4099701</v>
      </c>
      <c r="AC27" s="110">
        <v>1305</v>
      </c>
      <c r="AD27" s="110">
        <v>2206551</v>
      </c>
      <c r="AE27" s="110">
        <f t="shared" si="6"/>
        <v>32835468</v>
      </c>
      <c r="AF27" s="110">
        <f t="shared" si="7"/>
        <v>738455</v>
      </c>
      <c r="AG27" s="110">
        <f t="shared" si="8"/>
        <v>727586</v>
      </c>
      <c r="AH27" s="110">
        <v>0</v>
      </c>
      <c r="AI27" s="110">
        <v>706668</v>
      </c>
      <c r="AJ27" s="110">
        <v>16211</v>
      </c>
      <c r="AK27" s="110">
        <v>4707</v>
      </c>
      <c r="AL27" s="110">
        <v>10869</v>
      </c>
      <c r="AM27" s="110">
        <v>83015</v>
      </c>
      <c r="AN27" s="110">
        <f t="shared" si="9"/>
        <v>4292105</v>
      </c>
      <c r="AO27" s="110">
        <f t="shared" si="10"/>
        <v>1195716</v>
      </c>
      <c r="AP27" s="110">
        <v>642884</v>
      </c>
      <c r="AQ27" s="110">
        <v>292888</v>
      </c>
      <c r="AR27" s="110">
        <v>259944</v>
      </c>
      <c r="AS27" s="110">
        <v>0</v>
      </c>
      <c r="AT27" s="110">
        <f t="shared" si="11"/>
        <v>1643598</v>
      </c>
      <c r="AU27" s="110">
        <v>18918</v>
      </c>
      <c r="AV27" s="110">
        <v>1568624</v>
      </c>
      <c r="AW27" s="110">
        <v>56056</v>
      </c>
      <c r="AX27" s="110">
        <v>0</v>
      </c>
      <c r="AY27" s="110">
        <f t="shared" si="12"/>
        <v>1444676</v>
      </c>
      <c r="AZ27" s="110">
        <v>417393</v>
      </c>
      <c r="BA27" s="110">
        <v>754206</v>
      </c>
      <c r="BB27" s="110">
        <v>35029</v>
      </c>
      <c r="BC27" s="110">
        <v>238048</v>
      </c>
      <c r="BD27" s="110">
        <v>1401091</v>
      </c>
      <c r="BE27" s="110">
        <v>8115</v>
      </c>
      <c r="BF27" s="110">
        <v>504535</v>
      </c>
      <c r="BG27" s="110">
        <f t="shared" si="13"/>
        <v>5535095</v>
      </c>
      <c r="BH27" s="110">
        <f t="shared" ref="BH27:BO27" si="64">SUM(D27,AF27)</f>
        <v>5304013</v>
      </c>
      <c r="BI27" s="110">
        <f t="shared" si="64"/>
        <v>5234005</v>
      </c>
      <c r="BJ27" s="110">
        <f t="shared" si="64"/>
        <v>12403</v>
      </c>
      <c r="BK27" s="110">
        <f t="shared" si="64"/>
        <v>4714465</v>
      </c>
      <c r="BL27" s="110">
        <f t="shared" si="64"/>
        <v>360586</v>
      </c>
      <c r="BM27" s="110">
        <f t="shared" si="64"/>
        <v>146551</v>
      </c>
      <c r="BN27" s="110">
        <f t="shared" si="64"/>
        <v>70008</v>
      </c>
      <c r="BO27" s="111">
        <f t="shared" si="64"/>
        <v>460435</v>
      </c>
      <c r="BP27" s="110">
        <f t="shared" ref="BP27:CD27" si="65">SUM(L27,AN27)</f>
        <v>30355464</v>
      </c>
      <c r="BQ27" s="110">
        <f t="shared" si="65"/>
        <v>6495357</v>
      </c>
      <c r="BR27" s="110">
        <f t="shared" si="65"/>
        <v>2631956</v>
      </c>
      <c r="BS27" s="110">
        <f t="shared" si="65"/>
        <v>2327451</v>
      </c>
      <c r="BT27" s="110">
        <f t="shared" si="65"/>
        <v>1399770</v>
      </c>
      <c r="BU27" s="110">
        <f t="shared" si="65"/>
        <v>136180</v>
      </c>
      <c r="BV27" s="110">
        <f t="shared" si="65"/>
        <v>7588242</v>
      </c>
      <c r="BW27" s="110">
        <f t="shared" si="65"/>
        <v>1091734</v>
      </c>
      <c r="BX27" s="110">
        <f t="shared" si="65"/>
        <v>6288368</v>
      </c>
      <c r="BY27" s="110">
        <f t="shared" si="65"/>
        <v>208140</v>
      </c>
      <c r="BZ27" s="110">
        <f t="shared" si="65"/>
        <v>87496</v>
      </c>
      <c r="CA27" s="110">
        <f t="shared" si="65"/>
        <v>16174949</v>
      </c>
      <c r="CB27" s="110">
        <f t="shared" si="65"/>
        <v>6292457</v>
      </c>
      <c r="CC27" s="110">
        <f t="shared" si="65"/>
        <v>7962663</v>
      </c>
      <c r="CD27" s="110">
        <f t="shared" si="65"/>
        <v>1482609</v>
      </c>
      <c r="CE27" s="110">
        <f>SUM(AA27,BC27)</f>
        <v>437220</v>
      </c>
      <c r="CF27" s="111">
        <f>SUM(AB27,BD27)</f>
        <v>5500792</v>
      </c>
      <c r="CG27" s="110">
        <f t="shared" si="59"/>
        <v>9420</v>
      </c>
      <c r="CH27" s="110">
        <f t="shared" si="59"/>
        <v>2711086</v>
      </c>
      <c r="CI27" s="110">
        <f t="shared" si="59"/>
        <v>38370563</v>
      </c>
    </row>
    <row r="28" spans="1:87" s="112" customFormat="1" ht="12.75" customHeight="1">
      <c r="A28" s="108" t="s">
        <v>504</v>
      </c>
      <c r="B28" s="109" t="s">
        <v>506</v>
      </c>
      <c r="C28" s="108" t="s">
        <v>491</v>
      </c>
      <c r="D28" s="110">
        <f t="shared" si="0"/>
        <v>4544994</v>
      </c>
      <c r="E28" s="110">
        <f t="shared" si="1"/>
        <v>4332708</v>
      </c>
      <c r="F28" s="110">
        <v>79943</v>
      </c>
      <c r="G28" s="110">
        <v>3802726</v>
      </c>
      <c r="H28" s="110">
        <v>33305</v>
      </c>
      <c r="I28" s="110">
        <v>416734</v>
      </c>
      <c r="J28" s="110">
        <v>212286</v>
      </c>
      <c r="K28" s="110">
        <v>849107</v>
      </c>
      <c r="L28" s="110">
        <f t="shared" si="2"/>
        <v>38010566</v>
      </c>
      <c r="M28" s="110">
        <f t="shared" si="3"/>
        <v>8319331</v>
      </c>
      <c r="N28" s="110">
        <v>2486428</v>
      </c>
      <c r="O28" s="110">
        <v>3715185</v>
      </c>
      <c r="P28" s="110">
        <v>1949751</v>
      </c>
      <c r="Q28" s="110">
        <v>167967</v>
      </c>
      <c r="R28" s="110">
        <f t="shared" si="4"/>
        <v>8103040</v>
      </c>
      <c r="S28" s="110">
        <v>543607</v>
      </c>
      <c r="T28" s="110">
        <v>6694604</v>
      </c>
      <c r="U28" s="110">
        <v>864829</v>
      </c>
      <c r="V28" s="110">
        <v>95179</v>
      </c>
      <c r="W28" s="110">
        <f t="shared" si="5"/>
        <v>21485217</v>
      </c>
      <c r="X28" s="110">
        <v>7993538</v>
      </c>
      <c r="Y28" s="110">
        <v>12082097</v>
      </c>
      <c r="Z28" s="110">
        <v>1109591</v>
      </c>
      <c r="AA28" s="110">
        <v>299991</v>
      </c>
      <c r="AB28" s="110">
        <v>4841493</v>
      </c>
      <c r="AC28" s="110">
        <v>7799</v>
      </c>
      <c r="AD28" s="110">
        <v>4757458</v>
      </c>
      <c r="AE28" s="110">
        <f t="shared" si="6"/>
        <v>47313018</v>
      </c>
      <c r="AF28" s="110">
        <f t="shared" si="7"/>
        <v>949341</v>
      </c>
      <c r="AG28" s="110">
        <f t="shared" si="8"/>
        <v>949341</v>
      </c>
      <c r="AH28" s="110">
        <v>2710</v>
      </c>
      <c r="AI28" s="110">
        <v>946631</v>
      </c>
      <c r="AJ28" s="110">
        <v>0</v>
      </c>
      <c r="AK28" s="110">
        <v>0</v>
      </c>
      <c r="AL28" s="110">
        <v>0</v>
      </c>
      <c r="AM28" s="110">
        <v>0</v>
      </c>
      <c r="AN28" s="110">
        <f t="shared" si="9"/>
        <v>6111305</v>
      </c>
      <c r="AO28" s="110">
        <f t="shared" si="10"/>
        <v>890365</v>
      </c>
      <c r="AP28" s="110">
        <v>473274</v>
      </c>
      <c r="AQ28" s="110">
        <v>192791</v>
      </c>
      <c r="AR28" s="110">
        <v>213311</v>
      </c>
      <c r="AS28" s="110">
        <v>10989</v>
      </c>
      <c r="AT28" s="110">
        <f t="shared" si="11"/>
        <v>2289912</v>
      </c>
      <c r="AU28" s="110">
        <v>26789</v>
      </c>
      <c r="AV28" s="110">
        <v>2257569</v>
      </c>
      <c r="AW28" s="110">
        <v>5554</v>
      </c>
      <c r="AX28" s="110">
        <v>0</v>
      </c>
      <c r="AY28" s="110">
        <f t="shared" si="12"/>
        <v>2930937</v>
      </c>
      <c r="AZ28" s="110">
        <v>322822</v>
      </c>
      <c r="BA28" s="110">
        <v>2534469</v>
      </c>
      <c r="BB28" s="110">
        <v>13980</v>
      </c>
      <c r="BC28" s="110">
        <v>59666</v>
      </c>
      <c r="BD28" s="110">
        <v>2328725</v>
      </c>
      <c r="BE28" s="110">
        <v>91</v>
      </c>
      <c r="BF28" s="110">
        <v>343116</v>
      </c>
      <c r="BG28" s="110">
        <f t="shared" si="13"/>
        <v>7403762</v>
      </c>
      <c r="BH28" s="110">
        <f t="shared" ref="BH28:BP28" si="66">SUM(D28,AF28)</f>
        <v>5494335</v>
      </c>
      <c r="BI28" s="110">
        <f t="shared" si="66"/>
        <v>5282049</v>
      </c>
      <c r="BJ28" s="110">
        <f t="shared" si="66"/>
        <v>82653</v>
      </c>
      <c r="BK28" s="110">
        <f t="shared" si="66"/>
        <v>4749357</v>
      </c>
      <c r="BL28" s="110">
        <f t="shared" si="66"/>
        <v>33305</v>
      </c>
      <c r="BM28" s="110">
        <f t="shared" si="66"/>
        <v>416734</v>
      </c>
      <c r="BN28" s="110">
        <f t="shared" si="66"/>
        <v>212286</v>
      </c>
      <c r="BO28" s="111">
        <f t="shared" si="66"/>
        <v>849107</v>
      </c>
      <c r="BP28" s="110">
        <f t="shared" si="66"/>
        <v>44121871</v>
      </c>
      <c r="BQ28" s="110">
        <f t="shared" ref="BQ28:CF28" si="67">SUM(M28,AO28)</f>
        <v>9209696</v>
      </c>
      <c r="BR28" s="110">
        <f t="shared" si="67"/>
        <v>2959702</v>
      </c>
      <c r="BS28" s="110">
        <f t="shared" si="67"/>
        <v>3907976</v>
      </c>
      <c r="BT28" s="110">
        <f t="shared" si="67"/>
        <v>2163062</v>
      </c>
      <c r="BU28" s="110">
        <f t="shared" si="67"/>
        <v>178956</v>
      </c>
      <c r="BV28" s="110">
        <f t="shared" si="67"/>
        <v>10392952</v>
      </c>
      <c r="BW28" s="110">
        <f t="shared" si="67"/>
        <v>570396</v>
      </c>
      <c r="BX28" s="110">
        <f t="shared" si="67"/>
        <v>8952173</v>
      </c>
      <c r="BY28" s="110">
        <f t="shared" si="67"/>
        <v>870383</v>
      </c>
      <c r="BZ28" s="110">
        <f t="shared" si="67"/>
        <v>95179</v>
      </c>
      <c r="CA28" s="110">
        <f t="shared" si="67"/>
        <v>24416154</v>
      </c>
      <c r="CB28" s="110">
        <f t="shared" si="67"/>
        <v>8316360</v>
      </c>
      <c r="CC28" s="110">
        <f t="shared" si="67"/>
        <v>14616566</v>
      </c>
      <c r="CD28" s="110">
        <f t="shared" si="67"/>
        <v>1123571</v>
      </c>
      <c r="CE28" s="110">
        <f t="shared" si="67"/>
        <v>359657</v>
      </c>
      <c r="CF28" s="111">
        <f t="shared" si="67"/>
        <v>7170218</v>
      </c>
      <c r="CG28" s="110">
        <f t="shared" si="59"/>
        <v>7890</v>
      </c>
      <c r="CH28" s="110">
        <f t="shared" si="59"/>
        <v>5100574</v>
      </c>
      <c r="CI28" s="110">
        <f t="shared" si="59"/>
        <v>54716780</v>
      </c>
    </row>
    <row r="29" spans="1:87" s="112" customFormat="1" ht="12.75" customHeight="1">
      <c r="A29" s="108" t="s">
        <v>513</v>
      </c>
      <c r="B29" s="109" t="s">
        <v>514</v>
      </c>
      <c r="C29" s="108" t="s">
        <v>448</v>
      </c>
      <c r="D29" s="110">
        <f t="shared" si="0"/>
        <v>18348327</v>
      </c>
      <c r="E29" s="110">
        <f t="shared" si="1"/>
        <v>18168767</v>
      </c>
      <c r="F29" s="110">
        <v>17418</v>
      </c>
      <c r="G29" s="110">
        <v>17780646</v>
      </c>
      <c r="H29" s="110">
        <v>308296</v>
      </c>
      <c r="I29" s="110">
        <v>62407</v>
      </c>
      <c r="J29" s="110">
        <v>179560</v>
      </c>
      <c r="K29" s="110">
        <v>5507846</v>
      </c>
      <c r="L29" s="110">
        <f t="shared" si="2"/>
        <v>87501200</v>
      </c>
      <c r="M29" s="110">
        <f t="shared" si="3"/>
        <v>23928657</v>
      </c>
      <c r="N29" s="110">
        <v>8783217</v>
      </c>
      <c r="O29" s="110">
        <v>12126517</v>
      </c>
      <c r="P29" s="110">
        <v>2634818</v>
      </c>
      <c r="Q29" s="110">
        <v>384105</v>
      </c>
      <c r="R29" s="110">
        <f t="shared" si="4"/>
        <v>19479321</v>
      </c>
      <c r="S29" s="110">
        <v>4809737</v>
      </c>
      <c r="T29" s="110">
        <v>13058367</v>
      </c>
      <c r="U29" s="110">
        <v>1611217</v>
      </c>
      <c r="V29" s="110">
        <v>336912</v>
      </c>
      <c r="W29" s="110">
        <f t="shared" si="5"/>
        <v>43592422</v>
      </c>
      <c r="X29" s="110">
        <v>16966893</v>
      </c>
      <c r="Y29" s="110">
        <v>21874857</v>
      </c>
      <c r="Z29" s="110">
        <v>2677926</v>
      </c>
      <c r="AA29" s="110">
        <v>2072746</v>
      </c>
      <c r="AB29" s="110">
        <v>9633135</v>
      </c>
      <c r="AC29" s="110">
        <v>163888</v>
      </c>
      <c r="AD29" s="110">
        <v>5648755</v>
      </c>
      <c r="AE29" s="110">
        <f t="shared" si="6"/>
        <v>111498282</v>
      </c>
      <c r="AF29" s="110">
        <f t="shared" si="7"/>
        <v>1014269</v>
      </c>
      <c r="AG29" s="110">
        <f t="shared" si="8"/>
        <v>986159</v>
      </c>
      <c r="AH29" s="110">
        <v>0</v>
      </c>
      <c r="AI29" s="110">
        <v>964559</v>
      </c>
      <c r="AJ29" s="110">
        <v>0</v>
      </c>
      <c r="AK29" s="110">
        <v>21600</v>
      </c>
      <c r="AL29" s="110">
        <v>28110</v>
      </c>
      <c r="AM29" s="110">
        <v>13166</v>
      </c>
      <c r="AN29" s="110">
        <f t="shared" si="9"/>
        <v>7905181</v>
      </c>
      <c r="AO29" s="110">
        <f t="shared" si="10"/>
        <v>2130449</v>
      </c>
      <c r="AP29" s="110">
        <v>1076105</v>
      </c>
      <c r="AQ29" s="110">
        <v>616800</v>
      </c>
      <c r="AR29" s="110">
        <v>289438</v>
      </c>
      <c r="AS29" s="110">
        <v>148106</v>
      </c>
      <c r="AT29" s="110">
        <f t="shared" si="11"/>
        <v>2554675</v>
      </c>
      <c r="AU29" s="110">
        <v>82990</v>
      </c>
      <c r="AV29" s="110">
        <v>2300533</v>
      </c>
      <c r="AW29" s="110">
        <v>171152</v>
      </c>
      <c r="AX29" s="110">
        <v>32030</v>
      </c>
      <c r="AY29" s="110">
        <f t="shared" si="12"/>
        <v>3183624</v>
      </c>
      <c r="AZ29" s="110">
        <v>810743</v>
      </c>
      <c r="BA29" s="110">
        <v>1728048</v>
      </c>
      <c r="BB29" s="110">
        <v>231053</v>
      </c>
      <c r="BC29" s="110">
        <v>413780</v>
      </c>
      <c r="BD29" s="110">
        <v>3044802</v>
      </c>
      <c r="BE29" s="110">
        <v>4403</v>
      </c>
      <c r="BF29" s="110">
        <v>717875</v>
      </c>
      <c r="BG29" s="110">
        <f t="shared" si="13"/>
        <v>9637325</v>
      </c>
      <c r="BH29" s="110">
        <f t="shared" ref="BH29:CI29" si="68">SUM(D29,AF29)</f>
        <v>19362596</v>
      </c>
      <c r="BI29" s="110">
        <f t="shared" si="68"/>
        <v>19154926</v>
      </c>
      <c r="BJ29" s="110">
        <f t="shared" si="68"/>
        <v>17418</v>
      </c>
      <c r="BK29" s="110">
        <f t="shared" si="68"/>
        <v>18745205</v>
      </c>
      <c r="BL29" s="110">
        <f t="shared" si="68"/>
        <v>308296</v>
      </c>
      <c r="BM29" s="110">
        <f t="shared" si="68"/>
        <v>84007</v>
      </c>
      <c r="BN29" s="110">
        <f t="shared" si="68"/>
        <v>207670</v>
      </c>
      <c r="BO29" s="111">
        <f t="shared" si="68"/>
        <v>5521012</v>
      </c>
      <c r="BP29" s="110">
        <f t="shared" si="68"/>
        <v>95406381</v>
      </c>
      <c r="BQ29" s="110">
        <f t="shared" si="68"/>
        <v>26059106</v>
      </c>
      <c r="BR29" s="110">
        <f t="shared" si="68"/>
        <v>9859322</v>
      </c>
      <c r="BS29" s="110">
        <f t="shared" si="68"/>
        <v>12743317</v>
      </c>
      <c r="BT29" s="110">
        <f t="shared" si="68"/>
        <v>2924256</v>
      </c>
      <c r="BU29" s="110">
        <f t="shared" si="68"/>
        <v>532211</v>
      </c>
      <c r="BV29" s="110">
        <f t="shared" si="68"/>
        <v>22033996</v>
      </c>
      <c r="BW29" s="110">
        <f t="shared" si="68"/>
        <v>4892727</v>
      </c>
      <c r="BX29" s="110">
        <f t="shared" si="68"/>
        <v>15358900</v>
      </c>
      <c r="BY29" s="110">
        <f t="shared" si="68"/>
        <v>1782369</v>
      </c>
      <c r="BZ29" s="110">
        <f t="shared" si="68"/>
        <v>368942</v>
      </c>
      <c r="CA29" s="110">
        <f t="shared" si="68"/>
        <v>46776046</v>
      </c>
      <c r="CB29" s="110">
        <f t="shared" si="68"/>
        <v>17777636</v>
      </c>
      <c r="CC29" s="110">
        <f t="shared" si="68"/>
        <v>23602905</v>
      </c>
      <c r="CD29" s="110">
        <f t="shared" si="68"/>
        <v>2908979</v>
      </c>
      <c r="CE29" s="110">
        <f t="shared" si="68"/>
        <v>2486526</v>
      </c>
      <c r="CF29" s="111">
        <f t="shared" si="68"/>
        <v>12677937</v>
      </c>
      <c r="CG29" s="110">
        <f t="shared" si="68"/>
        <v>168291</v>
      </c>
      <c r="CH29" s="110">
        <f t="shared" si="68"/>
        <v>6366630</v>
      </c>
      <c r="CI29" s="110">
        <f t="shared" si="68"/>
        <v>121135607</v>
      </c>
    </row>
    <row r="30" spans="1:87" s="112" customFormat="1" ht="12.75" customHeight="1">
      <c r="A30" s="108" t="s">
        <v>520</v>
      </c>
      <c r="B30" s="109" t="s">
        <v>521</v>
      </c>
      <c r="C30" s="108" t="s">
        <v>433</v>
      </c>
      <c r="D30" s="110">
        <f t="shared" si="0"/>
        <v>2072832</v>
      </c>
      <c r="E30" s="110">
        <f t="shared" si="1"/>
        <v>2058403</v>
      </c>
      <c r="F30" s="110">
        <v>33946</v>
      </c>
      <c r="G30" s="110">
        <v>1902729</v>
      </c>
      <c r="H30" s="110">
        <v>4408</v>
      </c>
      <c r="I30" s="110">
        <v>117320</v>
      </c>
      <c r="J30" s="110">
        <v>14429</v>
      </c>
      <c r="K30" s="110">
        <v>373531</v>
      </c>
      <c r="L30" s="110">
        <f t="shared" si="2"/>
        <v>27080964</v>
      </c>
      <c r="M30" s="110">
        <f t="shared" si="3"/>
        <v>5192874</v>
      </c>
      <c r="N30" s="110">
        <v>1822156</v>
      </c>
      <c r="O30" s="110">
        <v>2437479</v>
      </c>
      <c r="P30" s="110">
        <v>800369</v>
      </c>
      <c r="Q30" s="110">
        <v>132870</v>
      </c>
      <c r="R30" s="110">
        <f t="shared" si="4"/>
        <v>7025505</v>
      </c>
      <c r="S30" s="110">
        <v>560934</v>
      </c>
      <c r="T30" s="110">
        <v>6097552</v>
      </c>
      <c r="U30" s="110">
        <v>367019</v>
      </c>
      <c r="V30" s="110">
        <v>188816</v>
      </c>
      <c r="W30" s="110">
        <f t="shared" si="5"/>
        <v>14653141</v>
      </c>
      <c r="X30" s="110">
        <v>5907759</v>
      </c>
      <c r="Y30" s="110">
        <v>8220008</v>
      </c>
      <c r="Z30" s="110">
        <v>407778</v>
      </c>
      <c r="AA30" s="110">
        <v>117596</v>
      </c>
      <c r="AB30" s="110">
        <v>4525888</v>
      </c>
      <c r="AC30" s="110">
        <v>20628</v>
      </c>
      <c r="AD30" s="110">
        <v>1636274</v>
      </c>
      <c r="AE30" s="110">
        <f t="shared" si="6"/>
        <v>30790070</v>
      </c>
      <c r="AF30" s="110">
        <f t="shared" si="7"/>
        <v>166296</v>
      </c>
      <c r="AG30" s="110">
        <f t="shared" si="8"/>
        <v>166296</v>
      </c>
      <c r="AH30" s="110">
        <v>9528</v>
      </c>
      <c r="AI30" s="110">
        <v>64953</v>
      </c>
      <c r="AJ30" s="110">
        <v>0</v>
      </c>
      <c r="AK30" s="110">
        <v>91815</v>
      </c>
      <c r="AL30" s="110">
        <v>0</v>
      </c>
      <c r="AM30" s="110">
        <v>0</v>
      </c>
      <c r="AN30" s="110">
        <f t="shared" si="9"/>
        <v>4848729</v>
      </c>
      <c r="AO30" s="110">
        <f t="shared" si="10"/>
        <v>689567</v>
      </c>
      <c r="AP30" s="110">
        <v>439589</v>
      </c>
      <c r="AQ30" s="110">
        <v>151954</v>
      </c>
      <c r="AR30" s="110">
        <v>57055</v>
      </c>
      <c r="AS30" s="110">
        <v>40969</v>
      </c>
      <c r="AT30" s="110">
        <f t="shared" si="11"/>
        <v>1572417</v>
      </c>
      <c r="AU30" s="110">
        <v>32730</v>
      </c>
      <c r="AV30" s="110">
        <v>1416417</v>
      </c>
      <c r="AW30" s="110">
        <v>123270</v>
      </c>
      <c r="AX30" s="110">
        <v>0</v>
      </c>
      <c r="AY30" s="110">
        <f t="shared" si="12"/>
        <v>2585595</v>
      </c>
      <c r="AZ30" s="110">
        <v>449985</v>
      </c>
      <c r="BA30" s="110">
        <v>1992055</v>
      </c>
      <c r="BB30" s="110">
        <v>16654</v>
      </c>
      <c r="BC30" s="110">
        <v>126901</v>
      </c>
      <c r="BD30" s="110">
        <v>2264403</v>
      </c>
      <c r="BE30" s="110">
        <v>1150</v>
      </c>
      <c r="BF30" s="110">
        <v>480237</v>
      </c>
      <c r="BG30" s="110">
        <f t="shared" si="13"/>
        <v>5495262</v>
      </c>
      <c r="BH30" s="110">
        <f t="shared" ref="BH30:BO30" si="69">SUM(D30,AF30)</f>
        <v>2239128</v>
      </c>
      <c r="BI30" s="110">
        <f t="shared" si="69"/>
        <v>2224699</v>
      </c>
      <c r="BJ30" s="110">
        <f t="shared" si="69"/>
        <v>43474</v>
      </c>
      <c r="BK30" s="110">
        <f t="shared" si="69"/>
        <v>1967682</v>
      </c>
      <c r="BL30" s="110">
        <f t="shared" si="69"/>
        <v>4408</v>
      </c>
      <c r="BM30" s="110">
        <f t="shared" si="69"/>
        <v>209135</v>
      </c>
      <c r="BN30" s="110">
        <f t="shared" si="69"/>
        <v>14429</v>
      </c>
      <c r="BO30" s="111">
        <f t="shared" si="69"/>
        <v>373531</v>
      </c>
      <c r="BP30" s="110">
        <f>SUM(L30,AN30)</f>
        <v>31929693</v>
      </c>
      <c r="BQ30" s="110">
        <f>SUM(M30,AO30)</f>
        <v>5882441</v>
      </c>
      <c r="BR30" s="110">
        <f>SUM(N30,AP30)</f>
        <v>2261745</v>
      </c>
      <c r="BS30" s="110">
        <f>SUM(O30,AQ30)</f>
        <v>2589433</v>
      </c>
      <c r="BT30" s="110">
        <f t="shared" ref="BT30:CF30" si="70">SUM(P30,AR30)</f>
        <v>857424</v>
      </c>
      <c r="BU30" s="110">
        <f t="shared" si="70"/>
        <v>173839</v>
      </c>
      <c r="BV30" s="110">
        <f t="shared" si="70"/>
        <v>8597922</v>
      </c>
      <c r="BW30" s="110">
        <f t="shared" si="70"/>
        <v>593664</v>
      </c>
      <c r="BX30" s="110">
        <f t="shared" si="70"/>
        <v>7513969</v>
      </c>
      <c r="BY30" s="110">
        <f t="shared" si="70"/>
        <v>490289</v>
      </c>
      <c r="BZ30" s="110">
        <f t="shared" si="70"/>
        <v>188816</v>
      </c>
      <c r="CA30" s="110">
        <f t="shared" si="70"/>
        <v>17238736</v>
      </c>
      <c r="CB30" s="110">
        <f t="shared" si="70"/>
        <v>6357744</v>
      </c>
      <c r="CC30" s="110">
        <f t="shared" si="70"/>
        <v>10212063</v>
      </c>
      <c r="CD30" s="110">
        <f t="shared" si="70"/>
        <v>424432</v>
      </c>
      <c r="CE30" s="110">
        <f t="shared" si="70"/>
        <v>244497</v>
      </c>
      <c r="CF30" s="111">
        <f t="shared" si="70"/>
        <v>6790291</v>
      </c>
      <c r="CG30" s="110">
        <f t="shared" ref="CG30:CI35" si="71">SUM(AC30,BE30)</f>
        <v>21778</v>
      </c>
      <c r="CH30" s="110">
        <f t="shared" si="71"/>
        <v>2116511</v>
      </c>
      <c r="CI30" s="110">
        <f t="shared" si="71"/>
        <v>36285332</v>
      </c>
    </row>
    <row r="31" spans="1:87" s="112" customFormat="1" ht="12.75" customHeight="1">
      <c r="A31" s="108" t="s">
        <v>528</v>
      </c>
      <c r="B31" s="109" t="s">
        <v>529</v>
      </c>
      <c r="C31" s="108" t="s">
        <v>388</v>
      </c>
      <c r="D31" s="110">
        <f t="shared" si="0"/>
        <v>10007838</v>
      </c>
      <c r="E31" s="110">
        <f t="shared" si="1"/>
        <v>9927219</v>
      </c>
      <c r="F31" s="110">
        <v>0</v>
      </c>
      <c r="G31" s="110">
        <v>9802952</v>
      </c>
      <c r="H31" s="110">
        <v>78907</v>
      </c>
      <c r="I31" s="110">
        <v>45360</v>
      </c>
      <c r="J31" s="110">
        <v>80619</v>
      </c>
      <c r="K31" s="110">
        <v>80100</v>
      </c>
      <c r="L31" s="110">
        <f t="shared" si="2"/>
        <v>15681927</v>
      </c>
      <c r="M31" s="110">
        <f t="shared" si="3"/>
        <v>1985243</v>
      </c>
      <c r="N31" s="110">
        <v>1410009</v>
      </c>
      <c r="O31" s="110">
        <v>268093</v>
      </c>
      <c r="P31" s="110">
        <v>290921</v>
      </c>
      <c r="Q31" s="110">
        <v>16220</v>
      </c>
      <c r="R31" s="110">
        <f t="shared" si="4"/>
        <v>3274308</v>
      </c>
      <c r="S31" s="110">
        <v>267270</v>
      </c>
      <c r="T31" s="110">
        <v>2781948</v>
      </c>
      <c r="U31" s="110">
        <v>225090</v>
      </c>
      <c r="V31" s="110">
        <v>34168</v>
      </c>
      <c r="W31" s="110">
        <f t="shared" si="5"/>
        <v>10356471</v>
      </c>
      <c r="X31" s="110">
        <v>5307748</v>
      </c>
      <c r="Y31" s="110">
        <v>4028102</v>
      </c>
      <c r="Z31" s="110">
        <v>450221</v>
      </c>
      <c r="AA31" s="110">
        <v>570400</v>
      </c>
      <c r="AB31" s="110">
        <v>2938911</v>
      </c>
      <c r="AC31" s="110">
        <v>31737</v>
      </c>
      <c r="AD31" s="110">
        <v>925722</v>
      </c>
      <c r="AE31" s="110">
        <f t="shared" si="6"/>
        <v>26615487</v>
      </c>
      <c r="AF31" s="110">
        <f t="shared" si="7"/>
        <v>29644</v>
      </c>
      <c r="AG31" s="110">
        <f t="shared" si="8"/>
        <v>29644</v>
      </c>
      <c r="AH31" s="110">
        <v>0</v>
      </c>
      <c r="AI31" s="110">
        <v>29644</v>
      </c>
      <c r="AJ31" s="110">
        <v>0</v>
      </c>
      <c r="AK31" s="110">
        <v>0</v>
      </c>
      <c r="AL31" s="110">
        <v>0</v>
      </c>
      <c r="AM31" s="110">
        <v>39822</v>
      </c>
      <c r="AN31" s="110">
        <f t="shared" si="9"/>
        <v>2378909</v>
      </c>
      <c r="AO31" s="110">
        <f t="shared" si="10"/>
        <v>334797</v>
      </c>
      <c r="AP31" s="110">
        <v>282448</v>
      </c>
      <c r="AQ31" s="110">
        <v>0</v>
      </c>
      <c r="AR31" s="110">
        <v>52349</v>
      </c>
      <c r="AS31" s="110">
        <v>0</v>
      </c>
      <c r="AT31" s="110">
        <f t="shared" si="11"/>
        <v>803071</v>
      </c>
      <c r="AU31" s="110">
        <v>51063</v>
      </c>
      <c r="AV31" s="110">
        <v>752008</v>
      </c>
      <c r="AW31" s="110">
        <v>0</v>
      </c>
      <c r="AX31" s="110">
        <v>4082</v>
      </c>
      <c r="AY31" s="110">
        <f t="shared" si="12"/>
        <v>1229189</v>
      </c>
      <c r="AZ31" s="110">
        <v>539278</v>
      </c>
      <c r="BA31" s="110">
        <v>513095</v>
      </c>
      <c r="BB31" s="110">
        <v>15915</v>
      </c>
      <c r="BC31" s="110">
        <v>160901</v>
      </c>
      <c r="BD31" s="110">
        <v>1068891</v>
      </c>
      <c r="BE31" s="110">
        <v>7770</v>
      </c>
      <c r="BF31" s="110">
        <v>142391</v>
      </c>
      <c r="BG31" s="110">
        <f t="shared" si="13"/>
        <v>2550944</v>
      </c>
      <c r="BH31" s="110">
        <f t="shared" ref="BH31:BO31" si="72">SUM(D31,AF31)</f>
        <v>10037482</v>
      </c>
      <c r="BI31" s="110">
        <f t="shared" si="72"/>
        <v>9956863</v>
      </c>
      <c r="BJ31" s="110">
        <f t="shared" si="72"/>
        <v>0</v>
      </c>
      <c r="BK31" s="110">
        <f t="shared" si="72"/>
        <v>9832596</v>
      </c>
      <c r="BL31" s="110">
        <f t="shared" si="72"/>
        <v>78907</v>
      </c>
      <c r="BM31" s="110">
        <f t="shared" si="72"/>
        <v>45360</v>
      </c>
      <c r="BN31" s="110">
        <f t="shared" si="72"/>
        <v>80619</v>
      </c>
      <c r="BO31" s="111">
        <f t="shared" si="72"/>
        <v>119922</v>
      </c>
      <c r="BP31" s="110">
        <f t="shared" ref="BP31:CE31" si="73">SUM(L31,AN31)</f>
        <v>18060836</v>
      </c>
      <c r="BQ31" s="110">
        <f t="shared" si="73"/>
        <v>2320040</v>
      </c>
      <c r="BR31" s="110">
        <f t="shared" si="73"/>
        <v>1692457</v>
      </c>
      <c r="BS31" s="110">
        <f t="shared" si="73"/>
        <v>268093</v>
      </c>
      <c r="BT31" s="110">
        <f t="shared" si="73"/>
        <v>343270</v>
      </c>
      <c r="BU31" s="110">
        <f t="shared" si="73"/>
        <v>16220</v>
      </c>
      <c r="BV31" s="110">
        <f t="shared" si="73"/>
        <v>4077379</v>
      </c>
      <c r="BW31" s="110">
        <f t="shared" si="73"/>
        <v>318333</v>
      </c>
      <c r="BX31" s="110">
        <f t="shared" si="73"/>
        <v>3533956</v>
      </c>
      <c r="BY31" s="110">
        <f t="shared" si="73"/>
        <v>225090</v>
      </c>
      <c r="BZ31" s="110">
        <f t="shared" si="73"/>
        <v>38250</v>
      </c>
      <c r="CA31" s="110">
        <f t="shared" si="73"/>
        <v>11585660</v>
      </c>
      <c r="CB31" s="110">
        <f t="shared" si="73"/>
        <v>5847026</v>
      </c>
      <c r="CC31" s="110">
        <f t="shared" si="73"/>
        <v>4541197</v>
      </c>
      <c r="CD31" s="110">
        <f t="shared" si="73"/>
        <v>466136</v>
      </c>
      <c r="CE31" s="110">
        <f t="shared" si="73"/>
        <v>731301</v>
      </c>
      <c r="CF31" s="111">
        <f>SUM(AB31,BD31)</f>
        <v>4007802</v>
      </c>
      <c r="CG31" s="110">
        <f t="shared" si="71"/>
        <v>39507</v>
      </c>
      <c r="CH31" s="110">
        <f t="shared" si="71"/>
        <v>1068113</v>
      </c>
      <c r="CI31" s="110">
        <f t="shared" si="71"/>
        <v>29166431</v>
      </c>
    </row>
    <row r="32" spans="1:87" s="112" customFormat="1" ht="12.75" customHeight="1">
      <c r="A32" s="108" t="s">
        <v>533</v>
      </c>
      <c r="B32" s="109" t="s">
        <v>534</v>
      </c>
      <c r="C32" s="108" t="s">
        <v>394</v>
      </c>
      <c r="D32" s="110">
        <f t="shared" si="0"/>
        <v>18444615</v>
      </c>
      <c r="E32" s="110">
        <f t="shared" si="1"/>
        <v>18423994</v>
      </c>
      <c r="F32" s="110">
        <v>0</v>
      </c>
      <c r="G32" s="110">
        <v>17672126</v>
      </c>
      <c r="H32" s="110">
        <v>259840</v>
      </c>
      <c r="I32" s="110">
        <v>492028</v>
      </c>
      <c r="J32" s="110">
        <v>20621</v>
      </c>
      <c r="K32" s="110">
        <v>2034775</v>
      </c>
      <c r="L32" s="110">
        <f t="shared" si="2"/>
        <v>30441309</v>
      </c>
      <c r="M32" s="110">
        <f t="shared" si="3"/>
        <v>11185007</v>
      </c>
      <c r="N32" s="110">
        <v>2435604</v>
      </c>
      <c r="O32" s="110">
        <v>5917330</v>
      </c>
      <c r="P32" s="110">
        <v>2600571</v>
      </c>
      <c r="Q32" s="110">
        <v>231502</v>
      </c>
      <c r="R32" s="110">
        <f t="shared" si="4"/>
        <v>8454794</v>
      </c>
      <c r="S32" s="110">
        <v>1373552</v>
      </c>
      <c r="T32" s="110">
        <v>6017973</v>
      </c>
      <c r="U32" s="110">
        <v>1063269</v>
      </c>
      <c r="V32" s="110">
        <v>102285</v>
      </c>
      <c r="W32" s="110">
        <f t="shared" si="5"/>
        <v>10675986</v>
      </c>
      <c r="X32" s="110">
        <v>6006343</v>
      </c>
      <c r="Y32" s="110">
        <v>3795248</v>
      </c>
      <c r="Z32" s="110">
        <v>647811</v>
      </c>
      <c r="AA32" s="110">
        <v>226584</v>
      </c>
      <c r="AB32" s="110">
        <v>3320842</v>
      </c>
      <c r="AC32" s="110">
        <v>23237</v>
      </c>
      <c r="AD32" s="110">
        <v>3321775</v>
      </c>
      <c r="AE32" s="110">
        <f t="shared" si="6"/>
        <v>52207699</v>
      </c>
      <c r="AF32" s="110">
        <f t="shared" si="7"/>
        <v>834331</v>
      </c>
      <c r="AG32" s="110">
        <f t="shared" si="8"/>
        <v>834331</v>
      </c>
      <c r="AH32" s="110">
        <v>0</v>
      </c>
      <c r="AI32" s="110">
        <v>751569</v>
      </c>
      <c r="AJ32" s="110">
        <v>0</v>
      </c>
      <c r="AK32" s="110">
        <v>82762</v>
      </c>
      <c r="AL32" s="110">
        <v>0</v>
      </c>
      <c r="AM32" s="110">
        <v>157169</v>
      </c>
      <c r="AN32" s="110">
        <f t="shared" si="9"/>
        <v>3921163</v>
      </c>
      <c r="AO32" s="110">
        <f t="shared" si="10"/>
        <v>704737</v>
      </c>
      <c r="AP32" s="110">
        <v>423472</v>
      </c>
      <c r="AQ32" s="110">
        <v>188522</v>
      </c>
      <c r="AR32" s="110">
        <v>92671</v>
      </c>
      <c r="AS32" s="110">
        <v>72</v>
      </c>
      <c r="AT32" s="110">
        <f t="shared" si="11"/>
        <v>512999</v>
      </c>
      <c r="AU32" s="110">
        <v>91990</v>
      </c>
      <c r="AV32" s="110">
        <v>421009</v>
      </c>
      <c r="AW32" s="110">
        <v>0</v>
      </c>
      <c r="AX32" s="110">
        <v>0</v>
      </c>
      <c r="AY32" s="110">
        <f t="shared" si="12"/>
        <v>2703427</v>
      </c>
      <c r="AZ32" s="110">
        <v>1408411</v>
      </c>
      <c r="BA32" s="110">
        <v>710040</v>
      </c>
      <c r="BB32" s="110">
        <v>11739</v>
      </c>
      <c r="BC32" s="110">
        <v>573237</v>
      </c>
      <c r="BD32" s="110">
        <v>1386256</v>
      </c>
      <c r="BE32" s="110">
        <v>0</v>
      </c>
      <c r="BF32" s="110">
        <v>96647</v>
      </c>
      <c r="BG32" s="110">
        <f t="shared" si="13"/>
        <v>4852141</v>
      </c>
      <c r="BH32" s="110">
        <f t="shared" ref="BH32:BO32" si="74">SUM(D32,AF32)</f>
        <v>19278946</v>
      </c>
      <c r="BI32" s="110">
        <f t="shared" si="74"/>
        <v>19258325</v>
      </c>
      <c r="BJ32" s="110">
        <f t="shared" si="74"/>
        <v>0</v>
      </c>
      <c r="BK32" s="110">
        <f t="shared" si="74"/>
        <v>18423695</v>
      </c>
      <c r="BL32" s="110">
        <f t="shared" si="74"/>
        <v>259840</v>
      </c>
      <c r="BM32" s="110">
        <f t="shared" si="74"/>
        <v>574790</v>
      </c>
      <c r="BN32" s="110">
        <f t="shared" si="74"/>
        <v>20621</v>
      </c>
      <c r="BO32" s="111">
        <f t="shared" si="74"/>
        <v>2191944</v>
      </c>
      <c r="BP32" s="110">
        <f t="shared" ref="BP32:CE32" si="75">SUM(L32,AN32)</f>
        <v>34362472</v>
      </c>
      <c r="BQ32" s="110">
        <f t="shared" si="75"/>
        <v>11889744</v>
      </c>
      <c r="BR32" s="110">
        <f t="shared" si="75"/>
        <v>2859076</v>
      </c>
      <c r="BS32" s="110">
        <f t="shared" si="75"/>
        <v>6105852</v>
      </c>
      <c r="BT32" s="110">
        <f t="shared" si="75"/>
        <v>2693242</v>
      </c>
      <c r="BU32" s="110">
        <f t="shared" si="75"/>
        <v>231574</v>
      </c>
      <c r="BV32" s="110">
        <f t="shared" si="75"/>
        <v>8967793</v>
      </c>
      <c r="BW32" s="110">
        <f t="shared" si="75"/>
        <v>1465542</v>
      </c>
      <c r="BX32" s="110">
        <f t="shared" si="75"/>
        <v>6438982</v>
      </c>
      <c r="BY32" s="110">
        <f t="shared" si="75"/>
        <v>1063269</v>
      </c>
      <c r="BZ32" s="110">
        <f t="shared" si="75"/>
        <v>102285</v>
      </c>
      <c r="CA32" s="110">
        <f t="shared" si="75"/>
        <v>13379413</v>
      </c>
      <c r="CB32" s="110">
        <f t="shared" si="75"/>
        <v>7414754</v>
      </c>
      <c r="CC32" s="110">
        <f t="shared" si="75"/>
        <v>4505288</v>
      </c>
      <c r="CD32" s="110">
        <f t="shared" si="75"/>
        <v>659550</v>
      </c>
      <c r="CE32" s="110">
        <f t="shared" si="75"/>
        <v>799821</v>
      </c>
      <c r="CF32" s="111">
        <f>SUM(AB32,BD32)</f>
        <v>4707098</v>
      </c>
      <c r="CG32" s="110">
        <f t="shared" si="71"/>
        <v>23237</v>
      </c>
      <c r="CH32" s="110">
        <f t="shared" si="71"/>
        <v>3418422</v>
      </c>
      <c r="CI32" s="110">
        <f t="shared" si="71"/>
        <v>57059840</v>
      </c>
    </row>
    <row r="33" spans="1:87" s="112" customFormat="1" ht="12.75" customHeight="1">
      <c r="A33" s="108" t="s">
        <v>536</v>
      </c>
      <c r="B33" s="109" t="s">
        <v>537</v>
      </c>
      <c r="C33" s="108" t="s">
        <v>433</v>
      </c>
      <c r="D33" s="110">
        <f t="shared" si="0"/>
        <v>19150684</v>
      </c>
      <c r="E33" s="110">
        <f t="shared" si="1"/>
        <v>18902694</v>
      </c>
      <c r="F33" s="110">
        <v>199827</v>
      </c>
      <c r="G33" s="110">
        <v>18546314</v>
      </c>
      <c r="H33" s="110">
        <v>135529</v>
      </c>
      <c r="I33" s="110">
        <v>21024</v>
      </c>
      <c r="J33" s="110">
        <v>247990</v>
      </c>
      <c r="K33" s="110">
        <v>2534855</v>
      </c>
      <c r="L33" s="110">
        <f t="shared" si="2"/>
        <v>99873404</v>
      </c>
      <c r="M33" s="110">
        <f t="shared" si="3"/>
        <v>39973677</v>
      </c>
      <c r="N33" s="110">
        <v>11510622</v>
      </c>
      <c r="O33" s="110">
        <v>22584096</v>
      </c>
      <c r="P33" s="110">
        <v>5797460</v>
      </c>
      <c r="Q33" s="110">
        <v>81499</v>
      </c>
      <c r="R33" s="110">
        <f t="shared" si="4"/>
        <v>20931987</v>
      </c>
      <c r="S33" s="110">
        <v>3512849</v>
      </c>
      <c r="T33" s="110">
        <v>17082052</v>
      </c>
      <c r="U33" s="110">
        <v>337086</v>
      </c>
      <c r="V33" s="110">
        <v>615931</v>
      </c>
      <c r="W33" s="110">
        <f t="shared" si="5"/>
        <v>38268792</v>
      </c>
      <c r="X33" s="110">
        <v>24718837</v>
      </c>
      <c r="Y33" s="110">
        <v>10283131</v>
      </c>
      <c r="Z33" s="110">
        <v>2230009</v>
      </c>
      <c r="AA33" s="110">
        <v>1036815</v>
      </c>
      <c r="AB33" s="110">
        <v>16220094</v>
      </c>
      <c r="AC33" s="110">
        <v>83017</v>
      </c>
      <c r="AD33" s="110">
        <v>3915987</v>
      </c>
      <c r="AE33" s="110">
        <f t="shared" si="6"/>
        <v>122940075</v>
      </c>
      <c r="AF33" s="110">
        <f t="shared" si="7"/>
        <v>477699</v>
      </c>
      <c r="AG33" s="110">
        <f t="shared" si="8"/>
        <v>477613</v>
      </c>
      <c r="AH33" s="110">
        <v>0</v>
      </c>
      <c r="AI33" s="110">
        <v>477585</v>
      </c>
      <c r="AJ33" s="110">
        <v>28</v>
      </c>
      <c r="AK33" s="110">
        <v>0</v>
      </c>
      <c r="AL33" s="110">
        <v>86</v>
      </c>
      <c r="AM33" s="110">
        <v>18000</v>
      </c>
      <c r="AN33" s="110">
        <f t="shared" si="9"/>
        <v>6377241</v>
      </c>
      <c r="AO33" s="110">
        <f t="shared" si="10"/>
        <v>2036485</v>
      </c>
      <c r="AP33" s="110">
        <v>1047442</v>
      </c>
      <c r="AQ33" s="110">
        <v>661761</v>
      </c>
      <c r="AR33" s="110">
        <v>327282</v>
      </c>
      <c r="AS33" s="110">
        <v>0</v>
      </c>
      <c r="AT33" s="110">
        <f t="shared" si="11"/>
        <v>1635740</v>
      </c>
      <c r="AU33" s="110">
        <v>98032</v>
      </c>
      <c r="AV33" s="110">
        <v>1524615</v>
      </c>
      <c r="AW33" s="110">
        <v>13093</v>
      </c>
      <c r="AX33" s="110">
        <v>13</v>
      </c>
      <c r="AY33" s="110">
        <f t="shared" si="12"/>
        <v>2692595</v>
      </c>
      <c r="AZ33" s="110">
        <v>1188507</v>
      </c>
      <c r="BA33" s="110">
        <v>1154458</v>
      </c>
      <c r="BB33" s="110">
        <v>175800</v>
      </c>
      <c r="BC33" s="110">
        <v>173830</v>
      </c>
      <c r="BD33" s="110">
        <v>892306</v>
      </c>
      <c r="BE33" s="110">
        <v>12408</v>
      </c>
      <c r="BF33" s="110">
        <v>404994</v>
      </c>
      <c r="BG33" s="110">
        <f t="shared" si="13"/>
        <v>7259934</v>
      </c>
      <c r="BH33" s="110">
        <f t="shared" ref="BH33:BO33" si="76">SUM(D33,AF33)</f>
        <v>19628383</v>
      </c>
      <c r="BI33" s="110">
        <f t="shared" si="76"/>
        <v>19380307</v>
      </c>
      <c r="BJ33" s="110">
        <f t="shared" si="76"/>
        <v>199827</v>
      </c>
      <c r="BK33" s="110">
        <f t="shared" si="76"/>
        <v>19023899</v>
      </c>
      <c r="BL33" s="110">
        <f t="shared" si="76"/>
        <v>135557</v>
      </c>
      <c r="BM33" s="110">
        <f t="shared" si="76"/>
        <v>21024</v>
      </c>
      <c r="BN33" s="110">
        <f t="shared" si="76"/>
        <v>248076</v>
      </c>
      <c r="BO33" s="111">
        <f t="shared" si="76"/>
        <v>2552855</v>
      </c>
      <c r="BP33" s="110">
        <f t="shared" ref="BP33:BW33" si="77">SUM(L33,AN33)</f>
        <v>106250645</v>
      </c>
      <c r="BQ33" s="110">
        <f t="shared" si="77"/>
        <v>42010162</v>
      </c>
      <c r="BR33" s="110">
        <f t="shared" si="77"/>
        <v>12558064</v>
      </c>
      <c r="BS33" s="110">
        <f t="shared" si="77"/>
        <v>23245857</v>
      </c>
      <c r="BT33" s="110">
        <f t="shared" si="77"/>
        <v>6124742</v>
      </c>
      <c r="BU33" s="110">
        <f t="shared" si="77"/>
        <v>81499</v>
      </c>
      <c r="BV33" s="110">
        <f t="shared" si="77"/>
        <v>22567727</v>
      </c>
      <c r="BW33" s="110">
        <f t="shared" si="77"/>
        <v>3610881</v>
      </c>
      <c r="BX33" s="110">
        <f>SUM(T33,AV33)</f>
        <v>18606667</v>
      </c>
      <c r="BY33" s="110">
        <f>SUM(U33,AW33)</f>
        <v>350179</v>
      </c>
      <c r="BZ33" s="110">
        <f>SUM(V33,AX33)</f>
        <v>615944</v>
      </c>
      <c r="CA33" s="110">
        <f t="shared" ref="CA33:CF33" si="78">SUM(W33,AY33)</f>
        <v>40961387</v>
      </c>
      <c r="CB33" s="110">
        <f t="shared" si="78"/>
        <v>25907344</v>
      </c>
      <c r="CC33" s="110">
        <f t="shared" si="78"/>
        <v>11437589</v>
      </c>
      <c r="CD33" s="110">
        <f t="shared" si="78"/>
        <v>2405809</v>
      </c>
      <c r="CE33" s="110">
        <f t="shared" si="78"/>
        <v>1210645</v>
      </c>
      <c r="CF33" s="111">
        <f t="shared" si="78"/>
        <v>17112400</v>
      </c>
      <c r="CG33" s="110">
        <f t="shared" si="71"/>
        <v>95425</v>
      </c>
      <c r="CH33" s="110">
        <f t="shared" si="71"/>
        <v>4320981</v>
      </c>
      <c r="CI33" s="110">
        <f t="shared" si="71"/>
        <v>130200009</v>
      </c>
    </row>
    <row r="34" spans="1:87" s="112" customFormat="1" ht="12.75" customHeight="1">
      <c r="A34" s="108" t="s">
        <v>341</v>
      </c>
      <c r="B34" s="109" t="s">
        <v>342</v>
      </c>
      <c r="C34" s="108" t="s">
        <v>325</v>
      </c>
      <c r="D34" s="110">
        <f t="shared" si="0"/>
        <v>7642064</v>
      </c>
      <c r="E34" s="110">
        <f t="shared" si="1"/>
        <v>7591949</v>
      </c>
      <c r="F34" s="110">
        <v>84778</v>
      </c>
      <c r="G34" s="110">
        <v>6630414</v>
      </c>
      <c r="H34" s="110">
        <v>374816</v>
      </c>
      <c r="I34" s="110">
        <v>501941</v>
      </c>
      <c r="J34" s="110">
        <v>50115</v>
      </c>
      <c r="K34" s="110">
        <v>466791</v>
      </c>
      <c r="L34" s="110">
        <f t="shared" si="2"/>
        <v>63403119</v>
      </c>
      <c r="M34" s="110">
        <f t="shared" si="3"/>
        <v>24847121</v>
      </c>
      <c r="N34" s="110">
        <v>4983504</v>
      </c>
      <c r="O34" s="110">
        <v>14433066</v>
      </c>
      <c r="P34" s="110">
        <v>4878982</v>
      </c>
      <c r="Q34" s="110">
        <v>551569</v>
      </c>
      <c r="R34" s="110">
        <f t="shared" si="4"/>
        <v>12465641</v>
      </c>
      <c r="S34" s="110">
        <v>3634398</v>
      </c>
      <c r="T34" s="110">
        <v>7500592</v>
      </c>
      <c r="U34" s="110">
        <v>1330651</v>
      </c>
      <c r="V34" s="110">
        <v>273719</v>
      </c>
      <c r="W34" s="110">
        <f t="shared" si="5"/>
        <v>25764477</v>
      </c>
      <c r="X34" s="110">
        <v>9783253</v>
      </c>
      <c r="Y34" s="110">
        <v>13294286</v>
      </c>
      <c r="Z34" s="110">
        <v>1681463</v>
      </c>
      <c r="AA34" s="110">
        <v>1005475</v>
      </c>
      <c r="AB34" s="110">
        <v>6038512</v>
      </c>
      <c r="AC34" s="110">
        <v>52161</v>
      </c>
      <c r="AD34" s="110">
        <v>1694084</v>
      </c>
      <c r="AE34" s="110">
        <f t="shared" si="6"/>
        <v>72739267</v>
      </c>
      <c r="AF34" s="110">
        <f t="shared" si="7"/>
        <v>423250</v>
      </c>
      <c r="AG34" s="110">
        <f t="shared" si="8"/>
        <v>422833</v>
      </c>
      <c r="AH34" s="110">
        <v>18899</v>
      </c>
      <c r="AI34" s="110">
        <v>384739</v>
      </c>
      <c r="AJ34" s="110">
        <v>0</v>
      </c>
      <c r="AK34" s="110">
        <v>19195</v>
      </c>
      <c r="AL34" s="110">
        <v>417</v>
      </c>
      <c r="AM34" s="110">
        <v>0</v>
      </c>
      <c r="AN34" s="110">
        <f t="shared" si="9"/>
        <v>4339179</v>
      </c>
      <c r="AO34" s="110">
        <f t="shared" si="10"/>
        <v>1345597</v>
      </c>
      <c r="AP34" s="110">
        <v>622342</v>
      </c>
      <c r="AQ34" s="110">
        <v>500319</v>
      </c>
      <c r="AR34" s="110">
        <v>222936</v>
      </c>
      <c r="AS34" s="110">
        <v>0</v>
      </c>
      <c r="AT34" s="110">
        <f t="shared" si="11"/>
        <v>1265774</v>
      </c>
      <c r="AU34" s="110">
        <v>60082</v>
      </c>
      <c r="AV34" s="110">
        <v>1174249</v>
      </c>
      <c r="AW34" s="110">
        <v>31443</v>
      </c>
      <c r="AX34" s="110">
        <v>20646</v>
      </c>
      <c r="AY34" s="110">
        <f t="shared" si="12"/>
        <v>1707162</v>
      </c>
      <c r="AZ34" s="110">
        <v>701122</v>
      </c>
      <c r="BA34" s="110">
        <v>776337</v>
      </c>
      <c r="BB34" s="110">
        <v>172259</v>
      </c>
      <c r="BC34" s="110">
        <v>57444</v>
      </c>
      <c r="BD34" s="110">
        <v>676666</v>
      </c>
      <c r="BE34" s="110">
        <v>0</v>
      </c>
      <c r="BF34" s="110">
        <v>950048</v>
      </c>
      <c r="BG34" s="110">
        <f t="shared" si="13"/>
        <v>5712477</v>
      </c>
      <c r="BH34" s="110">
        <f t="shared" ref="BH34:BO34" si="79">SUM(D34,AF34)</f>
        <v>8065314</v>
      </c>
      <c r="BI34" s="110">
        <f t="shared" si="79"/>
        <v>8014782</v>
      </c>
      <c r="BJ34" s="110">
        <f t="shared" si="79"/>
        <v>103677</v>
      </c>
      <c r="BK34" s="110">
        <f t="shared" si="79"/>
        <v>7015153</v>
      </c>
      <c r="BL34" s="110">
        <f t="shared" si="79"/>
        <v>374816</v>
      </c>
      <c r="BM34" s="110">
        <f t="shared" si="79"/>
        <v>521136</v>
      </c>
      <c r="BN34" s="110">
        <f t="shared" si="79"/>
        <v>50532</v>
      </c>
      <c r="BO34" s="111">
        <f t="shared" si="79"/>
        <v>466791</v>
      </c>
      <c r="BP34" s="110">
        <f t="shared" ref="BP34:CA34" si="80">SUM(L34,AN34)</f>
        <v>67742298</v>
      </c>
      <c r="BQ34" s="110">
        <f t="shared" si="80"/>
        <v>26192718</v>
      </c>
      <c r="BR34" s="110">
        <f t="shared" si="80"/>
        <v>5605846</v>
      </c>
      <c r="BS34" s="110">
        <f t="shared" si="80"/>
        <v>14933385</v>
      </c>
      <c r="BT34" s="110">
        <f t="shared" si="80"/>
        <v>5101918</v>
      </c>
      <c r="BU34" s="110">
        <f t="shared" si="80"/>
        <v>551569</v>
      </c>
      <c r="BV34" s="110">
        <f t="shared" si="80"/>
        <v>13731415</v>
      </c>
      <c r="BW34" s="110">
        <f t="shared" si="80"/>
        <v>3694480</v>
      </c>
      <c r="BX34" s="110">
        <f t="shared" si="80"/>
        <v>8674841</v>
      </c>
      <c r="BY34" s="110">
        <f t="shared" si="80"/>
        <v>1362094</v>
      </c>
      <c r="BZ34" s="110">
        <f t="shared" si="80"/>
        <v>294365</v>
      </c>
      <c r="CA34" s="110">
        <f t="shared" si="80"/>
        <v>27471639</v>
      </c>
      <c r="CB34" s="110">
        <f>SUM(X34,AZ34)</f>
        <v>10484375</v>
      </c>
      <c r="CC34" s="110">
        <f>SUM(Y34,BA34)</f>
        <v>14070623</v>
      </c>
      <c r="CD34" s="110">
        <f>SUM(Z34,BB34)</f>
        <v>1853722</v>
      </c>
      <c r="CE34" s="110">
        <f>SUM(AA34,BC34)</f>
        <v>1062919</v>
      </c>
      <c r="CF34" s="111">
        <f>SUM(AB34,BD34)</f>
        <v>6715178</v>
      </c>
      <c r="CG34" s="110">
        <f t="shared" si="71"/>
        <v>52161</v>
      </c>
      <c r="CH34" s="110">
        <f t="shared" si="71"/>
        <v>2644132</v>
      </c>
      <c r="CI34" s="110">
        <f t="shared" si="71"/>
        <v>78451744</v>
      </c>
    </row>
    <row r="35" spans="1:87" s="112" customFormat="1" ht="12.75" customHeight="1">
      <c r="A35" s="108" t="s">
        <v>548</v>
      </c>
      <c r="B35" s="109" t="s">
        <v>549</v>
      </c>
      <c r="C35" s="108" t="s">
        <v>357</v>
      </c>
      <c r="D35" s="110">
        <f t="shared" si="0"/>
        <v>6406186</v>
      </c>
      <c r="E35" s="110">
        <f t="shared" si="1"/>
        <v>6335530</v>
      </c>
      <c r="F35" s="110">
        <v>48332</v>
      </c>
      <c r="G35" s="110">
        <v>5800661</v>
      </c>
      <c r="H35" s="110">
        <v>444661</v>
      </c>
      <c r="I35" s="110">
        <v>41876</v>
      </c>
      <c r="J35" s="110">
        <v>70656</v>
      </c>
      <c r="K35" s="110">
        <v>2968765</v>
      </c>
      <c r="L35" s="110">
        <f t="shared" si="2"/>
        <v>20241260</v>
      </c>
      <c r="M35" s="110">
        <f t="shared" si="3"/>
        <v>7946564</v>
      </c>
      <c r="N35" s="110">
        <v>2228875</v>
      </c>
      <c r="O35" s="110">
        <v>4258677</v>
      </c>
      <c r="P35" s="110">
        <v>1359383</v>
      </c>
      <c r="Q35" s="110">
        <v>99629</v>
      </c>
      <c r="R35" s="110">
        <f t="shared" si="4"/>
        <v>3525512</v>
      </c>
      <c r="S35" s="110">
        <v>495805</v>
      </c>
      <c r="T35" s="110">
        <v>2697679</v>
      </c>
      <c r="U35" s="110">
        <v>332028</v>
      </c>
      <c r="V35" s="110">
        <v>146550</v>
      </c>
      <c r="W35" s="110">
        <f t="shared" si="5"/>
        <v>8610535</v>
      </c>
      <c r="X35" s="110">
        <v>2652316</v>
      </c>
      <c r="Y35" s="110">
        <v>4590738</v>
      </c>
      <c r="Z35" s="110">
        <v>933528</v>
      </c>
      <c r="AA35" s="110">
        <v>433953</v>
      </c>
      <c r="AB35" s="110">
        <v>1964285</v>
      </c>
      <c r="AC35" s="110">
        <v>12099</v>
      </c>
      <c r="AD35" s="110">
        <v>1616661</v>
      </c>
      <c r="AE35" s="110">
        <f t="shared" si="6"/>
        <v>28264107</v>
      </c>
      <c r="AF35" s="110">
        <f t="shared" si="7"/>
        <v>19790</v>
      </c>
      <c r="AG35" s="110">
        <f t="shared" si="8"/>
        <v>19790</v>
      </c>
      <c r="AH35" s="110">
        <v>0</v>
      </c>
      <c r="AI35" s="110">
        <v>10264</v>
      </c>
      <c r="AJ35" s="110">
        <v>9526</v>
      </c>
      <c r="AK35" s="110">
        <v>0</v>
      </c>
      <c r="AL35" s="110">
        <v>0</v>
      </c>
      <c r="AM35" s="110">
        <v>9000</v>
      </c>
      <c r="AN35" s="110">
        <f t="shared" si="9"/>
        <v>4157777</v>
      </c>
      <c r="AO35" s="110">
        <f t="shared" si="10"/>
        <v>547528</v>
      </c>
      <c r="AP35" s="110">
        <v>312841</v>
      </c>
      <c r="AQ35" s="110">
        <v>111352</v>
      </c>
      <c r="AR35" s="110">
        <v>123335</v>
      </c>
      <c r="AS35" s="110">
        <v>0</v>
      </c>
      <c r="AT35" s="110">
        <f t="shared" si="11"/>
        <v>875022</v>
      </c>
      <c r="AU35" s="110">
        <v>68199</v>
      </c>
      <c r="AV35" s="110">
        <v>798279</v>
      </c>
      <c r="AW35" s="110">
        <v>8544</v>
      </c>
      <c r="AX35" s="110">
        <v>7722</v>
      </c>
      <c r="AY35" s="110">
        <f t="shared" si="12"/>
        <v>2726306</v>
      </c>
      <c r="AZ35" s="110">
        <v>896796</v>
      </c>
      <c r="BA35" s="110">
        <v>1440287</v>
      </c>
      <c r="BB35" s="110">
        <v>188532</v>
      </c>
      <c r="BC35" s="110">
        <v>200691</v>
      </c>
      <c r="BD35" s="110">
        <v>1415031</v>
      </c>
      <c r="BE35" s="110">
        <v>1199</v>
      </c>
      <c r="BF35" s="110">
        <v>660742</v>
      </c>
      <c r="BG35" s="110">
        <f t="shared" si="13"/>
        <v>4838309</v>
      </c>
      <c r="BH35" s="110">
        <f t="shared" ref="BH35:BO35" si="81">SUM(D35,AF35)</f>
        <v>6425976</v>
      </c>
      <c r="BI35" s="110">
        <f t="shared" si="81"/>
        <v>6355320</v>
      </c>
      <c r="BJ35" s="110">
        <f t="shared" si="81"/>
        <v>48332</v>
      </c>
      <c r="BK35" s="110">
        <f t="shared" si="81"/>
        <v>5810925</v>
      </c>
      <c r="BL35" s="110">
        <f t="shared" si="81"/>
        <v>454187</v>
      </c>
      <c r="BM35" s="110">
        <f t="shared" si="81"/>
        <v>41876</v>
      </c>
      <c r="BN35" s="110">
        <f t="shared" si="81"/>
        <v>70656</v>
      </c>
      <c r="BO35" s="111">
        <f t="shared" si="81"/>
        <v>2977765</v>
      </c>
      <c r="BP35" s="110">
        <f>SUM(L35,AN35)</f>
        <v>24399037</v>
      </c>
      <c r="BQ35" s="110">
        <f>SUM(M35,AO35)</f>
        <v>8494092</v>
      </c>
      <c r="BR35" s="110">
        <f t="shared" ref="BR35:CC35" si="82">SUM(N35,AP35)</f>
        <v>2541716</v>
      </c>
      <c r="BS35" s="110">
        <f t="shared" si="82"/>
        <v>4370029</v>
      </c>
      <c r="BT35" s="110">
        <f t="shared" si="82"/>
        <v>1482718</v>
      </c>
      <c r="BU35" s="110">
        <f t="shared" si="82"/>
        <v>99629</v>
      </c>
      <c r="BV35" s="110">
        <f t="shared" si="82"/>
        <v>4400534</v>
      </c>
      <c r="BW35" s="110">
        <f t="shared" si="82"/>
        <v>564004</v>
      </c>
      <c r="BX35" s="110">
        <f t="shared" si="82"/>
        <v>3495958</v>
      </c>
      <c r="BY35" s="110">
        <f t="shared" si="82"/>
        <v>340572</v>
      </c>
      <c r="BZ35" s="110">
        <f t="shared" si="82"/>
        <v>154272</v>
      </c>
      <c r="CA35" s="110">
        <f t="shared" si="82"/>
        <v>11336841</v>
      </c>
      <c r="CB35" s="110">
        <f t="shared" si="82"/>
        <v>3549112</v>
      </c>
      <c r="CC35" s="110">
        <f t="shared" si="82"/>
        <v>6031025</v>
      </c>
      <c r="CD35" s="110">
        <f>SUM(Z35,BB35)</f>
        <v>1122060</v>
      </c>
      <c r="CE35" s="110">
        <f>SUM(AA35,BC35)</f>
        <v>634644</v>
      </c>
      <c r="CF35" s="111">
        <f>SUM(AB35,BD35)</f>
        <v>3379316</v>
      </c>
      <c r="CG35" s="110">
        <f t="shared" si="71"/>
        <v>13298</v>
      </c>
      <c r="CH35" s="110">
        <f t="shared" si="71"/>
        <v>2277403</v>
      </c>
      <c r="CI35" s="110">
        <f t="shared" si="71"/>
        <v>33102416</v>
      </c>
    </row>
    <row r="36" spans="1:87" s="112" customFormat="1" ht="12.75" customHeight="1">
      <c r="A36" s="108" t="s">
        <v>557</v>
      </c>
      <c r="B36" s="109" t="s">
        <v>558</v>
      </c>
      <c r="C36" s="108" t="s">
        <v>394</v>
      </c>
      <c r="D36" s="110">
        <f t="shared" si="0"/>
        <v>1363884</v>
      </c>
      <c r="E36" s="110">
        <f t="shared" si="1"/>
        <v>1362744</v>
      </c>
      <c r="F36" s="110">
        <v>0</v>
      </c>
      <c r="G36" s="110">
        <v>1002376</v>
      </c>
      <c r="H36" s="110">
        <v>360368</v>
      </c>
      <c r="I36" s="110">
        <v>0</v>
      </c>
      <c r="J36" s="110">
        <v>1140</v>
      </c>
      <c r="K36" s="110">
        <v>313302</v>
      </c>
      <c r="L36" s="110">
        <f t="shared" si="2"/>
        <v>13330501</v>
      </c>
      <c r="M36" s="110">
        <f t="shared" si="3"/>
        <v>3868728</v>
      </c>
      <c r="N36" s="110">
        <v>1481523</v>
      </c>
      <c r="O36" s="110">
        <v>1751155</v>
      </c>
      <c r="P36" s="110">
        <v>580440</v>
      </c>
      <c r="Q36" s="110">
        <v>55610</v>
      </c>
      <c r="R36" s="110">
        <f t="shared" si="4"/>
        <v>2707003</v>
      </c>
      <c r="S36" s="110">
        <v>424104</v>
      </c>
      <c r="T36" s="110">
        <v>2111539</v>
      </c>
      <c r="U36" s="110">
        <v>171360</v>
      </c>
      <c r="V36" s="110">
        <v>51035</v>
      </c>
      <c r="W36" s="110">
        <f t="shared" si="5"/>
        <v>6691865</v>
      </c>
      <c r="X36" s="110">
        <v>2451999</v>
      </c>
      <c r="Y36" s="110">
        <v>3513989</v>
      </c>
      <c r="Z36" s="110">
        <v>510954</v>
      </c>
      <c r="AA36" s="110">
        <v>214923</v>
      </c>
      <c r="AB36" s="110">
        <v>2937663</v>
      </c>
      <c r="AC36" s="110">
        <v>11870</v>
      </c>
      <c r="AD36" s="110">
        <v>815887</v>
      </c>
      <c r="AE36" s="110">
        <f t="shared" si="6"/>
        <v>15510272</v>
      </c>
      <c r="AF36" s="110">
        <f t="shared" si="7"/>
        <v>70253</v>
      </c>
      <c r="AG36" s="110">
        <f t="shared" si="8"/>
        <v>69822</v>
      </c>
      <c r="AH36" s="110">
        <v>0</v>
      </c>
      <c r="AI36" s="110">
        <v>69822</v>
      </c>
      <c r="AJ36" s="110">
        <v>0</v>
      </c>
      <c r="AK36" s="110">
        <v>0</v>
      </c>
      <c r="AL36" s="110">
        <v>431</v>
      </c>
      <c r="AM36" s="110">
        <v>107260</v>
      </c>
      <c r="AN36" s="110">
        <f t="shared" si="9"/>
        <v>2881259</v>
      </c>
      <c r="AO36" s="110">
        <f t="shared" si="10"/>
        <v>773511</v>
      </c>
      <c r="AP36" s="110">
        <v>510803</v>
      </c>
      <c r="AQ36" s="110">
        <v>35367</v>
      </c>
      <c r="AR36" s="110">
        <v>227341</v>
      </c>
      <c r="AS36" s="110">
        <v>0</v>
      </c>
      <c r="AT36" s="110">
        <f t="shared" si="11"/>
        <v>1007334</v>
      </c>
      <c r="AU36" s="110">
        <v>16001</v>
      </c>
      <c r="AV36" s="110">
        <v>984751</v>
      </c>
      <c r="AW36" s="110">
        <v>6582</v>
      </c>
      <c r="AX36" s="110">
        <v>0</v>
      </c>
      <c r="AY36" s="110">
        <f t="shared" si="12"/>
        <v>1099655</v>
      </c>
      <c r="AZ36" s="110">
        <v>10690</v>
      </c>
      <c r="BA36" s="110">
        <v>304961</v>
      </c>
      <c r="BB36" s="110">
        <v>8737</v>
      </c>
      <c r="BC36" s="110">
        <v>775267</v>
      </c>
      <c r="BD36" s="110">
        <v>2236424</v>
      </c>
      <c r="BE36" s="110">
        <v>759</v>
      </c>
      <c r="BF36" s="110">
        <v>581863</v>
      </c>
      <c r="BG36" s="110">
        <f t="shared" si="13"/>
        <v>3533375</v>
      </c>
      <c r="BH36" s="110">
        <f t="shared" ref="BH36:BW36" si="83">SUM(D36,AF36)</f>
        <v>1434137</v>
      </c>
      <c r="BI36" s="110">
        <f t="shared" si="83"/>
        <v>1432566</v>
      </c>
      <c r="BJ36" s="110">
        <f t="shared" si="83"/>
        <v>0</v>
      </c>
      <c r="BK36" s="110">
        <f t="shared" si="83"/>
        <v>1072198</v>
      </c>
      <c r="BL36" s="110">
        <f t="shared" si="83"/>
        <v>360368</v>
      </c>
      <c r="BM36" s="110">
        <f t="shared" si="83"/>
        <v>0</v>
      </c>
      <c r="BN36" s="110">
        <f t="shared" si="83"/>
        <v>1571</v>
      </c>
      <c r="BO36" s="111">
        <f t="shared" si="83"/>
        <v>420562</v>
      </c>
      <c r="BP36" s="110">
        <f t="shared" si="83"/>
        <v>16211760</v>
      </c>
      <c r="BQ36" s="110">
        <f t="shared" si="83"/>
        <v>4642239</v>
      </c>
      <c r="BR36" s="110">
        <f t="shared" si="83"/>
        <v>1992326</v>
      </c>
      <c r="BS36" s="110">
        <f t="shared" si="83"/>
        <v>1786522</v>
      </c>
      <c r="BT36" s="110">
        <f t="shared" si="83"/>
        <v>807781</v>
      </c>
      <c r="BU36" s="110">
        <f t="shared" si="83"/>
        <v>55610</v>
      </c>
      <c r="BV36" s="110">
        <f t="shared" si="83"/>
        <v>3714337</v>
      </c>
      <c r="BW36" s="110">
        <f t="shared" si="83"/>
        <v>440105</v>
      </c>
      <c r="BX36" s="110">
        <f t="shared" ref="BX36:CI36" si="84">SUM(T36,AV36)</f>
        <v>3096290</v>
      </c>
      <c r="BY36" s="110">
        <f t="shared" si="84"/>
        <v>177942</v>
      </c>
      <c r="BZ36" s="110">
        <f t="shared" si="84"/>
        <v>51035</v>
      </c>
      <c r="CA36" s="110">
        <f t="shared" si="84"/>
        <v>7791520</v>
      </c>
      <c r="CB36" s="110">
        <f t="shared" si="84"/>
        <v>2462689</v>
      </c>
      <c r="CC36" s="110">
        <f t="shared" si="84"/>
        <v>3818950</v>
      </c>
      <c r="CD36" s="110">
        <f t="shared" si="84"/>
        <v>519691</v>
      </c>
      <c r="CE36" s="110">
        <f t="shared" si="84"/>
        <v>990190</v>
      </c>
      <c r="CF36" s="111">
        <f t="shared" si="84"/>
        <v>5174087</v>
      </c>
      <c r="CG36" s="110">
        <f t="shared" si="84"/>
        <v>12629</v>
      </c>
      <c r="CH36" s="110">
        <f t="shared" si="84"/>
        <v>1397750</v>
      </c>
      <c r="CI36" s="110">
        <f t="shared" si="84"/>
        <v>19043647</v>
      </c>
    </row>
    <row r="37" spans="1:87" s="112" customFormat="1" ht="12.75" customHeight="1">
      <c r="A37" s="108" t="s">
        <v>562</v>
      </c>
      <c r="B37" s="109" t="s">
        <v>563</v>
      </c>
      <c r="C37" s="108" t="s">
        <v>355</v>
      </c>
      <c r="D37" s="110">
        <f t="shared" si="0"/>
        <v>1913869</v>
      </c>
      <c r="E37" s="110">
        <f t="shared" si="1"/>
        <v>1913869</v>
      </c>
      <c r="F37" s="110">
        <v>0</v>
      </c>
      <c r="G37" s="110">
        <v>1913869</v>
      </c>
      <c r="H37" s="110">
        <v>0</v>
      </c>
      <c r="I37" s="110">
        <v>0</v>
      </c>
      <c r="J37" s="110">
        <v>0</v>
      </c>
      <c r="K37" s="110">
        <v>602057</v>
      </c>
      <c r="L37" s="110">
        <f t="shared" si="2"/>
        <v>7657522</v>
      </c>
      <c r="M37" s="110">
        <f t="shared" si="3"/>
        <v>731661</v>
      </c>
      <c r="N37" s="110">
        <v>580333</v>
      </c>
      <c r="O37" s="110">
        <v>52409</v>
      </c>
      <c r="P37" s="110">
        <v>98919</v>
      </c>
      <c r="Q37" s="110">
        <v>0</v>
      </c>
      <c r="R37" s="110">
        <f t="shared" si="4"/>
        <v>1176182</v>
      </c>
      <c r="S37" s="110">
        <v>156777</v>
      </c>
      <c r="T37" s="110">
        <v>967825</v>
      </c>
      <c r="U37" s="110">
        <v>51580</v>
      </c>
      <c r="V37" s="110">
        <v>0</v>
      </c>
      <c r="W37" s="110">
        <f t="shared" si="5"/>
        <v>5741541</v>
      </c>
      <c r="X37" s="110">
        <v>2501013</v>
      </c>
      <c r="Y37" s="110">
        <v>2773993</v>
      </c>
      <c r="Z37" s="110">
        <v>420556</v>
      </c>
      <c r="AA37" s="110">
        <v>45979</v>
      </c>
      <c r="AB37" s="110">
        <v>1549274</v>
      </c>
      <c r="AC37" s="110">
        <v>8138</v>
      </c>
      <c r="AD37" s="110">
        <v>589776</v>
      </c>
      <c r="AE37" s="110">
        <f t="shared" si="6"/>
        <v>10161167</v>
      </c>
      <c r="AF37" s="110">
        <f t="shared" si="7"/>
        <v>339470</v>
      </c>
      <c r="AG37" s="110">
        <f t="shared" si="8"/>
        <v>339470</v>
      </c>
      <c r="AH37" s="110">
        <v>0</v>
      </c>
      <c r="AI37" s="110">
        <v>339470</v>
      </c>
      <c r="AJ37" s="110">
        <v>0</v>
      </c>
      <c r="AK37" s="110">
        <v>0</v>
      </c>
      <c r="AL37" s="110">
        <v>0</v>
      </c>
      <c r="AM37" s="110">
        <v>335875</v>
      </c>
      <c r="AN37" s="110">
        <f t="shared" si="9"/>
        <v>766709</v>
      </c>
      <c r="AO37" s="110">
        <f t="shared" si="10"/>
        <v>135691</v>
      </c>
      <c r="AP37" s="110">
        <v>98157</v>
      </c>
      <c r="AQ37" s="110">
        <v>1390</v>
      </c>
      <c r="AR37" s="110">
        <v>36144</v>
      </c>
      <c r="AS37" s="110">
        <v>0</v>
      </c>
      <c r="AT37" s="110">
        <f t="shared" si="11"/>
        <v>181763</v>
      </c>
      <c r="AU37" s="110">
        <v>0</v>
      </c>
      <c r="AV37" s="110">
        <v>181763</v>
      </c>
      <c r="AW37" s="110">
        <v>0</v>
      </c>
      <c r="AX37" s="110">
        <v>1472</v>
      </c>
      <c r="AY37" s="110">
        <f t="shared" si="12"/>
        <v>447575</v>
      </c>
      <c r="AZ37" s="110">
        <v>62255</v>
      </c>
      <c r="BA37" s="110">
        <v>384737</v>
      </c>
      <c r="BB37" s="110">
        <v>0</v>
      </c>
      <c r="BC37" s="110">
        <v>583</v>
      </c>
      <c r="BD37" s="110">
        <v>711757</v>
      </c>
      <c r="BE37" s="110">
        <v>208</v>
      </c>
      <c r="BF37" s="110">
        <v>54846</v>
      </c>
      <c r="BG37" s="110">
        <f t="shared" si="13"/>
        <v>1161025</v>
      </c>
      <c r="BH37" s="110">
        <f t="shared" ref="BH37:BO37" si="85">SUM(D37,AF37)</f>
        <v>2253339</v>
      </c>
      <c r="BI37" s="110">
        <f t="shared" si="85"/>
        <v>2253339</v>
      </c>
      <c r="BJ37" s="110">
        <f t="shared" si="85"/>
        <v>0</v>
      </c>
      <c r="BK37" s="110">
        <f t="shared" si="85"/>
        <v>2253339</v>
      </c>
      <c r="BL37" s="110">
        <f t="shared" si="85"/>
        <v>0</v>
      </c>
      <c r="BM37" s="110">
        <f t="shared" si="85"/>
        <v>0</v>
      </c>
      <c r="BN37" s="110">
        <f t="shared" si="85"/>
        <v>0</v>
      </c>
      <c r="BO37" s="111">
        <f t="shared" si="85"/>
        <v>937932</v>
      </c>
      <c r="BP37" s="110">
        <f t="shared" ref="BP37:CE37" si="86">SUM(L37,AN37)</f>
        <v>8424231</v>
      </c>
      <c r="BQ37" s="110">
        <f t="shared" si="86"/>
        <v>867352</v>
      </c>
      <c r="BR37" s="110">
        <f t="shared" si="86"/>
        <v>678490</v>
      </c>
      <c r="BS37" s="110">
        <f t="shared" si="86"/>
        <v>53799</v>
      </c>
      <c r="BT37" s="110">
        <f t="shared" si="86"/>
        <v>135063</v>
      </c>
      <c r="BU37" s="110">
        <f t="shared" si="86"/>
        <v>0</v>
      </c>
      <c r="BV37" s="110">
        <f t="shared" si="86"/>
        <v>1357945</v>
      </c>
      <c r="BW37" s="110">
        <f t="shared" si="86"/>
        <v>156777</v>
      </c>
      <c r="BX37" s="110">
        <f t="shared" si="86"/>
        <v>1149588</v>
      </c>
      <c r="BY37" s="110">
        <f t="shared" si="86"/>
        <v>51580</v>
      </c>
      <c r="BZ37" s="110">
        <f t="shared" si="86"/>
        <v>1472</v>
      </c>
      <c r="CA37" s="110">
        <f t="shared" si="86"/>
        <v>6189116</v>
      </c>
      <c r="CB37" s="110">
        <f t="shared" si="86"/>
        <v>2563268</v>
      </c>
      <c r="CC37" s="110">
        <f t="shared" si="86"/>
        <v>3158730</v>
      </c>
      <c r="CD37" s="110">
        <f t="shared" si="86"/>
        <v>420556</v>
      </c>
      <c r="CE37" s="110">
        <f t="shared" si="86"/>
        <v>46562</v>
      </c>
      <c r="CF37" s="111">
        <f t="shared" ref="CF37:CI40" si="87">SUM(AB37,BD37)</f>
        <v>2261031</v>
      </c>
      <c r="CG37" s="110">
        <f t="shared" si="87"/>
        <v>8346</v>
      </c>
      <c r="CH37" s="110">
        <f t="shared" si="87"/>
        <v>644622</v>
      </c>
      <c r="CI37" s="110">
        <f t="shared" si="87"/>
        <v>11322192</v>
      </c>
    </row>
    <row r="38" spans="1:87" s="112" customFormat="1" ht="12.75" customHeight="1">
      <c r="A38" s="108" t="s">
        <v>567</v>
      </c>
      <c r="B38" s="109" t="s">
        <v>571</v>
      </c>
      <c r="C38" s="108" t="s">
        <v>572</v>
      </c>
      <c r="D38" s="110">
        <f t="shared" si="0"/>
        <v>1896215</v>
      </c>
      <c r="E38" s="110">
        <f t="shared" si="1"/>
        <v>1650232</v>
      </c>
      <c r="F38" s="110">
        <v>0</v>
      </c>
      <c r="G38" s="110">
        <v>1582430</v>
      </c>
      <c r="H38" s="110">
        <v>66355</v>
      </c>
      <c r="I38" s="110">
        <v>1447</v>
      </c>
      <c r="J38" s="110">
        <v>245983</v>
      </c>
      <c r="K38" s="110">
        <v>8837</v>
      </c>
      <c r="L38" s="110">
        <f t="shared" si="2"/>
        <v>10255460</v>
      </c>
      <c r="M38" s="110">
        <f t="shared" si="3"/>
        <v>1406580</v>
      </c>
      <c r="N38" s="110">
        <v>1061265</v>
      </c>
      <c r="O38" s="110">
        <v>123356</v>
      </c>
      <c r="P38" s="110">
        <v>209727</v>
      </c>
      <c r="Q38" s="110">
        <v>12232</v>
      </c>
      <c r="R38" s="110">
        <f t="shared" si="4"/>
        <v>1631181</v>
      </c>
      <c r="S38" s="110">
        <v>196637</v>
      </c>
      <c r="T38" s="110">
        <v>971626</v>
      </c>
      <c r="U38" s="110">
        <v>462918</v>
      </c>
      <c r="V38" s="110">
        <v>12162</v>
      </c>
      <c r="W38" s="110">
        <f t="shared" si="5"/>
        <v>7127285</v>
      </c>
      <c r="X38" s="110">
        <v>2107223</v>
      </c>
      <c r="Y38" s="110">
        <v>4529974</v>
      </c>
      <c r="Z38" s="110">
        <v>94294</v>
      </c>
      <c r="AA38" s="110">
        <v>395794</v>
      </c>
      <c r="AB38" s="110">
        <v>2069193</v>
      </c>
      <c r="AC38" s="110">
        <v>78252</v>
      </c>
      <c r="AD38" s="110">
        <v>607098</v>
      </c>
      <c r="AE38" s="110">
        <f t="shared" si="6"/>
        <v>12758773</v>
      </c>
      <c r="AF38" s="110">
        <f t="shared" si="7"/>
        <v>106858</v>
      </c>
      <c r="AG38" s="110">
        <f t="shared" si="8"/>
        <v>106858</v>
      </c>
      <c r="AH38" s="110">
        <v>22122</v>
      </c>
      <c r="AI38" s="110">
        <v>73386</v>
      </c>
      <c r="AJ38" s="110">
        <v>0</v>
      </c>
      <c r="AK38" s="110">
        <v>11350</v>
      </c>
      <c r="AL38" s="110">
        <v>0</v>
      </c>
      <c r="AM38" s="110">
        <v>0</v>
      </c>
      <c r="AN38" s="110">
        <f t="shared" si="9"/>
        <v>1439946</v>
      </c>
      <c r="AO38" s="110">
        <f t="shared" si="10"/>
        <v>241869</v>
      </c>
      <c r="AP38" s="110">
        <v>202678</v>
      </c>
      <c r="AQ38" s="110">
        <v>0</v>
      </c>
      <c r="AR38" s="110">
        <v>39191</v>
      </c>
      <c r="AS38" s="110">
        <v>0</v>
      </c>
      <c r="AT38" s="110">
        <f t="shared" si="11"/>
        <v>341776</v>
      </c>
      <c r="AU38" s="110">
        <v>42054</v>
      </c>
      <c r="AV38" s="110">
        <v>299722</v>
      </c>
      <c r="AW38" s="110">
        <v>0</v>
      </c>
      <c r="AX38" s="110">
        <v>0</v>
      </c>
      <c r="AY38" s="110">
        <f t="shared" si="12"/>
        <v>853428</v>
      </c>
      <c r="AZ38" s="110">
        <v>58299</v>
      </c>
      <c r="BA38" s="110">
        <v>780054</v>
      </c>
      <c r="BB38" s="110">
        <v>4382</v>
      </c>
      <c r="BC38" s="110">
        <v>10693</v>
      </c>
      <c r="BD38" s="110">
        <v>316801</v>
      </c>
      <c r="BE38" s="110">
        <v>2873</v>
      </c>
      <c r="BF38" s="110">
        <v>32310</v>
      </c>
      <c r="BG38" s="110">
        <f t="shared" si="13"/>
        <v>1579114</v>
      </c>
      <c r="BH38" s="110">
        <f t="shared" ref="BH38:BO38" si="88">SUM(D38,AF38)</f>
        <v>2003073</v>
      </c>
      <c r="BI38" s="110">
        <f t="shared" si="88"/>
        <v>1757090</v>
      </c>
      <c r="BJ38" s="110">
        <f t="shared" si="88"/>
        <v>22122</v>
      </c>
      <c r="BK38" s="110">
        <f t="shared" si="88"/>
        <v>1655816</v>
      </c>
      <c r="BL38" s="110">
        <f t="shared" si="88"/>
        <v>66355</v>
      </c>
      <c r="BM38" s="110">
        <f t="shared" si="88"/>
        <v>12797</v>
      </c>
      <c r="BN38" s="110">
        <f t="shared" si="88"/>
        <v>245983</v>
      </c>
      <c r="BO38" s="111">
        <f t="shared" si="88"/>
        <v>8837</v>
      </c>
      <c r="BP38" s="110">
        <f t="shared" ref="BP38:CE38" si="89">SUM(L38,AN38)</f>
        <v>11695406</v>
      </c>
      <c r="BQ38" s="110">
        <f t="shared" si="89"/>
        <v>1648449</v>
      </c>
      <c r="BR38" s="110">
        <f t="shared" si="89"/>
        <v>1263943</v>
      </c>
      <c r="BS38" s="110">
        <f t="shared" si="89"/>
        <v>123356</v>
      </c>
      <c r="BT38" s="110">
        <f t="shared" si="89"/>
        <v>248918</v>
      </c>
      <c r="BU38" s="110">
        <f t="shared" si="89"/>
        <v>12232</v>
      </c>
      <c r="BV38" s="110">
        <f t="shared" si="89"/>
        <v>1972957</v>
      </c>
      <c r="BW38" s="110">
        <f t="shared" si="89"/>
        <v>238691</v>
      </c>
      <c r="BX38" s="110">
        <f t="shared" si="89"/>
        <v>1271348</v>
      </c>
      <c r="BY38" s="110">
        <f t="shared" si="89"/>
        <v>462918</v>
      </c>
      <c r="BZ38" s="110">
        <f t="shared" si="89"/>
        <v>12162</v>
      </c>
      <c r="CA38" s="110">
        <f t="shared" si="89"/>
        <v>7980713</v>
      </c>
      <c r="CB38" s="110">
        <f t="shared" si="89"/>
        <v>2165522</v>
      </c>
      <c r="CC38" s="110">
        <f t="shared" si="89"/>
        <v>5310028</v>
      </c>
      <c r="CD38" s="110">
        <f t="shared" si="89"/>
        <v>98676</v>
      </c>
      <c r="CE38" s="110">
        <f t="shared" si="89"/>
        <v>406487</v>
      </c>
      <c r="CF38" s="111">
        <f t="shared" si="87"/>
        <v>2385994</v>
      </c>
      <c r="CG38" s="110">
        <f t="shared" si="87"/>
        <v>81125</v>
      </c>
      <c r="CH38" s="110">
        <f t="shared" si="87"/>
        <v>639408</v>
      </c>
      <c r="CI38" s="110">
        <f t="shared" si="87"/>
        <v>14337887</v>
      </c>
    </row>
    <row r="39" spans="1:87" s="112" customFormat="1" ht="12.75" customHeight="1">
      <c r="A39" s="108" t="s">
        <v>578</v>
      </c>
      <c r="B39" s="109" t="s">
        <v>579</v>
      </c>
      <c r="C39" s="108" t="s">
        <v>448</v>
      </c>
      <c r="D39" s="110">
        <f t="shared" si="0"/>
        <v>3272981</v>
      </c>
      <c r="E39" s="110">
        <f t="shared" si="1"/>
        <v>3197991</v>
      </c>
      <c r="F39" s="110">
        <v>53242</v>
      </c>
      <c r="G39" s="110">
        <v>2816722</v>
      </c>
      <c r="H39" s="110">
        <v>301638</v>
      </c>
      <c r="I39" s="110">
        <v>26389</v>
      </c>
      <c r="J39" s="110">
        <v>74990</v>
      </c>
      <c r="K39" s="110">
        <v>193315</v>
      </c>
      <c r="L39" s="110">
        <f t="shared" si="2"/>
        <v>23369241</v>
      </c>
      <c r="M39" s="110">
        <f t="shared" si="3"/>
        <v>6195535</v>
      </c>
      <c r="N39" s="110">
        <v>1449147</v>
      </c>
      <c r="O39" s="110">
        <v>2654266</v>
      </c>
      <c r="P39" s="110">
        <v>1792306</v>
      </c>
      <c r="Q39" s="110">
        <v>299816</v>
      </c>
      <c r="R39" s="110">
        <f t="shared" si="4"/>
        <v>3942138</v>
      </c>
      <c r="S39" s="110">
        <v>499295</v>
      </c>
      <c r="T39" s="110">
        <v>3002082</v>
      </c>
      <c r="U39" s="110">
        <v>440761</v>
      </c>
      <c r="V39" s="110">
        <v>126897</v>
      </c>
      <c r="W39" s="110">
        <f t="shared" si="5"/>
        <v>13066851</v>
      </c>
      <c r="X39" s="110">
        <v>4833804</v>
      </c>
      <c r="Y39" s="110">
        <v>7500710</v>
      </c>
      <c r="Z39" s="110">
        <v>539546</v>
      </c>
      <c r="AA39" s="110">
        <v>192791</v>
      </c>
      <c r="AB39" s="110">
        <v>2915037</v>
      </c>
      <c r="AC39" s="110">
        <v>37820</v>
      </c>
      <c r="AD39" s="110">
        <v>1858733</v>
      </c>
      <c r="AE39" s="110">
        <f t="shared" si="6"/>
        <v>28500955</v>
      </c>
      <c r="AF39" s="110">
        <f t="shared" si="7"/>
        <v>1807416</v>
      </c>
      <c r="AG39" s="110">
        <f t="shared" si="8"/>
        <v>1781739</v>
      </c>
      <c r="AH39" s="110">
        <v>0</v>
      </c>
      <c r="AI39" s="110">
        <v>1780040</v>
      </c>
      <c r="AJ39" s="110">
        <v>0</v>
      </c>
      <c r="AK39" s="110">
        <v>1699</v>
      </c>
      <c r="AL39" s="110">
        <v>25677</v>
      </c>
      <c r="AM39" s="110">
        <v>356112</v>
      </c>
      <c r="AN39" s="110">
        <f t="shared" si="9"/>
        <v>4351391</v>
      </c>
      <c r="AO39" s="110">
        <f t="shared" si="10"/>
        <v>1216379</v>
      </c>
      <c r="AP39" s="110">
        <v>713072</v>
      </c>
      <c r="AQ39" s="110">
        <v>173863</v>
      </c>
      <c r="AR39" s="110">
        <v>329444</v>
      </c>
      <c r="AS39" s="110">
        <v>0</v>
      </c>
      <c r="AT39" s="110">
        <f t="shared" si="11"/>
        <v>1566437</v>
      </c>
      <c r="AU39" s="110">
        <v>64654</v>
      </c>
      <c r="AV39" s="110">
        <v>1498955</v>
      </c>
      <c r="AW39" s="110">
        <v>2828</v>
      </c>
      <c r="AX39" s="110">
        <v>111</v>
      </c>
      <c r="AY39" s="110">
        <f t="shared" si="12"/>
        <v>1568464</v>
      </c>
      <c r="AZ39" s="110">
        <v>308807</v>
      </c>
      <c r="BA39" s="110">
        <v>1177340</v>
      </c>
      <c r="BB39" s="110">
        <v>43958</v>
      </c>
      <c r="BC39" s="110">
        <v>38359</v>
      </c>
      <c r="BD39" s="110">
        <v>1595337</v>
      </c>
      <c r="BE39" s="110">
        <v>0</v>
      </c>
      <c r="BF39" s="110">
        <v>525596</v>
      </c>
      <c r="BG39" s="110">
        <f t="shared" si="13"/>
        <v>6684403</v>
      </c>
      <c r="BH39" s="110">
        <f t="shared" ref="BH39:BO39" si="90">SUM(D39,AF39)</f>
        <v>5080397</v>
      </c>
      <c r="BI39" s="110">
        <f t="shared" si="90"/>
        <v>4979730</v>
      </c>
      <c r="BJ39" s="110">
        <f t="shared" si="90"/>
        <v>53242</v>
      </c>
      <c r="BK39" s="110">
        <f t="shared" si="90"/>
        <v>4596762</v>
      </c>
      <c r="BL39" s="110">
        <f t="shared" si="90"/>
        <v>301638</v>
      </c>
      <c r="BM39" s="110">
        <f t="shared" si="90"/>
        <v>28088</v>
      </c>
      <c r="BN39" s="110">
        <f t="shared" si="90"/>
        <v>100667</v>
      </c>
      <c r="BO39" s="111">
        <f t="shared" si="90"/>
        <v>549427</v>
      </c>
      <c r="BP39" s="110">
        <f t="shared" ref="BP39:CE39" si="91">SUM(L39,AN39)</f>
        <v>27720632</v>
      </c>
      <c r="BQ39" s="110">
        <f t="shared" si="91"/>
        <v>7411914</v>
      </c>
      <c r="BR39" s="110">
        <f t="shared" si="91"/>
        <v>2162219</v>
      </c>
      <c r="BS39" s="110">
        <f t="shared" si="91"/>
        <v>2828129</v>
      </c>
      <c r="BT39" s="110">
        <f t="shared" si="91"/>
        <v>2121750</v>
      </c>
      <c r="BU39" s="110">
        <f t="shared" si="91"/>
        <v>299816</v>
      </c>
      <c r="BV39" s="110">
        <f t="shared" si="91"/>
        <v>5508575</v>
      </c>
      <c r="BW39" s="110">
        <f t="shared" si="91"/>
        <v>563949</v>
      </c>
      <c r="BX39" s="110">
        <f t="shared" si="91"/>
        <v>4501037</v>
      </c>
      <c r="BY39" s="110">
        <f t="shared" si="91"/>
        <v>443589</v>
      </c>
      <c r="BZ39" s="110">
        <f t="shared" si="91"/>
        <v>127008</v>
      </c>
      <c r="CA39" s="110">
        <f t="shared" si="91"/>
        <v>14635315</v>
      </c>
      <c r="CB39" s="110">
        <f t="shared" si="91"/>
        <v>5142611</v>
      </c>
      <c r="CC39" s="110">
        <f t="shared" si="91"/>
        <v>8678050</v>
      </c>
      <c r="CD39" s="110">
        <f t="shared" si="91"/>
        <v>583504</v>
      </c>
      <c r="CE39" s="110">
        <f t="shared" si="91"/>
        <v>231150</v>
      </c>
      <c r="CF39" s="111">
        <f t="shared" si="87"/>
        <v>4510374</v>
      </c>
      <c r="CG39" s="110">
        <f t="shared" si="87"/>
        <v>37820</v>
      </c>
      <c r="CH39" s="110">
        <f t="shared" si="87"/>
        <v>2384329</v>
      </c>
      <c r="CI39" s="110">
        <f t="shared" si="87"/>
        <v>35185358</v>
      </c>
    </row>
    <row r="40" spans="1:87" s="112" customFormat="1" ht="12.75" customHeight="1">
      <c r="A40" s="108" t="s">
        <v>583</v>
      </c>
      <c r="B40" s="109" t="s">
        <v>585</v>
      </c>
      <c r="C40" s="108" t="s">
        <v>586</v>
      </c>
      <c r="D40" s="110">
        <f t="shared" si="0"/>
        <v>9376168</v>
      </c>
      <c r="E40" s="110">
        <f t="shared" si="1"/>
        <v>9317270</v>
      </c>
      <c r="F40" s="110">
        <v>0</v>
      </c>
      <c r="G40" s="110">
        <v>7287627</v>
      </c>
      <c r="H40" s="110">
        <v>2022930</v>
      </c>
      <c r="I40" s="110">
        <v>6713</v>
      </c>
      <c r="J40" s="110">
        <v>58898</v>
      </c>
      <c r="K40" s="110">
        <v>414694</v>
      </c>
      <c r="L40" s="110">
        <f t="shared" si="2"/>
        <v>34444281</v>
      </c>
      <c r="M40" s="110">
        <f t="shared" si="3"/>
        <v>6914459</v>
      </c>
      <c r="N40" s="110">
        <v>2244414</v>
      </c>
      <c r="O40" s="110">
        <v>3528735</v>
      </c>
      <c r="P40" s="110">
        <v>891652</v>
      </c>
      <c r="Q40" s="110">
        <v>249658</v>
      </c>
      <c r="R40" s="110">
        <f t="shared" si="4"/>
        <v>7839846</v>
      </c>
      <c r="S40" s="110">
        <v>1234997</v>
      </c>
      <c r="T40" s="110">
        <v>6199450</v>
      </c>
      <c r="U40" s="110">
        <v>405399</v>
      </c>
      <c r="V40" s="110">
        <v>83624</v>
      </c>
      <c r="W40" s="110">
        <f t="shared" si="5"/>
        <v>19589648</v>
      </c>
      <c r="X40" s="110">
        <v>7288701</v>
      </c>
      <c r="Y40" s="110">
        <v>10855630</v>
      </c>
      <c r="Z40" s="110">
        <v>709537</v>
      </c>
      <c r="AA40" s="110">
        <v>735780</v>
      </c>
      <c r="AB40" s="110">
        <v>3358962</v>
      </c>
      <c r="AC40" s="110">
        <v>16704</v>
      </c>
      <c r="AD40" s="110">
        <v>1595950</v>
      </c>
      <c r="AE40" s="110">
        <f t="shared" si="6"/>
        <v>45416399</v>
      </c>
      <c r="AF40" s="110">
        <f t="shared" si="7"/>
        <v>423520</v>
      </c>
      <c r="AG40" s="110">
        <f t="shared" si="8"/>
        <v>411457</v>
      </c>
      <c r="AH40" s="110">
        <v>15040</v>
      </c>
      <c r="AI40" s="110">
        <v>163556</v>
      </c>
      <c r="AJ40" s="110">
        <v>224738</v>
      </c>
      <c r="AK40" s="110">
        <v>8123</v>
      </c>
      <c r="AL40" s="110">
        <v>12063</v>
      </c>
      <c r="AM40" s="110">
        <v>1183</v>
      </c>
      <c r="AN40" s="110">
        <f t="shared" si="9"/>
        <v>4706801</v>
      </c>
      <c r="AO40" s="110">
        <f t="shared" si="10"/>
        <v>737536</v>
      </c>
      <c r="AP40" s="110">
        <v>419824</v>
      </c>
      <c r="AQ40" s="110">
        <v>118713</v>
      </c>
      <c r="AR40" s="110">
        <v>198999</v>
      </c>
      <c r="AS40" s="110">
        <v>0</v>
      </c>
      <c r="AT40" s="110">
        <f t="shared" si="11"/>
        <v>1367694</v>
      </c>
      <c r="AU40" s="110">
        <v>73567</v>
      </c>
      <c r="AV40" s="110">
        <v>1055952</v>
      </c>
      <c r="AW40" s="110">
        <v>238175</v>
      </c>
      <c r="AX40" s="110">
        <v>0</v>
      </c>
      <c r="AY40" s="110">
        <f t="shared" si="12"/>
        <v>2597301</v>
      </c>
      <c r="AZ40" s="110">
        <v>1270003</v>
      </c>
      <c r="BA40" s="110">
        <v>1216674</v>
      </c>
      <c r="BB40" s="110">
        <v>69015</v>
      </c>
      <c r="BC40" s="110">
        <v>41609</v>
      </c>
      <c r="BD40" s="110">
        <v>1240795</v>
      </c>
      <c r="BE40" s="110">
        <v>4270</v>
      </c>
      <c r="BF40" s="110">
        <v>835462</v>
      </c>
      <c r="BG40" s="110">
        <f t="shared" si="13"/>
        <v>5965783</v>
      </c>
      <c r="BH40" s="110">
        <f t="shared" ref="BH40:BM40" si="92">SUM(D40,AF40)</f>
        <v>9799688</v>
      </c>
      <c r="BI40" s="110">
        <f t="shared" si="92"/>
        <v>9728727</v>
      </c>
      <c r="BJ40" s="110">
        <f t="shared" si="92"/>
        <v>15040</v>
      </c>
      <c r="BK40" s="110">
        <f t="shared" si="92"/>
        <v>7451183</v>
      </c>
      <c r="BL40" s="110">
        <f t="shared" si="92"/>
        <v>2247668</v>
      </c>
      <c r="BM40" s="110">
        <f t="shared" si="92"/>
        <v>14836</v>
      </c>
      <c r="BN40" s="110">
        <f>SUM(J40,AL40)</f>
        <v>70961</v>
      </c>
      <c r="BO40" s="111">
        <f>SUM(K40,AM40)</f>
        <v>415877</v>
      </c>
      <c r="BP40" s="110">
        <f t="shared" ref="BP40:CE40" si="93">SUM(L40,AN40)</f>
        <v>39151082</v>
      </c>
      <c r="BQ40" s="110">
        <f t="shared" si="93"/>
        <v>7651995</v>
      </c>
      <c r="BR40" s="110">
        <f t="shared" si="93"/>
        <v>2664238</v>
      </c>
      <c r="BS40" s="110">
        <f t="shared" si="93"/>
        <v>3647448</v>
      </c>
      <c r="BT40" s="110">
        <f t="shared" si="93"/>
        <v>1090651</v>
      </c>
      <c r="BU40" s="110">
        <f t="shared" si="93"/>
        <v>249658</v>
      </c>
      <c r="BV40" s="110">
        <f t="shared" si="93"/>
        <v>9207540</v>
      </c>
      <c r="BW40" s="110">
        <f t="shared" si="93"/>
        <v>1308564</v>
      </c>
      <c r="BX40" s="110">
        <f t="shared" si="93"/>
        <v>7255402</v>
      </c>
      <c r="BY40" s="110">
        <f t="shared" si="93"/>
        <v>643574</v>
      </c>
      <c r="BZ40" s="110">
        <f t="shared" si="93"/>
        <v>83624</v>
      </c>
      <c r="CA40" s="110">
        <f t="shared" si="93"/>
        <v>22186949</v>
      </c>
      <c r="CB40" s="110">
        <f t="shared" si="93"/>
        <v>8558704</v>
      </c>
      <c r="CC40" s="110">
        <f t="shared" si="93"/>
        <v>12072304</v>
      </c>
      <c r="CD40" s="110">
        <f t="shared" si="93"/>
        <v>778552</v>
      </c>
      <c r="CE40" s="110">
        <f t="shared" si="93"/>
        <v>777389</v>
      </c>
      <c r="CF40" s="111">
        <f t="shared" si="87"/>
        <v>4599757</v>
      </c>
      <c r="CG40" s="110">
        <f t="shared" si="87"/>
        <v>20974</v>
      </c>
      <c r="CH40" s="110">
        <f t="shared" si="87"/>
        <v>2431412</v>
      </c>
      <c r="CI40" s="110">
        <f t="shared" si="87"/>
        <v>51382182</v>
      </c>
    </row>
    <row r="41" spans="1:87" s="112" customFormat="1" ht="12.75" customHeight="1">
      <c r="A41" s="108" t="s">
        <v>593</v>
      </c>
      <c r="B41" s="109" t="s">
        <v>594</v>
      </c>
      <c r="C41" s="108" t="s">
        <v>355</v>
      </c>
      <c r="D41" s="110">
        <f t="shared" si="0"/>
        <v>6222257</v>
      </c>
      <c r="E41" s="110">
        <f t="shared" si="1"/>
        <v>6220693</v>
      </c>
      <c r="F41" s="110">
        <v>11937</v>
      </c>
      <c r="G41" s="110">
        <v>5850561</v>
      </c>
      <c r="H41" s="110">
        <v>34493</v>
      </c>
      <c r="I41" s="110">
        <v>323702</v>
      </c>
      <c r="J41" s="110">
        <v>1564</v>
      </c>
      <c r="K41" s="110">
        <v>0</v>
      </c>
      <c r="L41" s="110">
        <f t="shared" si="2"/>
        <v>19353752</v>
      </c>
      <c r="M41" s="110">
        <f t="shared" si="3"/>
        <v>5569783</v>
      </c>
      <c r="N41" s="110">
        <v>1743971</v>
      </c>
      <c r="O41" s="110">
        <v>2749696</v>
      </c>
      <c r="P41" s="110">
        <v>836017</v>
      </c>
      <c r="Q41" s="110">
        <v>240099</v>
      </c>
      <c r="R41" s="110">
        <f t="shared" si="4"/>
        <v>3838843</v>
      </c>
      <c r="S41" s="110">
        <v>319837</v>
      </c>
      <c r="T41" s="110">
        <v>3170121</v>
      </c>
      <c r="U41" s="110">
        <v>348885</v>
      </c>
      <c r="V41" s="110">
        <v>88094</v>
      </c>
      <c r="W41" s="110">
        <f t="shared" si="5"/>
        <v>9848695</v>
      </c>
      <c r="X41" s="110">
        <v>3821129</v>
      </c>
      <c r="Y41" s="110">
        <v>4282552</v>
      </c>
      <c r="Z41" s="110">
        <v>428472</v>
      </c>
      <c r="AA41" s="110">
        <v>1316542</v>
      </c>
      <c r="AB41" s="110">
        <v>2293835</v>
      </c>
      <c r="AC41" s="110">
        <v>8337</v>
      </c>
      <c r="AD41" s="110">
        <v>1166728</v>
      </c>
      <c r="AE41" s="110">
        <f t="shared" si="6"/>
        <v>26742737</v>
      </c>
      <c r="AF41" s="110">
        <f t="shared" si="7"/>
        <v>65511</v>
      </c>
      <c r="AG41" s="110">
        <f t="shared" si="8"/>
        <v>65511</v>
      </c>
      <c r="AH41" s="110">
        <v>8965</v>
      </c>
      <c r="AI41" s="110">
        <v>56546</v>
      </c>
      <c r="AJ41" s="110">
        <v>0</v>
      </c>
      <c r="AK41" s="110">
        <v>0</v>
      </c>
      <c r="AL41" s="110">
        <v>0</v>
      </c>
      <c r="AM41" s="110">
        <v>0</v>
      </c>
      <c r="AN41" s="110">
        <f t="shared" si="9"/>
        <v>2714766</v>
      </c>
      <c r="AO41" s="110">
        <f t="shared" si="10"/>
        <v>306454</v>
      </c>
      <c r="AP41" s="110">
        <v>210532</v>
      </c>
      <c r="AQ41" s="110">
        <v>0</v>
      </c>
      <c r="AR41" s="110">
        <v>95922</v>
      </c>
      <c r="AS41" s="110">
        <v>0</v>
      </c>
      <c r="AT41" s="110">
        <f t="shared" si="11"/>
        <v>940206</v>
      </c>
      <c r="AU41" s="110">
        <v>39065</v>
      </c>
      <c r="AV41" s="110">
        <v>892070</v>
      </c>
      <c r="AW41" s="110">
        <v>9071</v>
      </c>
      <c r="AX41" s="110">
        <v>7802</v>
      </c>
      <c r="AY41" s="110">
        <f t="shared" si="12"/>
        <v>1457280</v>
      </c>
      <c r="AZ41" s="110">
        <v>595333</v>
      </c>
      <c r="BA41" s="110">
        <v>624408</v>
      </c>
      <c r="BB41" s="110">
        <v>21383</v>
      </c>
      <c r="BC41" s="110">
        <v>216156</v>
      </c>
      <c r="BD41" s="110">
        <v>327446</v>
      </c>
      <c r="BE41" s="110">
        <v>3024</v>
      </c>
      <c r="BF41" s="110">
        <v>242915</v>
      </c>
      <c r="BG41" s="110">
        <f t="shared" si="13"/>
        <v>3023192</v>
      </c>
      <c r="BH41" s="110">
        <f t="shared" ref="BH41:BO41" si="94">SUM(D41,AF41)</f>
        <v>6287768</v>
      </c>
      <c r="BI41" s="110">
        <f t="shared" si="94"/>
        <v>6286204</v>
      </c>
      <c r="BJ41" s="110">
        <f t="shared" si="94"/>
        <v>20902</v>
      </c>
      <c r="BK41" s="110">
        <f t="shared" si="94"/>
        <v>5907107</v>
      </c>
      <c r="BL41" s="110">
        <f t="shared" si="94"/>
        <v>34493</v>
      </c>
      <c r="BM41" s="110">
        <f t="shared" si="94"/>
        <v>323702</v>
      </c>
      <c r="BN41" s="110">
        <f t="shared" si="94"/>
        <v>1564</v>
      </c>
      <c r="BO41" s="111">
        <f t="shared" si="94"/>
        <v>0</v>
      </c>
      <c r="BP41" s="110">
        <f t="shared" ref="BP41:BW41" si="95">SUM(L41,AN41)</f>
        <v>22068518</v>
      </c>
      <c r="BQ41" s="110">
        <f t="shared" si="95"/>
        <v>5876237</v>
      </c>
      <c r="BR41" s="110">
        <f t="shared" si="95"/>
        <v>1954503</v>
      </c>
      <c r="BS41" s="110">
        <f t="shared" si="95"/>
        <v>2749696</v>
      </c>
      <c r="BT41" s="110">
        <f t="shared" si="95"/>
        <v>931939</v>
      </c>
      <c r="BU41" s="110">
        <f t="shared" si="95"/>
        <v>240099</v>
      </c>
      <c r="BV41" s="110">
        <f t="shared" si="95"/>
        <v>4779049</v>
      </c>
      <c r="BW41" s="110">
        <f t="shared" si="95"/>
        <v>358902</v>
      </c>
      <c r="BX41" s="110">
        <f>SUM(T41,AV41)</f>
        <v>4062191</v>
      </c>
      <c r="BY41" s="110">
        <f>SUM(U41,AW41)</f>
        <v>357956</v>
      </c>
      <c r="BZ41" s="110">
        <f>SUM(V41,AX41)</f>
        <v>95896</v>
      </c>
      <c r="CA41" s="110">
        <f t="shared" ref="CA41:CF41" si="96">SUM(W41,AY41)</f>
        <v>11305975</v>
      </c>
      <c r="CB41" s="110">
        <f t="shared" si="96"/>
        <v>4416462</v>
      </c>
      <c r="CC41" s="110">
        <f t="shared" si="96"/>
        <v>4906960</v>
      </c>
      <c r="CD41" s="110">
        <f t="shared" si="96"/>
        <v>449855</v>
      </c>
      <c r="CE41" s="110">
        <f t="shared" si="96"/>
        <v>1532698</v>
      </c>
      <c r="CF41" s="111">
        <f t="shared" si="96"/>
        <v>2621281</v>
      </c>
      <c r="CG41" s="110">
        <f t="shared" ref="CG41:CI45" si="97">SUM(AC41,BE41)</f>
        <v>11361</v>
      </c>
      <c r="CH41" s="110">
        <f t="shared" si="97"/>
        <v>1409643</v>
      </c>
      <c r="CI41" s="110">
        <f t="shared" si="97"/>
        <v>29765929</v>
      </c>
    </row>
    <row r="42" spans="1:87" s="112" customFormat="1" ht="12.75" customHeight="1">
      <c r="A42" s="108" t="s">
        <v>601</v>
      </c>
      <c r="B42" s="109" t="s">
        <v>602</v>
      </c>
      <c r="C42" s="108" t="s">
        <v>355</v>
      </c>
      <c r="D42" s="110">
        <f t="shared" si="0"/>
        <v>847446</v>
      </c>
      <c r="E42" s="110">
        <f t="shared" si="1"/>
        <v>812423</v>
      </c>
      <c r="F42" s="110">
        <v>62131</v>
      </c>
      <c r="G42" s="110">
        <v>749838</v>
      </c>
      <c r="H42" s="110">
        <v>454</v>
      </c>
      <c r="I42" s="110">
        <v>0</v>
      </c>
      <c r="J42" s="110">
        <v>35023</v>
      </c>
      <c r="K42" s="110">
        <v>0</v>
      </c>
      <c r="L42" s="110">
        <f t="shared" si="2"/>
        <v>12512876</v>
      </c>
      <c r="M42" s="110">
        <f t="shared" si="3"/>
        <v>4829031</v>
      </c>
      <c r="N42" s="110">
        <v>1665543</v>
      </c>
      <c r="O42" s="110">
        <v>2212590</v>
      </c>
      <c r="P42" s="110">
        <v>847310</v>
      </c>
      <c r="Q42" s="110">
        <v>103588</v>
      </c>
      <c r="R42" s="110">
        <f t="shared" si="4"/>
        <v>3305415</v>
      </c>
      <c r="S42" s="110">
        <v>475125</v>
      </c>
      <c r="T42" s="110">
        <v>2594906</v>
      </c>
      <c r="U42" s="110">
        <v>235384</v>
      </c>
      <c r="V42" s="110">
        <v>111698</v>
      </c>
      <c r="W42" s="110">
        <f t="shared" si="5"/>
        <v>4252004</v>
      </c>
      <c r="X42" s="110">
        <v>634382</v>
      </c>
      <c r="Y42" s="110">
        <v>2522251</v>
      </c>
      <c r="Z42" s="110">
        <v>892972</v>
      </c>
      <c r="AA42" s="110">
        <v>202399</v>
      </c>
      <c r="AB42" s="110">
        <v>2715829</v>
      </c>
      <c r="AC42" s="110">
        <v>14728</v>
      </c>
      <c r="AD42" s="110">
        <v>518237</v>
      </c>
      <c r="AE42" s="110">
        <f t="shared" si="6"/>
        <v>13878559</v>
      </c>
      <c r="AF42" s="110">
        <f t="shared" si="7"/>
        <v>148840</v>
      </c>
      <c r="AG42" s="110">
        <f t="shared" si="8"/>
        <v>142328</v>
      </c>
      <c r="AH42" s="110">
        <v>0</v>
      </c>
      <c r="AI42" s="110">
        <v>142328</v>
      </c>
      <c r="AJ42" s="110">
        <v>0</v>
      </c>
      <c r="AK42" s="110">
        <v>0</v>
      </c>
      <c r="AL42" s="110">
        <v>6512</v>
      </c>
      <c r="AM42" s="110">
        <v>0</v>
      </c>
      <c r="AN42" s="110">
        <f t="shared" si="9"/>
        <v>2309217</v>
      </c>
      <c r="AO42" s="110">
        <f t="shared" si="10"/>
        <v>827627</v>
      </c>
      <c r="AP42" s="110">
        <v>355557</v>
      </c>
      <c r="AQ42" s="110">
        <v>67019</v>
      </c>
      <c r="AR42" s="110">
        <v>405051</v>
      </c>
      <c r="AS42" s="110">
        <v>0</v>
      </c>
      <c r="AT42" s="110">
        <f t="shared" si="11"/>
        <v>785279</v>
      </c>
      <c r="AU42" s="110">
        <v>5876</v>
      </c>
      <c r="AV42" s="110">
        <v>775449</v>
      </c>
      <c r="AW42" s="110">
        <v>3954</v>
      </c>
      <c r="AX42" s="110">
        <v>7007</v>
      </c>
      <c r="AY42" s="110">
        <f t="shared" si="12"/>
        <v>688526</v>
      </c>
      <c r="AZ42" s="110">
        <v>89155</v>
      </c>
      <c r="BA42" s="110">
        <v>558846</v>
      </c>
      <c r="BB42" s="110">
        <v>23574</v>
      </c>
      <c r="BC42" s="110">
        <v>16951</v>
      </c>
      <c r="BD42" s="110">
        <v>928380</v>
      </c>
      <c r="BE42" s="110">
        <v>778</v>
      </c>
      <c r="BF42" s="110">
        <v>231122</v>
      </c>
      <c r="BG42" s="110">
        <f t="shared" si="13"/>
        <v>2689179</v>
      </c>
      <c r="BH42" s="110">
        <f t="shared" ref="BH42:BO42" si="98">SUM(D42,AF42)</f>
        <v>996286</v>
      </c>
      <c r="BI42" s="110">
        <f t="shared" si="98"/>
        <v>954751</v>
      </c>
      <c r="BJ42" s="110">
        <f t="shared" si="98"/>
        <v>62131</v>
      </c>
      <c r="BK42" s="110">
        <f t="shared" si="98"/>
        <v>892166</v>
      </c>
      <c r="BL42" s="110">
        <f t="shared" si="98"/>
        <v>454</v>
      </c>
      <c r="BM42" s="110">
        <f t="shared" si="98"/>
        <v>0</v>
      </c>
      <c r="BN42" s="110">
        <f t="shared" si="98"/>
        <v>41535</v>
      </c>
      <c r="BO42" s="111">
        <f t="shared" si="98"/>
        <v>0</v>
      </c>
      <c r="BP42" s="110">
        <f t="shared" ref="BP42:CE42" si="99">SUM(L42,AN42)</f>
        <v>14822093</v>
      </c>
      <c r="BQ42" s="110">
        <f t="shared" si="99"/>
        <v>5656658</v>
      </c>
      <c r="BR42" s="110">
        <f t="shared" si="99"/>
        <v>2021100</v>
      </c>
      <c r="BS42" s="110">
        <f t="shared" si="99"/>
        <v>2279609</v>
      </c>
      <c r="BT42" s="110">
        <f t="shared" si="99"/>
        <v>1252361</v>
      </c>
      <c r="BU42" s="110">
        <f t="shared" si="99"/>
        <v>103588</v>
      </c>
      <c r="BV42" s="110">
        <f t="shared" si="99"/>
        <v>4090694</v>
      </c>
      <c r="BW42" s="110">
        <f t="shared" si="99"/>
        <v>481001</v>
      </c>
      <c r="BX42" s="110">
        <f t="shared" si="99"/>
        <v>3370355</v>
      </c>
      <c r="BY42" s="110">
        <f t="shared" si="99"/>
        <v>239338</v>
      </c>
      <c r="BZ42" s="110">
        <f t="shared" si="99"/>
        <v>118705</v>
      </c>
      <c r="CA42" s="110">
        <f t="shared" si="99"/>
        <v>4940530</v>
      </c>
      <c r="CB42" s="110">
        <f t="shared" si="99"/>
        <v>723537</v>
      </c>
      <c r="CC42" s="110">
        <f t="shared" si="99"/>
        <v>3081097</v>
      </c>
      <c r="CD42" s="110">
        <f t="shared" si="99"/>
        <v>916546</v>
      </c>
      <c r="CE42" s="110">
        <f t="shared" si="99"/>
        <v>219350</v>
      </c>
      <c r="CF42" s="111">
        <f>SUM(AB42,BD42)</f>
        <v>3644209</v>
      </c>
      <c r="CG42" s="110">
        <f t="shared" si="97"/>
        <v>15506</v>
      </c>
      <c r="CH42" s="110">
        <f t="shared" si="97"/>
        <v>749359</v>
      </c>
      <c r="CI42" s="110">
        <f t="shared" si="97"/>
        <v>16567738</v>
      </c>
    </row>
    <row r="43" spans="1:87" s="112" customFormat="1" ht="12.75" customHeight="1">
      <c r="A43" s="108" t="s">
        <v>607</v>
      </c>
      <c r="B43" s="109" t="s">
        <v>608</v>
      </c>
      <c r="C43" s="108" t="s">
        <v>448</v>
      </c>
      <c r="D43" s="110">
        <f t="shared" si="0"/>
        <v>6091928</v>
      </c>
      <c r="E43" s="110">
        <f t="shared" si="1"/>
        <v>6091928</v>
      </c>
      <c r="F43" s="110">
        <v>0</v>
      </c>
      <c r="G43" s="110">
        <v>5984398</v>
      </c>
      <c r="H43" s="110">
        <v>105285</v>
      </c>
      <c r="I43" s="110">
        <v>2245</v>
      </c>
      <c r="J43" s="110">
        <v>0</v>
      </c>
      <c r="K43" s="110">
        <v>291447</v>
      </c>
      <c r="L43" s="110">
        <f t="shared" si="2"/>
        <v>11651822</v>
      </c>
      <c r="M43" s="110">
        <f t="shared" si="3"/>
        <v>3576735</v>
      </c>
      <c r="N43" s="110">
        <v>1157204</v>
      </c>
      <c r="O43" s="110">
        <v>1852997</v>
      </c>
      <c r="P43" s="110">
        <v>436076</v>
      </c>
      <c r="Q43" s="110">
        <v>130458</v>
      </c>
      <c r="R43" s="110">
        <f t="shared" si="4"/>
        <v>1750471</v>
      </c>
      <c r="S43" s="110">
        <v>342559</v>
      </c>
      <c r="T43" s="110">
        <v>1246366</v>
      </c>
      <c r="U43" s="110">
        <v>161546</v>
      </c>
      <c r="V43" s="110">
        <v>82842</v>
      </c>
      <c r="W43" s="110">
        <f t="shared" si="5"/>
        <v>6241774</v>
      </c>
      <c r="X43" s="110">
        <v>2144295</v>
      </c>
      <c r="Y43" s="110">
        <v>3534520</v>
      </c>
      <c r="Z43" s="110">
        <v>463528</v>
      </c>
      <c r="AA43" s="110">
        <v>99431</v>
      </c>
      <c r="AB43" s="110">
        <v>1951329</v>
      </c>
      <c r="AC43" s="110">
        <v>0</v>
      </c>
      <c r="AD43" s="110">
        <v>749997</v>
      </c>
      <c r="AE43" s="110">
        <f t="shared" si="6"/>
        <v>18493747</v>
      </c>
      <c r="AF43" s="110">
        <f t="shared" si="7"/>
        <v>156317</v>
      </c>
      <c r="AG43" s="110">
        <f t="shared" si="8"/>
        <v>153331</v>
      </c>
      <c r="AH43" s="110">
        <v>25174</v>
      </c>
      <c r="AI43" s="110">
        <v>20135</v>
      </c>
      <c r="AJ43" s="110">
        <v>108022</v>
      </c>
      <c r="AK43" s="110">
        <v>0</v>
      </c>
      <c r="AL43" s="110">
        <v>2986</v>
      </c>
      <c r="AM43" s="110">
        <v>0</v>
      </c>
      <c r="AN43" s="110">
        <f t="shared" si="9"/>
        <v>2357665</v>
      </c>
      <c r="AO43" s="110">
        <f t="shared" si="10"/>
        <v>527016</v>
      </c>
      <c r="AP43" s="110">
        <v>264495</v>
      </c>
      <c r="AQ43" s="110">
        <v>188379</v>
      </c>
      <c r="AR43" s="110">
        <v>74142</v>
      </c>
      <c r="AS43" s="110">
        <v>0</v>
      </c>
      <c r="AT43" s="110">
        <f t="shared" si="11"/>
        <v>960795</v>
      </c>
      <c r="AU43" s="110">
        <v>92480</v>
      </c>
      <c r="AV43" s="110">
        <v>865966</v>
      </c>
      <c r="AW43" s="110">
        <v>2349</v>
      </c>
      <c r="AX43" s="110">
        <v>16756</v>
      </c>
      <c r="AY43" s="110">
        <f t="shared" si="12"/>
        <v>853098</v>
      </c>
      <c r="AZ43" s="110">
        <v>299457</v>
      </c>
      <c r="BA43" s="110">
        <v>332776</v>
      </c>
      <c r="BB43" s="110">
        <v>167683</v>
      </c>
      <c r="BC43" s="110">
        <v>53182</v>
      </c>
      <c r="BD43" s="110">
        <v>607881</v>
      </c>
      <c r="BE43" s="110">
        <v>0</v>
      </c>
      <c r="BF43" s="110">
        <v>44949</v>
      </c>
      <c r="BG43" s="110">
        <f t="shared" si="13"/>
        <v>2558931</v>
      </c>
      <c r="BH43" s="110">
        <f t="shared" ref="BH43:BO43" si="100">SUM(D43,AF43)</f>
        <v>6248245</v>
      </c>
      <c r="BI43" s="110">
        <f t="shared" si="100"/>
        <v>6245259</v>
      </c>
      <c r="BJ43" s="110">
        <f t="shared" si="100"/>
        <v>25174</v>
      </c>
      <c r="BK43" s="110">
        <f t="shared" si="100"/>
        <v>6004533</v>
      </c>
      <c r="BL43" s="110">
        <f t="shared" si="100"/>
        <v>213307</v>
      </c>
      <c r="BM43" s="110">
        <f t="shared" si="100"/>
        <v>2245</v>
      </c>
      <c r="BN43" s="110">
        <f t="shared" si="100"/>
        <v>2986</v>
      </c>
      <c r="BO43" s="111">
        <f t="shared" si="100"/>
        <v>291447</v>
      </c>
      <c r="BP43" s="110">
        <f t="shared" ref="BP43:BW43" si="101">SUM(L43,AN43)</f>
        <v>14009487</v>
      </c>
      <c r="BQ43" s="110">
        <f t="shared" si="101"/>
        <v>4103751</v>
      </c>
      <c r="BR43" s="110">
        <f t="shared" si="101"/>
        <v>1421699</v>
      </c>
      <c r="BS43" s="110">
        <f t="shared" si="101"/>
        <v>2041376</v>
      </c>
      <c r="BT43" s="110">
        <f t="shared" si="101"/>
        <v>510218</v>
      </c>
      <c r="BU43" s="110">
        <f t="shared" si="101"/>
        <v>130458</v>
      </c>
      <c r="BV43" s="110">
        <f t="shared" si="101"/>
        <v>2711266</v>
      </c>
      <c r="BW43" s="110">
        <f t="shared" si="101"/>
        <v>435039</v>
      </c>
      <c r="BX43" s="110">
        <f>SUM(T43,AV43)</f>
        <v>2112332</v>
      </c>
      <c r="BY43" s="110">
        <f>SUM(U43,AW43)</f>
        <v>163895</v>
      </c>
      <c r="BZ43" s="110">
        <f>SUM(V43,AX43)</f>
        <v>99598</v>
      </c>
      <c r="CA43" s="110">
        <f t="shared" ref="CA43:CF43" si="102">SUM(W43,AY43)</f>
        <v>7094872</v>
      </c>
      <c r="CB43" s="110">
        <f t="shared" si="102"/>
        <v>2443752</v>
      </c>
      <c r="CC43" s="110">
        <f t="shared" si="102"/>
        <v>3867296</v>
      </c>
      <c r="CD43" s="110">
        <f t="shared" si="102"/>
        <v>631211</v>
      </c>
      <c r="CE43" s="110">
        <f t="shared" si="102"/>
        <v>152613</v>
      </c>
      <c r="CF43" s="111">
        <f t="shared" si="102"/>
        <v>2559210</v>
      </c>
      <c r="CG43" s="110">
        <f t="shared" si="97"/>
        <v>0</v>
      </c>
      <c r="CH43" s="110">
        <f t="shared" si="97"/>
        <v>794946</v>
      </c>
      <c r="CI43" s="110">
        <f t="shared" si="97"/>
        <v>21052678</v>
      </c>
    </row>
    <row r="44" spans="1:87" s="112" customFormat="1" ht="12.75" customHeight="1">
      <c r="A44" s="108" t="s">
        <v>615</v>
      </c>
      <c r="B44" s="109" t="s">
        <v>616</v>
      </c>
      <c r="C44" s="108" t="s">
        <v>382</v>
      </c>
      <c r="D44" s="110">
        <f t="shared" si="0"/>
        <v>14500095</v>
      </c>
      <c r="E44" s="110">
        <f t="shared" si="1"/>
        <v>14367392</v>
      </c>
      <c r="F44" s="110">
        <v>0</v>
      </c>
      <c r="G44" s="110">
        <v>13769122</v>
      </c>
      <c r="H44" s="110">
        <v>598215</v>
      </c>
      <c r="I44" s="110">
        <v>55</v>
      </c>
      <c r="J44" s="110">
        <v>132703</v>
      </c>
      <c r="K44" s="110">
        <v>2441343</v>
      </c>
      <c r="L44" s="110">
        <f t="shared" si="2"/>
        <v>15489934</v>
      </c>
      <c r="M44" s="110">
        <f t="shared" si="3"/>
        <v>2805362</v>
      </c>
      <c r="N44" s="110">
        <v>1480847</v>
      </c>
      <c r="O44" s="110">
        <v>1104885</v>
      </c>
      <c r="P44" s="110">
        <v>207674</v>
      </c>
      <c r="Q44" s="110">
        <v>11956</v>
      </c>
      <c r="R44" s="110">
        <f t="shared" si="4"/>
        <v>2980142</v>
      </c>
      <c r="S44" s="110">
        <v>266928</v>
      </c>
      <c r="T44" s="110">
        <v>2449843</v>
      </c>
      <c r="U44" s="110">
        <v>263371</v>
      </c>
      <c r="V44" s="110">
        <v>63261</v>
      </c>
      <c r="W44" s="110">
        <f t="shared" si="5"/>
        <v>9627140</v>
      </c>
      <c r="X44" s="110">
        <v>3754371</v>
      </c>
      <c r="Y44" s="110">
        <v>4835033</v>
      </c>
      <c r="Z44" s="110">
        <v>891200</v>
      </c>
      <c r="AA44" s="110">
        <v>146536</v>
      </c>
      <c r="AB44" s="110">
        <v>694236</v>
      </c>
      <c r="AC44" s="110">
        <v>14029</v>
      </c>
      <c r="AD44" s="110">
        <v>269970</v>
      </c>
      <c r="AE44" s="110">
        <f t="shared" si="6"/>
        <v>30259999</v>
      </c>
      <c r="AF44" s="110">
        <f t="shared" si="7"/>
        <v>2592830</v>
      </c>
      <c r="AG44" s="110">
        <f t="shared" si="8"/>
        <v>2592830</v>
      </c>
      <c r="AH44" s="110">
        <v>0</v>
      </c>
      <c r="AI44" s="110">
        <v>2591030</v>
      </c>
      <c r="AJ44" s="110">
        <v>0</v>
      </c>
      <c r="AK44" s="110">
        <v>1800</v>
      </c>
      <c r="AL44" s="110">
        <v>0</v>
      </c>
      <c r="AM44" s="110">
        <v>216634</v>
      </c>
      <c r="AN44" s="110">
        <f t="shared" si="9"/>
        <v>2677029</v>
      </c>
      <c r="AO44" s="110">
        <f t="shared" si="10"/>
        <v>511107</v>
      </c>
      <c r="AP44" s="110">
        <v>384167</v>
      </c>
      <c r="AQ44" s="110">
        <v>0</v>
      </c>
      <c r="AR44" s="110">
        <v>126940</v>
      </c>
      <c r="AS44" s="110">
        <v>0</v>
      </c>
      <c r="AT44" s="110">
        <f t="shared" si="11"/>
        <v>1471312</v>
      </c>
      <c r="AU44" s="110">
        <v>113459</v>
      </c>
      <c r="AV44" s="110">
        <v>1328747</v>
      </c>
      <c r="AW44" s="110">
        <v>29106</v>
      </c>
      <c r="AX44" s="110">
        <v>4580</v>
      </c>
      <c r="AY44" s="110">
        <f t="shared" si="12"/>
        <v>690030</v>
      </c>
      <c r="AZ44" s="110">
        <v>177982</v>
      </c>
      <c r="BA44" s="110">
        <v>396290</v>
      </c>
      <c r="BB44" s="110">
        <v>45065</v>
      </c>
      <c r="BC44" s="110">
        <v>70693</v>
      </c>
      <c r="BD44" s="110">
        <v>1112410</v>
      </c>
      <c r="BE44" s="110">
        <v>0</v>
      </c>
      <c r="BF44" s="110">
        <v>572133</v>
      </c>
      <c r="BG44" s="110">
        <f t="shared" si="13"/>
        <v>5841992</v>
      </c>
      <c r="BH44" s="110">
        <f t="shared" ref="BH44:BO44" si="103">SUM(D44,AF44)</f>
        <v>17092925</v>
      </c>
      <c r="BI44" s="110">
        <f t="shared" si="103"/>
        <v>16960222</v>
      </c>
      <c r="BJ44" s="110">
        <f t="shared" si="103"/>
        <v>0</v>
      </c>
      <c r="BK44" s="110">
        <f t="shared" si="103"/>
        <v>16360152</v>
      </c>
      <c r="BL44" s="110">
        <f t="shared" si="103"/>
        <v>598215</v>
      </c>
      <c r="BM44" s="110">
        <f t="shared" si="103"/>
        <v>1855</v>
      </c>
      <c r="BN44" s="110">
        <f t="shared" si="103"/>
        <v>132703</v>
      </c>
      <c r="BO44" s="111">
        <f t="shared" si="103"/>
        <v>2657977</v>
      </c>
      <c r="BP44" s="110">
        <f t="shared" ref="BP44:CE44" si="104">SUM(L44,AN44)</f>
        <v>18166963</v>
      </c>
      <c r="BQ44" s="110">
        <f t="shared" si="104"/>
        <v>3316469</v>
      </c>
      <c r="BR44" s="110">
        <f t="shared" si="104"/>
        <v>1865014</v>
      </c>
      <c r="BS44" s="110">
        <f t="shared" si="104"/>
        <v>1104885</v>
      </c>
      <c r="BT44" s="110">
        <f t="shared" si="104"/>
        <v>334614</v>
      </c>
      <c r="BU44" s="110">
        <f t="shared" si="104"/>
        <v>11956</v>
      </c>
      <c r="BV44" s="110">
        <f t="shared" si="104"/>
        <v>4451454</v>
      </c>
      <c r="BW44" s="110">
        <f t="shared" si="104"/>
        <v>380387</v>
      </c>
      <c r="BX44" s="110">
        <f t="shared" si="104"/>
        <v>3778590</v>
      </c>
      <c r="BY44" s="110">
        <f t="shared" si="104"/>
        <v>292477</v>
      </c>
      <c r="BZ44" s="110">
        <f t="shared" si="104"/>
        <v>67841</v>
      </c>
      <c r="CA44" s="110">
        <f t="shared" si="104"/>
        <v>10317170</v>
      </c>
      <c r="CB44" s="110">
        <f t="shared" si="104"/>
        <v>3932353</v>
      </c>
      <c r="CC44" s="110">
        <f t="shared" si="104"/>
        <v>5231323</v>
      </c>
      <c r="CD44" s="110">
        <f t="shared" si="104"/>
        <v>936265</v>
      </c>
      <c r="CE44" s="110">
        <f t="shared" si="104"/>
        <v>217229</v>
      </c>
      <c r="CF44" s="111">
        <f>SUM(AB44,BD44)</f>
        <v>1806646</v>
      </c>
      <c r="CG44" s="110">
        <f t="shared" si="97"/>
        <v>14029</v>
      </c>
      <c r="CH44" s="110">
        <f t="shared" si="97"/>
        <v>842103</v>
      </c>
      <c r="CI44" s="110">
        <f t="shared" si="97"/>
        <v>36101991</v>
      </c>
    </row>
    <row r="45" spans="1:87" s="112" customFormat="1" ht="12.75" customHeight="1">
      <c r="A45" s="108" t="s">
        <v>621</v>
      </c>
      <c r="B45" s="109" t="s">
        <v>625</v>
      </c>
      <c r="C45" s="108" t="s">
        <v>626</v>
      </c>
      <c r="D45" s="110">
        <f t="shared" si="0"/>
        <v>585602</v>
      </c>
      <c r="E45" s="110">
        <f t="shared" si="1"/>
        <v>443115</v>
      </c>
      <c r="F45" s="110">
        <v>0</v>
      </c>
      <c r="G45" s="110">
        <v>427534</v>
      </c>
      <c r="H45" s="110">
        <v>9261</v>
      </c>
      <c r="I45" s="110">
        <v>6320</v>
      </c>
      <c r="J45" s="110">
        <v>142487</v>
      </c>
      <c r="K45" s="110">
        <v>685402</v>
      </c>
      <c r="L45" s="110">
        <f t="shared" si="2"/>
        <v>9874125</v>
      </c>
      <c r="M45" s="110">
        <f t="shared" si="3"/>
        <v>2544264</v>
      </c>
      <c r="N45" s="110">
        <v>909448</v>
      </c>
      <c r="O45" s="110">
        <v>1016236</v>
      </c>
      <c r="P45" s="110">
        <v>575772</v>
      </c>
      <c r="Q45" s="110">
        <v>42808</v>
      </c>
      <c r="R45" s="110">
        <f t="shared" si="4"/>
        <v>3388803</v>
      </c>
      <c r="S45" s="110">
        <v>120153</v>
      </c>
      <c r="T45" s="110">
        <v>3158378</v>
      </c>
      <c r="U45" s="110">
        <v>110272</v>
      </c>
      <c r="V45" s="110">
        <v>63395</v>
      </c>
      <c r="W45" s="110">
        <f t="shared" si="5"/>
        <v>3873404</v>
      </c>
      <c r="X45" s="110">
        <v>1527027</v>
      </c>
      <c r="Y45" s="110">
        <v>2001754</v>
      </c>
      <c r="Z45" s="110">
        <v>290077</v>
      </c>
      <c r="AA45" s="110">
        <v>54546</v>
      </c>
      <c r="AB45" s="110">
        <v>2909989</v>
      </c>
      <c r="AC45" s="110">
        <v>4259</v>
      </c>
      <c r="AD45" s="110">
        <v>501423</v>
      </c>
      <c r="AE45" s="110">
        <f t="shared" si="6"/>
        <v>10961150</v>
      </c>
      <c r="AF45" s="110">
        <f t="shared" si="7"/>
        <v>223822</v>
      </c>
      <c r="AG45" s="110">
        <f t="shared" si="8"/>
        <v>215527</v>
      </c>
      <c r="AH45" s="110">
        <v>0</v>
      </c>
      <c r="AI45" s="110">
        <v>215527</v>
      </c>
      <c r="AJ45" s="110">
        <v>0</v>
      </c>
      <c r="AK45" s="110">
        <v>0</v>
      </c>
      <c r="AL45" s="110">
        <v>8295</v>
      </c>
      <c r="AM45" s="110">
        <v>50362</v>
      </c>
      <c r="AN45" s="110">
        <f t="shared" si="9"/>
        <v>2033923</v>
      </c>
      <c r="AO45" s="110">
        <f t="shared" si="10"/>
        <v>345760</v>
      </c>
      <c r="AP45" s="110">
        <v>280579</v>
      </c>
      <c r="AQ45" s="110">
        <v>0</v>
      </c>
      <c r="AR45" s="110">
        <v>58385</v>
      </c>
      <c r="AS45" s="110">
        <v>6796</v>
      </c>
      <c r="AT45" s="110">
        <f t="shared" si="11"/>
        <v>822557</v>
      </c>
      <c r="AU45" s="110">
        <v>280</v>
      </c>
      <c r="AV45" s="110">
        <v>687659</v>
      </c>
      <c r="AW45" s="110">
        <v>134618</v>
      </c>
      <c r="AX45" s="110">
        <v>55115</v>
      </c>
      <c r="AY45" s="110">
        <f t="shared" si="12"/>
        <v>809984</v>
      </c>
      <c r="AZ45" s="110">
        <v>12048</v>
      </c>
      <c r="BA45" s="110">
        <v>770182</v>
      </c>
      <c r="BB45" s="110">
        <v>21842</v>
      </c>
      <c r="BC45" s="110">
        <v>5912</v>
      </c>
      <c r="BD45" s="110">
        <v>623747</v>
      </c>
      <c r="BE45" s="110">
        <v>507</v>
      </c>
      <c r="BF45" s="110">
        <v>149963</v>
      </c>
      <c r="BG45" s="110">
        <f t="shared" si="13"/>
        <v>2407708</v>
      </c>
      <c r="BH45" s="110">
        <f t="shared" ref="BH45:BO45" si="105">SUM(D45,AF45)</f>
        <v>809424</v>
      </c>
      <c r="BI45" s="110">
        <f t="shared" si="105"/>
        <v>658642</v>
      </c>
      <c r="BJ45" s="110">
        <f t="shared" si="105"/>
        <v>0</v>
      </c>
      <c r="BK45" s="110">
        <f t="shared" si="105"/>
        <v>643061</v>
      </c>
      <c r="BL45" s="110">
        <f t="shared" si="105"/>
        <v>9261</v>
      </c>
      <c r="BM45" s="110">
        <f t="shared" si="105"/>
        <v>6320</v>
      </c>
      <c r="BN45" s="110">
        <f t="shared" si="105"/>
        <v>150782</v>
      </c>
      <c r="BO45" s="111">
        <f t="shared" si="105"/>
        <v>735764</v>
      </c>
      <c r="BP45" s="110">
        <f t="shared" ref="BP45:CE45" si="106">SUM(L45,AN45)</f>
        <v>11908048</v>
      </c>
      <c r="BQ45" s="110">
        <f t="shared" si="106"/>
        <v>2890024</v>
      </c>
      <c r="BR45" s="110">
        <f t="shared" si="106"/>
        <v>1190027</v>
      </c>
      <c r="BS45" s="110">
        <f t="shared" si="106"/>
        <v>1016236</v>
      </c>
      <c r="BT45" s="110">
        <f t="shared" si="106"/>
        <v>634157</v>
      </c>
      <c r="BU45" s="110">
        <f t="shared" si="106"/>
        <v>49604</v>
      </c>
      <c r="BV45" s="110">
        <f t="shared" si="106"/>
        <v>4211360</v>
      </c>
      <c r="BW45" s="110">
        <f t="shared" si="106"/>
        <v>120433</v>
      </c>
      <c r="BX45" s="110">
        <f t="shared" si="106"/>
        <v>3846037</v>
      </c>
      <c r="BY45" s="110">
        <f t="shared" si="106"/>
        <v>244890</v>
      </c>
      <c r="BZ45" s="110">
        <f t="shared" si="106"/>
        <v>118510</v>
      </c>
      <c r="CA45" s="110">
        <f t="shared" si="106"/>
        <v>4683388</v>
      </c>
      <c r="CB45" s="110">
        <f t="shared" si="106"/>
        <v>1539075</v>
      </c>
      <c r="CC45" s="110">
        <f t="shared" si="106"/>
        <v>2771936</v>
      </c>
      <c r="CD45" s="110">
        <f t="shared" si="106"/>
        <v>311919</v>
      </c>
      <c r="CE45" s="110">
        <f t="shared" si="106"/>
        <v>60458</v>
      </c>
      <c r="CF45" s="111">
        <f>SUM(AB45,BD45)</f>
        <v>3533736</v>
      </c>
      <c r="CG45" s="110">
        <f t="shared" si="97"/>
        <v>4766</v>
      </c>
      <c r="CH45" s="110">
        <f t="shared" si="97"/>
        <v>651386</v>
      </c>
      <c r="CI45" s="110">
        <f t="shared" si="97"/>
        <v>13368858</v>
      </c>
    </row>
    <row r="46" spans="1:87" s="112" customFormat="1" ht="12.75" customHeight="1">
      <c r="A46" s="108" t="s">
        <v>632</v>
      </c>
      <c r="B46" s="109" t="s">
        <v>633</v>
      </c>
      <c r="C46" s="108" t="s">
        <v>394</v>
      </c>
      <c r="D46" s="110">
        <f t="shared" si="0"/>
        <v>8756816</v>
      </c>
      <c r="E46" s="110">
        <f t="shared" si="1"/>
        <v>8736593</v>
      </c>
      <c r="F46" s="110">
        <v>181607</v>
      </c>
      <c r="G46" s="110">
        <v>7750340</v>
      </c>
      <c r="H46" s="110">
        <v>630745</v>
      </c>
      <c r="I46" s="110">
        <v>173901</v>
      </c>
      <c r="J46" s="110">
        <v>20223</v>
      </c>
      <c r="K46" s="110">
        <v>1741636</v>
      </c>
      <c r="L46" s="110">
        <f t="shared" si="2"/>
        <v>67194693</v>
      </c>
      <c r="M46" s="110">
        <f t="shared" si="3"/>
        <v>8803735</v>
      </c>
      <c r="N46" s="110">
        <v>4837061</v>
      </c>
      <c r="O46" s="110">
        <v>2875956</v>
      </c>
      <c r="P46" s="110">
        <v>997424</v>
      </c>
      <c r="Q46" s="110">
        <v>93294</v>
      </c>
      <c r="R46" s="110">
        <f t="shared" si="4"/>
        <v>11787768</v>
      </c>
      <c r="S46" s="110">
        <v>2075137</v>
      </c>
      <c r="T46" s="110">
        <v>8985839</v>
      </c>
      <c r="U46" s="110">
        <v>726792</v>
      </c>
      <c r="V46" s="110">
        <v>200834</v>
      </c>
      <c r="W46" s="110">
        <f t="shared" si="5"/>
        <v>46392715</v>
      </c>
      <c r="X46" s="110">
        <v>25472429</v>
      </c>
      <c r="Y46" s="110">
        <v>18235750</v>
      </c>
      <c r="Z46" s="110">
        <v>1827964</v>
      </c>
      <c r="AA46" s="110">
        <v>856572</v>
      </c>
      <c r="AB46" s="110">
        <v>12494775</v>
      </c>
      <c r="AC46" s="110">
        <v>9641</v>
      </c>
      <c r="AD46" s="110">
        <v>6353802</v>
      </c>
      <c r="AE46" s="110">
        <f t="shared" si="6"/>
        <v>82305311</v>
      </c>
      <c r="AF46" s="110">
        <f t="shared" si="7"/>
        <v>2259870</v>
      </c>
      <c r="AG46" s="110">
        <f t="shared" si="8"/>
        <v>2168853</v>
      </c>
      <c r="AH46" s="110">
        <v>0</v>
      </c>
      <c r="AI46" s="110">
        <v>1523970</v>
      </c>
      <c r="AJ46" s="110">
        <v>546903</v>
      </c>
      <c r="AK46" s="110">
        <v>97980</v>
      </c>
      <c r="AL46" s="110">
        <v>91017</v>
      </c>
      <c r="AM46" s="110">
        <v>4383</v>
      </c>
      <c r="AN46" s="110">
        <f t="shared" si="9"/>
        <v>8630259</v>
      </c>
      <c r="AO46" s="110">
        <f t="shared" si="10"/>
        <v>1922486</v>
      </c>
      <c r="AP46" s="110">
        <v>936700</v>
      </c>
      <c r="AQ46" s="110">
        <v>318601</v>
      </c>
      <c r="AR46" s="110">
        <v>667185</v>
      </c>
      <c r="AS46" s="110">
        <v>0</v>
      </c>
      <c r="AT46" s="110">
        <f t="shared" si="11"/>
        <v>2907635</v>
      </c>
      <c r="AU46" s="110">
        <v>132206</v>
      </c>
      <c r="AV46" s="110">
        <v>2622870</v>
      </c>
      <c r="AW46" s="110">
        <v>152559</v>
      </c>
      <c r="AX46" s="110">
        <v>16012</v>
      </c>
      <c r="AY46" s="110">
        <f t="shared" si="12"/>
        <v>3782461</v>
      </c>
      <c r="AZ46" s="110">
        <v>1936965</v>
      </c>
      <c r="BA46" s="110">
        <v>1470968</v>
      </c>
      <c r="BB46" s="110">
        <v>278212</v>
      </c>
      <c r="BC46" s="110">
        <v>96316</v>
      </c>
      <c r="BD46" s="110">
        <v>2465089</v>
      </c>
      <c r="BE46" s="110">
        <v>1665</v>
      </c>
      <c r="BF46" s="110">
        <v>247750</v>
      </c>
      <c r="BG46" s="110">
        <f t="shared" si="13"/>
        <v>11137879</v>
      </c>
      <c r="BH46" s="110">
        <f t="shared" ref="BH46:CI46" si="107">SUM(D46,AF46)</f>
        <v>11016686</v>
      </c>
      <c r="BI46" s="110">
        <f t="shared" si="107"/>
        <v>10905446</v>
      </c>
      <c r="BJ46" s="110">
        <f t="shared" si="107"/>
        <v>181607</v>
      </c>
      <c r="BK46" s="110">
        <f t="shared" si="107"/>
        <v>9274310</v>
      </c>
      <c r="BL46" s="110">
        <f t="shared" si="107"/>
        <v>1177648</v>
      </c>
      <c r="BM46" s="110">
        <f t="shared" si="107"/>
        <v>271881</v>
      </c>
      <c r="BN46" s="110">
        <f t="shared" si="107"/>
        <v>111240</v>
      </c>
      <c r="BO46" s="111">
        <f t="shared" si="107"/>
        <v>1746019</v>
      </c>
      <c r="BP46" s="110">
        <f t="shared" si="107"/>
        <v>75824952</v>
      </c>
      <c r="BQ46" s="110">
        <f t="shared" si="107"/>
        <v>10726221</v>
      </c>
      <c r="BR46" s="110">
        <f t="shared" si="107"/>
        <v>5773761</v>
      </c>
      <c r="BS46" s="110">
        <f t="shared" si="107"/>
        <v>3194557</v>
      </c>
      <c r="BT46" s="110">
        <f t="shared" si="107"/>
        <v>1664609</v>
      </c>
      <c r="BU46" s="110">
        <f t="shared" si="107"/>
        <v>93294</v>
      </c>
      <c r="BV46" s="110">
        <f t="shared" si="107"/>
        <v>14695403</v>
      </c>
      <c r="BW46" s="110">
        <f t="shared" si="107"/>
        <v>2207343</v>
      </c>
      <c r="BX46" s="110">
        <f t="shared" si="107"/>
        <v>11608709</v>
      </c>
      <c r="BY46" s="110">
        <f t="shared" si="107"/>
        <v>879351</v>
      </c>
      <c r="BZ46" s="110">
        <f t="shared" si="107"/>
        <v>216846</v>
      </c>
      <c r="CA46" s="110">
        <f t="shared" si="107"/>
        <v>50175176</v>
      </c>
      <c r="CB46" s="110">
        <f t="shared" si="107"/>
        <v>27409394</v>
      </c>
      <c r="CC46" s="110">
        <f t="shared" si="107"/>
        <v>19706718</v>
      </c>
      <c r="CD46" s="110">
        <f t="shared" si="107"/>
        <v>2106176</v>
      </c>
      <c r="CE46" s="110">
        <f t="shared" si="107"/>
        <v>952888</v>
      </c>
      <c r="CF46" s="111">
        <f t="shared" si="107"/>
        <v>14959864</v>
      </c>
      <c r="CG46" s="110">
        <f t="shared" si="107"/>
        <v>11306</v>
      </c>
      <c r="CH46" s="110">
        <f t="shared" si="107"/>
        <v>6601552</v>
      </c>
      <c r="CI46" s="110">
        <f t="shared" si="107"/>
        <v>93443190</v>
      </c>
    </row>
    <row r="47" spans="1:87" s="112" customFormat="1" ht="12.75" customHeight="1">
      <c r="A47" s="108" t="s">
        <v>637</v>
      </c>
      <c r="B47" s="109" t="s">
        <v>638</v>
      </c>
      <c r="C47" s="108" t="s">
        <v>377</v>
      </c>
      <c r="D47" s="110">
        <f t="shared" si="0"/>
        <v>686067</v>
      </c>
      <c r="E47" s="110">
        <f t="shared" si="1"/>
        <v>618921</v>
      </c>
      <c r="F47" s="110">
        <v>2269</v>
      </c>
      <c r="G47" s="110">
        <v>615573</v>
      </c>
      <c r="H47" s="110">
        <v>1079</v>
      </c>
      <c r="I47" s="110">
        <v>0</v>
      </c>
      <c r="J47" s="110">
        <v>67146</v>
      </c>
      <c r="K47" s="110">
        <v>272793</v>
      </c>
      <c r="L47" s="110">
        <f t="shared" si="2"/>
        <v>10016960</v>
      </c>
      <c r="M47" s="110">
        <f t="shared" si="3"/>
        <v>1677749</v>
      </c>
      <c r="N47" s="110">
        <v>791696</v>
      </c>
      <c r="O47" s="110">
        <v>618903</v>
      </c>
      <c r="P47" s="110">
        <v>255628</v>
      </c>
      <c r="Q47" s="110">
        <v>11522</v>
      </c>
      <c r="R47" s="110">
        <f t="shared" si="4"/>
        <v>1487628</v>
      </c>
      <c r="S47" s="110">
        <v>83294</v>
      </c>
      <c r="T47" s="110">
        <v>1011908</v>
      </c>
      <c r="U47" s="110">
        <v>392426</v>
      </c>
      <c r="V47" s="110">
        <v>22854</v>
      </c>
      <c r="W47" s="110">
        <f t="shared" si="5"/>
        <v>6817686</v>
      </c>
      <c r="X47" s="110">
        <v>2888541</v>
      </c>
      <c r="Y47" s="110">
        <v>3652907</v>
      </c>
      <c r="Z47" s="110">
        <v>113981</v>
      </c>
      <c r="AA47" s="110">
        <v>162257</v>
      </c>
      <c r="AB47" s="110">
        <v>2370069</v>
      </c>
      <c r="AC47" s="110">
        <v>11043</v>
      </c>
      <c r="AD47" s="110">
        <v>815639</v>
      </c>
      <c r="AE47" s="110">
        <f t="shared" si="6"/>
        <v>11518666</v>
      </c>
      <c r="AF47" s="110">
        <f t="shared" si="7"/>
        <v>61762</v>
      </c>
      <c r="AG47" s="110">
        <f t="shared" si="8"/>
        <v>61762</v>
      </c>
      <c r="AH47" s="110">
        <v>0</v>
      </c>
      <c r="AI47" s="110">
        <v>18165</v>
      </c>
      <c r="AJ47" s="110">
        <v>0</v>
      </c>
      <c r="AK47" s="110">
        <v>43597</v>
      </c>
      <c r="AL47" s="110">
        <v>0</v>
      </c>
      <c r="AM47" s="110">
        <v>0</v>
      </c>
      <c r="AN47" s="110">
        <f t="shared" si="9"/>
        <v>2722732</v>
      </c>
      <c r="AO47" s="110">
        <f t="shared" si="10"/>
        <v>400524</v>
      </c>
      <c r="AP47" s="110">
        <v>352642</v>
      </c>
      <c r="AQ47" s="110">
        <v>0</v>
      </c>
      <c r="AR47" s="110">
        <v>47882</v>
      </c>
      <c r="AS47" s="110">
        <v>0</v>
      </c>
      <c r="AT47" s="110">
        <f t="shared" si="11"/>
        <v>1221826</v>
      </c>
      <c r="AU47" s="110">
        <v>13632</v>
      </c>
      <c r="AV47" s="110">
        <v>1169083</v>
      </c>
      <c r="AW47" s="110">
        <v>39111</v>
      </c>
      <c r="AX47" s="110">
        <v>0</v>
      </c>
      <c r="AY47" s="110">
        <f t="shared" si="12"/>
        <v>1100382</v>
      </c>
      <c r="AZ47" s="110">
        <v>531685</v>
      </c>
      <c r="BA47" s="110">
        <v>359765</v>
      </c>
      <c r="BB47" s="110">
        <v>174878</v>
      </c>
      <c r="BC47" s="110">
        <v>34054</v>
      </c>
      <c r="BD47" s="110">
        <v>1357024</v>
      </c>
      <c r="BE47" s="110">
        <v>0</v>
      </c>
      <c r="BF47" s="110">
        <v>149329</v>
      </c>
      <c r="BG47" s="110">
        <f t="shared" si="13"/>
        <v>2933823</v>
      </c>
      <c r="BH47" s="110">
        <f t="shared" ref="BH47:BW47" si="108">SUM(D47,AF47)</f>
        <v>747829</v>
      </c>
      <c r="BI47" s="110">
        <f t="shared" si="108"/>
        <v>680683</v>
      </c>
      <c r="BJ47" s="110">
        <f t="shared" si="108"/>
        <v>2269</v>
      </c>
      <c r="BK47" s="110">
        <f t="shared" si="108"/>
        <v>633738</v>
      </c>
      <c r="BL47" s="110">
        <f t="shared" si="108"/>
        <v>1079</v>
      </c>
      <c r="BM47" s="110">
        <f t="shared" si="108"/>
        <v>43597</v>
      </c>
      <c r="BN47" s="110">
        <f t="shared" si="108"/>
        <v>67146</v>
      </c>
      <c r="BO47" s="111">
        <f t="shared" si="108"/>
        <v>272793</v>
      </c>
      <c r="BP47" s="110">
        <f t="shared" si="108"/>
        <v>12739692</v>
      </c>
      <c r="BQ47" s="110">
        <f t="shared" si="108"/>
        <v>2078273</v>
      </c>
      <c r="BR47" s="110">
        <f t="shared" si="108"/>
        <v>1144338</v>
      </c>
      <c r="BS47" s="110">
        <f t="shared" si="108"/>
        <v>618903</v>
      </c>
      <c r="BT47" s="110">
        <f t="shared" si="108"/>
        <v>303510</v>
      </c>
      <c r="BU47" s="110">
        <f t="shared" si="108"/>
        <v>11522</v>
      </c>
      <c r="BV47" s="110">
        <f t="shared" si="108"/>
        <v>2709454</v>
      </c>
      <c r="BW47" s="110">
        <f t="shared" si="108"/>
        <v>96926</v>
      </c>
      <c r="BX47" s="110">
        <f t="shared" ref="BX47:CF47" si="109">SUM(T47,AV47)</f>
        <v>2180991</v>
      </c>
      <c r="BY47" s="110">
        <f t="shared" si="109"/>
        <v>431537</v>
      </c>
      <c r="BZ47" s="110">
        <f t="shared" si="109"/>
        <v>22854</v>
      </c>
      <c r="CA47" s="110">
        <f t="shared" si="109"/>
        <v>7918068</v>
      </c>
      <c r="CB47" s="110">
        <f t="shared" si="109"/>
        <v>3420226</v>
      </c>
      <c r="CC47" s="110">
        <f t="shared" si="109"/>
        <v>4012672</v>
      </c>
      <c r="CD47" s="110">
        <f t="shared" si="109"/>
        <v>288859</v>
      </c>
      <c r="CE47" s="110">
        <f t="shared" si="109"/>
        <v>196311</v>
      </c>
      <c r="CF47" s="111">
        <f t="shared" si="109"/>
        <v>3727093</v>
      </c>
      <c r="CG47" s="110">
        <f t="shared" ref="CG47:CI51" si="110">SUM(AC47,BE47)</f>
        <v>11043</v>
      </c>
      <c r="CH47" s="110">
        <f t="shared" si="110"/>
        <v>964968</v>
      </c>
      <c r="CI47" s="110">
        <f t="shared" si="110"/>
        <v>14452489</v>
      </c>
    </row>
    <row r="48" spans="1:87" s="112" customFormat="1" ht="12.75" customHeight="1">
      <c r="A48" s="108" t="s">
        <v>642</v>
      </c>
      <c r="B48" s="109" t="s">
        <v>645</v>
      </c>
      <c r="C48" s="108" t="s">
        <v>646</v>
      </c>
      <c r="D48" s="110">
        <f t="shared" si="0"/>
        <v>7253187</v>
      </c>
      <c r="E48" s="110">
        <f t="shared" si="1"/>
        <v>7238750</v>
      </c>
      <c r="F48" s="110">
        <v>4256</v>
      </c>
      <c r="G48" s="110">
        <v>6619229</v>
      </c>
      <c r="H48" s="110">
        <v>71917</v>
      </c>
      <c r="I48" s="110">
        <v>543348</v>
      </c>
      <c r="J48" s="110">
        <v>14437</v>
      </c>
      <c r="K48" s="110">
        <v>169931</v>
      </c>
      <c r="L48" s="110">
        <f t="shared" si="2"/>
        <v>17911622</v>
      </c>
      <c r="M48" s="110">
        <f t="shared" si="3"/>
        <v>4583937</v>
      </c>
      <c r="N48" s="110">
        <v>1920290</v>
      </c>
      <c r="O48" s="110">
        <v>1749011</v>
      </c>
      <c r="P48" s="110">
        <v>806617</v>
      </c>
      <c r="Q48" s="110">
        <v>108019</v>
      </c>
      <c r="R48" s="110">
        <f t="shared" si="4"/>
        <v>3785206</v>
      </c>
      <c r="S48" s="110">
        <v>297636</v>
      </c>
      <c r="T48" s="110">
        <v>3225088</v>
      </c>
      <c r="U48" s="110">
        <v>262482</v>
      </c>
      <c r="V48" s="110">
        <v>37675</v>
      </c>
      <c r="W48" s="110">
        <f t="shared" si="5"/>
        <v>9482793</v>
      </c>
      <c r="X48" s="110">
        <v>3860857</v>
      </c>
      <c r="Y48" s="110">
        <v>4332557</v>
      </c>
      <c r="Z48" s="110">
        <v>564474</v>
      </c>
      <c r="AA48" s="110">
        <v>724905</v>
      </c>
      <c r="AB48" s="110">
        <v>2924489</v>
      </c>
      <c r="AC48" s="110">
        <v>22011</v>
      </c>
      <c r="AD48" s="110">
        <v>2673110</v>
      </c>
      <c r="AE48" s="110">
        <f t="shared" si="6"/>
        <v>27837919</v>
      </c>
      <c r="AF48" s="110">
        <f t="shared" si="7"/>
        <v>339016</v>
      </c>
      <c r="AG48" s="110">
        <f t="shared" si="8"/>
        <v>339016</v>
      </c>
      <c r="AH48" s="110">
        <v>0</v>
      </c>
      <c r="AI48" s="110">
        <v>339016</v>
      </c>
      <c r="AJ48" s="110">
        <v>0</v>
      </c>
      <c r="AK48" s="110">
        <v>0</v>
      </c>
      <c r="AL48" s="110">
        <v>0</v>
      </c>
      <c r="AM48" s="110">
        <v>0</v>
      </c>
      <c r="AN48" s="110">
        <f t="shared" si="9"/>
        <v>3972463</v>
      </c>
      <c r="AO48" s="110">
        <f t="shared" si="10"/>
        <v>744770</v>
      </c>
      <c r="AP48" s="110">
        <v>460671</v>
      </c>
      <c r="AQ48" s="110">
        <v>146272</v>
      </c>
      <c r="AR48" s="110">
        <v>125064</v>
      </c>
      <c r="AS48" s="110">
        <v>12763</v>
      </c>
      <c r="AT48" s="110">
        <f t="shared" si="11"/>
        <v>1563925</v>
      </c>
      <c r="AU48" s="110">
        <v>90403</v>
      </c>
      <c r="AV48" s="110">
        <v>1375868</v>
      </c>
      <c r="AW48" s="110">
        <v>97654</v>
      </c>
      <c r="AX48" s="110">
        <v>34937</v>
      </c>
      <c r="AY48" s="110">
        <f t="shared" si="12"/>
        <v>1628831</v>
      </c>
      <c r="AZ48" s="110">
        <v>293121</v>
      </c>
      <c r="BA48" s="110">
        <v>1242191</v>
      </c>
      <c r="BB48" s="110">
        <v>51056</v>
      </c>
      <c r="BC48" s="110">
        <v>42463</v>
      </c>
      <c r="BD48" s="110">
        <v>537349</v>
      </c>
      <c r="BE48" s="110">
        <v>0</v>
      </c>
      <c r="BF48" s="110">
        <v>189992</v>
      </c>
      <c r="BG48" s="110">
        <f t="shared" si="13"/>
        <v>4501471</v>
      </c>
      <c r="BH48" s="110">
        <f t="shared" ref="BH48:BV48" si="111">SUM(D48,AF48)</f>
        <v>7592203</v>
      </c>
      <c r="BI48" s="110">
        <f t="shared" si="111"/>
        <v>7577766</v>
      </c>
      <c r="BJ48" s="110">
        <f t="shared" si="111"/>
        <v>4256</v>
      </c>
      <c r="BK48" s="110">
        <f t="shared" si="111"/>
        <v>6958245</v>
      </c>
      <c r="BL48" s="110">
        <f t="shared" si="111"/>
        <v>71917</v>
      </c>
      <c r="BM48" s="110">
        <f t="shared" si="111"/>
        <v>543348</v>
      </c>
      <c r="BN48" s="110">
        <f t="shared" si="111"/>
        <v>14437</v>
      </c>
      <c r="BO48" s="111">
        <f t="shared" si="111"/>
        <v>169931</v>
      </c>
      <c r="BP48" s="110">
        <f t="shared" si="111"/>
        <v>21884085</v>
      </c>
      <c r="BQ48" s="110">
        <f t="shared" si="111"/>
        <v>5328707</v>
      </c>
      <c r="BR48" s="110">
        <f t="shared" si="111"/>
        <v>2380961</v>
      </c>
      <c r="BS48" s="110">
        <f t="shared" si="111"/>
        <v>1895283</v>
      </c>
      <c r="BT48" s="110">
        <f t="shared" si="111"/>
        <v>931681</v>
      </c>
      <c r="BU48" s="110">
        <f t="shared" si="111"/>
        <v>120782</v>
      </c>
      <c r="BV48" s="110">
        <f t="shared" si="111"/>
        <v>5349131</v>
      </c>
      <c r="BW48" s="110">
        <f t="shared" ref="BW48:CF48" si="112">SUM(S48,AU48)</f>
        <v>388039</v>
      </c>
      <c r="BX48" s="110">
        <f t="shared" si="112"/>
        <v>4600956</v>
      </c>
      <c r="BY48" s="110">
        <f t="shared" si="112"/>
        <v>360136</v>
      </c>
      <c r="BZ48" s="110">
        <f t="shared" si="112"/>
        <v>72612</v>
      </c>
      <c r="CA48" s="110">
        <f t="shared" si="112"/>
        <v>11111624</v>
      </c>
      <c r="CB48" s="110">
        <f t="shared" si="112"/>
        <v>4153978</v>
      </c>
      <c r="CC48" s="110">
        <f t="shared" si="112"/>
        <v>5574748</v>
      </c>
      <c r="CD48" s="110">
        <f t="shared" si="112"/>
        <v>615530</v>
      </c>
      <c r="CE48" s="110">
        <f t="shared" si="112"/>
        <v>767368</v>
      </c>
      <c r="CF48" s="111">
        <f t="shared" si="112"/>
        <v>3461838</v>
      </c>
      <c r="CG48" s="110">
        <f t="shared" si="110"/>
        <v>22011</v>
      </c>
      <c r="CH48" s="110">
        <f t="shared" si="110"/>
        <v>2863102</v>
      </c>
      <c r="CI48" s="110">
        <f t="shared" si="110"/>
        <v>32339390</v>
      </c>
    </row>
    <row r="49" spans="1:87" s="112" customFormat="1" ht="12.75" customHeight="1">
      <c r="A49" s="108" t="s">
        <v>653</v>
      </c>
      <c r="B49" s="109" t="s">
        <v>654</v>
      </c>
      <c r="C49" s="108" t="s">
        <v>394</v>
      </c>
      <c r="D49" s="110">
        <f t="shared" si="0"/>
        <v>2492403</v>
      </c>
      <c r="E49" s="110">
        <f t="shared" si="1"/>
        <v>2268879</v>
      </c>
      <c r="F49" s="110">
        <v>4616</v>
      </c>
      <c r="G49" s="110">
        <v>1998538</v>
      </c>
      <c r="H49" s="110">
        <v>226615</v>
      </c>
      <c r="I49" s="110">
        <v>39110</v>
      </c>
      <c r="J49" s="110">
        <v>223524</v>
      </c>
      <c r="K49" s="110">
        <v>965923</v>
      </c>
      <c r="L49" s="110">
        <f t="shared" si="2"/>
        <v>16954418</v>
      </c>
      <c r="M49" s="110">
        <f t="shared" si="3"/>
        <v>4214552</v>
      </c>
      <c r="N49" s="110">
        <v>1363958</v>
      </c>
      <c r="O49" s="110">
        <v>1513043</v>
      </c>
      <c r="P49" s="110">
        <v>1202274</v>
      </c>
      <c r="Q49" s="110">
        <v>135277</v>
      </c>
      <c r="R49" s="110">
        <f t="shared" si="4"/>
        <v>4835071</v>
      </c>
      <c r="S49" s="110">
        <v>445206</v>
      </c>
      <c r="T49" s="110">
        <v>4142405</v>
      </c>
      <c r="U49" s="110">
        <v>247460</v>
      </c>
      <c r="V49" s="110">
        <v>60876</v>
      </c>
      <c r="W49" s="110">
        <f t="shared" si="5"/>
        <v>7808231</v>
      </c>
      <c r="X49" s="110">
        <v>3293717</v>
      </c>
      <c r="Y49" s="110">
        <v>3560238</v>
      </c>
      <c r="Z49" s="110">
        <v>773505</v>
      </c>
      <c r="AA49" s="110">
        <v>180771</v>
      </c>
      <c r="AB49" s="110">
        <v>6183646</v>
      </c>
      <c r="AC49" s="110">
        <v>35688</v>
      </c>
      <c r="AD49" s="110">
        <v>1521945</v>
      </c>
      <c r="AE49" s="110">
        <f t="shared" si="6"/>
        <v>20968766</v>
      </c>
      <c r="AF49" s="110">
        <f t="shared" si="7"/>
        <v>667891</v>
      </c>
      <c r="AG49" s="110">
        <f t="shared" si="8"/>
        <v>652059</v>
      </c>
      <c r="AH49" s="110">
        <v>0</v>
      </c>
      <c r="AI49" s="110">
        <v>263537</v>
      </c>
      <c r="AJ49" s="110">
        <v>0</v>
      </c>
      <c r="AK49" s="110">
        <v>388522</v>
      </c>
      <c r="AL49" s="110">
        <v>15832</v>
      </c>
      <c r="AM49" s="110">
        <v>249119</v>
      </c>
      <c r="AN49" s="110">
        <f t="shared" si="9"/>
        <v>3074559</v>
      </c>
      <c r="AO49" s="110">
        <f t="shared" si="10"/>
        <v>646983</v>
      </c>
      <c r="AP49" s="110">
        <v>424455</v>
      </c>
      <c r="AQ49" s="110">
        <v>0</v>
      </c>
      <c r="AR49" s="110">
        <v>222528</v>
      </c>
      <c r="AS49" s="110">
        <v>0</v>
      </c>
      <c r="AT49" s="110">
        <f t="shared" si="11"/>
        <v>915530</v>
      </c>
      <c r="AU49" s="110">
        <v>17386</v>
      </c>
      <c r="AV49" s="110">
        <v>898144</v>
      </c>
      <c r="AW49" s="110">
        <v>0</v>
      </c>
      <c r="AX49" s="110">
        <v>0</v>
      </c>
      <c r="AY49" s="110">
        <f t="shared" si="12"/>
        <v>1507154</v>
      </c>
      <c r="AZ49" s="110">
        <v>298218</v>
      </c>
      <c r="BA49" s="110">
        <v>1095370</v>
      </c>
      <c r="BB49" s="110">
        <v>405</v>
      </c>
      <c r="BC49" s="110">
        <v>113161</v>
      </c>
      <c r="BD49" s="110">
        <v>1750353</v>
      </c>
      <c r="BE49" s="110">
        <v>4892</v>
      </c>
      <c r="BF49" s="110">
        <v>472522</v>
      </c>
      <c r="BG49" s="110">
        <f t="shared" si="13"/>
        <v>4214972</v>
      </c>
      <c r="BH49" s="110">
        <f t="shared" ref="BH49:BO49" si="113">SUM(D49,AF49)</f>
        <v>3160294</v>
      </c>
      <c r="BI49" s="110">
        <f t="shared" si="113"/>
        <v>2920938</v>
      </c>
      <c r="BJ49" s="110">
        <f t="shared" si="113"/>
        <v>4616</v>
      </c>
      <c r="BK49" s="110">
        <f t="shared" si="113"/>
        <v>2262075</v>
      </c>
      <c r="BL49" s="110">
        <f t="shared" si="113"/>
        <v>226615</v>
      </c>
      <c r="BM49" s="110">
        <f t="shared" si="113"/>
        <v>427632</v>
      </c>
      <c r="BN49" s="110">
        <f t="shared" si="113"/>
        <v>239356</v>
      </c>
      <c r="BO49" s="111">
        <f t="shared" si="113"/>
        <v>1215042</v>
      </c>
      <c r="BP49" s="110">
        <f t="shared" ref="BP49:CE49" si="114">SUM(L49,AN49)</f>
        <v>20028977</v>
      </c>
      <c r="BQ49" s="110">
        <f t="shared" si="114"/>
        <v>4861535</v>
      </c>
      <c r="BR49" s="110">
        <f t="shared" si="114"/>
        <v>1788413</v>
      </c>
      <c r="BS49" s="110">
        <f t="shared" si="114"/>
        <v>1513043</v>
      </c>
      <c r="BT49" s="110">
        <f t="shared" si="114"/>
        <v>1424802</v>
      </c>
      <c r="BU49" s="110">
        <f t="shared" si="114"/>
        <v>135277</v>
      </c>
      <c r="BV49" s="110">
        <f t="shared" si="114"/>
        <v>5750601</v>
      </c>
      <c r="BW49" s="110">
        <f t="shared" si="114"/>
        <v>462592</v>
      </c>
      <c r="BX49" s="110">
        <f t="shared" si="114"/>
        <v>5040549</v>
      </c>
      <c r="BY49" s="110">
        <f t="shared" si="114"/>
        <v>247460</v>
      </c>
      <c r="BZ49" s="110">
        <f t="shared" si="114"/>
        <v>60876</v>
      </c>
      <c r="CA49" s="110">
        <f t="shared" si="114"/>
        <v>9315385</v>
      </c>
      <c r="CB49" s="110">
        <f t="shared" si="114"/>
        <v>3591935</v>
      </c>
      <c r="CC49" s="110">
        <f t="shared" si="114"/>
        <v>4655608</v>
      </c>
      <c r="CD49" s="110">
        <f t="shared" si="114"/>
        <v>773910</v>
      </c>
      <c r="CE49" s="110">
        <f t="shared" si="114"/>
        <v>293932</v>
      </c>
      <c r="CF49" s="111">
        <f>SUM(AB49,BD49)</f>
        <v>7933999</v>
      </c>
      <c r="CG49" s="110">
        <f t="shared" si="110"/>
        <v>40580</v>
      </c>
      <c r="CH49" s="110">
        <f t="shared" si="110"/>
        <v>1994467</v>
      </c>
      <c r="CI49" s="110">
        <f t="shared" si="110"/>
        <v>25183738</v>
      </c>
    </row>
    <row r="50" spans="1:87" s="112" customFormat="1" ht="12.75" customHeight="1">
      <c r="A50" s="108" t="s">
        <v>661</v>
      </c>
      <c r="B50" s="109" t="s">
        <v>662</v>
      </c>
      <c r="C50" s="108" t="s">
        <v>357</v>
      </c>
      <c r="D50" s="110">
        <f t="shared" si="0"/>
        <v>250673</v>
      </c>
      <c r="E50" s="110">
        <f t="shared" si="1"/>
        <v>249730</v>
      </c>
      <c r="F50" s="110">
        <v>5230</v>
      </c>
      <c r="G50" s="110">
        <v>169936</v>
      </c>
      <c r="H50" s="110">
        <v>43560</v>
      </c>
      <c r="I50" s="110">
        <v>31004</v>
      </c>
      <c r="J50" s="110">
        <v>943</v>
      </c>
      <c r="K50" s="110">
        <v>57996</v>
      </c>
      <c r="L50" s="110">
        <f t="shared" si="2"/>
        <v>14147237</v>
      </c>
      <c r="M50" s="110">
        <f t="shared" si="3"/>
        <v>3261138</v>
      </c>
      <c r="N50" s="110">
        <v>1741540</v>
      </c>
      <c r="O50" s="110">
        <v>900626</v>
      </c>
      <c r="P50" s="110">
        <v>567734</v>
      </c>
      <c r="Q50" s="110">
        <v>51238</v>
      </c>
      <c r="R50" s="110">
        <f t="shared" si="4"/>
        <v>2241777</v>
      </c>
      <c r="S50" s="110">
        <v>359944</v>
      </c>
      <c r="T50" s="110">
        <v>1671471</v>
      </c>
      <c r="U50" s="110">
        <v>210362</v>
      </c>
      <c r="V50" s="110">
        <v>20665</v>
      </c>
      <c r="W50" s="110">
        <f t="shared" si="5"/>
        <v>8617879</v>
      </c>
      <c r="X50" s="110">
        <v>2968553</v>
      </c>
      <c r="Y50" s="110">
        <v>4874410</v>
      </c>
      <c r="Z50" s="110">
        <v>185303</v>
      </c>
      <c r="AA50" s="110">
        <v>589613</v>
      </c>
      <c r="AB50" s="110">
        <v>958156</v>
      </c>
      <c r="AC50" s="110">
        <v>5778</v>
      </c>
      <c r="AD50" s="110">
        <v>945562</v>
      </c>
      <c r="AE50" s="110">
        <f t="shared" si="6"/>
        <v>15343472</v>
      </c>
      <c r="AF50" s="110">
        <f t="shared" si="7"/>
        <v>1715975</v>
      </c>
      <c r="AG50" s="110">
        <f t="shared" si="8"/>
        <v>1692652</v>
      </c>
      <c r="AH50" s="110">
        <v>0</v>
      </c>
      <c r="AI50" s="110">
        <v>1692652</v>
      </c>
      <c r="AJ50" s="110">
        <v>0</v>
      </c>
      <c r="AK50" s="110">
        <v>0</v>
      </c>
      <c r="AL50" s="110">
        <v>23323</v>
      </c>
      <c r="AM50" s="110">
        <v>0</v>
      </c>
      <c r="AN50" s="110">
        <f t="shared" si="9"/>
        <v>2595235</v>
      </c>
      <c r="AO50" s="110">
        <f t="shared" si="10"/>
        <v>641672</v>
      </c>
      <c r="AP50" s="110">
        <v>363493</v>
      </c>
      <c r="AQ50" s="110">
        <v>90052</v>
      </c>
      <c r="AR50" s="110">
        <v>188127</v>
      </c>
      <c r="AS50" s="110">
        <v>0</v>
      </c>
      <c r="AT50" s="110">
        <f t="shared" si="11"/>
        <v>945084</v>
      </c>
      <c r="AU50" s="110">
        <v>49522</v>
      </c>
      <c r="AV50" s="110">
        <v>895562</v>
      </c>
      <c r="AW50" s="110">
        <v>0</v>
      </c>
      <c r="AX50" s="110">
        <v>840</v>
      </c>
      <c r="AY50" s="110">
        <f t="shared" si="12"/>
        <v>996962</v>
      </c>
      <c r="AZ50" s="110">
        <v>339984</v>
      </c>
      <c r="BA50" s="110">
        <v>635707</v>
      </c>
      <c r="BB50" s="110">
        <v>7355</v>
      </c>
      <c r="BC50" s="110">
        <v>13916</v>
      </c>
      <c r="BD50" s="110">
        <v>530559</v>
      </c>
      <c r="BE50" s="110">
        <v>10677</v>
      </c>
      <c r="BF50" s="110">
        <v>28236</v>
      </c>
      <c r="BG50" s="110">
        <f t="shared" si="13"/>
        <v>4339446</v>
      </c>
      <c r="BH50" s="110">
        <f t="shared" ref="BH50:BO50" si="115">SUM(D50,AF50)</f>
        <v>1966648</v>
      </c>
      <c r="BI50" s="110">
        <f t="shared" si="115"/>
        <v>1942382</v>
      </c>
      <c r="BJ50" s="110">
        <f t="shared" si="115"/>
        <v>5230</v>
      </c>
      <c r="BK50" s="110">
        <f t="shared" si="115"/>
        <v>1862588</v>
      </c>
      <c r="BL50" s="110">
        <f t="shared" si="115"/>
        <v>43560</v>
      </c>
      <c r="BM50" s="110">
        <f t="shared" si="115"/>
        <v>31004</v>
      </c>
      <c r="BN50" s="110">
        <f t="shared" si="115"/>
        <v>24266</v>
      </c>
      <c r="BO50" s="111">
        <f t="shared" si="115"/>
        <v>57996</v>
      </c>
      <c r="BP50" s="110">
        <f t="shared" ref="BP50:CE50" si="116">SUM(L50,AN50)</f>
        <v>16742472</v>
      </c>
      <c r="BQ50" s="110">
        <f t="shared" si="116"/>
        <v>3902810</v>
      </c>
      <c r="BR50" s="110">
        <f t="shared" si="116"/>
        <v>2105033</v>
      </c>
      <c r="BS50" s="110">
        <f t="shared" si="116"/>
        <v>990678</v>
      </c>
      <c r="BT50" s="110">
        <f t="shared" si="116"/>
        <v>755861</v>
      </c>
      <c r="BU50" s="110">
        <f t="shared" si="116"/>
        <v>51238</v>
      </c>
      <c r="BV50" s="110">
        <f t="shared" si="116"/>
        <v>3186861</v>
      </c>
      <c r="BW50" s="110">
        <f t="shared" si="116"/>
        <v>409466</v>
      </c>
      <c r="BX50" s="110">
        <f t="shared" si="116"/>
        <v>2567033</v>
      </c>
      <c r="BY50" s="110">
        <f t="shared" si="116"/>
        <v>210362</v>
      </c>
      <c r="BZ50" s="110">
        <f t="shared" si="116"/>
        <v>21505</v>
      </c>
      <c r="CA50" s="110">
        <f t="shared" si="116"/>
        <v>9614841</v>
      </c>
      <c r="CB50" s="110">
        <f t="shared" si="116"/>
        <v>3308537</v>
      </c>
      <c r="CC50" s="110">
        <f t="shared" si="116"/>
        <v>5510117</v>
      </c>
      <c r="CD50" s="110">
        <f t="shared" si="116"/>
        <v>192658</v>
      </c>
      <c r="CE50" s="110">
        <f t="shared" si="116"/>
        <v>603529</v>
      </c>
      <c r="CF50" s="111">
        <f>SUM(AB50,BD50)</f>
        <v>1488715</v>
      </c>
      <c r="CG50" s="110">
        <f t="shared" si="110"/>
        <v>16455</v>
      </c>
      <c r="CH50" s="110">
        <f t="shared" si="110"/>
        <v>973798</v>
      </c>
      <c r="CI50" s="110">
        <f t="shared" si="110"/>
        <v>19682918</v>
      </c>
    </row>
    <row r="51" spans="1:87" s="112" customFormat="1" ht="12.75" customHeight="1">
      <c r="A51" s="108" t="s">
        <v>666</v>
      </c>
      <c r="B51" s="109" t="s">
        <v>667</v>
      </c>
      <c r="C51" s="108" t="s">
        <v>369</v>
      </c>
      <c r="D51" s="110">
        <f t="shared" si="0"/>
        <v>267944</v>
      </c>
      <c r="E51" s="110">
        <f t="shared" si="1"/>
        <v>267944</v>
      </c>
      <c r="F51" s="110">
        <v>0</v>
      </c>
      <c r="G51" s="110">
        <v>85969</v>
      </c>
      <c r="H51" s="110">
        <v>27338</v>
      </c>
      <c r="I51" s="110">
        <v>154637</v>
      </c>
      <c r="J51" s="110">
        <v>0</v>
      </c>
      <c r="K51" s="110">
        <v>86364</v>
      </c>
      <c r="L51" s="110">
        <f t="shared" si="2"/>
        <v>12771780.020362902</v>
      </c>
      <c r="M51" s="110">
        <f t="shared" si="3"/>
        <v>2285357.0203629034</v>
      </c>
      <c r="N51" s="110">
        <v>973350.03487903229</v>
      </c>
      <c r="O51" s="110">
        <v>1050434</v>
      </c>
      <c r="P51" s="110">
        <v>200355.19129032257</v>
      </c>
      <c r="Q51" s="110">
        <v>61217.794193548383</v>
      </c>
      <c r="R51" s="110">
        <f t="shared" si="4"/>
        <v>1679941</v>
      </c>
      <c r="S51" s="110">
        <v>430259</v>
      </c>
      <c r="T51" s="110">
        <v>915510</v>
      </c>
      <c r="U51" s="110">
        <v>334172</v>
      </c>
      <c r="V51" s="110">
        <v>45871</v>
      </c>
      <c r="W51" s="110">
        <f t="shared" si="5"/>
        <v>8756826</v>
      </c>
      <c r="X51" s="110">
        <v>3905093</v>
      </c>
      <c r="Y51" s="110">
        <v>4121387</v>
      </c>
      <c r="Z51" s="110">
        <v>546473</v>
      </c>
      <c r="AA51" s="110">
        <v>183873</v>
      </c>
      <c r="AB51" s="110">
        <v>1229412</v>
      </c>
      <c r="AC51" s="110">
        <v>3785</v>
      </c>
      <c r="AD51" s="110">
        <v>662446</v>
      </c>
      <c r="AE51" s="110">
        <f t="shared" si="6"/>
        <v>13702170.020362902</v>
      </c>
      <c r="AF51" s="110">
        <f t="shared" si="7"/>
        <v>37512</v>
      </c>
      <c r="AG51" s="110">
        <f t="shared" si="8"/>
        <v>37200</v>
      </c>
      <c r="AH51" s="110">
        <v>6610</v>
      </c>
      <c r="AI51" s="110">
        <v>30590</v>
      </c>
      <c r="AJ51" s="110">
        <v>0</v>
      </c>
      <c r="AK51" s="110">
        <v>0</v>
      </c>
      <c r="AL51" s="110">
        <v>312</v>
      </c>
      <c r="AM51" s="110">
        <v>360</v>
      </c>
      <c r="AN51" s="110">
        <f t="shared" si="9"/>
        <v>2498369.7046370967</v>
      </c>
      <c r="AO51" s="110">
        <f t="shared" si="10"/>
        <v>304516.70463709679</v>
      </c>
      <c r="AP51" s="110">
        <v>227123.9104435484</v>
      </c>
      <c r="AQ51" s="110">
        <v>0</v>
      </c>
      <c r="AR51" s="110">
        <v>77392.794193548383</v>
      </c>
      <c r="AS51" s="110">
        <v>0</v>
      </c>
      <c r="AT51" s="110">
        <f t="shared" si="11"/>
        <v>990119</v>
      </c>
      <c r="AU51" s="110">
        <v>1582</v>
      </c>
      <c r="AV51" s="110">
        <v>988537</v>
      </c>
      <c r="AW51" s="110">
        <v>0</v>
      </c>
      <c r="AX51" s="110">
        <v>0</v>
      </c>
      <c r="AY51" s="110">
        <f t="shared" si="12"/>
        <v>1201693</v>
      </c>
      <c r="AZ51" s="110">
        <v>489835</v>
      </c>
      <c r="BA51" s="110">
        <v>448506</v>
      </c>
      <c r="BB51" s="110">
        <v>213537</v>
      </c>
      <c r="BC51" s="110">
        <v>49815</v>
      </c>
      <c r="BD51" s="110">
        <v>528625</v>
      </c>
      <c r="BE51" s="110">
        <v>2041</v>
      </c>
      <c r="BF51" s="110">
        <v>173674</v>
      </c>
      <c r="BG51" s="110">
        <f t="shared" si="13"/>
        <v>2709555.7046370967</v>
      </c>
      <c r="BH51" s="110">
        <f t="shared" ref="BH51:BO51" si="117">SUM(D51,AF51)</f>
        <v>305456</v>
      </c>
      <c r="BI51" s="110">
        <f t="shared" si="117"/>
        <v>305144</v>
      </c>
      <c r="BJ51" s="110">
        <f t="shared" si="117"/>
        <v>6610</v>
      </c>
      <c r="BK51" s="110">
        <f t="shared" si="117"/>
        <v>116559</v>
      </c>
      <c r="BL51" s="110">
        <f t="shared" si="117"/>
        <v>27338</v>
      </c>
      <c r="BM51" s="110">
        <f t="shared" si="117"/>
        <v>154637</v>
      </c>
      <c r="BN51" s="110">
        <f t="shared" si="117"/>
        <v>312</v>
      </c>
      <c r="BO51" s="111">
        <f t="shared" si="117"/>
        <v>86724</v>
      </c>
      <c r="BP51" s="110">
        <f t="shared" ref="BP51:CE51" si="118">SUM(L51,AN51)</f>
        <v>15270149.725</v>
      </c>
      <c r="BQ51" s="110">
        <f t="shared" si="118"/>
        <v>2589873.7250000001</v>
      </c>
      <c r="BR51" s="110">
        <f t="shared" si="118"/>
        <v>1200473.9453225806</v>
      </c>
      <c r="BS51" s="110">
        <f t="shared" si="118"/>
        <v>1050434</v>
      </c>
      <c r="BT51" s="110">
        <f t="shared" si="118"/>
        <v>277747.98548387096</v>
      </c>
      <c r="BU51" s="110">
        <f t="shared" si="118"/>
        <v>61217.794193548383</v>
      </c>
      <c r="BV51" s="110">
        <f t="shared" si="118"/>
        <v>2670060</v>
      </c>
      <c r="BW51" s="110">
        <f t="shared" si="118"/>
        <v>431841</v>
      </c>
      <c r="BX51" s="110">
        <f t="shared" si="118"/>
        <v>1904047</v>
      </c>
      <c r="BY51" s="110">
        <f t="shared" si="118"/>
        <v>334172</v>
      </c>
      <c r="BZ51" s="110">
        <f t="shared" si="118"/>
        <v>45871</v>
      </c>
      <c r="CA51" s="110">
        <f t="shared" si="118"/>
        <v>9958519</v>
      </c>
      <c r="CB51" s="110">
        <f t="shared" si="118"/>
        <v>4394928</v>
      </c>
      <c r="CC51" s="110">
        <f t="shared" si="118"/>
        <v>4569893</v>
      </c>
      <c r="CD51" s="110">
        <f t="shared" si="118"/>
        <v>760010</v>
      </c>
      <c r="CE51" s="110">
        <f t="shared" si="118"/>
        <v>233688</v>
      </c>
      <c r="CF51" s="111">
        <f>SUM(AB51,BD51)</f>
        <v>1758037</v>
      </c>
      <c r="CG51" s="110">
        <f t="shared" si="110"/>
        <v>5826</v>
      </c>
      <c r="CH51" s="110">
        <f t="shared" si="110"/>
        <v>836120</v>
      </c>
      <c r="CI51" s="110">
        <f t="shared" si="110"/>
        <v>16411725.725</v>
      </c>
    </row>
    <row r="52" spans="1:87" s="112" customFormat="1" ht="12.75" customHeight="1">
      <c r="A52" s="108" t="s">
        <v>675</v>
      </c>
      <c r="B52" s="109" t="s">
        <v>676</v>
      </c>
      <c r="C52" s="108" t="s">
        <v>377</v>
      </c>
      <c r="D52" s="110">
        <f t="shared" si="0"/>
        <v>6516087</v>
      </c>
      <c r="E52" s="110">
        <f t="shared" si="1"/>
        <v>6482709</v>
      </c>
      <c r="F52" s="110">
        <v>0</v>
      </c>
      <c r="G52" s="110">
        <v>3890346</v>
      </c>
      <c r="H52" s="110">
        <v>2458098</v>
      </c>
      <c r="I52" s="110">
        <v>134265</v>
      </c>
      <c r="J52" s="110">
        <v>33378</v>
      </c>
      <c r="K52" s="110">
        <v>1278981</v>
      </c>
      <c r="L52" s="110">
        <f t="shared" si="2"/>
        <v>16498139</v>
      </c>
      <c r="M52" s="110">
        <f t="shared" si="3"/>
        <v>3003640</v>
      </c>
      <c r="N52" s="110">
        <v>1045524</v>
      </c>
      <c r="O52" s="110">
        <v>1488902</v>
      </c>
      <c r="P52" s="110">
        <v>375067</v>
      </c>
      <c r="Q52" s="110">
        <v>94147</v>
      </c>
      <c r="R52" s="110">
        <f t="shared" si="4"/>
        <v>4375458</v>
      </c>
      <c r="S52" s="110">
        <v>455813</v>
      </c>
      <c r="T52" s="110">
        <v>3519602</v>
      </c>
      <c r="U52" s="110">
        <v>400043</v>
      </c>
      <c r="V52" s="110">
        <v>96520</v>
      </c>
      <c r="W52" s="110">
        <f t="shared" si="5"/>
        <v>9017049</v>
      </c>
      <c r="X52" s="110">
        <v>3271746</v>
      </c>
      <c r="Y52" s="110">
        <v>5121661</v>
      </c>
      <c r="Z52" s="110">
        <v>363041</v>
      </c>
      <c r="AA52" s="110">
        <v>260601</v>
      </c>
      <c r="AB52" s="110">
        <v>3313850</v>
      </c>
      <c r="AC52" s="110">
        <v>5472</v>
      </c>
      <c r="AD52" s="110">
        <v>401364</v>
      </c>
      <c r="AE52" s="110">
        <f t="shared" si="6"/>
        <v>23415590</v>
      </c>
      <c r="AF52" s="110">
        <f t="shared" si="7"/>
        <v>2016330</v>
      </c>
      <c r="AG52" s="110">
        <f t="shared" si="8"/>
        <v>2000030</v>
      </c>
      <c r="AH52" s="110">
        <v>0</v>
      </c>
      <c r="AI52" s="110">
        <v>2000030</v>
      </c>
      <c r="AJ52" s="110">
        <v>0</v>
      </c>
      <c r="AK52" s="110">
        <v>0</v>
      </c>
      <c r="AL52" s="110">
        <v>16300</v>
      </c>
      <c r="AM52" s="110">
        <v>0</v>
      </c>
      <c r="AN52" s="110">
        <f t="shared" si="9"/>
        <v>3691013</v>
      </c>
      <c r="AO52" s="110">
        <f t="shared" si="10"/>
        <v>600010</v>
      </c>
      <c r="AP52" s="110">
        <v>276519</v>
      </c>
      <c r="AQ52" s="110">
        <v>120911</v>
      </c>
      <c r="AR52" s="110">
        <v>173698</v>
      </c>
      <c r="AS52" s="110">
        <v>28882</v>
      </c>
      <c r="AT52" s="110">
        <f t="shared" si="11"/>
        <v>1254820</v>
      </c>
      <c r="AU52" s="110">
        <v>27477</v>
      </c>
      <c r="AV52" s="110">
        <v>974511</v>
      </c>
      <c r="AW52" s="110">
        <v>252832</v>
      </c>
      <c r="AX52" s="110">
        <v>9762</v>
      </c>
      <c r="AY52" s="110">
        <f t="shared" si="12"/>
        <v>1826421</v>
      </c>
      <c r="AZ52" s="110">
        <v>424524</v>
      </c>
      <c r="BA52" s="110">
        <v>1220177</v>
      </c>
      <c r="BB52" s="110">
        <v>34679</v>
      </c>
      <c r="BC52" s="110">
        <v>147041</v>
      </c>
      <c r="BD52" s="110">
        <v>1042714</v>
      </c>
      <c r="BE52" s="110">
        <v>0</v>
      </c>
      <c r="BF52" s="110">
        <v>194888</v>
      </c>
      <c r="BG52" s="110">
        <f t="shared" si="13"/>
        <v>5902231</v>
      </c>
      <c r="BH52" s="110">
        <f t="shared" ref="BH52:BO52" si="119">SUM(D52,AF52)</f>
        <v>8532417</v>
      </c>
      <c r="BI52" s="110">
        <f t="shared" si="119"/>
        <v>8482739</v>
      </c>
      <c r="BJ52" s="110">
        <f t="shared" si="119"/>
        <v>0</v>
      </c>
      <c r="BK52" s="110">
        <f t="shared" si="119"/>
        <v>5890376</v>
      </c>
      <c r="BL52" s="110">
        <f t="shared" si="119"/>
        <v>2458098</v>
      </c>
      <c r="BM52" s="110">
        <f t="shared" si="119"/>
        <v>134265</v>
      </c>
      <c r="BN52" s="110">
        <f t="shared" si="119"/>
        <v>49678</v>
      </c>
      <c r="BO52" s="111">
        <f t="shared" si="119"/>
        <v>1278981</v>
      </c>
      <c r="BP52" s="110">
        <f t="shared" ref="BP52:BZ52" si="120">SUM(L52,AN52)</f>
        <v>20189152</v>
      </c>
      <c r="BQ52" s="110">
        <f t="shared" si="120"/>
        <v>3603650</v>
      </c>
      <c r="BR52" s="110">
        <f t="shared" si="120"/>
        <v>1322043</v>
      </c>
      <c r="BS52" s="110">
        <f t="shared" si="120"/>
        <v>1609813</v>
      </c>
      <c r="BT52" s="110">
        <f t="shared" si="120"/>
        <v>548765</v>
      </c>
      <c r="BU52" s="110">
        <f t="shared" si="120"/>
        <v>123029</v>
      </c>
      <c r="BV52" s="110">
        <f t="shared" si="120"/>
        <v>5630278</v>
      </c>
      <c r="BW52" s="110">
        <f t="shared" si="120"/>
        <v>483290</v>
      </c>
      <c r="BX52" s="110">
        <f t="shared" si="120"/>
        <v>4494113</v>
      </c>
      <c r="BY52" s="110">
        <f t="shared" si="120"/>
        <v>652875</v>
      </c>
      <c r="BZ52" s="110">
        <f t="shared" si="120"/>
        <v>106282</v>
      </c>
      <c r="CA52" s="110">
        <f t="shared" ref="CA52:CI52" si="121">SUM(W52,AY52)</f>
        <v>10843470</v>
      </c>
      <c r="CB52" s="110">
        <f t="shared" si="121"/>
        <v>3696270</v>
      </c>
      <c r="CC52" s="110">
        <f t="shared" si="121"/>
        <v>6341838</v>
      </c>
      <c r="CD52" s="110">
        <f t="shared" si="121"/>
        <v>397720</v>
      </c>
      <c r="CE52" s="110">
        <f t="shared" si="121"/>
        <v>407642</v>
      </c>
      <c r="CF52" s="111">
        <f t="shared" si="121"/>
        <v>4356564</v>
      </c>
      <c r="CG52" s="110">
        <f t="shared" si="121"/>
        <v>5472</v>
      </c>
      <c r="CH52" s="110">
        <f t="shared" si="121"/>
        <v>596252</v>
      </c>
      <c r="CI52" s="110">
        <f t="shared" si="121"/>
        <v>29317821</v>
      </c>
    </row>
    <row r="53" spans="1:87" s="112" customFormat="1" ht="12.75" customHeight="1">
      <c r="A53" s="108" t="s">
        <v>683</v>
      </c>
      <c r="B53" s="109" t="s">
        <v>684</v>
      </c>
      <c r="C53" s="108" t="s">
        <v>357</v>
      </c>
      <c r="D53" s="110">
        <f t="shared" si="0"/>
        <v>3501658</v>
      </c>
      <c r="E53" s="110">
        <f t="shared" si="1"/>
        <v>3485890</v>
      </c>
      <c r="F53" s="110">
        <v>5778</v>
      </c>
      <c r="G53" s="110">
        <v>2576518</v>
      </c>
      <c r="H53" s="110">
        <v>676280</v>
      </c>
      <c r="I53" s="110">
        <v>227314</v>
      </c>
      <c r="J53" s="110">
        <v>15768</v>
      </c>
      <c r="K53" s="110">
        <v>161693</v>
      </c>
      <c r="L53" s="110">
        <f t="shared" si="2"/>
        <v>14663126</v>
      </c>
      <c r="M53" s="110">
        <f t="shared" si="3"/>
        <v>2391788</v>
      </c>
      <c r="N53" s="110">
        <v>1457934</v>
      </c>
      <c r="O53" s="110">
        <v>508354</v>
      </c>
      <c r="P53" s="110">
        <v>382162</v>
      </c>
      <c r="Q53" s="110">
        <v>43338</v>
      </c>
      <c r="R53" s="110">
        <f t="shared" si="4"/>
        <v>5771738</v>
      </c>
      <c r="S53" s="110">
        <v>688144</v>
      </c>
      <c r="T53" s="110">
        <v>4856762</v>
      </c>
      <c r="U53" s="110">
        <v>226832</v>
      </c>
      <c r="V53" s="110">
        <v>47822</v>
      </c>
      <c r="W53" s="110">
        <f t="shared" si="5"/>
        <v>6432452</v>
      </c>
      <c r="X53" s="110">
        <v>3063751</v>
      </c>
      <c r="Y53" s="110">
        <v>2246891</v>
      </c>
      <c r="Z53" s="110">
        <v>521762</v>
      </c>
      <c r="AA53" s="110">
        <v>600048</v>
      </c>
      <c r="AB53" s="110">
        <v>4883915</v>
      </c>
      <c r="AC53" s="110">
        <v>19326</v>
      </c>
      <c r="AD53" s="110">
        <v>1163854</v>
      </c>
      <c r="AE53" s="110">
        <f t="shared" si="6"/>
        <v>19328638</v>
      </c>
      <c r="AF53" s="110">
        <f t="shared" si="7"/>
        <v>39226</v>
      </c>
      <c r="AG53" s="110">
        <f t="shared" si="8"/>
        <v>39226</v>
      </c>
      <c r="AH53" s="110">
        <v>0</v>
      </c>
      <c r="AI53" s="110">
        <v>0</v>
      </c>
      <c r="AJ53" s="110">
        <v>0</v>
      </c>
      <c r="AK53" s="110">
        <v>39226</v>
      </c>
      <c r="AL53" s="110">
        <v>0</v>
      </c>
      <c r="AM53" s="110">
        <v>0</v>
      </c>
      <c r="AN53" s="110">
        <f t="shared" si="9"/>
        <v>905402</v>
      </c>
      <c r="AO53" s="110">
        <f t="shared" si="10"/>
        <v>169449</v>
      </c>
      <c r="AP53" s="110">
        <v>136933</v>
      </c>
      <c r="AQ53" s="110">
        <v>221</v>
      </c>
      <c r="AR53" s="110">
        <v>11894</v>
      </c>
      <c r="AS53" s="110">
        <v>20401</v>
      </c>
      <c r="AT53" s="110">
        <f t="shared" si="11"/>
        <v>290523</v>
      </c>
      <c r="AU53" s="110">
        <v>825</v>
      </c>
      <c r="AV53" s="110">
        <v>289698</v>
      </c>
      <c r="AW53" s="110">
        <v>0</v>
      </c>
      <c r="AX53" s="110">
        <v>0</v>
      </c>
      <c r="AY53" s="110">
        <f t="shared" si="12"/>
        <v>445430</v>
      </c>
      <c r="AZ53" s="110">
        <v>323</v>
      </c>
      <c r="BA53" s="110">
        <v>376516</v>
      </c>
      <c r="BB53" s="110">
        <v>8150</v>
      </c>
      <c r="BC53" s="110">
        <v>60441</v>
      </c>
      <c r="BD53" s="110">
        <v>599831</v>
      </c>
      <c r="BE53" s="110">
        <v>0</v>
      </c>
      <c r="BF53" s="110">
        <v>119562</v>
      </c>
      <c r="BG53" s="110">
        <f t="shared" si="13"/>
        <v>1064190</v>
      </c>
      <c r="BH53" s="110">
        <f t="shared" ref="BH53:BO53" si="122">SUM(D53,AF53)</f>
        <v>3540884</v>
      </c>
      <c r="BI53" s="110">
        <f t="shared" si="122"/>
        <v>3525116</v>
      </c>
      <c r="BJ53" s="110">
        <f t="shared" si="122"/>
        <v>5778</v>
      </c>
      <c r="BK53" s="110">
        <f t="shared" si="122"/>
        <v>2576518</v>
      </c>
      <c r="BL53" s="110">
        <f t="shared" si="122"/>
        <v>676280</v>
      </c>
      <c r="BM53" s="110">
        <f t="shared" si="122"/>
        <v>266540</v>
      </c>
      <c r="BN53" s="110">
        <f t="shared" si="122"/>
        <v>15768</v>
      </c>
      <c r="BO53" s="111">
        <f t="shared" si="122"/>
        <v>161693</v>
      </c>
      <c r="BP53" s="110">
        <f t="shared" ref="BP53:CA53" si="123">SUM(L53,AN53)</f>
        <v>15568528</v>
      </c>
      <c r="BQ53" s="110">
        <f t="shared" si="123"/>
        <v>2561237</v>
      </c>
      <c r="BR53" s="110">
        <f t="shared" si="123"/>
        <v>1594867</v>
      </c>
      <c r="BS53" s="110">
        <f t="shared" si="123"/>
        <v>508575</v>
      </c>
      <c r="BT53" s="110">
        <f t="shared" si="123"/>
        <v>394056</v>
      </c>
      <c r="BU53" s="110">
        <f t="shared" si="123"/>
        <v>63739</v>
      </c>
      <c r="BV53" s="110">
        <f t="shared" si="123"/>
        <v>6062261</v>
      </c>
      <c r="BW53" s="110">
        <f t="shared" si="123"/>
        <v>688969</v>
      </c>
      <c r="BX53" s="110">
        <f t="shared" si="123"/>
        <v>5146460</v>
      </c>
      <c r="BY53" s="110">
        <f t="shared" si="123"/>
        <v>226832</v>
      </c>
      <c r="BZ53" s="110">
        <f t="shared" si="123"/>
        <v>47822</v>
      </c>
      <c r="CA53" s="110">
        <f t="shared" si="123"/>
        <v>6877882</v>
      </c>
      <c r="CB53" s="110">
        <f t="shared" ref="CB53:CI53" si="124">SUM(X53,AZ53)</f>
        <v>3064074</v>
      </c>
      <c r="CC53" s="110">
        <f t="shared" si="124"/>
        <v>2623407</v>
      </c>
      <c r="CD53" s="110">
        <f t="shared" si="124"/>
        <v>529912</v>
      </c>
      <c r="CE53" s="110">
        <f t="shared" si="124"/>
        <v>660489</v>
      </c>
      <c r="CF53" s="111">
        <f t="shared" si="124"/>
        <v>5483746</v>
      </c>
      <c r="CG53" s="110">
        <f t="shared" si="124"/>
        <v>19326</v>
      </c>
      <c r="CH53" s="110">
        <f t="shared" si="124"/>
        <v>1283416</v>
      </c>
      <c r="CI53" s="110">
        <f t="shared" si="124"/>
        <v>20392828</v>
      </c>
    </row>
    <row r="54" spans="1:87" s="112" customFormat="1" ht="12.75" customHeight="1">
      <c r="A54" s="108" t="s">
        <v>698</v>
      </c>
      <c r="B54" s="109" t="s">
        <v>699</v>
      </c>
      <c r="C54" s="108" t="s">
        <v>700</v>
      </c>
      <c r="D54" s="110">
        <f t="shared" ref="D54:AI54" si="125">SUM(D7:D53)</f>
        <v>359695437</v>
      </c>
      <c r="E54" s="110">
        <f t="shared" si="125"/>
        <v>354883974</v>
      </c>
      <c r="F54" s="110">
        <f t="shared" si="125"/>
        <v>3183855</v>
      </c>
      <c r="G54" s="110">
        <f t="shared" si="125"/>
        <v>303814213</v>
      </c>
      <c r="H54" s="110">
        <f t="shared" si="125"/>
        <v>38734800</v>
      </c>
      <c r="I54" s="110">
        <f t="shared" si="125"/>
        <v>9151106</v>
      </c>
      <c r="J54" s="110">
        <f t="shared" si="125"/>
        <v>4811463</v>
      </c>
      <c r="K54" s="110">
        <f t="shared" si="125"/>
        <v>51678099</v>
      </c>
      <c r="L54" s="110">
        <f t="shared" si="125"/>
        <v>1503757449.0203629</v>
      </c>
      <c r="M54" s="110">
        <f t="shared" si="125"/>
        <v>372562146.02036291</v>
      </c>
      <c r="N54" s="110">
        <f t="shared" si="125"/>
        <v>142120057.03487903</v>
      </c>
      <c r="O54" s="110">
        <f t="shared" si="125"/>
        <v>169419498</v>
      </c>
      <c r="P54" s="110">
        <f t="shared" si="125"/>
        <v>55610994.191290319</v>
      </c>
      <c r="Q54" s="110">
        <f t="shared" si="125"/>
        <v>5411596.7941935482</v>
      </c>
      <c r="R54" s="110">
        <f t="shared" si="125"/>
        <v>325466824</v>
      </c>
      <c r="S54" s="110">
        <f t="shared" si="125"/>
        <v>56719595</v>
      </c>
      <c r="T54" s="110">
        <f t="shared" si="125"/>
        <v>240598038</v>
      </c>
      <c r="U54" s="110">
        <f t="shared" si="125"/>
        <v>28149191</v>
      </c>
      <c r="V54" s="110">
        <f t="shared" si="125"/>
        <v>5842592</v>
      </c>
      <c r="W54" s="110">
        <f t="shared" si="125"/>
        <v>798577916</v>
      </c>
      <c r="X54" s="110">
        <f t="shared" si="125"/>
        <v>357373659</v>
      </c>
      <c r="Y54" s="110">
        <f t="shared" si="125"/>
        <v>366214077</v>
      </c>
      <c r="Z54" s="110">
        <f t="shared" si="125"/>
        <v>50387347</v>
      </c>
      <c r="AA54" s="110">
        <f t="shared" si="125"/>
        <v>24602833</v>
      </c>
      <c r="AB54" s="110">
        <f t="shared" si="125"/>
        <v>254009370</v>
      </c>
      <c r="AC54" s="110">
        <f t="shared" si="125"/>
        <v>1307971</v>
      </c>
      <c r="AD54" s="110">
        <f t="shared" si="125"/>
        <v>110997714</v>
      </c>
      <c r="AE54" s="110">
        <f t="shared" si="125"/>
        <v>1974450600.0203629</v>
      </c>
      <c r="AF54" s="110">
        <f t="shared" si="125"/>
        <v>31064385</v>
      </c>
      <c r="AG54" s="110">
        <f t="shared" si="125"/>
        <v>30603618</v>
      </c>
      <c r="AH54" s="110">
        <f t="shared" si="125"/>
        <v>118535</v>
      </c>
      <c r="AI54" s="110">
        <f t="shared" si="125"/>
        <v>27287906</v>
      </c>
      <c r="AJ54" s="110">
        <f t="shared" ref="AJ54:BO54" si="126">SUM(AJ7:AJ53)</f>
        <v>2081192</v>
      </c>
      <c r="AK54" s="110">
        <f t="shared" si="126"/>
        <v>1115985</v>
      </c>
      <c r="AL54" s="110">
        <f t="shared" si="126"/>
        <v>460767</v>
      </c>
      <c r="AM54" s="110">
        <f t="shared" si="126"/>
        <v>2981503</v>
      </c>
      <c r="AN54" s="110">
        <f t="shared" si="126"/>
        <v>172666922.70463711</v>
      </c>
      <c r="AO54" s="110">
        <f t="shared" si="126"/>
        <v>36457021.704637095</v>
      </c>
      <c r="AP54" s="110">
        <f t="shared" si="126"/>
        <v>21831825.910443548</v>
      </c>
      <c r="AQ54" s="110">
        <f t="shared" si="126"/>
        <v>6540690</v>
      </c>
      <c r="AR54" s="110">
        <f t="shared" si="126"/>
        <v>7773971.7941935482</v>
      </c>
      <c r="AS54" s="110">
        <f t="shared" si="126"/>
        <v>310534</v>
      </c>
      <c r="AT54" s="110">
        <f t="shared" si="126"/>
        <v>59446848</v>
      </c>
      <c r="AU54" s="110">
        <f t="shared" si="126"/>
        <v>2591696</v>
      </c>
      <c r="AV54" s="110">
        <f t="shared" si="126"/>
        <v>54812106</v>
      </c>
      <c r="AW54" s="110">
        <f t="shared" si="126"/>
        <v>2043046</v>
      </c>
      <c r="AX54" s="110">
        <f t="shared" si="126"/>
        <v>411092</v>
      </c>
      <c r="AY54" s="110">
        <f t="shared" si="126"/>
        <v>76254418</v>
      </c>
      <c r="AZ54" s="110">
        <f t="shared" si="126"/>
        <v>24916954</v>
      </c>
      <c r="BA54" s="110">
        <f t="shared" si="126"/>
        <v>42643128</v>
      </c>
      <c r="BB54" s="110">
        <f t="shared" si="126"/>
        <v>3214939</v>
      </c>
      <c r="BC54" s="110">
        <f t="shared" si="126"/>
        <v>5479397</v>
      </c>
      <c r="BD54" s="110">
        <f t="shared" si="126"/>
        <v>62110489</v>
      </c>
      <c r="BE54" s="110">
        <f t="shared" si="126"/>
        <v>97543</v>
      </c>
      <c r="BF54" s="110">
        <f t="shared" si="126"/>
        <v>14001387</v>
      </c>
      <c r="BG54" s="110">
        <f t="shared" si="126"/>
        <v>217732694.70463711</v>
      </c>
      <c r="BH54" s="110">
        <f t="shared" si="126"/>
        <v>390759822</v>
      </c>
      <c r="BI54" s="110">
        <f t="shared" si="126"/>
        <v>385487592</v>
      </c>
      <c r="BJ54" s="110">
        <f t="shared" si="126"/>
        <v>3302390</v>
      </c>
      <c r="BK54" s="110">
        <f t="shared" si="126"/>
        <v>331102119</v>
      </c>
      <c r="BL54" s="110">
        <f t="shared" si="126"/>
        <v>40815992</v>
      </c>
      <c r="BM54" s="110">
        <f t="shared" si="126"/>
        <v>10267091</v>
      </c>
      <c r="BN54" s="110">
        <f t="shared" si="126"/>
        <v>5272230</v>
      </c>
      <c r="BO54" s="111">
        <f t="shared" si="126"/>
        <v>54659602</v>
      </c>
      <c r="BP54" s="110">
        <f t="shared" ref="BP54:CI54" si="127">SUM(BP7:BP53)</f>
        <v>1676424371.7249999</v>
      </c>
      <c r="BQ54" s="110">
        <f t="shared" si="127"/>
        <v>409019167.72500002</v>
      </c>
      <c r="BR54" s="110">
        <f t="shared" si="127"/>
        <v>163951882.94532257</v>
      </c>
      <c r="BS54" s="110">
        <f t="shared" si="127"/>
        <v>175960188</v>
      </c>
      <c r="BT54" s="110">
        <f t="shared" si="127"/>
        <v>63384965.98548387</v>
      </c>
      <c r="BU54" s="110">
        <f t="shared" si="127"/>
        <v>5722130.7941935482</v>
      </c>
      <c r="BV54" s="110">
        <f t="shared" si="127"/>
        <v>384913672</v>
      </c>
      <c r="BW54" s="110">
        <f t="shared" si="127"/>
        <v>59311291</v>
      </c>
      <c r="BX54" s="110">
        <f t="shared" si="127"/>
        <v>295410144</v>
      </c>
      <c r="BY54" s="110">
        <f t="shared" si="127"/>
        <v>30192237</v>
      </c>
      <c r="BZ54" s="110">
        <f t="shared" si="127"/>
        <v>6253684</v>
      </c>
      <c r="CA54" s="110">
        <f t="shared" si="127"/>
        <v>874832334</v>
      </c>
      <c r="CB54" s="110">
        <f t="shared" si="127"/>
        <v>382290613</v>
      </c>
      <c r="CC54" s="110">
        <f t="shared" si="127"/>
        <v>408857205</v>
      </c>
      <c r="CD54" s="110">
        <f t="shared" si="127"/>
        <v>53602286</v>
      </c>
      <c r="CE54" s="110">
        <f t="shared" si="127"/>
        <v>30082230</v>
      </c>
      <c r="CF54" s="111">
        <f t="shared" si="127"/>
        <v>316119859</v>
      </c>
      <c r="CG54" s="110">
        <f t="shared" si="127"/>
        <v>1405514</v>
      </c>
      <c r="CH54" s="110">
        <f t="shared" si="127"/>
        <v>124999101</v>
      </c>
      <c r="CI54" s="110">
        <f t="shared" si="127"/>
        <v>2192183294.7249999</v>
      </c>
    </row>
  </sheetData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ゴシック,標準"&amp;14廃棄物処理事業経費（市区町村及び一部事務組合・広域連合の合計）【歳出】（平成29年度実績）</oddHeader>
  </headerFooter>
  <colBreaks count="2" manualBreakCount="2">
    <brk id="39" max="1048575" man="1"/>
    <brk id="6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8" customWidth="1"/>
    <col min="3" max="3" width="20.25" style="125" customWidth="1"/>
    <col min="4" max="9" width="13.875" style="127" customWidth="1"/>
    <col min="10" max="10" width="6.625" style="126" customWidth="1"/>
    <col min="11" max="11" width="35.625" style="125" customWidth="1"/>
    <col min="12" max="17" width="13.875" style="127" customWidth="1"/>
    <col min="18" max="18" width="6.625" style="126" customWidth="1"/>
    <col min="19" max="19" width="35.625" style="125" customWidth="1"/>
    <col min="20" max="25" width="13.875" style="127" customWidth="1"/>
    <col min="26" max="26" width="6.625" style="126" customWidth="1"/>
    <col min="27" max="27" width="35.625" style="125" customWidth="1"/>
    <col min="28" max="33" width="13.875" style="127" customWidth="1"/>
    <col min="34" max="34" width="6.625" style="126" customWidth="1"/>
    <col min="35" max="35" width="35.625" style="125" customWidth="1"/>
    <col min="36" max="41" width="13.875" style="127" customWidth="1"/>
    <col min="42" max="42" width="6.625" style="126" customWidth="1"/>
    <col min="43" max="43" width="35.625" style="125" customWidth="1"/>
    <col min="44" max="49" width="13.875" style="127" customWidth="1"/>
    <col min="50" max="50" width="6.625" style="126" customWidth="1"/>
    <col min="51" max="51" width="35.625" style="125" customWidth="1"/>
    <col min="52" max="52" width="14.125" style="127" customWidth="1"/>
    <col min="53" max="57" width="13.875" style="127" customWidth="1"/>
    <col min="58" max="16384" width="9" style="125"/>
  </cols>
  <sheetData>
    <row r="1" spans="1:57" s="119" customFormat="1" ht="17.25">
      <c r="A1" s="120" t="s">
        <v>708</v>
      </c>
      <c r="B1" s="121"/>
      <c r="C1" s="122"/>
      <c r="D1" s="122"/>
      <c r="E1" s="122"/>
      <c r="F1" s="122"/>
      <c r="G1" s="122"/>
      <c r="H1" s="122"/>
      <c r="I1" s="122"/>
      <c r="J1" s="123"/>
      <c r="K1" s="123"/>
      <c r="L1" s="123"/>
      <c r="M1" s="124"/>
      <c r="N1" s="123"/>
      <c r="O1" s="123"/>
      <c r="P1" s="123"/>
      <c r="Q1" s="123"/>
      <c r="R1" s="123"/>
      <c r="S1" s="123"/>
      <c r="T1" s="123"/>
      <c r="U1" s="124"/>
      <c r="V1" s="123"/>
      <c r="W1" s="123"/>
      <c r="X1" s="123"/>
      <c r="Y1" s="123"/>
      <c r="Z1" s="123"/>
      <c r="AA1" s="123"/>
      <c r="AB1" s="123"/>
      <c r="AC1" s="124"/>
      <c r="AD1" s="123"/>
      <c r="AE1" s="123"/>
      <c r="AF1" s="123"/>
      <c r="AG1" s="123"/>
      <c r="AH1" s="123"/>
      <c r="AI1" s="123"/>
      <c r="AJ1" s="123"/>
      <c r="AK1" s="124"/>
      <c r="AL1" s="123"/>
      <c r="AM1" s="123"/>
      <c r="AN1" s="123"/>
      <c r="AO1" s="123"/>
      <c r="AP1" s="123"/>
      <c r="AQ1" s="123"/>
      <c r="AR1" s="123"/>
      <c r="AS1" s="124"/>
      <c r="AT1" s="123"/>
      <c r="AU1" s="123"/>
      <c r="AV1" s="123"/>
      <c r="AW1" s="123"/>
      <c r="AX1" s="123"/>
      <c r="AY1" s="123"/>
      <c r="AZ1" s="123"/>
      <c r="BA1" s="124"/>
      <c r="BB1" s="123"/>
      <c r="BC1" s="123"/>
      <c r="BD1" s="123"/>
      <c r="BE1" s="123"/>
    </row>
    <row r="2" spans="1:57" s="33" customFormat="1" ht="13.5" customHeight="1">
      <c r="A2" s="156" t="s">
        <v>197</v>
      </c>
      <c r="B2" s="159" t="s">
        <v>192</v>
      </c>
      <c r="C2" s="162" t="s">
        <v>152</v>
      </c>
      <c r="D2" s="93" t="s">
        <v>246</v>
      </c>
      <c r="E2" s="94"/>
      <c r="F2" s="94"/>
      <c r="G2" s="94"/>
      <c r="H2" s="94"/>
      <c r="I2" s="94"/>
      <c r="J2" s="93" t="s">
        <v>247</v>
      </c>
      <c r="K2" s="37"/>
      <c r="L2" s="37"/>
      <c r="M2" s="37"/>
      <c r="N2" s="37"/>
      <c r="O2" s="37"/>
      <c r="P2" s="37"/>
      <c r="Q2" s="95"/>
      <c r="R2" s="93" t="s">
        <v>248</v>
      </c>
      <c r="S2" s="37"/>
      <c r="T2" s="37"/>
      <c r="U2" s="37"/>
      <c r="V2" s="37"/>
      <c r="W2" s="37"/>
      <c r="X2" s="37"/>
      <c r="Y2" s="95"/>
      <c r="Z2" s="93" t="s">
        <v>249</v>
      </c>
      <c r="AA2" s="37"/>
      <c r="AB2" s="37"/>
      <c r="AC2" s="37"/>
      <c r="AD2" s="37"/>
      <c r="AE2" s="37"/>
      <c r="AF2" s="37"/>
      <c r="AG2" s="95"/>
      <c r="AH2" s="93" t="s">
        <v>250</v>
      </c>
      <c r="AI2" s="37"/>
      <c r="AJ2" s="37"/>
      <c r="AK2" s="37"/>
      <c r="AL2" s="37"/>
      <c r="AM2" s="37"/>
      <c r="AN2" s="37"/>
      <c r="AO2" s="95"/>
      <c r="AP2" s="93" t="s">
        <v>251</v>
      </c>
      <c r="AQ2" s="37"/>
      <c r="AR2" s="37"/>
      <c r="AS2" s="37"/>
      <c r="AT2" s="37"/>
      <c r="AU2" s="37"/>
      <c r="AV2" s="37"/>
      <c r="AW2" s="95"/>
      <c r="AX2" s="93" t="s">
        <v>252</v>
      </c>
      <c r="AY2" s="37"/>
      <c r="AZ2" s="37"/>
      <c r="BA2" s="37"/>
      <c r="BB2" s="37"/>
      <c r="BC2" s="37"/>
      <c r="BD2" s="37"/>
      <c r="BE2" s="95"/>
    </row>
    <row r="3" spans="1:57" s="33" customFormat="1">
      <c r="A3" s="157"/>
      <c r="B3" s="160"/>
      <c r="C3" s="163"/>
      <c r="D3" s="93"/>
      <c r="E3" s="94"/>
      <c r="F3" s="96"/>
      <c r="G3" s="94"/>
      <c r="H3" s="94"/>
      <c r="I3" s="96"/>
      <c r="J3" s="97"/>
      <c r="K3" s="38"/>
      <c r="L3" s="37"/>
      <c r="M3" s="37"/>
      <c r="N3" s="38"/>
      <c r="O3" s="37"/>
      <c r="P3" s="37"/>
      <c r="Q3" s="98"/>
      <c r="R3" s="97"/>
      <c r="S3" s="38"/>
      <c r="T3" s="37"/>
      <c r="U3" s="37"/>
      <c r="V3" s="38"/>
      <c r="W3" s="37"/>
      <c r="X3" s="37"/>
      <c r="Y3" s="98"/>
      <c r="Z3" s="97"/>
      <c r="AA3" s="38"/>
      <c r="AB3" s="37"/>
      <c r="AC3" s="37"/>
      <c r="AD3" s="38"/>
      <c r="AE3" s="37"/>
      <c r="AF3" s="37"/>
      <c r="AG3" s="98"/>
      <c r="AH3" s="97"/>
      <c r="AI3" s="38"/>
      <c r="AJ3" s="37"/>
      <c r="AK3" s="37"/>
      <c r="AL3" s="38"/>
      <c r="AM3" s="37"/>
      <c r="AN3" s="37"/>
      <c r="AO3" s="98"/>
      <c r="AP3" s="97"/>
      <c r="AQ3" s="38"/>
      <c r="AR3" s="37"/>
      <c r="AS3" s="37"/>
      <c r="AT3" s="38"/>
      <c r="AU3" s="37"/>
      <c r="AV3" s="37"/>
      <c r="AW3" s="98"/>
      <c r="AX3" s="97"/>
      <c r="AY3" s="38"/>
      <c r="AZ3" s="37"/>
      <c r="BA3" s="37"/>
      <c r="BB3" s="38"/>
      <c r="BC3" s="37"/>
      <c r="BD3" s="37"/>
      <c r="BE3" s="98"/>
    </row>
    <row r="4" spans="1:57" s="33" customFormat="1">
      <c r="A4" s="157"/>
      <c r="B4" s="160"/>
      <c r="C4" s="157"/>
      <c r="D4" s="99" t="s">
        <v>226</v>
      </c>
      <c r="E4" s="37"/>
      <c r="F4" s="98"/>
      <c r="G4" s="99" t="s">
        <v>1</v>
      </c>
      <c r="H4" s="37"/>
      <c r="I4" s="98"/>
      <c r="J4" s="153" t="s">
        <v>245</v>
      </c>
      <c r="K4" s="150" t="s">
        <v>195</v>
      </c>
      <c r="L4" s="99" t="s">
        <v>226</v>
      </c>
      <c r="M4" s="37"/>
      <c r="N4" s="98"/>
      <c r="O4" s="99" t="s">
        <v>1</v>
      </c>
      <c r="P4" s="37"/>
      <c r="Q4" s="98"/>
      <c r="R4" s="153" t="s">
        <v>245</v>
      </c>
      <c r="S4" s="150" t="s">
        <v>195</v>
      </c>
      <c r="T4" s="99" t="s">
        <v>226</v>
      </c>
      <c r="U4" s="37"/>
      <c r="V4" s="98"/>
      <c r="W4" s="99" t="s">
        <v>1</v>
      </c>
      <c r="X4" s="37"/>
      <c r="Y4" s="98"/>
      <c r="Z4" s="153" t="s">
        <v>253</v>
      </c>
      <c r="AA4" s="150" t="s">
        <v>195</v>
      </c>
      <c r="AB4" s="99" t="s">
        <v>226</v>
      </c>
      <c r="AC4" s="37"/>
      <c r="AD4" s="98"/>
      <c r="AE4" s="99" t="s">
        <v>1</v>
      </c>
      <c r="AF4" s="37"/>
      <c r="AG4" s="98"/>
      <c r="AH4" s="153" t="s">
        <v>253</v>
      </c>
      <c r="AI4" s="150" t="s">
        <v>195</v>
      </c>
      <c r="AJ4" s="99" t="s">
        <v>226</v>
      </c>
      <c r="AK4" s="37"/>
      <c r="AL4" s="98"/>
      <c r="AM4" s="99" t="s">
        <v>1</v>
      </c>
      <c r="AN4" s="37"/>
      <c r="AO4" s="98"/>
      <c r="AP4" s="153" t="s">
        <v>253</v>
      </c>
      <c r="AQ4" s="150" t="s">
        <v>195</v>
      </c>
      <c r="AR4" s="99" t="s">
        <v>226</v>
      </c>
      <c r="AS4" s="37"/>
      <c r="AT4" s="98"/>
      <c r="AU4" s="99" t="s">
        <v>1</v>
      </c>
      <c r="AV4" s="37"/>
      <c r="AW4" s="98"/>
      <c r="AX4" s="153" t="s">
        <v>245</v>
      </c>
      <c r="AY4" s="150" t="s">
        <v>195</v>
      </c>
      <c r="AZ4" s="99" t="s">
        <v>226</v>
      </c>
      <c r="BA4" s="37"/>
      <c r="BB4" s="98"/>
      <c r="BC4" s="99" t="s">
        <v>1</v>
      </c>
      <c r="BD4" s="37"/>
      <c r="BE4" s="98"/>
    </row>
    <row r="5" spans="1:57" s="33" customFormat="1" ht="22.5">
      <c r="A5" s="157"/>
      <c r="B5" s="160"/>
      <c r="C5" s="157"/>
      <c r="D5" s="100" t="s">
        <v>28</v>
      </c>
      <c r="E5" s="101" t="s">
        <v>29</v>
      </c>
      <c r="F5" s="102" t="s">
        <v>2</v>
      </c>
      <c r="G5" s="103" t="s">
        <v>28</v>
      </c>
      <c r="H5" s="101" t="s">
        <v>29</v>
      </c>
      <c r="I5" s="44" t="s">
        <v>2</v>
      </c>
      <c r="J5" s="154"/>
      <c r="K5" s="151"/>
      <c r="L5" s="100" t="s">
        <v>28</v>
      </c>
      <c r="M5" s="101" t="s">
        <v>29</v>
      </c>
      <c r="N5" s="44" t="s">
        <v>30</v>
      </c>
      <c r="O5" s="100" t="s">
        <v>28</v>
      </c>
      <c r="P5" s="101" t="s">
        <v>29</v>
      </c>
      <c r="Q5" s="44" t="s">
        <v>30</v>
      </c>
      <c r="R5" s="154"/>
      <c r="S5" s="151"/>
      <c r="T5" s="100" t="s">
        <v>28</v>
      </c>
      <c r="U5" s="101" t="s">
        <v>29</v>
      </c>
      <c r="V5" s="44" t="s">
        <v>30</v>
      </c>
      <c r="W5" s="100" t="s">
        <v>28</v>
      </c>
      <c r="X5" s="101" t="s">
        <v>29</v>
      </c>
      <c r="Y5" s="44" t="s">
        <v>30</v>
      </c>
      <c r="Z5" s="154"/>
      <c r="AA5" s="151"/>
      <c r="AB5" s="100" t="s">
        <v>28</v>
      </c>
      <c r="AC5" s="101" t="s">
        <v>29</v>
      </c>
      <c r="AD5" s="44" t="s">
        <v>30</v>
      </c>
      <c r="AE5" s="100" t="s">
        <v>28</v>
      </c>
      <c r="AF5" s="101" t="s">
        <v>29</v>
      </c>
      <c r="AG5" s="44" t="s">
        <v>30</v>
      </c>
      <c r="AH5" s="154"/>
      <c r="AI5" s="151"/>
      <c r="AJ5" s="100" t="s">
        <v>28</v>
      </c>
      <c r="AK5" s="101" t="s">
        <v>29</v>
      </c>
      <c r="AL5" s="44" t="s">
        <v>30</v>
      </c>
      <c r="AM5" s="100" t="s">
        <v>28</v>
      </c>
      <c r="AN5" s="101" t="s">
        <v>29</v>
      </c>
      <c r="AO5" s="44" t="s">
        <v>30</v>
      </c>
      <c r="AP5" s="154"/>
      <c r="AQ5" s="151"/>
      <c r="AR5" s="100" t="s">
        <v>28</v>
      </c>
      <c r="AS5" s="101" t="s">
        <v>29</v>
      </c>
      <c r="AT5" s="44" t="s">
        <v>30</v>
      </c>
      <c r="AU5" s="100" t="s">
        <v>28</v>
      </c>
      <c r="AV5" s="101" t="s">
        <v>29</v>
      </c>
      <c r="AW5" s="44" t="s">
        <v>30</v>
      </c>
      <c r="AX5" s="154"/>
      <c r="AY5" s="151"/>
      <c r="AZ5" s="100" t="s">
        <v>28</v>
      </c>
      <c r="BA5" s="101" t="s">
        <v>29</v>
      </c>
      <c r="BB5" s="44" t="s">
        <v>30</v>
      </c>
      <c r="BC5" s="100" t="s">
        <v>28</v>
      </c>
      <c r="BD5" s="101" t="s">
        <v>29</v>
      </c>
      <c r="BE5" s="44" t="s">
        <v>30</v>
      </c>
    </row>
    <row r="6" spans="1:57" s="34" customFormat="1">
      <c r="A6" s="158"/>
      <c r="B6" s="161"/>
      <c r="C6" s="158"/>
      <c r="D6" s="104" t="s">
        <v>27</v>
      </c>
      <c r="E6" s="105" t="s">
        <v>27</v>
      </c>
      <c r="F6" s="105" t="s">
        <v>27</v>
      </c>
      <c r="G6" s="104" t="s">
        <v>27</v>
      </c>
      <c r="H6" s="105" t="s">
        <v>27</v>
      </c>
      <c r="I6" s="105" t="s">
        <v>27</v>
      </c>
      <c r="J6" s="155"/>
      <c r="K6" s="152"/>
      <c r="L6" s="104" t="s">
        <v>27</v>
      </c>
      <c r="M6" s="105" t="s">
        <v>27</v>
      </c>
      <c r="N6" s="105" t="s">
        <v>27</v>
      </c>
      <c r="O6" s="104" t="s">
        <v>27</v>
      </c>
      <c r="P6" s="105" t="s">
        <v>27</v>
      </c>
      <c r="Q6" s="105" t="s">
        <v>27</v>
      </c>
      <c r="R6" s="155"/>
      <c r="S6" s="152"/>
      <c r="T6" s="104" t="s">
        <v>27</v>
      </c>
      <c r="U6" s="105" t="s">
        <v>27</v>
      </c>
      <c r="V6" s="105" t="s">
        <v>27</v>
      </c>
      <c r="W6" s="104" t="s">
        <v>27</v>
      </c>
      <c r="X6" s="105" t="s">
        <v>27</v>
      </c>
      <c r="Y6" s="105" t="s">
        <v>27</v>
      </c>
      <c r="Z6" s="155"/>
      <c r="AA6" s="152"/>
      <c r="AB6" s="104" t="s">
        <v>27</v>
      </c>
      <c r="AC6" s="105" t="s">
        <v>27</v>
      </c>
      <c r="AD6" s="105" t="s">
        <v>27</v>
      </c>
      <c r="AE6" s="104" t="s">
        <v>27</v>
      </c>
      <c r="AF6" s="105" t="s">
        <v>27</v>
      </c>
      <c r="AG6" s="105" t="s">
        <v>27</v>
      </c>
      <c r="AH6" s="155"/>
      <c r="AI6" s="152"/>
      <c r="AJ6" s="104" t="s">
        <v>27</v>
      </c>
      <c r="AK6" s="105" t="s">
        <v>27</v>
      </c>
      <c r="AL6" s="105" t="s">
        <v>27</v>
      </c>
      <c r="AM6" s="104" t="s">
        <v>27</v>
      </c>
      <c r="AN6" s="105" t="s">
        <v>27</v>
      </c>
      <c r="AO6" s="105" t="s">
        <v>27</v>
      </c>
      <c r="AP6" s="155"/>
      <c r="AQ6" s="152"/>
      <c r="AR6" s="104" t="s">
        <v>27</v>
      </c>
      <c r="AS6" s="105" t="s">
        <v>27</v>
      </c>
      <c r="AT6" s="105" t="s">
        <v>27</v>
      </c>
      <c r="AU6" s="104" t="s">
        <v>27</v>
      </c>
      <c r="AV6" s="105" t="s">
        <v>27</v>
      </c>
      <c r="AW6" s="105" t="s">
        <v>27</v>
      </c>
      <c r="AX6" s="155"/>
      <c r="AY6" s="152"/>
      <c r="AZ6" s="104" t="s">
        <v>27</v>
      </c>
      <c r="BA6" s="105" t="s">
        <v>27</v>
      </c>
      <c r="BB6" s="105" t="s">
        <v>27</v>
      </c>
      <c r="BC6" s="104" t="s">
        <v>27</v>
      </c>
      <c r="BD6" s="105" t="s">
        <v>27</v>
      </c>
      <c r="BE6" s="105" t="s">
        <v>27</v>
      </c>
    </row>
    <row r="7" spans="1:57" s="112" customFormat="1" ht="12.75" customHeight="1">
      <c r="A7" s="108" t="s">
        <v>349</v>
      </c>
      <c r="B7" s="109" t="s">
        <v>686</v>
      </c>
      <c r="C7" s="108" t="s">
        <v>350</v>
      </c>
      <c r="D7" s="110">
        <f t="shared" ref="D7:D53" si="0">SUM(L7,T7,AB7,AJ7,AR7,AZ7)</f>
        <v>4193291</v>
      </c>
      <c r="E7" s="110">
        <f t="shared" ref="E7:E53" si="1">SUM(M7,U7,AC7,AK7,AS7,BA7)</f>
        <v>11871219</v>
      </c>
      <c r="F7" s="110">
        <f t="shared" ref="F7:F53" si="2">SUM(D7:E7)</f>
        <v>16064510</v>
      </c>
      <c r="G7" s="110">
        <f t="shared" ref="G7:G53" si="3">SUM(O7,W7,AE7,AM7,AU7,BC7)</f>
        <v>105282</v>
      </c>
      <c r="H7" s="110">
        <f t="shared" ref="H7:H53" si="4">SUM(P7,X7,AF7,AN7,AV7,BD7)</f>
        <v>2643472</v>
      </c>
      <c r="I7" s="110">
        <f t="shared" ref="I7:I53" si="5">SUM(G7:H7)</f>
        <v>2748754</v>
      </c>
      <c r="J7" s="113">
        <v>145</v>
      </c>
      <c r="K7" s="113">
        <v>145</v>
      </c>
      <c r="L7" s="110">
        <v>4158404</v>
      </c>
      <c r="M7" s="110">
        <v>10645253</v>
      </c>
      <c r="N7" s="110">
        <f t="shared" ref="N7:N53" si="6">SUM(L7,+M7)</f>
        <v>14803657</v>
      </c>
      <c r="O7" s="110">
        <v>60732</v>
      </c>
      <c r="P7" s="110">
        <v>2026704</v>
      </c>
      <c r="Q7" s="110">
        <f t="shared" ref="Q7:Q53" si="7">SUM(O7,+P7)</f>
        <v>2087436</v>
      </c>
      <c r="R7" s="113">
        <v>51</v>
      </c>
      <c r="S7" s="113">
        <v>51</v>
      </c>
      <c r="T7" s="110">
        <v>34887</v>
      </c>
      <c r="U7" s="110">
        <v>1164078</v>
      </c>
      <c r="V7" s="110">
        <f t="shared" ref="V7:V53" si="8">+SUM(T7,U7)</f>
        <v>1198965</v>
      </c>
      <c r="W7" s="110">
        <v>39966</v>
      </c>
      <c r="X7" s="110">
        <v>557087</v>
      </c>
      <c r="Y7" s="110">
        <f t="shared" ref="Y7:Y53" si="9">+SUM(W7,X7)</f>
        <v>597053</v>
      </c>
      <c r="Z7" s="113">
        <v>14</v>
      </c>
      <c r="AA7" s="113">
        <v>14</v>
      </c>
      <c r="AB7" s="110">
        <v>0</v>
      </c>
      <c r="AC7" s="110">
        <v>61888</v>
      </c>
      <c r="AD7" s="110">
        <f t="shared" ref="AD7:AD53" si="10">+SUM(AB7,AC7)</f>
        <v>61888</v>
      </c>
      <c r="AE7" s="110">
        <v>4584</v>
      </c>
      <c r="AF7" s="110">
        <v>59681</v>
      </c>
      <c r="AG7" s="110">
        <f t="shared" ref="AG7:AG53" si="11">SUM(AE7,+AF7)</f>
        <v>64265</v>
      </c>
      <c r="AH7" s="113">
        <v>0</v>
      </c>
      <c r="AI7" s="113">
        <v>0</v>
      </c>
      <c r="AJ7" s="110">
        <v>0</v>
      </c>
      <c r="AK7" s="110">
        <v>0</v>
      </c>
      <c r="AL7" s="110">
        <f t="shared" ref="AL7:AL53" si="12">SUM(AJ7,+AK7)</f>
        <v>0</v>
      </c>
      <c r="AM7" s="110">
        <v>0</v>
      </c>
      <c r="AN7" s="110">
        <v>0</v>
      </c>
      <c r="AO7" s="110">
        <f t="shared" ref="AO7:AO53" si="13">SUM(AM7,+AN7)</f>
        <v>0</v>
      </c>
      <c r="AP7" s="113">
        <v>0</v>
      </c>
      <c r="AQ7" s="113">
        <v>0</v>
      </c>
      <c r="AR7" s="110">
        <v>0</v>
      </c>
      <c r="AS7" s="110">
        <v>0</v>
      </c>
      <c r="AT7" s="110">
        <f t="shared" ref="AT7:AT53" si="14">SUM(AR7,+AS7)</f>
        <v>0</v>
      </c>
      <c r="AU7" s="110">
        <v>0</v>
      </c>
      <c r="AV7" s="110">
        <v>0</v>
      </c>
      <c r="AW7" s="110">
        <f t="shared" ref="AW7:AW53" si="15">SUM(AU7,+AV7)</f>
        <v>0</v>
      </c>
      <c r="AX7" s="113">
        <v>0</v>
      </c>
      <c r="AY7" s="113">
        <v>0</v>
      </c>
      <c r="AZ7" s="110">
        <v>0</v>
      </c>
      <c r="BA7" s="110">
        <v>0</v>
      </c>
      <c r="BB7" s="110">
        <f t="shared" ref="BB7:BB53" si="16">SUM(AZ7,BA7)</f>
        <v>0</v>
      </c>
      <c r="BC7" s="110">
        <v>0</v>
      </c>
      <c r="BD7" s="110">
        <v>0</v>
      </c>
      <c r="BE7" s="110">
        <f t="shared" ref="BE7:BE53" si="17">SUM(BC7,+BD7)</f>
        <v>0</v>
      </c>
    </row>
    <row r="8" spans="1:57" s="112" customFormat="1" ht="12.75" customHeight="1">
      <c r="A8" s="108" t="s">
        <v>361</v>
      </c>
      <c r="B8" s="109" t="s">
        <v>687</v>
      </c>
      <c r="C8" s="108" t="s">
        <v>362</v>
      </c>
      <c r="D8" s="110">
        <f t="shared" si="0"/>
        <v>553814</v>
      </c>
      <c r="E8" s="110">
        <f t="shared" si="1"/>
        <v>6190505</v>
      </c>
      <c r="F8" s="110">
        <f t="shared" si="2"/>
        <v>6744319</v>
      </c>
      <c r="G8" s="110">
        <f t="shared" si="3"/>
        <v>49862</v>
      </c>
      <c r="H8" s="110">
        <f t="shared" si="4"/>
        <v>2530970</v>
      </c>
      <c r="I8" s="110">
        <f t="shared" si="5"/>
        <v>2580832</v>
      </c>
      <c r="J8" s="113">
        <v>40</v>
      </c>
      <c r="K8" s="113">
        <v>40</v>
      </c>
      <c r="L8" s="110">
        <v>551070</v>
      </c>
      <c r="M8" s="110">
        <v>5818397</v>
      </c>
      <c r="N8" s="110">
        <f t="shared" si="6"/>
        <v>6369467</v>
      </c>
      <c r="O8" s="110">
        <v>49104</v>
      </c>
      <c r="P8" s="110">
        <v>1621370</v>
      </c>
      <c r="Q8" s="110">
        <f t="shared" si="7"/>
        <v>1670474</v>
      </c>
      <c r="R8" s="113">
        <v>18</v>
      </c>
      <c r="S8" s="113">
        <v>18</v>
      </c>
      <c r="T8" s="110">
        <v>2744</v>
      </c>
      <c r="U8" s="110">
        <v>372108</v>
      </c>
      <c r="V8" s="110">
        <f t="shared" si="8"/>
        <v>374852</v>
      </c>
      <c r="W8" s="110">
        <v>758</v>
      </c>
      <c r="X8" s="110">
        <v>881301</v>
      </c>
      <c r="Y8" s="110">
        <f t="shared" si="9"/>
        <v>882059</v>
      </c>
      <c r="Z8" s="113">
        <v>2</v>
      </c>
      <c r="AA8" s="113">
        <v>2</v>
      </c>
      <c r="AB8" s="110">
        <v>0</v>
      </c>
      <c r="AC8" s="110">
        <v>0</v>
      </c>
      <c r="AD8" s="110">
        <f t="shared" si="10"/>
        <v>0</v>
      </c>
      <c r="AE8" s="110">
        <v>0</v>
      </c>
      <c r="AF8" s="110">
        <v>28299</v>
      </c>
      <c r="AG8" s="110">
        <f t="shared" si="11"/>
        <v>28299</v>
      </c>
      <c r="AH8" s="113">
        <v>0</v>
      </c>
      <c r="AI8" s="113">
        <v>0</v>
      </c>
      <c r="AJ8" s="110">
        <v>0</v>
      </c>
      <c r="AK8" s="110">
        <v>0</v>
      </c>
      <c r="AL8" s="110">
        <f t="shared" si="12"/>
        <v>0</v>
      </c>
      <c r="AM8" s="110">
        <v>0</v>
      </c>
      <c r="AN8" s="110">
        <v>0</v>
      </c>
      <c r="AO8" s="110">
        <f t="shared" si="13"/>
        <v>0</v>
      </c>
      <c r="AP8" s="113">
        <v>0</v>
      </c>
      <c r="AQ8" s="113">
        <v>0</v>
      </c>
      <c r="AR8" s="110">
        <v>0</v>
      </c>
      <c r="AS8" s="110">
        <v>0</v>
      </c>
      <c r="AT8" s="110">
        <f t="shared" si="14"/>
        <v>0</v>
      </c>
      <c r="AU8" s="110">
        <v>0</v>
      </c>
      <c r="AV8" s="110">
        <v>0</v>
      </c>
      <c r="AW8" s="110">
        <f t="shared" si="15"/>
        <v>0</v>
      </c>
      <c r="AX8" s="113">
        <v>0</v>
      </c>
      <c r="AY8" s="113">
        <v>0</v>
      </c>
      <c r="AZ8" s="110">
        <v>0</v>
      </c>
      <c r="BA8" s="110">
        <v>0</v>
      </c>
      <c r="BB8" s="110">
        <f t="shared" si="16"/>
        <v>0</v>
      </c>
      <c r="BC8" s="110">
        <v>0</v>
      </c>
      <c r="BD8" s="110">
        <v>0</v>
      </c>
      <c r="BE8" s="110">
        <f t="shared" si="17"/>
        <v>0</v>
      </c>
    </row>
    <row r="9" spans="1:57" s="112" customFormat="1" ht="12.75" customHeight="1">
      <c r="A9" s="108" t="s">
        <v>370</v>
      </c>
      <c r="B9" s="109" t="s">
        <v>688</v>
      </c>
      <c r="C9" s="108" t="s">
        <v>371</v>
      </c>
      <c r="D9" s="110">
        <f t="shared" si="0"/>
        <v>199376</v>
      </c>
      <c r="E9" s="110">
        <f t="shared" si="1"/>
        <v>6900178</v>
      </c>
      <c r="F9" s="110">
        <f t="shared" si="2"/>
        <v>7099554</v>
      </c>
      <c r="G9" s="110">
        <f t="shared" si="3"/>
        <v>413104</v>
      </c>
      <c r="H9" s="110">
        <f t="shared" si="4"/>
        <v>2476995</v>
      </c>
      <c r="I9" s="110">
        <f t="shared" si="5"/>
        <v>2890099</v>
      </c>
      <c r="J9" s="113">
        <v>33</v>
      </c>
      <c r="K9" s="113">
        <v>33</v>
      </c>
      <c r="L9" s="110">
        <v>93126</v>
      </c>
      <c r="M9" s="110">
        <v>4217235</v>
      </c>
      <c r="N9" s="110">
        <f t="shared" si="6"/>
        <v>4310361</v>
      </c>
      <c r="O9" s="110">
        <v>413104</v>
      </c>
      <c r="P9" s="110">
        <v>1890621</v>
      </c>
      <c r="Q9" s="110">
        <f t="shared" si="7"/>
        <v>2303725</v>
      </c>
      <c r="R9" s="113">
        <v>14</v>
      </c>
      <c r="S9" s="113">
        <v>14</v>
      </c>
      <c r="T9" s="110">
        <v>42918</v>
      </c>
      <c r="U9" s="110">
        <v>1739460</v>
      </c>
      <c r="V9" s="110">
        <f t="shared" si="8"/>
        <v>1782378</v>
      </c>
      <c r="W9" s="110">
        <v>0</v>
      </c>
      <c r="X9" s="110">
        <v>412532</v>
      </c>
      <c r="Y9" s="110">
        <f t="shared" si="9"/>
        <v>412532</v>
      </c>
      <c r="Z9" s="113">
        <v>4</v>
      </c>
      <c r="AA9" s="113">
        <v>4</v>
      </c>
      <c r="AB9" s="110">
        <v>3495</v>
      </c>
      <c r="AC9" s="110">
        <v>354982</v>
      </c>
      <c r="AD9" s="110">
        <f t="shared" si="10"/>
        <v>358477</v>
      </c>
      <c r="AE9" s="110">
        <v>0</v>
      </c>
      <c r="AF9" s="110">
        <v>13415</v>
      </c>
      <c r="AG9" s="110">
        <f t="shared" si="11"/>
        <v>13415</v>
      </c>
      <c r="AH9" s="113">
        <v>1</v>
      </c>
      <c r="AI9" s="113">
        <v>1</v>
      </c>
      <c r="AJ9" s="110">
        <v>59837</v>
      </c>
      <c r="AK9" s="110">
        <v>588501</v>
      </c>
      <c r="AL9" s="110">
        <f t="shared" si="12"/>
        <v>648338</v>
      </c>
      <c r="AM9" s="110">
        <v>0</v>
      </c>
      <c r="AN9" s="110">
        <v>0</v>
      </c>
      <c r="AO9" s="110">
        <f t="shared" si="13"/>
        <v>0</v>
      </c>
      <c r="AP9" s="113">
        <v>1</v>
      </c>
      <c r="AQ9" s="113">
        <v>1</v>
      </c>
      <c r="AR9" s="110">
        <v>0</v>
      </c>
      <c r="AS9" s="110">
        <v>0</v>
      </c>
      <c r="AT9" s="110">
        <f t="shared" si="14"/>
        <v>0</v>
      </c>
      <c r="AU9" s="110">
        <v>0</v>
      </c>
      <c r="AV9" s="110">
        <v>160427</v>
      </c>
      <c r="AW9" s="110">
        <f t="shared" si="15"/>
        <v>160427</v>
      </c>
      <c r="AX9" s="113">
        <v>0</v>
      </c>
      <c r="AY9" s="113">
        <v>0</v>
      </c>
      <c r="AZ9" s="110">
        <v>0</v>
      </c>
      <c r="BA9" s="110">
        <v>0</v>
      </c>
      <c r="BB9" s="110">
        <f t="shared" si="16"/>
        <v>0</v>
      </c>
      <c r="BC9" s="110">
        <v>0</v>
      </c>
      <c r="BD9" s="110">
        <v>0</v>
      </c>
      <c r="BE9" s="110">
        <f t="shared" si="17"/>
        <v>0</v>
      </c>
    </row>
    <row r="10" spans="1:57" s="112" customFormat="1" ht="12.75" customHeight="1">
      <c r="A10" s="108" t="s">
        <v>378</v>
      </c>
      <c r="B10" s="109" t="s">
        <v>689</v>
      </c>
      <c r="C10" s="108" t="s">
        <v>379</v>
      </c>
      <c r="D10" s="110">
        <f t="shared" si="0"/>
        <v>1343096</v>
      </c>
      <c r="E10" s="110">
        <f t="shared" si="1"/>
        <v>5202059</v>
      </c>
      <c r="F10" s="110">
        <f t="shared" si="2"/>
        <v>6545155</v>
      </c>
      <c r="G10" s="110">
        <f t="shared" si="3"/>
        <v>0</v>
      </c>
      <c r="H10" s="110">
        <f t="shared" si="4"/>
        <v>2404789</v>
      </c>
      <c r="I10" s="110">
        <f t="shared" si="5"/>
        <v>2404789</v>
      </c>
      <c r="J10" s="113">
        <v>30</v>
      </c>
      <c r="K10" s="113">
        <v>30</v>
      </c>
      <c r="L10" s="110">
        <v>1343096</v>
      </c>
      <c r="M10" s="110">
        <v>5202059</v>
      </c>
      <c r="N10" s="110">
        <f t="shared" si="6"/>
        <v>6545155</v>
      </c>
      <c r="O10" s="110">
        <v>0</v>
      </c>
      <c r="P10" s="110">
        <v>2300847</v>
      </c>
      <c r="Q10" s="110">
        <f t="shared" si="7"/>
        <v>2300847</v>
      </c>
      <c r="R10" s="113">
        <v>4</v>
      </c>
      <c r="S10" s="113">
        <v>4</v>
      </c>
      <c r="T10" s="110">
        <v>0</v>
      </c>
      <c r="U10" s="110">
        <v>0</v>
      </c>
      <c r="V10" s="110">
        <f t="shared" si="8"/>
        <v>0</v>
      </c>
      <c r="W10" s="110">
        <v>0</v>
      </c>
      <c r="X10" s="110">
        <v>103942</v>
      </c>
      <c r="Y10" s="110">
        <f t="shared" si="9"/>
        <v>103942</v>
      </c>
      <c r="Z10" s="113">
        <v>0</v>
      </c>
      <c r="AA10" s="113">
        <v>0</v>
      </c>
      <c r="AB10" s="110">
        <v>0</v>
      </c>
      <c r="AC10" s="110">
        <v>0</v>
      </c>
      <c r="AD10" s="110">
        <f t="shared" si="10"/>
        <v>0</v>
      </c>
      <c r="AE10" s="110">
        <v>0</v>
      </c>
      <c r="AF10" s="110">
        <v>0</v>
      </c>
      <c r="AG10" s="110">
        <f t="shared" si="11"/>
        <v>0</v>
      </c>
      <c r="AH10" s="113">
        <v>0</v>
      </c>
      <c r="AI10" s="113">
        <v>0</v>
      </c>
      <c r="AJ10" s="110">
        <v>0</v>
      </c>
      <c r="AK10" s="110">
        <v>0</v>
      </c>
      <c r="AL10" s="110">
        <f t="shared" si="12"/>
        <v>0</v>
      </c>
      <c r="AM10" s="110">
        <v>0</v>
      </c>
      <c r="AN10" s="110">
        <v>0</v>
      </c>
      <c r="AO10" s="110">
        <f t="shared" si="13"/>
        <v>0</v>
      </c>
      <c r="AP10" s="113">
        <v>0</v>
      </c>
      <c r="AQ10" s="113">
        <v>0</v>
      </c>
      <c r="AR10" s="110">
        <v>0</v>
      </c>
      <c r="AS10" s="110">
        <v>0</v>
      </c>
      <c r="AT10" s="110">
        <f t="shared" si="14"/>
        <v>0</v>
      </c>
      <c r="AU10" s="110">
        <v>0</v>
      </c>
      <c r="AV10" s="110">
        <v>0</v>
      </c>
      <c r="AW10" s="110">
        <f t="shared" si="15"/>
        <v>0</v>
      </c>
      <c r="AX10" s="113">
        <v>0</v>
      </c>
      <c r="AY10" s="113">
        <v>0</v>
      </c>
      <c r="AZ10" s="110">
        <v>0</v>
      </c>
      <c r="BA10" s="110">
        <v>0</v>
      </c>
      <c r="BB10" s="110">
        <f t="shared" si="16"/>
        <v>0</v>
      </c>
      <c r="BC10" s="110">
        <v>0</v>
      </c>
      <c r="BD10" s="110">
        <v>0</v>
      </c>
      <c r="BE10" s="110">
        <f t="shared" si="17"/>
        <v>0</v>
      </c>
    </row>
    <row r="11" spans="1:57" s="112" customFormat="1" ht="12.75" customHeight="1">
      <c r="A11" s="108" t="s">
        <v>389</v>
      </c>
      <c r="B11" s="109" t="s">
        <v>690</v>
      </c>
      <c r="C11" s="108" t="s">
        <v>390</v>
      </c>
      <c r="D11" s="110">
        <f t="shared" si="0"/>
        <v>4968</v>
      </c>
      <c r="E11" s="110">
        <f t="shared" si="1"/>
        <v>2440100</v>
      </c>
      <c r="F11" s="110">
        <f t="shared" si="2"/>
        <v>2445068</v>
      </c>
      <c r="G11" s="110">
        <f t="shared" si="3"/>
        <v>0</v>
      </c>
      <c r="H11" s="110">
        <f t="shared" si="4"/>
        <v>1744279</v>
      </c>
      <c r="I11" s="110">
        <f t="shared" si="5"/>
        <v>1744279</v>
      </c>
      <c r="J11" s="113">
        <v>21</v>
      </c>
      <c r="K11" s="113">
        <v>21</v>
      </c>
      <c r="L11" s="110">
        <v>4968</v>
      </c>
      <c r="M11" s="110">
        <v>2020776</v>
      </c>
      <c r="N11" s="110">
        <f t="shared" si="6"/>
        <v>2025744</v>
      </c>
      <c r="O11" s="110">
        <v>0</v>
      </c>
      <c r="P11" s="110">
        <v>1402420</v>
      </c>
      <c r="Q11" s="110">
        <f t="shared" si="7"/>
        <v>1402420</v>
      </c>
      <c r="R11" s="113">
        <v>7</v>
      </c>
      <c r="S11" s="113">
        <v>7</v>
      </c>
      <c r="T11" s="110">
        <v>0</v>
      </c>
      <c r="U11" s="110">
        <v>419324</v>
      </c>
      <c r="V11" s="110">
        <f t="shared" si="8"/>
        <v>419324</v>
      </c>
      <c r="W11" s="110">
        <v>0</v>
      </c>
      <c r="X11" s="110">
        <v>341859</v>
      </c>
      <c r="Y11" s="110">
        <f t="shared" si="9"/>
        <v>341859</v>
      </c>
      <c r="Z11" s="113">
        <v>0</v>
      </c>
      <c r="AA11" s="113">
        <v>0</v>
      </c>
      <c r="AB11" s="110">
        <v>0</v>
      </c>
      <c r="AC11" s="110">
        <v>0</v>
      </c>
      <c r="AD11" s="110">
        <f t="shared" si="10"/>
        <v>0</v>
      </c>
      <c r="AE11" s="110">
        <v>0</v>
      </c>
      <c r="AF11" s="110">
        <v>0</v>
      </c>
      <c r="AG11" s="110">
        <f t="shared" si="11"/>
        <v>0</v>
      </c>
      <c r="AH11" s="113">
        <v>0</v>
      </c>
      <c r="AI11" s="113">
        <v>0</v>
      </c>
      <c r="AJ11" s="110">
        <v>0</v>
      </c>
      <c r="AK11" s="110">
        <v>0</v>
      </c>
      <c r="AL11" s="110">
        <f t="shared" si="12"/>
        <v>0</v>
      </c>
      <c r="AM11" s="110">
        <v>0</v>
      </c>
      <c r="AN11" s="110">
        <v>0</v>
      </c>
      <c r="AO11" s="110">
        <f t="shared" si="13"/>
        <v>0</v>
      </c>
      <c r="AP11" s="113">
        <v>0</v>
      </c>
      <c r="AQ11" s="113">
        <v>0</v>
      </c>
      <c r="AR11" s="110">
        <v>0</v>
      </c>
      <c r="AS11" s="110">
        <v>0</v>
      </c>
      <c r="AT11" s="110">
        <f t="shared" si="14"/>
        <v>0</v>
      </c>
      <c r="AU11" s="110">
        <v>0</v>
      </c>
      <c r="AV11" s="110">
        <v>0</v>
      </c>
      <c r="AW11" s="110">
        <f t="shared" si="15"/>
        <v>0</v>
      </c>
      <c r="AX11" s="113">
        <v>0</v>
      </c>
      <c r="AY11" s="113">
        <v>0</v>
      </c>
      <c r="AZ11" s="110">
        <v>0</v>
      </c>
      <c r="BA11" s="110">
        <v>0</v>
      </c>
      <c r="BB11" s="110">
        <f t="shared" si="16"/>
        <v>0</v>
      </c>
      <c r="BC11" s="110">
        <v>0</v>
      </c>
      <c r="BD11" s="110">
        <v>0</v>
      </c>
      <c r="BE11" s="110">
        <f t="shared" si="17"/>
        <v>0</v>
      </c>
    </row>
    <row r="12" spans="1:57" s="112" customFormat="1" ht="12.75" customHeight="1">
      <c r="A12" s="108" t="s">
        <v>331</v>
      </c>
      <c r="B12" s="109" t="s">
        <v>691</v>
      </c>
      <c r="C12" s="108" t="s">
        <v>326</v>
      </c>
      <c r="D12" s="110">
        <f t="shared" si="0"/>
        <v>169206</v>
      </c>
      <c r="E12" s="110">
        <f t="shared" si="1"/>
        <v>3976676</v>
      </c>
      <c r="F12" s="110">
        <f t="shared" si="2"/>
        <v>4145882</v>
      </c>
      <c r="G12" s="110">
        <f t="shared" si="3"/>
        <v>2200</v>
      </c>
      <c r="H12" s="110">
        <f t="shared" si="4"/>
        <v>1471142</v>
      </c>
      <c r="I12" s="110">
        <f t="shared" si="5"/>
        <v>1473342</v>
      </c>
      <c r="J12" s="113">
        <v>33</v>
      </c>
      <c r="K12" s="113">
        <v>33</v>
      </c>
      <c r="L12" s="110">
        <v>169206</v>
      </c>
      <c r="M12" s="110">
        <v>3976676</v>
      </c>
      <c r="N12" s="110">
        <f t="shared" si="6"/>
        <v>4145882</v>
      </c>
      <c r="O12" s="110">
        <v>2200</v>
      </c>
      <c r="P12" s="110">
        <v>1471142</v>
      </c>
      <c r="Q12" s="110">
        <f t="shared" si="7"/>
        <v>1473342</v>
      </c>
      <c r="R12" s="113">
        <v>0</v>
      </c>
      <c r="S12" s="113">
        <v>0</v>
      </c>
      <c r="T12" s="110">
        <v>0</v>
      </c>
      <c r="U12" s="110">
        <v>0</v>
      </c>
      <c r="V12" s="110">
        <f t="shared" si="8"/>
        <v>0</v>
      </c>
      <c r="W12" s="110">
        <v>0</v>
      </c>
      <c r="X12" s="110">
        <v>0</v>
      </c>
      <c r="Y12" s="110">
        <f t="shared" si="9"/>
        <v>0</v>
      </c>
      <c r="Z12" s="113">
        <v>0</v>
      </c>
      <c r="AA12" s="113">
        <v>0</v>
      </c>
      <c r="AB12" s="110">
        <v>0</v>
      </c>
      <c r="AC12" s="110">
        <v>0</v>
      </c>
      <c r="AD12" s="110">
        <f t="shared" si="10"/>
        <v>0</v>
      </c>
      <c r="AE12" s="110">
        <v>0</v>
      </c>
      <c r="AF12" s="110">
        <v>0</v>
      </c>
      <c r="AG12" s="110">
        <f t="shared" si="11"/>
        <v>0</v>
      </c>
      <c r="AH12" s="113">
        <v>0</v>
      </c>
      <c r="AI12" s="113">
        <v>0</v>
      </c>
      <c r="AJ12" s="110">
        <v>0</v>
      </c>
      <c r="AK12" s="110">
        <v>0</v>
      </c>
      <c r="AL12" s="110">
        <f t="shared" si="12"/>
        <v>0</v>
      </c>
      <c r="AM12" s="110">
        <v>0</v>
      </c>
      <c r="AN12" s="110">
        <v>0</v>
      </c>
      <c r="AO12" s="110">
        <f t="shared" si="13"/>
        <v>0</v>
      </c>
      <c r="AP12" s="113">
        <v>0</v>
      </c>
      <c r="AQ12" s="113">
        <v>0</v>
      </c>
      <c r="AR12" s="110">
        <v>0</v>
      </c>
      <c r="AS12" s="110">
        <v>0</v>
      </c>
      <c r="AT12" s="110">
        <f t="shared" si="14"/>
        <v>0</v>
      </c>
      <c r="AU12" s="110">
        <v>0</v>
      </c>
      <c r="AV12" s="110">
        <v>0</v>
      </c>
      <c r="AW12" s="110">
        <f t="shared" si="15"/>
        <v>0</v>
      </c>
      <c r="AX12" s="113">
        <v>0</v>
      </c>
      <c r="AY12" s="113">
        <v>0</v>
      </c>
      <c r="AZ12" s="110">
        <v>0</v>
      </c>
      <c r="BA12" s="110">
        <v>0</v>
      </c>
      <c r="BB12" s="110">
        <f t="shared" si="16"/>
        <v>0</v>
      </c>
      <c r="BC12" s="110">
        <v>0</v>
      </c>
      <c r="BD12" s="110">
        <v>0</v>
      </c>
      <c r="BE12" s="110">
        <f t="shared" si="17"/>
        <v>0</v>
      </c>
    </row>
    <row r="13" spans="1:57" s="112" customFormat="1" ht="12.75" customHeight="1">
      <c r="A13" s="108" t="s">
        <v>402</v>
      </c>
      <c r="B13" s="109" t="s">
        <v>692</v>
      </c>
      <c r="C13" s="108" t="s">
        <v>403</v>
      </c>
      <c r="D13" s="110">
        <f t="shared" si="0"/>
        <v>1814835</v>
      </c>
      <c r="E13" s="110">
        <f t="shared" si="1"/>
        <v>5622620</v>
      </c>
      <c r="F13" s="110">
        <f t="shared" si="2"/>
        <v>7437455</v>
      </c>
      <c r="G13" s="110">
        <f t="shared" si="3"/>
        <v>128386</v>
      </c>
      <c r="H13" s="110">
        <f t="shared" si="4"/>
        <v>1703621</v>
      </c>
      <c r="I13" s="110">
        <f t="shared" si="5"/>
        <v>1832007</v>
      </c>
      <c r="J13" s="113">
        <v>54</v>
      </c>
      <c r="K13" s="113">
        <v>54</v>
      </c>
      <c r="L13" s="110">
        <v>1814835</v>
      </c>
      <c r="M13" s="110">
        <v>5579510</v>
      </c>
      <c r="N13" s="110">
        <f t="shared" si="6"/>
        <v>7394345</v>
      </c>
      <c r="O13" s="110">
        <v>128386</v>
      </c>
      <c r="P13" s="110">
        <v>1660623</v>
      </c>
      <c r="Q13" s="110">
        <f t="shared" si="7"/>
        <v>1789009</v>
      </c>
      <c r="R13" s="113">
        <v>2</v>
      </c>
      <c r="S13" s="113">
        <v>2</v>
      </c>
      <c r="T13" s="110">
        <v>0</v>
      </c>
      <c r="U13" s="110">
        <v>43110</v>
      </c>
      <c r="V13" s="110">
        <f t="shared" si="8"/>
        <v>43110</v>
      </c>
      <c r="W13" s="110">
        <v>0</v>
      </c>
      <c r="X13" s="110">
        <v>42998</v>
      </c>
      <c r="Y13" s="110">
        <f t="shared" si="9"/>
        <v>42998</v>
      </c>
      <c r="Z13" s="113">
        <v>0</v>
      </c>
      <c r="AA13" s="113">
        <v>0</v>
      </c>
      <c r="AB13" s="110">
        <v>0</v>
      </c>
      <c r="AC13" s="110">
        <v>0</v>
      </c>
      <c r="AD13" s="110">
        <f t="shared" si="10"/>
        <v>0</v>
      </c>
      <c r="AE13" s="110">
        <v>0</v>
      </c>
      <c r="AF13" s="110">
        <v>0</v>
      </c>
      <c r="AG13" s="110">
        <f t="shared" si="11"/>
        <v>0</v>
      </c>
      <c r="AH13" s="113">
        <v>0</v>
      </c>
      <c r="AI13" s="113">
        <v>0</v>
      </c>
      <c r="AJ13" s="110">
        <v>0</v>
      </c>
      <c r="AK13" s="110">
        <v>0</v>
      </c>
      <c r="AL13" s="110">
        <f t="shared" si="12"/>
        <v>0</v>
      </c>
      <c r="AM13" s="110">
        <v>0</v>
      </c>
      <c r="AN13" s="110">
        <v>0</v>
      </c>
      <c r="AO13" s="110">
        <f t="shared" si="13"/>
        <v>0</v>
      </c>
      <c r="AP13" s="113">
        <v>0</v>
      </c>
      <c r="AQ13" s="113">
        <v>0</v>
      </c>
      <c r="AR13" s="110">
        <v>0</v>
      </c>
      <c r="AS13" s="110">
        <v>0</v>
      </c>
      <c r="AT13" s="110">
        <f t="shared" si="14"/>
        <v>0</v>
      </c>
      <c r="AU13" s="110">
        <v>0</v>
      </c>
      <c r="AV13" s="110">
        <v>0</v>
      </c>
      <c r="AW13" s="110">
        <f t="shared" si="15"/>
        <v>0</v>
      </c>
      <c r="AX13" s="113">
        <v>0</v>
      </c>
      <c r="AY13" s="113">
        <v>0</v>
      </c>
      <c r="AZ13" s="110">
        <v>0</v>
      </c>
      <c r="BA13" s="110">
        <v>0</v>
      </c>
      <c r="BB13" s="110">
        <f t="shared" si="16"/>
        <v>0</v>
      </c>
      <c r="BC13" s="110">
        <v>0</v>
      </c>
      <c r="BD13" s="110">
        <v>0</v>
      </c>
      <c r="BE13" s="110">
        <f t="shared" si="17"/>
        <v>0</v>
      </c>
    </row>
    <row r="14" spans="1:57" s="112" customFormat="1" ht="12.75" customHeight="1">
      <c r="A14" s="108" t="s">
        <v>410</v>
      </c>
      <c r="B14" s="109" t="s">
        <v>693</v>
      </c>
      <c r="C14" s="108" t="s">
        <v>371</v>
      </c>
      <c r="D14" s="110">
        <f t="shared" si="0"/>
        <v>607305</v>
      </c>
      <c r="E14" s="110">
        <f t="shared" si="1"/>
        <v>10371229</v>
      </c>
      <c r="F14" s="110">
        <f t="shared" si="2"/>
        <v>10978534</v>
      </c>
      <c r="G14" s="110">
        <f t="shared" si="3"/>
        <v>0</v>
      </c>
      <c r="H14" s="110">
        <f t="shared" si="4"/>
        <v>2148591</v>
      </c>
      <c r="I14" s="110">
        <f t="shared" si="5"/>
        <v>2148591</v>
      </c>
      <c r="J14" s="113">
        <v>35</v>
      </c>
      <c r="K14" s="113">
        <v>35</v>
      </c>
      <c r="L14" s="110">
        <v>267376</v>
      </c>
      <c r="M14" s="110">
        <v>9260702</v>
      </c>
      <c r="N14" s="110">
        <f t="shared" si="6"/>
        <v>9528078</v>
      </c>
      <c r="O14" s="110">
        <v>0</v>
      </c>
      <c r="P14" s="110">
        <v>859795</v>
      </c>
      <c r="Q14" s="110">
        <f t="shared" si="7"/>
        <v>859795</v>
      </c>
      <c r="R14" s="113">
        <v>18</v>
      </c>
      <c r="S14" s="113">
        <v>18</v>
      </c>
      <c r="T14" s="110">
        <v>112547</v>
      </c>
      <c r="U14" s="110">
        <v>620091</v>
      </c>
      <c r="V14" s="110">
        <f t="shared" si="8"/>
        <v>732638</v>
      </c>
      <c r="W14" s="110">
        <v>0</v>
      </c>
      <c r="X14" s="110">
        <v>843785</v>
      </c>
      <c r="Y14" s="110">
        <f t="shared" si="9"/>
        <v>843785</v>
      </c>
      <c r="Z14" s="113">
        <v>7</v>
      </c>
      <c r="AA14" s="113">
        <v>7</v>
      </c>
      <c r="AB14" s="110">
        <v>227382</v>
      </c>
      <c r="AC14" s="110">
        <v>490436</v>
      </c>
      <c r="AD14" s="110">
        <f t="shared" si="10"/>
        <v>717818</v>
      </c>
      <c r="AE14" s="110">
        <v>0</v>
      </c>
      <c r="AF14" s="110">
        <v>350676</v>
      </c>
      <c r="AG14" s="110">
        <f t="shared" si="11"/>
        <v>350676</v>
      </c>
      <c r="AH14" s="113">
        <v>1</v>
      </c>
      <c r="AI14" s="113">
        <v>1</v>
      </c>
      <c r="AJ14" s="110">
        <v>0</v>
      </c>
      <c r="AK14" s="110">
        <v>0</v>
      </c>
      <c r="AL14" s="110">
        <f t="shared" si="12"/>
        <v>0</v>
      </c>
      <c r="AM14" s="110">
        <v>0</v>
      </c>
      <c r="AN14" s="110">
        <v>94335</v>
      </c>
      <c r="AO14" s="110">
        <f t="shared" si="13"/>
        <v>94335</v>
      </c>
      <c r="AP14" s="113">
        <v>0</v>
      </c>
      <c r="AQ14" s="113">
        <v>0</v>
      </c>
      <c r="AR14" s="110">
        <v>0</v>
      </c>
      <c r="AS14" s="110">
        <v>0</v>
      </c>
      <c r="AT14" s="110">
        <f t="shared" si="14"/>
        <v>0</v>
      </c>
      <c r="AU14" s="110">
        <v>0</v>
      </c>
      <c r="AV14" s="110">
        <v>0</v>
      </c>
      <c r="AW14" s="110">
        <f t="shared" si="15"/>
        <v>0</v>
      </c>
      <c r="AX14" s="113">
        <v>0</v>
      </c>
      <c r="AY14" s="113">
        <v>0</v>
      </c>
      <c r="AZ14" s="110">
        <v>0</v>
      </c>
      <c r="BA14" s="110">
        <v>0</v>
      </c>
      <c r="BB14" s="110">
        <f t="shared" si="16"/>
        <v>0</v>
      </c>
      <c r="BC14" s="110">
        <v>0</v>
      </c>
      <c r="BD14" s="110">
        <v>0</v>
      </c>
      <c r="BE14" s="110">
        <f t="shared" si="17"/>
        <v>0</v>
      </c>
    </row>
    <row r="15" spans="1:57" s="112" customFormat="1" ht="12.75" customHeight="1">
      <c r="A15" s="108" t="s">
        <v>417</v>
      </c>
      <c r="B15" s="109" t="s">
        <v>694</v>
      </c>
      <c r="C15" s="108" t="s">
        <v>418</v>
      </c>
      <c r="D15" s="110">
        <f t="shared" si="0"/>
        <v>565791</v>
      </c>
      <c r="E15" s="110">
        <f t="shared" si="1"/>
        <v>3231278</v>
      </c>
      <c r="F15" s="110">
        <f t="shared" si="2"/>
        <v>3797069</v>
      </c>
      <c r="G15" s="110">
        <f t="shared" si="3"/>
        <v>24776</v>
      </c>
      <c r="H15" s="110">
        <f t="shared" si="4"/>
        <v>1397945</v>
      </c>
      <c r="I15" s="110">
        <f t="shared" si="5"/>
        <v>1422721</v>
      </c>
      <c r="J15" s="113">
        <v>20</v>
      </c>
      <c r="K15" s="113">
        <v>20</v>
      </c>
      <c r="L15" s="110">
        <v>565791</v>
      </c>
      <c r="M15" s="110">
        <v>3083827</v>
      </c>
      <c r="N15" s="110">
        <f t="shared" si="6"/>
        <v>3649618</v>
      </c>
      <c r="O15" s="110">
        <v>24776</v>
      </c>
      <c r="P15" s="110">
        <v>1307595</v>
      </c>
      <c r="Q15" s="110">
        <f t="shared" si="7"/>
        <v>1332371</v>
      </c>
      <c r="R15" s="113">
        <v>4</v>
      </c>
      <c r="S15" s="113">
        <v>4</v>
      </c>
      <c r="T15" s="110">
        <v>0</v>
      </c>
      <c r="U15" s="110">
        <v>147451</v>
      </c>
      <c r="V15" s="110">
        <f t="shared" si="8"/>
        <v>147451</v>
      </c>
      <c r="W15" s="110">
        <v>0</v>
      </c>
      <c r="X15" s="110">
        <v>90350</v>
      </c>
      <c r="Y15" s="110">
        <f t="shared" si="9"/>
        <v>90350</v>
      </c>
      <c r="Z15" s="113">
        <v>0</v>
      </c>
      <c r="AA15" s="113">
        <v>0</v>
      </c>
      <c r="AB15" s="110">
        <v>0</v>
      </c>
      <c r="AC15" s="110">
        <v>0</v>
      </c>
      <c r="AD15" s="110">
        <f t="shared" si="10"/>
        <v>0</v>
      </c>
      <c r="AE15" s="110">
        <v>0</v>
      </c>
      <c r="AF15" s="110">
        <v>0</v>
      </c>
      <c r="AG15" s="110">
        <f t="shared" si="11"/>
        <v>0</v>
      </c>
      <c r="AH15" s="113">
        <v>0</v>
      </c>
      <c r="AI15" s="113">
        <v>0</v>
      </c>
      <c r="AJ15" s="110">
        <v>0</v>
      </c>
      <c r="AK15" s="110">
        <v>0</v>
      </c>
      <c r="AL15" s="110">
        <f t="shared" si="12"/>
        <v>0</v>
      </c>
      <c r="AM15" s="110">
        <v>0</v>
      </c>
      <c r="AN15" s="110">
        <v>0</v>
      </c>
      <c r="AO15" s="110">
        <f t="shared" si="13"/>
        <v>0</v>
      </c>
      <c r="AP15" s="113">
        <v>0</v>
      </c>
      <c r="AQ15" s="113">
        <v>0</v>
      </c>
      <c r="AR15" s="110">
        <v>0</v>
      </c>
      <c r="AS15" s="110">
        <v>0</v>
      </c>
      <c r="AT15" s="110">
        <f t="shared" si="14"/>
        <v>0</v>
      </c>
      <c r="AU15" s="110">
        <v>0</v>
      </c>
      <c r="AV15" s="110">
        <v>0</v>
      </c>
      <c r="AW15" s="110">
        <f t="shared" si="15"/>
        <v>0</v>
      </c>
      <c r="AX15" s="113">
        <v>0</v>
      </c>
      <c r="AY15" s="113">
        <v>0</v>
      </c>
      <c r="AZ15" s="110">
        <v>0</v>
      </c>
      <c r="BA15" s="110">
        <v>0</v>
      </c>
      <c r="BB15" s="110">
        <f t="shared" si="16"/>
        <v>0</v>
      </c>
      <c r="BC15" s="110">
        <v>0</v>
      </c>
      <c r="BD15" s="110">
        <v>0</v>
      </c>
      <c r="BE15" s="110">
        <f t="shared" si="17"/>
        <v>0</v>
      </c>
    </row>
    <row r="16" spans="1:57" s="112" customFormat="1" ht="12.75" customHeight="1">
      <c r="A16" s="108" t="s">
        <v>423</v>
      </c>
      <c r="B16" s="109">
        <v>10000</v>
      </c>
      <c r="C16" s="108" t="s">
        <v>362</v>
      </c>
      <c r="D16" s="110">
        <f t="shared" si="0"/>
        <v>220393</v>
      </c>
      <c r="E16" s="110">
        <f t="shared" si="1"/>
        <v>3312491</v>
      </c>
      <c r="F16" s="110">
        <f t="shared" si="2"/>
        <v>3532884</v>
      </c>
      <c r="G16" s="110">
        <f t="shared" si="3"/>
        <v>20543</v>
      </c>
      <c r="H16" s="110">
        <f t="shared" si="4"/>
        <v>1023153</v>
      </c>
      <c r="I16" s="110">
        <f t="shared" si="5"/>
        <v>1043696</v>
      </c>
      <c r="J16" s="113">
        <v>27</v>
      </c>
      <c r="K16" s="113">
        <v>27</v>
      </c>
      <c r="L16" s="110">
        <v>219287</v>
      </c>
      <c r="M16" s="110">
        <v>2774551</v>
      </c>
      <c r="N16" s="110">
        <f t="shared" si="6"/>
        <v>2993838</v>
      </c>
      <c r="O16" s="110">
        <v>20543</v>
      </c>
      <c r="P16" s="110">
        <v>952424</v>
      </c>
      <c r="Q16" s="110">
        <f t="shared" si="7"/>
        <v>972967</v>
      </c>
      <c r="R16" s="113">
        <v>7</v>
      </c>
      <c r="S16" s="113">
        <v>7</v>
      </c>
      <c r="T16" s="110">
        <v>1106</v>
      </c>
      <c r="U16" s="110">
        <v>512152</v>
      </c>
      <c r="V16" s="110">
        <f t="shared" si="8"/>
        <v>513258</v>
      </c>
      <c r="W16" s="110">
        <v>0</v>
      </c>
      <c r="X16" s="110">
        <v>70729</v>
      </c>
      <c r="Y16" s="110">
        <f t="shared" si="9"/>
        <v>70729</v>
      </c>
      <c r="Z16" s="113">
        <v>1</v>
      </c>
      <c r="AA16" s="113">
        <v>1</v>
      </c>
      <c r="AB16" s="110">
        <v>0</v>
      </c>
      <c r="AC16" s="110">
        <v>25788</v>
      </c>
      <c r="AD16" s="110">
        <f t="shared" si="10"/>
        <v>25788</v>
      </c>
      <c r="AE16" s="110">
        <v>0</v>
      </c>
      <c r="AF16" s="110">
        <v>0</v>
      </c>
      <c r="AG16" s="110">
        <f t="shared" si="11"/>
        <v>0</v>
      </c>
      <c r="AH16" s="113">
        <v>0</v>
      </c>
      <c r="AI16" s="113">
        <v>0</v>
      </c>
      <c r="AJ16" s="110">
        <v>0</v>
      </c>
      <c r="AK16" s="110">
        <v>0</v>
      </c>
      <c r="AL16" s="110">
        <f t="shared" si="12"/>
        <v>0</v>
      </c>
      <c r="AM16" s="110">
        <v>0</v>
      </c>
      <c r="AN16" s="110">
        <v>0</v>
      </c>
      <c r="AO16" s="110">
        <f t="shared" si="13"/>
        <v>0</v>
      </c>
      <c r="AP16" s="113">
        <v>0</v>
      </c>
      <c r="AQ16" s="113">
        <v>0</v>
      </c>
      <c r="AR16" s="110">
        <v>0</v>
      </c>
      <c r="AS16" s="110">
        <v>0</v>
      </c>
      <c r="AT16" s="110">
        <f t="shared" si="14"/>
        <v>0</v>
      </c>
      <c r="AU16" s="110">
        <v>0</v>
      </c>
      <c r="AV16" s="110">
        <v>0</v>
      </c>
      <c r="AW16" s="110">
        <f t="shared" si="15"/>
        <v>0</v>
      </c>
      <c r="AX16" s="113">
        <v>0</v>
      </c>
      <c r="AY16" s="113">
        <v>0</v>
      </c>
      <c r="AZ16" s="110">
        <v>0</v>
      </c>
      <c r="BA16" s="110">
        <v>0</v>
      </c>
      <c r="BB16" s="110">
        <f t="shared" si="16"/>
        <v>0</v>
      </c>
      <c r="BC16" s="110">
        <v>0</v>
      </c>
      <c r="BD16" s="110">
        <v>0</v>
      </c>
      <c r="BE16" s="110">
        <f t="shared" si="17"/>
        <v>0</v>
      </c>
    </row>
    <row r="17" spans="1:57" s="112" customFormat="1" ht="12.75" customHeight="1">
      <c r="A17" s="108" t="s">
        <v>430</v>
      </c>
      <c r="B17" s="109">
        <v>11000</v>
      </c>
      <c r="C17" s="108" t="s">
        <v>390</v>
      </c>
      <c r="D17" s="110">
        <f t="shared" si="0"/>
        <v>1083865</v>
      </c>
      <c r="E17" s="110">
        <f t="shared" si="1"/>
        <v>13776996</v>
      </c>
      <c r="F17" s="110">
        <f t="shared" si="2"/>
        <v>14860861</v>
      </c>
      <c r="G17" s="110">
        <f t="shared" si="3"/>
        <v>153768</v>
      </c>
      <c r="H17" s="110">
        <f t="shared" si="4"/>
        <v>2944443</v>
      </c>
      <c r="I17" s="110">
        <f t="shared" si="5"/>
        <v>3098211</v>
      </c>
      <c r="J17" s="113">
        <v>52</v>
      </c>
      <c r="K17" s="113">
        <v>52</v>
      </c>
      <c r="L17" s="110">
        <v>411459</v>
      </c>
      <c r="M17" s="110">
        <v>10315273</v>
      </c>
      <c r="N17" s="110">
        <f t="shared" si="6"/>
        <v>10726732</v>
      </c>
      <c r="O17" s="110">
        <v>153768</v>
      </c>
      <c r="P17" s="110">
        <v>2563903</v>
      </c>
      <c r="Q17" s="110">
        <f t="shared" si="7"/>
        <v>2717671</v>
      </c>
      <c r="R17" s="113">
        <v>21</v>
      </c>
      <c r="S17" s="113">
        <v>21</v>
      </c>
      <c r="T17" s="110">
        <v>606926</v>
      </c>
      <c r="U17" s="110">
        <v>3221598</v>
      </c>
      <c r="V17" s="110">
        <f t="shared" si="8"/>
        <v>3828524</v>
      </c>
      <c r="W17" s="110">
        <v>0</v>
      </c>
      <c r="X17" s="110">
        <v>380540</v>
      </c>
      <c r="Y17" s="110">
        <f t="shared" si="9"/>
        <v>380540</v>
      </c>
      <c r="Z17" s="113">
        <v>3</v>
      </c>
      <c r="AA17" s="113">
        <v>3</v>
      </c>
      <c r="AB17" s="110">
        <v>65480</v>
      </c>
      <c r="AC17" s="110">
        <v>240125</v>
      </c>
      <c r="AD17" s="110">
        <f t="shared" si="10"/>
        <v>305605</v>
      </c>
      <c r="AE17" s="110">
        <v>0</v>
      </c>
      <c r="AF17" s="110">
        <v>0</v>
      </c>
      <c r="AG17" s="110">
        <f t="shared" si="11"/>
        <v>0</v>
      </c>
      <c r="AH17" s="113">
        <v>0</v>
      </c>
      <c r="AI17" s="113">
        <v>0</v>
      </c>
      <c r="AJ17" s="110">
        <v>0</v>
      </c>
      <c r="AK17" s="110">
        <v>0</v>
      </c>
      <c r="AL17" s="110">
        <f t="shared" si="12"/>
        <v>0</v>
      </c>
      <c r="AM17" s="110">
        <v>0</v>
      </c>
      <c r="AN17" s="110">
        <v>0</v>
      </c>
      <c r="AO17" s="110">
        <f t="shared" si="13"/>
        <v>0</v>
      </c>
      <c r="AP17" s="113">
        <v>0</v>
      </c>
      <c r="AQ17" s="113">
        <v>0</v>
      </c>
      <c r="AR17" s="110">
        <v>0</v>
      </c>
      <c r="AS17" s="110">
        <v>0</v>
      </c>
      <c r="AT17" s="110">
        <f t="shared" si="14"/>
        <v>0</v>
      </c>
      <c r="AU17" s="110">
        <v>0</v>
      </c>
      <c r="AV17" s="110">
        <v>0</v>
      </c>
      <c r="AW17" s="110">
        <f t="shared" si="15"/>
        <v>0</v>
      </c>
      <c r="AX17" s="113">
        <v>0</v>
      </c>
      <c r="AY17" s="113">
        <v>0</v>
      </c>
      <c r="AZ17" s="110">
        <v>0</v>
      </c>
      <c r="BA17" s="110">
        <v>0</v>
      </c>
      <c r="BB17" s="110">
        <f t="shared" si="16"/>
        <v>0</v>
      </c>
      <c r="BC17" s="110">
        <v>0</v>
      </c>
      <c r="BD17" s="110">
        <v>0</v>
      </c>
      <c r="BE17" s="110">
        <f t="shared" si="17"/>
        <v>0</v>
      </c>
    </row>
    <row r="18" spans="1:57" s="112" customFormat="1" ht="12.75" customHeight="1">
      <c r="A18" s="108" t="s">
        <v>439</v>
      </c>
      <c r="B18" s="109">
        <v>12000</v>
      </c>
      <c r="C18" s="108" t="s">
        <v>440</v>
      </c>
      <c r="D18" s="110">
        <f t="shared" si="0"/>
        <v>184491</v>
      </c>
      <c r="E18" s="110">
        <f t="shared" si="1"/>
        <v>7253967</v>
      </c>
      <c r="F18" s="110">
        <f t="shared" si="2"/>
        <v>7438458</v>
      </c>
      <c r="G18" s="110">
        <f t="shared" si="3"/>
        <v>186163</v>
      </c>
      <c r="H18" s="110">
        <f t="shared" si="4"/>
        <v>1361072</v>
      </c>
      <c r="I18" s="110">
        <f t="shared" si="5"/>
        <v>1547235</v>
      </c>
      <c r="J18" s="113">
        <v>36</v>
      </c>
      <c r="K18" s="113">
        <v>36</v>
      </c>
      <c r="L18" s="110">
        <v>182258</v>
      </c>
      <c r="M18" s="110">
        <v>6265055</v>
      </c>
      <c r="N18" s="110">
        <f t="shared" si="6"/>
        <v>6447313</v>
      </c>
      <c r="O18" s="110">
        <v>186163</v>
      </c>
      <c r="P18" s="110">
        <v>976141</v>
      </c>
      <c r="Q18" s="110">
        <f t="shared" si="7"/>
        <v>1162304</v>
      </c>
      <c r="R18" s="113">
        <v>15</v>
      </c>
      <c r="S18" s="113">
        <v>15</v>
      </c>
      <c r="T18" s="110">
        <v>2233</v>
      </c>
      <c r="U18" s="110">
        <v>672823</v>
      </c>
      <c r="V18" s="110">
        <f t="shared" si="8"/>
        <v>675056</v>
      </c>
      <c r="W18" s="110">
        <v>0</v>
      </c>
      <c r="X18" s="110">
        <v>355326</v>
      </c>
      <c r="Y18" s="110">
        <f t="shared" si="9"/>
        <v>355326</v>
      </c>
      <c r="Z18" s="113">
        <v>2</v>
      </c>
      <c r="AA18" s="113">
        <v>2</v>
      </c>
      <c r="AB18" s="110">
        <v>0</v>
      </c>
      <c r="AC18" s="110">
        <v>316089</v>
      </c>
      <c r="AD18" s="110">
        <f t="shared" si="10"/>
        <v>316089</v>
      </c>
      <c r="AE18" s="110">
        <v>0</v>
      </c>
      <c r="AF18" s="110">
        <v>14400</v>
      </c>
      <c r="AG18" s="110">
        <f t="shared" si="11"/>
        <v>14400</v>
      </c>
      <c r="AH18" s="113">
        <v>1</v>
      </c>
      <c r="AI18" s="113">
        <v>1</v>
      </c>
      <c r="AJ18" s="110">
        <v>0</v>
      </c>
      <c r="AK18" s="110">
        <v>0</v>
      </c>
      <c r="AL18" s="110">
        <f t="shared" si="12"/>
        <v>0</v>
      </c>
      <c r="AM18" s="110">
        <v>0</v>
      </c>
      <c r="AN18" s="110">
        <v>15205</v>
      </c>
      <c r="AO18" s="110">
        <f t="shared" si="13"/>
        <v>15205</v>
      </c>
      <c r="AP18" s="113">
        <v>0</v>
      </c>
      <c r="AQ18" s="113">
        <v>0</v>
      </c>
      <c r="AR18" s="110">
        <v>0</v>
      </c>
      <c r="AS18" s="110">
        <v>0</v>
      </c>
      <c r="AT18" s="110">
        <f t="shared" si="14"/>
        <v>0</v>
      </c>
      <c r="AU18" s="110">
        <v>0</v>
      </c>
      <c r="AV18" s="110">
        <v>0</v>
      </c>
      <c r="AW18" s="110">
        <f t="shared" si="15"/>
        <v>0</v>
      </c>
      <c r="AX18" s="113">
        <v>0</v>
      </c>
      <c r="AY18" s="113">
        <v>0</v>
      </c>
      <c r="AZ18" s="110">
        <v>0</v>
      </c>
      <c r="BA18" s="110">
        <v>0</v>
      </c>
      <c r="BB18" s="110">
        <f t="shared" si="16"/>
        <v>0</v>
      </c>
      <c r="BC18" s="110">
        <v>0</v>
      </c>
      <c r="BD18" s="110">
        <v>0</v>
      </c>
      <c r="BE18" s="110">
        <f t="shared" si="17"/>
        <v>0</v>
      </c>
    </row>
    <row r="19" spans="1:57" s="112" customFormat="1" ht="12.75" customHeight="1">
      <c r="A19" s="108" t="s">
        <v>444</v>
      </c>
      <c r="B19" s="109">
        <v>13000</v>
      </c>
      <c r="C19" s="108" t="s">
        <v>362</v>
      </c>
      <c r="D19" s="110">
        <f t="shared" si="0"/>
        <v>8088856</v>
      </c>
      <c r="E19" s="110">
        <f t="shared" si="1"/>
        <v>38947951</v>
      </c>
      <c r="F19" s="110">
        <f t="shared" si="2"/>
        <v>47036807</v>
      </c>
      <c r="G19" s="110">
        <f t="shared" si="3"/>
        <v>157648</v>
      </c>
      <c r="H19" s="110">
        <f t="shared" si="4"/>
        <v>398676</v>
      </c>
      <c r="I19" s="110">
        <f t="shared" si="5"/>
        <v>556324</v>
      </c>
      <c r="J19" s="113">
        <v>61</v>
      </c>
      <c r="K19" s="113">
        <v>61</v>
      </c>
      <c r="L19" s="110">
        <v>7846879</v>
      </c>
      <c r="M19" s="110">
        <v>33101829</v>
      </c>
      <c r="N19" s="110">
        <f t="shared" si="6"/>
        <v>40948708</v>
      </c>
      <c r="O19" s="110">
        <v>157648</v>
      </c>
      <c r="P19" s="110">
        <v>383184</v>
      </c>
      <c r="Q19" s="110">
        <f t="shared" si="7"/>
        <v>540832</v>
      </c>
      <c r="R19" s="113">
        <v>22</v>
      </c>
      <c r="S19" s="113">
        <v>22</v>
      </c>
      <c r="T19" s="110">
        <v>241977</v>
      </c>
      <c r="U19" s="110">
        <v>5846122</v>
      </c>
      <c r="V19" s="110">
        <f t="shared" si="8"/>
        <v>6088099</v>
      </c>
      <c r="W19" s="110">
        <v>0</v>
      </c>
      <c r="X19" s="110">
        <v>15492</v>
      </c>
      <c r="Y19" s="110">
        <f t="shared" si="9"/>
        <v>15492</v>
      </c>
      <c r="Z19" s="113">
        <v>0</v>
      </c>
      <c r="AA19" s="113">
        <v>0</v>
      </c>
      <c r="AB19" s="110">
        <v>0</v>
      </c>
      <c r="AC19" s="110">
        <v>0</v>
      </c>
      <c r="AD19" s="110">
        <f t="shared" si="10"/>
        <v>0</v>
      </c>
      <c r="AE19" s="110">
        <v>0</v>
      </c>
      <c r="AF19" s="110">
        <v>0</v>
      </c>
      <c r="AG19" s="110">
        <f t="shared" si="11"/>
        <v>0</v>
      </c>
      <c r="AH19" s="113">
        <v>0</v>
      </c>
      <c r="AI19" s="113">
        <v>0</v>
      </c>
      <c r="AJ19" s="110">
        <v>0</v>
      </c>
      <c r="AK19" s="110">
        <v>0</v>
      </c>
      <c r="AL19" s="110">
        <f t="shared" si="12"/>
        <v>0</v>
      </c>
      <c r="AM19" s="110">
        <v>0</v>
      </c>
      <c r="AN19" s="110">
        <v>0</v>
      </c>
      <c r="AO19" s="110">
        <f t="shared" si="13"/>
        <v>0</v>
      </c>
      <c r="AP19" s="113">
        <v>0</v>
      </c>
      <c r="AQ19" s="113">
        <v>0</v>
      </c>
      <c r="AR19" s="110">
        <v>0</v>
      </c>
      <c r="AS19" s="110">
        <v>0</v>
      </c>
      <c r="AT19" s="110">
        <f t="shared" si="14"/>
        <v>0</v>
      </c>
      <c r="AU19" s="110">
        <v>0</v>
      </c>
      <c r="AV19" s="110">
        <v>0</v>
      </c>
      <c r="AW19" s="110">
        <f t="shared" si="15"/>
        <v>0</v>
      </c>
      <c r="AX19" s="113">
        <v>0</v>
      </c>
      <c r="AY19" s="113">
        <v>0</v>
      </c>
      <c r="AZ19" s="110">
        <v>0</v>
      </c>
      <c r="BA19" s="110">
        <v>0</v>
      </c>
      <c r="BB19" s="110">
        <f t="shared" si="16"/>
        <v>0</v>
      </c>
      <c r="BC19" s="110">
        <v>0</v>
      </c>
      <c r="BD19" s="110">
        <v>0</v>
      </c>
      <c r="BE19" s="110">
        <f t="shared" si="17"/>
        <v>0</v>
      </c>
    </row>
    <row r="20" spans="1:57" s="112" customFormat="1" ht="12.75" customHeight="1">
      <c r="A20" s="108" t="s">
        <v>340</v>
      </c>
      <c r="B20" s="109">
        <v>14000</v>
      </c>
      <c r="C20" s="108" t="s">
        <v>326</v>
      </c>
      <c r="D20" s="110">
        <f t="shared" si="0"/>
        <v>96806</v>
      </c>
      <c r="E20" s="110">
        <f t="shared" si="1"/>
        <v>3765050</v>
      </c>
      <c r="F20" s="110">
        <f t="shared" si="2"/>
        <v>3861856</v>
      </c>
      <c r="G20" s="110">
        <f t="shared" si="3"/>
        <v>0</v>
      </c>
      <c r="H20" s="110">
        <f t="shared" si="4"/>
        <v>115226</v>
      </c>
      <c r="I20" s="110">
        <f t="shared" si="5"/>
        <v>115226</v>
      </c>
      <c r="J20" s="113">
        <v>13</v>
      </c>
      <c r="K20" s="113">
        <v>13</v>
      </c>
      <c r="L20" s="110">
        <v>96806</v>
      </c>
      <c r="M20" s="110">
        <v>3591680</v>
      </c>
      <c r="N20" s="110">
        <f t="shared" si="6"/>
        <v>3688486</v>
      </c>
      <c r="O20" s="110">
        <v>0</v>
      </c>
      <c r="P20" s="110">
        <v>90347</v>
      </c>
      <c r="Q20" s="110">
        <f t="shared" si="7"/>
        <v>90347</v>
      </c>
      <c r="R20" s="113">
        <v>5</v>
      </c>
      <c r="S20" s="113">
        <v>5</v>
      </c>
      <c r="T20" s="110">
        <v>0</v>
      </c>
      <c r="U20" s="110">
        <v>173370</v>
      </c>
      <c r="V20" s="110">
        <f t="shared" si="8"/>
        <v>173370</v>
      </c>
      <c r="W20" s="110">
        <v>0</v>
      </c>
      <c r="X20" s="110">
        <v>24879</v>
      </c>
      <c r="Y20" s="110">
        <f t="shared" si="9"/>
        <v>24879</v>
      </c>
      <c r="Z20" s="113">
        <v>0</v>
      </c>
      <c r="AA20" s="113">
        <v>0</v>
      </c>
      <c r="AB20" s="110">
        <v>0</v>
      </c>
      <c r="AC20" s="110">
        <v>0</v>
      </c>
      <c r="AD20" s="110">
        <f t="shared" si="10"/>
        <v>0</v>
      </c>
      <c r="AE20" s="110">
        <v>0</v>
      </c>
      <c r="AF20" s="110">
        <v>0</v>
      </c>
      <c r="AG20" s="110">
        <f t="shared" si="11"/>
        <v>0</v>
      </c>
      <c r="AH20" s="113">
        <v>0</v>
      </c>
      <c r="AI20" s="113">
        <v>0</v>
      </c>
      <c r="AJ20" s="110">
        <v>0</v>
      </c>
      <c r="AK20" s="110">
        <v>0</v>
      </c>
      <c r="AL20" s="110">
        <f t="shared" si="12"/>
        <v>0</v>
      </c>
      <c r="AM20" s="110">
        <v>0</v>
      </c>
      <c r="AN20" s="110">
        <v>0</v>
      </c>
      <c r="AO20" s="110">
        <f t="shared" si="13"/>
        <v>0</v>
      </c>
      <c r="AP20" s="113">
        <v>0</v>
      </c>
      <c r="AQ20" s="113">
        <v>0</v>
      </c>
      <c r="AR20" s="110">
        <v>0</v>
      </c>
      <c r="AS20" s="110">
        <v>0</v>
      </c>
      <c r="AT20" s="110">
        <f t="shared" si="14"/>
        <v>0</v>
      </c>
      <c r="AU20" s="110">
        <v>0</v>
      </c>
      <c r="AV20" s="110">
        <v>0</v>
      </c>
      <c r="AW20" s="110">
        <f t="shared" si="15"/>
        <v>0</v>
      </c>
      <c r="AX20" s="113">
        <v>0</v>
      </c>
      <c r="AY20" s="113">
        <v>0</v>
      </c>
      <c r="AZ20" s="110">
        <v>0</v>
      </c>
      <c r="BA20" s="110">
        <v>0</v>
      </c>
      <c r="BB20" s="110">
        <f t="shared" si="16"/>
        <v>0</v>
      </c>
      <c r="BC20" s="110">
        <v>0</v>
      </c>
      <c r="BD20" s="110">
        <v>0</v>
      </c>
      <c r="BE20" s="110">
        <f t="shared" si="17"/>
        <v>0</v>
      </c>
    </row>
    <row r="21" spans="1:57" s="112" customFormat="1" ht="12.75" customHeight="1">
      <c r="A21" s="108" t="s">
        <v>453</v>
      </c>
      <c r="B21" s="109">
        <v>15000</v>
      </c>
      <c r="C21" s="108" t="s">
        <v>454</v>
      </c>
      <c r="D21" s="110">
        <f t="shared" si="0"/>
        <v>20190</v>
      </c>
      <c r="E21" s="110">
        <f t="shared" si="1"/>
        <v>2206608</v>
      </c>
      <c r="F21" s="110">
        <f t="shared" si="2"/>
        <v>2226798</v>
      </c>
      <c r="G21" s="110">
        <f t="shared" si="3"/>
        <v>5076</v>
      </c>
      <c r="H21" s="110">
        <f t="shared" si="4"/>
        <v>355772</v>
      </c>
      <c r="I21" s="110">
        <f t="shared" si="5"/>
        <v>360848</v>
      </c>
      <c r="J21" s="113">
        <v>13</v>
      </c>
      <c r="K21" s="113">
        <v>13</v>
      </c>
      <c r="L21" s="110">
        <v>20190</v>
      </c>
      <c r="M21" s="110">
        <v>2140434</v>
      </c>
      <c r="N21" s="110">
        <f t="shared" si="6"/>
        <v>2160624</v>
      </c>
      <c r="O21" s="110">
        <v>5076</v>
      </c>
      <c r="P21" s="110">
        <v>262915</v>
      </c>
      <c r="Q21" s="110">
        <f t="shared" si="7"/>
        <v>267991</v>
      </c>
      <c r="R21" s="113">
        <v>2</v>
      </c>
      <c r="S21" s="113">
        <v>2</v>
      </c>
      <c r="T21" s="110">
        <v>0</v>
      </c>
      <c r="U21" s="110">
        <v>66174</v>
      </c>
      <c r="V21" s="110">
        <f t="shared" si="8"/>
        <v>66174</v>
      </c>
      <c r="W21" s="110">
        <v>0</v>
      </c>
      <c r="X21" s="110">
        <v>92857</v>
      </c>
      <c r="Y21" s="110">
        <f t="shared" si="9"/>
        <v>92857</v>
      </c>
      <c r="Z21" s="113">
        <v>0</v>
      </c>
      <c r="AA21" s="113">
        <v>0</v>
      </c>
      <c r="AB21" s="110">
        <v>0</v>
      </c>
      <c r="AC21" s="110">
        <v>0</v>
      </c>
      <c r="AD21" s="110">
        <f t="shared" si="10"/>
        <v>0</v>
      </c>
      <c r="AE21" s="110">
        <v>0</v>
      </c>
      <c r="AF21" s="110">
        <v>0</v>
      </c>
      <c r="AG21" s="110">
        <f t="shared" si="11"/>
        <v>0</v>
      </c>
      <c r="AH21" s="113">
        <v>0</v>
      </c>
      <c r="AI21" s="113">
        <v>0</v>
      </c>
      <c r="AJ21" s="110">
        <v>0</v>
      </c>
      <c r="AK21" s="110">
        <v>0</v>
      </c>
      <c r="AL21" s="110">
        <f t="shared" si="12"/>
        <v>0</v>
      </c>
      <c r="AM21" s="110">
        <v>0</v>
      </c>
      <c r="AN21" s="110">
        <v>0</v>
      </c>
      <c r="AO21" s="110">
        <f t="shared" si="13"/>
        <v>0</v>
      </c>
      <c r="AP21" s="113">
        <v>0</v>
      </c>
      <c r="AQ21" s="113">
        <v>0</v>
      </c>
      <c r="AR21" s="110">
        <v>0</v>
      </c>
      <c r="AS21" s="110">
        <v>0</v>
      </c>
      <c r="AT21" s="110">
        <f t="shared" si="14"/>
        <v>0</v>
      </c>
      <c r="AU21" s="110">
        <v>0</v>
      </c>
      <c r="AV21" s="110">
        <v>0</v>
      </c>
      <c r="AW21" s="110">
        <f t="shared" si="15"/>
        <v>0</v>
      </c>
      <c r="AX21" s="113">
        <v>0</v>
      </c>
      <c r="AY21" s="113">
        <v>0</v>
      </c>
      <c r="AZ21" s="110">
        <v>0</v>
      </c>
      <c r="BA21" s="110">
        <v>0</v>
      </c>
      <c r="BB21" s="110">
        <f t="shared" si="16"/>
        <v>0</v>
      </c>
      <c r="BC21" s="110">
        <v>0</v>
      </c>
      <c r="BD21" s="110">
        <v>0</v>
      </c>
      <c r="BE21" s="110">
        <f t="shared" si="17"/>
        <v>0</v>
      </c>
    </row>
    <row r="22" spans="1:57" s="112" customFormat="1" ht="12.75" customHeight="1">
      <c r="A22" s="108" t="s">
        <v>462</v>
      </c>
      <c r="B22" s="109">
        <v>16000</v>
      </c>
      <c r="C22" s="108" t="s">
        <v>362</v>
      </c>
      <c r="D22" s="110">
        <f t="shared" si="0"/>
        <v>0</v>
      </c>
      <c r="E22" s="110">
        <f t="shared" si="1"/>
        <v>2270127</v>
      </c>
      <c r="F22" s="110">
        <f t="shared" si="2"/>
        <v>2270127</v>
      </c>
      <c r="G22" s="110">
        <f t="shared" si="3"/>
        <v>0</v>
      </c>
      <c r="H22" s="110">
        <f t="shared" si="4"/>
        <v>391461</v>
      </c>
      <c r="I22" s="110">
        <f t="shared" si="5"/>
        <v>391461</v>
      </c>
      <c r="J22" s="113">
        <v>14</v>
      </c>
      <c r="K22" s="113">
        <v>14</v>
      </c>
      <c r="L22" s="110">
        <v>0</v>
      </c>
      <c r="M22" s="110">
        <v>2270127</v>
      </c>
      <c r="N22" s="110">
        <f t="shared" si="6"/>
        <v>2270127</v>
      </c>
      <c r="O22" s="110">
        <v>0</v>
      </c>
      <c r="P22" s="110">
        <v>215361</v>
      </c>
      <c r="Q22" s="110">
        <f t="shared" si="7"/>
        <v>215361</v>
      </c>
      <c r="R22" s="113">
        <v>4</v>
      </c>
      <c r="S22" s="113">
        <v>4</v>
      </c>
      <c r="T22" s="110">
        <v>0</v>
      </c>
      <c r="U22" s="110">
        <v>0</v>
      </c>
      <c r="V22" s="110">
        <f t="shared" si="8"/>
        <v>0</v>
      </c>
      <c r="W22" s="110">
        <v>0</v>
      </c>
      <c r="X22" s="110">
        <v>176100</v>
      </c>
      <c r="Y22" s="110">
        <f t="shared" si="9"/>
        <v>176100</v>
      </c>
      <c r="Z22" s="113">
        <v>0</v>
      </c>
      <c r="AA22" s="113">
        <v>0</v>
      </c>
      <c r="AB22" s="110">
        <v>0</v>
      </c>
      <c r="AC22" s="110">
        <v>0</v>
      </c>
      <c r="AD22" s="110">
        <f t="shared" si="10"/>
        <v>0</v>
      </c>
      <c r="AE22" s="110">
        <v>0</v>
      </c>
      <c r="AF22" s="110">
        <v>0</v>
      </c>
      <c r="AG22" s="110">
        <f t="shared" si="11"/>
        <v>0</v>
      </c>
      <c r="AH22" s="113">
        <v>0</v>
      </c>
      <c r="AI22" s="113">
        <v>0</v>
      </c>
      <c r="AJ22" s="110">
        <v>0</v>
      </c>
      <c r="AK22" s="110">
        <v>0</v>
      </c>
      <c r="AL22" s="110">
        <f t="shared" si="12"/>
        <v>0</v>
      </c>
      <c r="AM22" s="110">
        <v>0</v>
      </c>
      <c r="AN22" s="110">
        <v>0</v>
      </c>
      <c r="AO22" s="110">
        <f t="shared" si="13"/>
        <v>0</v>
      </c>
      <c r="AP22" s="113">
        <v>0</v>
      </c>
      <c r="AQ22" s="113">
        <v>0</v>
      </c>
      <c r="AR22" s="110">
        <v>0</v>
      </c>
      <c r="AS22" s="110">
        <v>0</v>
      </c>
      <c r="AT22" s="110">
        <f t="shared" si="14"/>
        <v>0</v>
      </c>
      <c r="AU22" s="110">
        <v>0</v>
      </c>
      <c r="AV22" s="110">
        <v>0</v>
      </c>
      <c r="AW22" s="110">
        <f t="shared" si="15"/>
        <v>0</v>
      </c>
      <c r="AX22" s="113">
        <v>0</v>
      </c>
      <c r="AY22" s="113">
        <v>0</v>
      </c>
      <c r="AZ22" s="110">
        <v>0</v>
      </c>
      <c r="BA22" s="110">
        <v>0</v>
      </c>
      <c r="BB22" s="110">
        <f t="shared" si="16"/>
        <v>0</v>
      </c>
      <c r="BC22" s="110">
        <v>0</v>
      </c>
      <c r="BD22" s="110">
        <v>0</v>
      </c>
      <c r="BE22" s="110">
        <f t="shared" si="17"/>
        <v>0</v>
      </c>
    </row>
    <row r="23" spans="1:57" s="112" customFormat="1" ht="12.75" customHeight="1">
      <c r="A23" s="108" t="s">
        <v>469</v>
      </c>
      <c r="B23" s="109">
        <v>17000</v>
      </c>
      <c r="C23" s="108" t="s">
        <v>470</v>
      </c>
      <c r="D23" s="110">
        <f t="shared" si="0"/>
        <v>81147</v>
      </c>
      <c r="E23" s="110">
        <f t="shared" si="1"/>
        <v>3012111</v>
      </c>
      <c r="F23" s="110">
        <f t="shared" si="2"/>
        <v>3093258</v>
      </c>
      <c r="G23" s="110">
        <f t="shared" si="3"/>
        <v>73138</v>
      </c>
      <c r="H23" s="110">
        <f t="shared" si="4"/>
        <v>430801</v>
      </c>
      <c r="I23" s="110">
        <f t="shared" si="5"/>
        <v>503939</v>
      </c>
      <c r="J23" s="113">
        <v>18</v>
      </c>
      <c r="K23" s="113">
        <v>18</v>
      </c>
      <c r="L23" s="110">
        <v>76142</v>
      </c>
      <c r="M23" s="110">
        <v>2484194</v>
      </c>
      <c r="N23" s="110">
        <f t="shared" si="6"/>
        <v>2560336</v>
      </c>
      <c r="O23" s="110">
        <v>43978</v>
      </c>
      <c r="P23" s="110">
        <v>402480</v>
      </c>
      <c r="Q23" s="110">
        <f t="shared" si="7"/>
        <v>446458</v>
      </c>
      <c r="R23" s="113">
        <v>12</v>
      </c>
      <c r="S23" s="113">
        <v>12</v>
      </c>
      <c r="T23" s="110">
        <v>5005</v>
      </c>
      <c r="U23" s="110">
        <v>527917</v>
      </c>
      <c r="V23" s="110">
        <f t="shared" si="8"/>
        <v>532922</v>
      </c>
      <c r="W23" s="110">
        <v>29160</v>
      </c>
      <c r="X23" s="110">
        <v>28321</v>
      </c>
      <c r="Y23" s="110">
        <f t="shared" si="9"/>
        <v>57481</v>
      </c>
      <c r="Z23" s="113">
        <v>0</v>
      </c>
      <c r="AA23" s="113">
        <v>0</v>
      </c>
      <c r="AB23" s="110">
        <v>0</v>
      </c>
      <c r="AC23" s="110">
        <v>0</v>
      </c>
      <c r="AD23" s="110">
        <f t="shared" si="10"/>
        <v>0</v>
      </c>
      <c r="AE23" s="110">
        <v>0</v>
      </c>
      <c r="AF23" s="110">
        <v>0</v>
      </c>
      <c r="AG23" s="110">
        <f t="shared" si="11"/>
        <v>0</v>
      </c>
      <c r="AH23" s="113">
        <v>0</v>
      </c>
      <c r="AI23" s="113">
        <v>0</v>
      </c>
      <c r="AJ23" s="110">
        <v>0</v>
      </c>
      <c r="AK23" s="110">
        <v>0</v>
      </c>
      <c r="AL23" s="110">
        <f t="shared" si="12"/>
        <v>0</v>
      </c>
      <c r="AM23" s="110">
        <v>0</v>
      </c>
      <c r="AN23" s="110">
        <v>0</v>
      </c>
      <c r="AO23" s="110">
        <f t="shared" si="13"/>
        <v>0</v>
      </c>
      <c r="AP23" s="113">
        <v>0</v>
      </c>
      <c r="AQ23" s="113">
        <v>0</v>
      </c>
      <c r="AR23" s="110">
        <v>0</v>
      </c>
      <c r="AS23" s="110">
        <v>0</v>
      </c>
      <c r="AT23" s="110">
        <f t="shared" si="14"/>
        <v>0</v>
      </c>
      <c r="AU23" s="110">
        <v>0</v>
      </c>
      <c r="AV23" s="110">
        <v>0</v>
      </c>
      <c r="AW23" s="110">
        <f t="shared" si="15"/>
        <v>0</v>
      </c>
      <c r="AX23" s="113">
        <v>0</v>
      </c>
      <c r="AY23" s="113">
        <v>0</v>
      </c>
      <c r="AZ23" s="110">
        <v>0</v>
      </c>
      <c r="BA23" s="110">
        <v>0</v>
      </c>
      <c r="BB23" s="110">
        <f t="shared" si="16"/>
        <v>0</v>
      </c>
      <c r="BC23" s="110">
        <v>0</v>
      </c>
      <c r="BD23" s="110">
        <v>0</v>
      </c>
      <c r="BE23" s="110">
        <f t="shared" si="17"/>
        <v>0</v>
      </c>
    </row>
    <row r="24" spans="1:57" s="112" customFormat="1" ht="12.75" customHeight="1">
      <c r="A24" s="108" t="s">
        <v>478</v>
      </c>
      <c r="B24" s="109">
        <v>18000</v>
      </c>
      <c r="C24" s="108" t="s">
        <v>479</v>
      </c>
      <c r="D24" s="110">
        <f t="shared" si="0"/>
        <v>0</v>
      </c>
      <c r="E24" s="110">
        <f t="shared" si="1"/>
        <v>3656867</v>
      </c>
      <c r="F24" s="110">
        <f t="shared" si="2"/>
        <v>3656867</v>
      </c>
      <c r="G24" s="110">
        <f t="shared" si="3"/>
        <v>0</v>
      </c>
      <c r="H24" s="110">
        <f t="shared" si="4"/>
        <v>453173</v>
      </c>
      <c r="I24" s="110">
        <f t="shared" si="5"/>
        <v>453173</v>
      </c>
      <c r="J24" s="113">
        <v>13</v>
      </c>
      <c r="K24" s="113">
        <v>13</v>
      </c>
      <c r="L24" s="110">
        <v>0</v>
      </c>
      <c r="M24" s="110">
        <v>3617366</v>
      </c>
      <c r="N24" s="110">
        <f t="shared" si="6"/>
        <v>3617366</v>
      </c>
      <c r="O24" s="110">
        <v>0</v>
      </c>
      <c r="P24" s="110">
        <v>321704</v>
      </c>
      <c r="Q24" s="110">
        <f t="shared" si="7"/>
        <v>321704</v>
      </c>
      <c r="R24" s="113">
        <v>6</v>
      </c>
      <c r="S24" s="113">
        <v>6</v>
      </c>
      <c r="T24" s="110">
        <v>0</v>
      </c>
      <c r="U24" s="110">
        <v>39501</v>
      </c>
      <c r="V24" s="110">
        <f t="shared" si="8"/>
        <v>39501</v>
      </c>
      <c r="W24" s="110">
        <v>0</v>
      </c>
      <c r="X24" s="110">
        <v>131469</v>
      </c>
      <c r="Y24" s="110">
        <f t="shared" si="9"/>
        <v>131469</v>
      </c>
      <c r="Z24" s="113">
        <v>0</v>
      </c>
      <c r="AA24" s="113">
        <v>0</v>
      </c>
      <c r="AB24" s="110">
        <v>0</v>
      </c>
      <c r="AC24" s="110">
        <v>0</v>
      </c>
      <c r="AD24" s="110">
        <f t="shared" si="10"/>
        <v>0</v>
      </c>
      <c r="AE24" s="110">
        <v>0</v>
      </c>
      <c r="AF24" s="110">
        <v>0</v>
      </c>
      <c r="AG24" s="110">
        <f t="shared" si="11"/>
        <v>0</v>
      </c>
      <c r="AH24" s="113">
        <v>0</v>
      </c>
      <c r="AI24" s="113">
        <v>0</v>
      </c>
      <c r="AJ24" s="110">
        <v>0</v>
      </c>
      <c r="AK24" s="110">
        <v>0</v>
      </c>
      <c r="AL24" s="110">
        <f t="shared" si="12"/>
        <v>0</v>
      </c>
      <c r="AM24" s="110">
        <v>0</v>
      </c>
      <c r="AN24" s="110">
        <v>0</v>
      </c>
      <c r="AO24" s="110">
        <f t="shared" si="13"/>
        <v>0</v>
      </c>
      <c r="AP24" s="113">
        <v>0</v>
      </c>
      <c r="AQ24" s="113">
        <v>0</v>
      </c>
      <c r="AR24" s="110">
        <v>0</v>
      </c>
      <c r="AS24" s="110">
        <v>0</v>
      </c>
      <c r="AT24" s="110">
        <f t="shared" si="14"/>
        <v>0</v>
      </c>
      <c r="AU24" s="110">
        <v>0</v>
      </c>
      <c r="AV24" s="110">
        <v>0</v>
      </c>
      <c r="AW24" s="110">
        <f t="shared" si="15"/>
        <v>0</v>
      </c>
      <c r="AX24" s="113">
        <v>0</v>
      </c>
      <c r="AY24" s="113">
        <v>0</v>
      </c>
      <c r="AZ24" s="110">
        <v>0</v>
      </c>
      <c r="BA24" s="110">
        <v>0</v>
      </c>
      <c r="BB24" s="110">
        <f t="shared" si="16"/>
        <v>0</v>
      </c>
      <c r="BC24" s="110">
        <v>0</v>
      </c>
      <c r="BD24" s="110">
        <v>0</v>
      </c>
      <c r="BE24" s="110">
        <f t="shared" si="17"/>
        <v>0</v>
      </c>
    </row>
    <row r="25" spans="1:57" s="112" customFormat="1" ht="12.75" customHeight="1">
      <c r="A25" s="108" t="s">
        <v>487</v>
      </c>
      <c r="B25" s="109">
        <v>19000</v>
      </c>
      <c r="C25" s="108" t="s">
        <v>440</v>
      </c>
      <c r="D25" s="110">
        <f t="shared" si="0"/>
        <v>280578</v>
      </c>
      <c r="E25" s="110">
        <f t="shared" si="1"/>
        <v>2790365</v>
      </c>
      <c r="F25" s="110">
        <f t="shared" si="2"/>
        <v>3070943</v>
      </c>
      <c r="G25" s="110">
        <f t="shared" si="3"/>
        <v>0</v>
      </c>
      <c r="H25" s="110">
        <f t="shared" si="4"/>
        <v>616411</v>
      </c>
      <c r="I25" s="110">
        <f t="shared" si="5"/>
        <v>616411</v>
      </c>
      <c r="J25" s="113">
        <v>26</v>
      </c>
      <c r="K25" s="113">
        <v>26</v>
      </c>
      <c r="L25" s="110">
        <v>52028</v>
      </c>
      <c r="M25" s="110">
        <v>1800014</v>
      </c>
      <c r="N25" s="110">
        <f t="shared" si="6"/>
        <v>1852042</v>
      </c>
      <c r="O25" s="110">
        <v>0</v>
      </c>
      <c r="P25" s="110">
        <v>357137</v>
      </c>
      <c r="Q25" s="110">
        <f t="shared" si="7"/>
        <v>357137</v>
      </c>
      <c r="R25" s="113">
        <v>18</v>
      </c>
      <c r="S25" s="113">
        <v>18</v>
      </c>
      <c r="T25" s="110">
        <v>167687</v>
      </c>
      <c r="U25" s="110">
        <v>990351</v>
      </c>
      <c r="V25" s="110">
        <f t="shared" si="8"/>
        <v>1158038</v>
      </c>
      <c r="W25" s="110">
        <v>0</v>
      </c>
      <c r="X25" s="110">
        <v>224250</v>
      </c>
      <c r="Y25" s="110">
        <f t="shared" si="9"/>
        <v>224250</v>
      </c>
      <c r="Z25" s="113">
        <v>7</v>
      </c>
      <c r="AA25" s="113">
        <v>7</v>
      </c>
      <c r="AB25" s="110">
        <v>56206</v>
      </c>
      <c r="AC25" s="110">
        <v>0</v>
      </c>
      <c r="AD25" s="110">
        <f t="shared" si="10"/>
        <v>56206</v>
      </c>
      <c r="AE25" s="110">
        <v>0</v>
      </c>
      <c r="AF25" s="110">
        <v>35024</v>
      </c>
      <c r="AG25" s="110">
        <f t="shared" si="11"/>
        <v>35024</v>
      </c>
      <c r="AH25" s="113">
        <v>1</v>
      </c>
      <c r="AI25" s="113">
        <v>1</v>
      </c>
      <c r="AJ25" s="110">
        <v>4657</v>
      </c>
      <c r="AK25" s="110">
        <v>0</v>
      </c>
      <c r="AL25" s="110">
        <f t="shared" si="12"/>
        <v>4657</v>
      </c>
      <c r="AM25" s="110">
        <v>0</v>
      </c>
      <c r="AN25" s="110">
        <v>0</v>
      </c>
      <c r="AO25" s="110">
        <f t="shared" si="13"/>
        <v>0</v>
      </c>
      <c r="AP25" s="113">
        <v>0</v>
      </c>
      <c r="AQ25" s="113">
        <v>0</v>
      </c>
      <c r="AR25" s="110">
        <v>0</v>
      </c>
      <c r="AS25" s="110">
        <v>0</v>
      </c>
      <c r="AT25" s="110">
        <f t="shared" si="14"/>
        <v>0</v>
      </c>
      <c r="AU25" s="110">
        <v>0</v>
      </c>
      <c r="AV25" s="110">
        <v>0</v>
      </c>
      <c r="AW25" s="110">
        <f t="shared" si="15"/>
        <v>0</v>
      </c>
      <c r="AX25" s="113">
        <v>0</v>
      </c>
      <c r="AY25" s="113">
        <v>0</v>
      </c>
      <c r="AZ25" s="110">
        <v>0</v>
      </c>
      <c r="BA25" s="110">
        <v>0</v>
      </c>
      <c r="BB25" s="110">
        <f t="shared" si="16"/>
        <v>0</v>
      </c>
      <c r="BC25" s="110">
        <v>0</v>
      </c>
      <c r="BD25" s="110">
        <v>0</v>
      </c>
      <c r="BE25" s="110">
        <f t="shared" si="17"/>
        <v>0</v>
      </c>
    </row>
    <row r="26" spans="1:57" s="112" customFormat="1" ht="12.75" customHeight="1">
      <c r="A26" s="108" t="s">
        <v>494</v>
      </c>
      <c r="B26" s="109">
        <v>20000</v>
      </c>
      <c r="C26" s="108" t="s">
        <v>470</v>
      </c>
      <c r="D26" s="110">
        <f t="shared" si="0"/>
        <v>7291187</v>
      </c>
      <c r="E26" s="110">
        <f t="shared" si="1"/>
        <v>5874453</v>
      </c>
      <c r="F26" s="110">
        <f t="shared" si="2"/>
        <v>13165640</v>
      </c>
      <c r="G26" s="110">
        <f t="shared" si="3"/>
        <v>20097</v>
      </c>
      <c r="H26" s="110">
        <f t="shared" si="4"/>
        <v>2507804</v>
      </c>
      <c r="I26" s="110">
        <f t="shared" si="5"/>
        <v>2527901</v>
      </c>
      <c r="J26" s="113">
        <v>77</v>
      </c>
      <c r="K26" s="113">
        <v>77</v>
      </c>
      <c r="L26" s="110">
        <v>5880257</v>
      </c>
      <c r="M26" s="110">
        <v>3663970</v>
      </c>
      <c r="N26" s="110">
        <f t="shared" si="6"/>
        <v>9544227</v>
      </c>
      <c r="O26" s="110">
        <v>16949</v>
      </c>
      <c r="P26" s="110">
        <v>2023056</v>
      </c>
      <c r="Q26" s="110">
        <f t="shared" si="7"/>
        <v>2040005</v>
      </c>
      <c r="R26" s="113">
        <v>38</v>
      </c>
      <c r="S26" s="113">
        <v>38</v>
      </c>
      <c r="T26" s="110">
        <v>1302496</v>
      </c>
      <c r="U26" s="110">
        <v>1684164</v>
      </c>
      <c r="V26" s="110">
        <f t="shared" si="8"/>
        <v>2986660</v>
      </c>
      <c r="W26" s="110">
        <v>3148</v>
      </c>
      <c r="X26" s="110">
        <v>354642</v>
      </c>
      <c r="Y26" s="110">
        <f t="shared" si="9"/>
        <v>357790</v>
      </c>
      <c r="Z26" s="113">
        <v>6</v>
      </c>
      <c r="AA26" s="113">
        <v>6</v>
      </c>
      <c r="AB26" s="110">
        <v>33189</v>
      </c>
      <c r="AC26" s="110">
        <v>332538</v>
      </c>
      <c r="AD26" s="110">
        <f t="shared" si="10"/>
        <v>365727</v>
      </c>
      <c r="AE26" s="110">
        <v>0</v>
      </c>
      <c r="AF26" s="110">
        <v>103358</v>
      </c>
      <c r="AG26" s="110">
        <f t="shared" si="11"/>
        <v>103358</v>
      </c>
      <c r="AH26" s="113">
        <v>2</v>
      </c>
      <c r="AI26" s="113">
        <v>2</v>
      </c>
      <c r="AJ26" s="110">
        <v>0</v>
      </c>
      <c r="AK26" s="110">
        <v>149523</v>
      </c>
      <c r="AL26" s="110">
        <f t="shared" si="12"/>
        <v>149523</v>
      </c>
      <c r="AM26" s="110">
        <v>0</v>
      </c>
      <c r="AN26" s="110">
        <v>26748</v>
      </c>
      <c r="AO26" s="110">
        <f t="shared" si="13"/>
        <v>26748</v>
      </c>
      <c r="AP26" s="113">
        <v>1</v>
      </c>
      <c r="AQ26" s="113">
        <v>1</v>
      </c>
      <c r="AR26" s="110">
        <v>75245</v>
      </c>
      <c r="AS26" s="110">
        <v>44258</v>
      </c>
      <c r="AT26" s="110">
        <f t="shared" si="14"/>
        <v>119503</v>
      </c>
      <c r="AU26" s="110">
        <v>0</v>
      </c>
      <c r="AV26" s="110">
        <v>0</v>
      </c>
      <c r="AW26" s="110">
        <f t="shared" si="15"/>
        <v>0</v>
      </c>
      <c r="AX26" s="113">
        <v>0</v>
      </c>
      <c r="AY26" s="113">
        <v>0</v>
      </c>
      <c r="AZ26" s="110">
        <v>0</v>
      </c>
      <c r="BA26" s="110">
        <v>0</v>
      </c>
      <c r="BB26" s="110">
        <f t="shared" si="16"/>
        <v>0</v>
      </c>
      <c r="BC26" s="110">
        <v>0</v>
      </c>
      <c r="BD26" s="110">
        <v>0</v>
      </c>
      <c r="BE26" s="110">
        <f t="shared" si="17"/>
        <v>0</v>
      </c>
    </row>
    <row r="27" spans="1:57" s="112" customFormat="1" ht="12.75" customHeight="1">
      <c r="A27" s="108" t="s">
        <v>500</v>
      </c>
      <c r="B27" s="109">
        <v>21000</v>
      </c>
      <c r="C27" s="108" t="s">
        <v>440</v>
      </c>
      <c r="D27" s="110">
        <f t="shared" si="0"/>
        <v>377420</v>
      </c>
      <c r="E27" s="110">
        <f t="shared" si="1"/>
        <v>4099701</v>
      </c>
      <c r="F27" s="110">
        <f t="shared" si="2"/>
        <v>4477121</v>
      </c>
      <c r="G27" s="110">
        <f t="shared" si="3"/>
        <v>83015</v>
      </c>
      <c r="H27" s="110">
        <f t="shared" si="4"/>
        <v>1401091</v>
      </c>
      <c r="I27" s="110">
        <f t="shared" si="5"/>
        <v>1484106</v>
      </c>
      <c r="J27" s="113">
        <v>32</v>
      </c>
      <c r="K27" s="113">
        <v>32</v>
      </c>
      <c r="L27" s="110">
        <v>377420</v>
      </c>
      <c r="M27" s="110">
        <v>3485666</v>
      </c>
      <c r="N27" s="110">
        <f t="shared" si="6"/>
        <v>3863086</v>
      </c>
      <c r="O27" s="110">
        <v>82479</v>
      </c>
      <c r="P27" s="110">
        <v>892691</v>
      </c>
      <c r="Q27" s="110">
        <f t="shared" si="7"/>
        <v>975170</v>
      </c>
      <c r="R27" s="113">
        <v>15</v>
      </c>
      <c r="S27" s="113">
        <v>15</v>
      </c>
      <c r="T27" s="110">
        <v>0</v>
      </c>
      <c r="U27" s="110">
        <v>382044</v>
      </c>
      <c r="V27" s="110">
        <f t="shared" si="8"/>
        <v>382044</v>
      </c>
      <c r="W27" s="110">
        <v>452</v>
      </c>
      <c r="X27" s="110">
        <v>468736</v>
      </c>
      <c r="Y27" s="110">
        <f t="shared" si="9"/>
        <v>469188</v>
      </c>
      <c r="Z27" s="113">
        <v>5</v>
      </c>
      <c r="AA27" s="113">
        <v>5</v>
      </c>
      <c r="AB27" s="110">
        <v>0</v>
      </c>
      <c r="AC27" s="110">
        <v>231991</v>
      </c>
      <c r="AD27" s="110">
        <f t="shared" si="10"/>
        <v>231991</v>
      </c>
      <c r="AE27" s="110">
        <v>84</v>
      </c>
      <c r="AF27" s="110">
        <v>39664</v>
      </c>
      <c r="AG27" s="110">
        <f t="shared" si="11"/>
        <v>39748</v>
      </c>
      <c r="AH27" s="113">
        <v>0</v>
      </c>
      <c r="AI27" s="113">
        <v>0</v>
      </c>
      <c r="AJ27" s="110">
        <v>0</v>
      </c>
      <c r="AK27" s="110">
        <v>0</v>
      </c>
      <c r="AL27" s="110">
        <f t="shared" si="12"/>
        <v>0</v>
      </c>
      <c r="AM27" s="110">
        <v>0</v>
      </c>
      <c r="AN27" s="110">
        <v>0</v>
      </c>
      <c r="AO27" s="110">
        <f t="shared" si="13"/>
        <v>0</v>
      </c>
      <c r="AP27" s="113">
        <v>0</v>
      </c>
      <c r="AQ27" s="113">
        <v>0</v>
      </c>
      <c r="AR27" s="110">
        <v>0</v>
      </c>
      <c r="AS27" s="110">
        <v>0</v>
      </c>
      <c r="AT27" s="110">
        <f t="shared" si="14"/>
        <v>0</v>
      </c>
      <c r="AU27" s="110">
        <v>0</v>
      </c>
      <c r="AV27" s="110">
        <v>0</v>
      </c>
      <c r="AW27" s="110">
        <f t="shared" si="15"/>
        <v>0</v>
      </c>
      <c r="AX27" s="113">
        <v>0</v>
      </c>
      <c r="AY27" s="113">
        <v>0</v>
      </c>
      <c r="AZ27" s="110">
        <v>0</v>
      </c>
      <c r="BA27" s="110">
        <v>0</v>
      </c>
      <c r="BB27" s="110">
        <f t="shared" si="16"/>
        <v>0</v>
      </c>
      <c r="BC27" s="110">
        <v>0</v>
      </c>
      <c r="BD27" s="110">
        <v>0</v>
      </c>
      <c r="BE27" s="110">
        <f t="shared" si="17"/>
        <v>0</v>
      </c>
    </row>
    <row r="28" spans="1:57" s="112" customFormat="1" ht="12.75" customHeight="1">
      <c r="A28" s="108" t="s">
        <v>507</v>
      </c>
      <c r="B28" s="109">
        <v>22000</v>
      </c>
      <c r="C28" s="108" t="s">
        <v>508</v>
      </c>
      <c r="D28" s="110">
        <f t="shared" si="0"/>
        <v>849107</v>
      </c>
      <c r="E28" s="110">
        <f t="shared" si="1"/>
        <v>4841493</v>
      </c>
      <c r="F28" s="110">
        <f t="shared" si="2"/>
        <v>5690600</v>
      </c>
      <c r="G28" s="110">
        <f t="shared" si="3"/>
        <v>0</v>
      </c>
      <c r="H28" s="110">
        <f t="shared" si="4"/>
        <v>2328725</v>
      </c>
      <c r="I28" s="110">
        <f t="shared" si="5"/>
        <v>2328725</v>
      </c>
      <c r="J28" s="113">
        <v>25</v>
      </c>
      <c r="K28" s="113">
        <v>25</v>
      </c>
      <c r="L28" s="110">
        <v>607311</v>
      </c>
      <c r="M28" s="110">
        <v>4112240</v>
      </c>
      <c r="N28" s="110">
        <f t="shared" si="6"/>
        <v>4719551</v>
      </c>
      <c r="O28" s="110">
        <v>0</v>
      </c>
      <c r="P28" s="110">
        <v>1921897</v>
      </c>
      <c r="Q28" s="110">
        <f t="shared" si="7"/>
        <v>1921897</v>
      </c>
      <c r="R28" s="113">
        <v>7</v>
      </c>
      <c r="S28" s="113">
        <v>7</v>
      </c>
      <c r="T28" s="110">
        <v>241796</v>
      </c>
      <c r="U28" s="110">
        <v>375158</v>
      </c>
      <c r="V28" s="110">
        <f t="shared" si="8"/>
        <v>616954</v>
      </c>
      <c r="W28" s="110">
        <v>0</v>
      </c>
      <c r="X28" s="110">
        <v>291121</v>
      </c>
      <c r="Y28" s="110">
        <f t="shared" si="9"/>
        <v>291121</v>
      </c>
      <c r="Z28" s="113">
        <v>1</v>
      </c>
      <c r="AA28" s="113">
        <v>1</v>
      </c>
      <c r="AB28" s="110">
        <v>0</v>
      </c>
      <c r="AC28" s="110">
        <v>354095</v>
      </c>
      <c r="AD28" s="110">
        <f t="shared" si="10"/>
        <v>354095</v>
      </c>
      <c r="AE28" s="110">
        <v>0</v>
      </c>
      <c r="AF28" s="110">
        <v>115707</v>
      </c>
      <c r="AG28" s="110">
        <f t="shared" si="11"/>
        <v>115707</v>
      </c>
      <c r="AH28" s="113">
        <v>0</v>
      </c>
      <c r="AI28" s="113">
        <v>0</v>
      </c>
      <c r="AJ28" s="110">
        <v>0</v>
      </c>
      <c r="AK28" s="110">
        <v>0</v>
      </c>
      <c r="AL28" s="110">
        <f t="shared" si="12"/>
        <v>0</v>
      </c>
      <c r="AM28" s="110">
        <v>0</v>
      </c>
      <c r="AN28" s="110">
        <v>0</v>
      </c>
      <c r="AO28" s="110">
        <f t="shared" si="13"/>
        <v>0</v>
      </c>
      <c r="AP28" s="113">
        <v>0</v>
      </c>
      <c r="AQ28" s="113">
        <v>0</v>
      </c>
      <c r="AR28" s="110">
        <v>0</v>
      </c>
      <c r="AS28" s="110">
        <v>0</v>
      </c>
      <c r="AT28" s="110">
        <f t="shared" si="14"/>
        <v>0</v>
      </c>
      <c r="AU28" s="110">
        <v>0</v>
      </c>
      <c r="AV28" s="110">
        <v>0</v>
      </c>
      <c r="AW28" s="110">
        <f t="shared" si="15"/>
        <v>0</v>
      </c>
      <c r="AX28" s="113">
        <v>0</v>
      </c>
      <c r="AY28" s="113">
        <v>0</v>
      </c>
      <c r="AZ28" s="110">
        <v>0</v>
      </c>
      <c r="BA28" s="110">
        <v>0</v>
      </c>
      <c r="BB28" s="110">
        <f t="shared" si="16"/>
        <v>0</v>
      </c>
      <c r="BC28" s="110">
        <v>0</v>
      </c>
      <c r="BD28" s="110">
        <v>0</v>
      </c>
      <c r="BE28" s="110">
        <f t="shared" si="17"/>
        <v>0</v>
      </c>
    </row>
    <row r="29" spans="1:57" s="112" customFormat="1" ht="12.75" customHeight="1">
      <c r="A29" s="108" t="s">
        <v>515</v>
      </c>
      <c r="B29" s="109">
        <v>23000</v>
      </c>
      <c r="C29" s="108" t="s">
        <v>379</v>
      </c>
      <c r="D29" s="110">
        <f t="shared" si="0"/>
        <v>5507846</v>
      </c>
      <c r="E29" s="110">
        <f t="shared" si="1"/>
        <v>9633135</v>
      </c>
      <c r="F29" s="110">
        <f t="shared" si="2"/>
        <v>15140981</v>
      </c>
      <c r="G29" s="110">
        <f t="shared" si="3"/>
        <v>13166</v>
      </c>
      <c r="H29" s="110">
        <f t="shared" si="4"/>
        <v>3044802</v>
      </c>
      <c r="I29" s="110">
        <f t="shared" si="5"/>
        <v>3057968</v>
      </c>
      <c r="J29" s="113">
        <v>42</v>
      </c>
      <c r="K29" s="113">
        <v>42</v>
      </c>
      <c r="L29" s="110">
        <v>5328486</v>
      </c>
      <c r="M29" s="110">
        <v>9227325</v>
      </c>
      <c r="N29" s="110">
        <f t="shared" si="6"/>
        <v>14555811</v>
      </c>
      <c r="O29" s="110">
        <v>13166</v>
      </c>
      <c r="P29" s="110">
        <v>2149726</v>
      </c>
      <c r="Q29" s="110">
        <f t="shared" si="7"/>
        <v>2162892</v>
      </c>
      <c r="R29" s="113">
        <v>15</v>
      </c>
      <c r="S29" s="113">
        <v>15</v>
      </c>
      <c r="T29" s="110">
        <v>88816</v>
      </c>
      <c r="U29" s="110">
        <v>405810</v>
      </c>
      <c r="V29" s="110">
        <f t="shared" si="8"/>
        <v>494626</v>
      </c>
      <c r="W29" s="110">
        <v>0</v>
      </c>
      <c r="X29" s="110">
        <v>895076</v>
      </c>
      <c r="Y29" s="110">
        <f t="shared" si="9"/>
        <v>895076</v>
      </c>
      <c r="Z29" s="113">
        <v>5</v>
      </c>
      <c r="AA29" s="113">
        <v>5</v>
      </c>
      <c r="AB29" s="110">
        <v>90544</v>
      </c>
      <c r="AC29" s="110">
        <v>0</v>
      </c>
      <c r="AD29" s="110">
        <f t="shared" si="10"/>
        <v>90544</v>
      </c>
      <c r="AE29" s="110">
        <v>0</v>
      </c>
      <c r="AF29" s="110">
        <v>0</v>
      </c>
      <c r="AG29" s="110">
        <f t="shared" si="11"/>
        <v>0</v>
      </c>
      <c r="AH29" s="113">
        <v>0</v>
      </c>
      <c r="AI29" s="113">
        <v>0</v>
      </c>
      <c r="AJ29" s="110">
        <v>0</v>
      </c>
      <c r="AK29" s="110">
        <v>0</v>
      </c>
      <c r="AL29" s="110">
        <f t="shared" si="12"/>
        <v>0</v>
      </c>
      <c r="AM29" s="110">
        <v>0</v>
      </c>
      <c r="AN29" s="110">
        <v>0</v>
      </c>
      <c r="AO29" s="110">
        <f t="shared" si="13"/>
        <v>0</v>
      </c>
      <c r="AP29" s="113">
        <v>0</v>
      </c>
      <c r="AQ29" s="113">
        <v>0</v>
      </c>
      <c r="AR29" s="110">
        <v>0</v>
      </c>
      <c r="AS29" s="110">
        <v>0</v>
      </c>
      <c r="AT29" s="110">
        <f t="shared" si="14"/>
        <v>0</v>
      </c>
      <c r="AU29" s="110">
        <v>0</v>
      </c>
      <c r="AV29" s="110">
        <v>0</v>
      </c>
      <c r="AW29" s="110">
        <f t="shared" si="15"/>
        <v>0</v>
      </c>
      <c r="AX29" s="113">
        <v>0</v>
      </c>
      <c r="AY29" s="113">
        <v>0</v>
      </c>
      <c r="AZ29" s="110">
        <v>0</v>
      </c>
      <c r="BA29" s="110">
        <v>0</v>
      </c>
      <c r="BB29" s="110">
        <f t="shared" si="16"/>
        <v>0</v>
      </c>
      <c r="BC29" s="110">
        <v>0</v>
      </c>
      <c r="BD29" s="110">
        <v>0</v>
      </c>
      <c r="BE29" s="110">
        <f t="shared" si="17"/>
        <v>0</v>
      </c>
    </row>
    <row r="30" spans="1:57" s="112" customFormat="1" ht="12.75" customHeight="1">
      <c r="A30" s="108" t="s">
        <v>522</v>
      </c>
      <c r="B30" s="109">
        <v>24000</v>
      </c>
      <c r="C30" s="108" t="s">
        <v>479</v>
      </c>
      <c r="D30" s="110">
        <f t="shared" si="0"/>
        <v>373531</v>
      </c>
      <c r="E30" s="110">
        <f t="shared" si="1"/>
        <v>4525888</v>
      </c>
      <c r="F30" s="110">
        <f t="shared" si="2"/>
        <v>4899419</v>
      </c>
      <c r="G30" s="110">
        <f t="shared" si="3"/>
        <v>0</v>
      </c>
      <c r="H30" s="110">
        <f t="shared" si="4"/>
        <v>2264403</v>
      </c>
      <c r="I30" s="110">
        <f t="shared" si="5"/>
        <v>2264403</v>
      </c>
      <c r="J30" s="113">
        <v>24</v>
      </c>
      <c r="K30" s="113">
        <v>24</v>
      </c>
      <c r="L30" s="110">
        <v>364171</v>
      </c>
      <c r="M30" s="110">
        <v>4450933</v>
      </c>
      <c r="N30" s="110">
        <f t="shared" si="6"/>
        <v>4815104</v>
      </c>
      <c r="O30" s="110">
        <v>0</v>
      </c>
      <c r="P30" s="110">
        <v>1687520</v>
      </c>
      <c r="Q30" s="110">
        <f t="shared" si="7"/>
        <v>1687520</v>
      </c>
      <c r="R30" s="113">
        <v>12</v>
      </c>
      <c r="S30" s="113">
        <v>12</v>
      </c>
      <c r="T30" s="110">
        <v>9360</v>
      </c>
      <c r="U30" s="110">
        <v>74955</v>
      </c>
      <c r="V30" s="110">
        <f t="shared" si="8"/>
        <v>84315</v>
      </c>
      <c r="W30" s="110">
        <v>0</v>
      </c>
      <c r="X30" s="110">
        <v>576883</v>
      </c>
      <c r="Y30" s="110">
        <f t="shared" si="9"/>
        <v>576883</v>
      </c>
      <c r="Z30" s="113">
        <v>0</v>
      </c>
      <c r="AA30" s="113">
        <v>0</v>
      </c>
      <c r="AB30" s="110">
        <v>0</v>
      </c>
      <c r="AC30" s="110">
        <v>0</v>
      </c>
      <c r="AD30" s="110">
        <f t="shared" si="10"/>
        <v>0</v>
      </c>
      <c r="AE30" s="110">
        <v>0</v>
      </c>
      <c r="AF30" s="110">
        <v>0</v>
      </c>
      <c r="AG30" s="110">
        <f t="shared" si="11"/>
        <v>0</v>
      </c>
      <c r="AH30" s="113">
        <v>0</v>
      </c>
      <c r="AI30" s="113">
        <v>0</v>
      </c>
      <c r="AJ30" s="110">
        <v>0</v>
      </c>
      <c r="AK30" s="110">
        <v>0</v>
      </c>
      <c r="AL30" s="110">
        <f t="shared" si="12"/>
        <v>0</v>
      </c>
      <c r="AM30" s="110">
        <v>0</v>
      </c>
      <c r="AN30" s="110">
        <v>0</v>
      </c>
      <c r="AO30" s="110">
        <f t="shared" si="13"/>
        <v>0</v>
      </c>
      <c r="AP30" s="113">
        <v>0</v>
      </c>
      <c r="AQ30" s="113">
        <v>0</v>
      </c>
      <c r="AR30" s="110">
        <v>0</v>
      </c>
      <c r="AS30" s="110">
        <v>0</v>
      </c>
      <c r="AT30" s="110">
        <f t="shared" si="14"/>
        <v>0</v>
      </c>
      <c r="AU30" s="110">
        <v>0</v>
      </c>
      <c r="AV30" s="110">
        <v>0</v>
      </c>
      <c r="AW30" s="110">
        <f t="shared" si="15"/>
        <v>0</v>
      </c>
      <c r="AX30" s="113">
        <v>0</v>
      </c>
      <c r="AY30" s="113">
        <v>0</v>
      </c>
      <c r="AZ30" s="110">
        <v>0</v>
      </c>
      <c r="BA30" s="110">
        <v>0</v>
      </c>
      <c r="BB30" s="110">
        <f t="shared" si="16"/>
        <v>0</v>
      </c>
      <c r="BC30" s="110">
        <v>0</v>
      </c>
      <c r="BD30" s="110">
        <v>0</v>
      </c>
      <c r="BE30" s="110">
        <f t="shared" si="17"/>
        <v>0</v>
      </c>
    </row>
    <row r="31" spans="1:57" s="112" customFormat="1" ht="12.75" customHeight="1">
      <c r="A31" s="108" t="s">
        <v>530</v>
      </c>
      <c r="B31" s="109">
        <v>25000</v>
      </c>
      <c r="C31" s="108" t="s">
        <v>390</v>
      </c>
      <c r="D31" s="110">
        <f t="shared" si="0"/>
        <v>80100</v>
      </c>
      <c r="E31" s="110">
        <f t="shared" si="1"/>
        <v>2938911</v>
      </c>
      <c r="F31" s="110">
        <f t="shared" si="2"/>
        <v>3019011</v>
      </c>
      <c r="G31" s="110">
        <f t="shared" si="3"/>
        <v>39822</v>
      </c>
      <c r="H31" s="110">
        <f t="shared" si="4"/>
        <v>1068891</v>
      </c>
      <c r="I31" s="110">
        <f t="shared" si="5"/>
        <v>1108713</v>
      </c>
      <c r="J31" s="113">
        <v>16</v>
      </c>
      <c r="K31" s="113">
        <v>16</v>
      </c>
      <c r="L31" s="110">
        <v>56037</v>
      </c>
      <c r="M31" s="110">
        <v>2302861</v>
      </c>
      <c r="N31" s="110">
        <f t="shared" si="6"/>
        <v>2358898</v>
      </c>
      <c r="O31" s="110">
        <v>0</v>
      </c>
      <c r="P31" s="110">
        <v>912891</v>
      </c>
      <c r="Q31" s="110">
        <f t="shared" si="7"/>
        <v>912891</v>
      </c>
      <c r="R31" s="113">
        <v>7</v>
      </c>
      <c r="S31" s="113">
        <v>7</v>
      </c>
      <c r="T31" s="110">
        <v>12336</v>
      </c>
      <c r="U31" s="110">
        <v>572576</v>
      </c>
      <c r="V31" s="110">
        <f t="shared" si="8"/>
        <v>584912</v>
      </c>
      <c r="W31" s="110">
        <v>39822</v>
      </c>
      <c r="X31" s="110">
        <v>89589</v>
      </c>
      <c r="Y31" s="110">
        <f t="shared" si="9"/>
        <v>129411</v>
      </c>
      <c r="Z31" s="113">
        <v>2</v>
      </c>
      <c r="AA31" s="113">
        <v>2</v>
      </c>
      <c r="AB31" s="110">
        <v>11727</v>
      </c>
      <c r="AC31" s="110">
        <v>52279</v>
      </c>
      <c r="AD31" s="110">
        <f t="shared" si="10"/>
        <v>64006</v>
      </c>
      <c r="AE31" s="110">
        <v>0</v>
      </c>
      <c r="AF31" s="110">
        <v>66411</v>
      </c>
      <c r="AG31" s="110">
        <f t="shared" si="11"/>
        <v>66411</v>
      </c>
      <c r="AH31" s="113">
        <v>1</v>
      </c>
      <c r="AI31" s="113">
        <v>1</v>
      </c>
      <c r="AJ31" s="110">
        <v>0</v>
      </c>
      <c r="AK31" s="110">
        <v>11195</v>
      </c>
      <c r="AL31" s="110">
        <f t="shared" si="12"/>
        <v>11195</v>
      </c>
      <c r="AM31" s="110">
        <v>0</v>
      </c>
      <c r="AN31" s="110">
        <v>0</v>
      </c>
      <c r="AO31" s="110">
        <f t="shared" si="13"/>
        <v>0</v>
      </c>
      <c r="AP31" s="113">
        <v>0</v>
      </c>
      <c r="AQ31" s="113">
        <v>0</v>
      </c>
      <c r="AR31" s="110">
        <v>0</v>
      </c>
      <c r="AS31" s="110">
        <v>0</v>
      </c>
      <c r="AT31" s="110">
        <f t="shared" si="14"/>
        <v>0</v>
      </c>
      <c r="AU31" s="110">
        <v>0</v>
      </c>
      <c r="AV31" s="110">
        <v>0</v>
      </c>
      <c r="AW31" s="110">
        <f t="shared" si="15"/>
        <v>0</v>
      </c>
      <c r="AX31" s="113">
        <v>0</v>
      </c>
      <c r="AY31" s="113">
        <v>0</v>
      </c>
      <c r="AZ31" s="110">
        <v>0</v>
      </c>
      <c r="BA31" s="110">
        <v>0</v>
      </c>
      <c r="BB31" s="110">
        <f t="shared" si="16"/>
        <v>0</v>
      </c>
      <c r="BC31" s="110">
        <v>0</v>
      </c>
      <c r="BD31" s="110">
        <v>0</v>
      </c>
      <c r="BE31" s="110">
        <f t="shared" si="17"/>
        <v>0</v>
      </c>
    </row>
    <row r="32" spans="1:57" s="112" customFormat="1" ht="12.75" customHeight="1">
      <c r="A32" s="108" t="s">
        <v>535</v>
      </c>
      <c r="B32" s="109">
        <v>26000</v>
      </c>
      <c r="C32" s="108" t="s">
        <v>470</v>
      </c>
      <c r="D32" s="110">
        <f t="shared" si="0"/>
        <v>2034775</v>
      </c>
      <c r="E32" s="110">
        <f t="shared" si="1"/>
        <v>3320842</v>
      </c>
      <c r="F32" s="110">
        <f t="shared" si="2"/>
        <v>5355617</v>
      </c>
      <c r="G32" s="110">
        <f t="shared" si="3"/>
        <v>157169</v>
      </c>
      <c r="H32" s="110">
        <f t="shared" si="4"/>
        <v>1386256</v>
      </c>
      <c r="I32" s="110">
        <f t="shared" si="5"/>
        <v>1543425</v>
      </c>
      <c r="J32" s="113">
        <v>20</v>
      </c>
      <c r="K32" s="113">
        <v>20</v>
      </c>
      <c r="L32" s="110">
        <v>2034775</v>
      </c>
      <c r="M32" s="110">
        <v>3320842</v>
      </c>
      <c r="N32" s="110">
        <f t="shared" si="6"/>
        <v>5355617</v>
      </c>
      <c r="O32" s="110">
        <v>157169</v>
      </c>
      <c r="P32" s="110">
        <v>1098805</v>
      </c>
      <c r="Q32" s="110">
        <f t="shared" si="7"/>
        <v>1255974</v>
      </c>
      <c r="R32" s="113">
        <v>5</v>
      </c>
      <c r="S32" s="113">
        <v>5</v>
      </c>
      <c r="T32" s="110">
        <v>0</v>
      </c>
      <c r="U32" s="110">
        <v>0</v>
      </c>
      <c r="V32" s="110">
        <f t="shared" si="8"/>
        <v>0</v>
      </c>
      <c r="W32" s="110">
        <v>0</v>
      </c>
      <c r="X32" s="110">
        <v>287451</v>
      </c>
      <c r="Y32" s="110">
        <f t="shared" si="9"/>
        <v>287451</v>
      </c>
      <c r="Z32" s="113">
        <v>0</v>
      </c>
      <c r="AA32" s="113">
        <v>0</v>
      </c>
      <c r="AB32" s="110">
        <v>0</v>
      </c>
      <c r="AC32" s="110">
        <v>0</v>
      </c>
      <c r="AD32" s="110">
        <f t="shared" si="10"/>
        <v>0</v>
      </c>
      <c r="AE32" s="110">
        <v>0</v>
      </c>
      <c r="AF32" s="110">
        <v>0</v>
      </c>
      <c r="AG32" s="110">
        <f t="shared" si="11"/>
        <v>0</v>
      </c>
      <c r="AH32" s="113">
        <v>0</v>
      </c>
      <c r="AI32" s="113">
        <v>0</v>
      </c>
      <c r="AJ32" s="110">
        <v>0</v>
      </c>
      <c r="AK32" s="110">
        <v>0</v>
      </c>
      <c r="AL32" s="110">
        <f t="shared" si="12"/>
        <v>0</v>
      </c>
      <c r="AM32" s="110">
        <v>0</v>
      </c>
      <c r="AN32" s="110">
        <v>0</v>
      </c>
      <c r="AO32" s="110">
        <f t="shared" si="13"/>
        <v>0</v>
      </c>
      <c r="AP32" s="113">
        <v>0</v>
      </c>
      <c r="AQ32" s="113">
        <v>0</v>
      </c>
      <c r="AR32" s="110">
        <v>0</v>
      </c>
      <c r="AS32" s="110">
        <v>0</v>
      </c>
      <c r="AT32" s="110">
        <f t="shared" si="14"/>
        <v>0</v>
      </c>
      <c r="AU32" s="110">
        <v>0</v>
      </c>
      <c r="AV32" s="110">
        <v>0</v>
      </c>
      <c r="AW32" s="110">
        <f t="shared" si="15"/>
        <v>0</v>
      </c>
      <c r="AX32" s="113">
        <v>0</v>
      </c>
      <c r="AY32" s="113">
        <v>0</v>
      </c>
      <c r="AZ32" s="110">
        <v>0</v>
      </c>
      <c r="BA32" s="110">
        <v>0</v>
      </c>
      <c r="BB32" s="110">
        <f t="shared" si="16"/>
        <v>0</v>
      </c>
      <c r="BC32" s="110">
        <v>0</v>
      </c>
      <c r="BD32" s="110">
        <v>0</v>
      </c>
      <c r="BE32" s="110">
        <f t="shared" si="17"/>
        <v>0</v>
      </c>
    </row>
    <row r="33" spans="1:57" s="112" customFormat="1" ht="12.75" customHeight="1">
      <c r="A33" s="108" t="s">
        <v>538</v>
      </c>
      <c r="B33" s="109">
        <v>27000</v>
      </c>
      <c r="C33" s="108" t="s">
        <v>479</v>
      </c>
      <c r="D33" s="110">
        <f t="shared" si="0"/>
        <v>2534855</v>
      </c>
      <c r="E33" s="110">
        <f t="shared" si="1"/>
        <v>16220094</v>
      </c>
      <c r="F33" s="110">
        <f t="shared" si="2"/>
        <v>18754949</v>
      </c>
      <c r="G33" s="110">
        <f t="shared" si="3"/>
        <v>18000</v>
      </c>
      <c r="H33" s="110">
        <f t="shared" si="4"/>
        <v>892306</v>
      </c>
      <c r="I33" s="110">
        <f t="shared" si="5"/>
        <v>910306</v>
      </c>
      <c r="J33" s="113">
        <v>30</v>
      </c>
      <c r="K33" s="113">
        <v>30</v>
      </c>
      <c r="L33" s="110">
        <v>2529834</v>
      </c>
      <c r="M33" s="110">
        <v>16144814</v>
      </c>
      <c r="N33" s="110">
        <f t="shared" si="6"/>
        <v>18674648</v>
      </c>
      <c r="O33" s="110">
        <v>18000</v>
      </c>
      <c r="P33" s="110">
        <v>892306</v>
      </c>
      <c r="Q33" s="110">
        <f t="shared" si="7"/>
        <v>910306</v>
      </c>
      <c r="R33" s="113">
        <v>3</v>
      </c>
      <c r="S33" s="113">
        <v>3</v>
      </c>
      <c r="T33" s="110">
        <v>5021</v>
      </c>
      <c r="U33" s="110">
        <v>75280</v>
      </c>
      <c r="V33" s="110">
        <f t="shared" si="8"/>
        <v>80301</v>
      </c>
      <c r="W33" s="110">
        <v>0</v>
      </c>
      <c r="X33" s="110">
        <v>0</v>
      </c>
      <c r="Y33" s="110">
        <f t="shared" si="9"/>
        <v>0</v>
      </c>
      <c r="Z33" s="113">
        <v>0</v>
      </c>
      <c r="AA33" s="113">
        <v>0</v>
      </c>
      <c r="AB33" s="110">
        <v>0</v>
      </c>
      <c r="AC33" s="110">
        <v>0</v>
      </c>
      <c r="AD33" s="110">
        <f t="shared" si="10"/>
        <v>0</v>
      </c>
      <c r="AE33" s="110">
        <v>0</v>
      </c>
      <c r="AF33" s="110">
        <v>0</v>
      </c>
      <c r="AG33" s="110">
        <f t="shared" si="11"/>
        <v>0</v>
      </c>
      <c r="AH33" s="113">
        <v>0</v>
      </c>
      <c r="AI33" s="113">
        <v>0</v>
      </c>
      <c r="AJ33" s="110">
        <v>0</v>
      </c>
      <c r="AK33" s="110">
        <v>0</v>
      </c>
      <c r="AL33" s="110">
        <f t="shared" si="12"/>
        <v>0</v>
      </c>
      <c r="AM33" s="110">
        <v>0</v>
      </c>
      <c r="AN33" s="110">
        <v>0</v>
      </c>
      <c r="AO33" s="110">
        <f t="shared" si="13"/>
        <v>0</v>
      </c>
      <c r="AP33" s="113">
        <v>0</v>
      </c>
      <c r="AQ33" s="113">
        <v>0</v>
      </c>
      <c r="AR33" s="110">
        <v>0</v>
      </c>
      <c r="AS33" s="110">
        <v>0</v>
      </c>
      <c r="AT33" s="110">
        <f t="shared" si="14"/>
        <v>0</v>
      </c>
      <c r="AU33" s="110">
        <v>0</v>
      </c>
      <c r="AV33" s="110">
        <v>0</v>
      </c>
      <c r="AW33" s="110">
        <f t="shared" si="15"/>
        <v>0</v>
      </c>
      <c r="AX33" s="113">
        <v>0</v>
      </c>
      <c r="AY33" s="113">
        <v>0</v>
      </c>
      <c r="AZ33" s="110">
        <v>0</v>
      </c>
      <c r="BA33" s="110">
        <v>0</v>
      </c>
      <c r="BB33" s="110">
        <f t="shared" si="16"/>
        <v>0</v>
      </c>
      <c r="BC33" s="110">
        <v>0</v>
      </c>
      <c r="BD33" s="110">
        <v>0</v>
      </c>
      <c r="BE33" s="110">
        <f t="shared" si="17"/>
        <v>0</v>
      </c>
    </row>
    <row r="34" spans="1:57" s="112" customFormat="1" ht="12.75" customHeight="1">
      <c r="A34" s="108" t="s">
        <v>544</v>
      </c>
      <c r="B34" s="109">
        <v>28000</v>
      </c>
      <c r="C34" s="108" t="s">
        <v>440</v>
      </c>
      <c r="D34" s="110">
        <f t="shared" si="0"/>
        <v>466791</v>
      </c>
      <c r="E34" s="110">
        <f t="shared" si="1"/>
        <v>6038512</v>
      </c>
      <c r="F34" s="110">
        <f t="shared" si="2"/>
        <v>6505303</v>
      </c>
      <c r="G34" s="110">
        <f t="shared" si="3"/>
        <v>0</v>
      </c>
      <c r="H34" s="110">
        <f t="shared" si="4"/>
        <v>676666</v>
      </c>
      <c r="I34" s="110">
        <f t="shared" si="5"/>
        <v>676666</v>
      </c>
      <c r="J34" s="113">
        <v>28</v>
      </c>
      <c r="K34" s="113">
        <v>28</v>
      </c>
      <c r="L34" s="110">
        <v>452847</v>
      </c>
      <c r="M34" s="110">
        <v>5669585</v>
      </c>
      <c r="N34" s="110">
        <f t="shared" si="6"/>
        <v>6122432</v>
      </c>
      <c r="O34" s="110">
        <v>0</v>
      </c>
      <c r="P34" s="110">
        <v>324974</v>
      </c>
      <c r="Q34" s="110">
        <f t="shared" si="7"/>
        <v>324974</v>
      </c>
      <c r="R34" s="113">
        <v>11</v>
      </c>
      <c r="S34" s="113">
        <v>11</v>
      </c>
      <c r="T34" s="110">
        <v>13944</v>
      </c>
      <c r="U34" s="110">
        <v>368927</v>
      </c>
      <c r="V34" s="110">
        <f t="shared" si="8"/>
        <v>382871</v>
      </c>
      <c r="W34" s="110">
        <v>0</v>
      </c>
      <c r="X34" s="110">
        <v>250988</v>
      </c>
      <c r="Y34" s="110">
        <f t="shared" si="9"/>
        <v>250988</v>
      </c>
      <c r="Z34" s="113">
        <v>3</v>
      </c>
      <c r="AA34" s="113">
        <v>3</v>
      </c>
      <c r="AB34" s="110">
        <v>0</v>
      </c>
      <c r="AC34" s="110">
        <v>0</v>
      </c>
      <c r="AD34" s="110">
        <f t="shared" si="10"/>
        <v>0</v>
      </c>
      <c r="AE34" s="110">
        <v>0</v>
      </c>
      <c r="AF34" s="110">
        <v>100704</v>
      </c>
      <c r="AG34" s="110">
        <f t="shared" si="11"/>
        <v>100704</v>
      </c>
      <c r="AH34" s="113">
        <v>0</v>
      </c>
      <c r="AI34" s="113">
        <v>0</v>
      </c>
      <c r="AJ34" s="110">
        <v>0</v>
      </c>
      <c r="AK34" s="110">
        <v>0</v>
      </c>
      <c r="AL34" s="110">
        <f t="shared" si="12"/>
        <v>0</v>
      </c>
      <c r="AM34" s="110">
        <v>0</v>
      </c>
      <c r="AN34" s="110">
        <v>0</v>
      </c>
      <c r="AO34" s="110">
        <f t="shared" si="13"/>
        <v>0</v>
      </c>
      <c r="AP34" s="113">
        <v>0</v>
      </c>
      <c r="AQ34" s="113">
        <v>0</v>
      </c>
      <c r="AR34" s="110">
        <v>0</v>
      </c>
      <c r="AS34" s="110">
        <v>0</v>
      </c>
      <c r="AT34" s="110">
        <f t="shared" si="14"/>
        <v>0</v>
      </c>
      <c r="AU34" s="110">
        <v>0</v>
      </c>
      <c r="AV34" s="110">
        <v>0</v>
      </c>
      <c r="AW34" s="110">
        <f t="shared" si="15"/>
        <v>0</v>
      </c>
      <c r="AX34" s="113">
        <v>0</v>
      </c>
      <c r="AY34" s="113">
        <v>0</v>
      </c>
      <c r="AZ34" s="110">
        <v>0</v>
      </c>
      <c r="BA34" s="110">
        <v>0</v>
      </c>
      <c r="BB34" s="110">
        <f t="shared" si="16"/>
        <v>0</v>
      </c>
      <c r="BC34" s="110">
        <v>0</v>
      </c>
      <c r="BD34" s="110">
        <v>0</v>
      </c>
      <c r="BE34" s="110">
        <f t="shared" si="17"/>
        <v>0</v>
      </c>
    </row>
    <row r="35" spans="1:57" s="112" customFormat="1" ht="12.75" customHeight="1">
      <c r="A35" s="108" t="s">
        <v>551</v>
      </c>
      <c r="B35" s="109">
        <v>29000</v>
      </c>
      <c r="C35" s="108" t="s">
        <v>440</v>
      </c>
      <c r="D35" s="110">
        <f t="shared" si="0"/>
        <v>2968765</v>
      </c>
      <c r="E35" s="110">
        <f t="shared" si="1"/>
        <v>1964285</v>
      </c>
      <c r="F35" s="110">
        <f t="shared" si="2"/>
        <v>4933050</v>
      </c>
      <c r="G35" s="110">
        <f t="shared" si="3"/>
        <v>9000</v>
      </c>
      <c r="H35" s="110">
        <f t="shared" si="4"/>
        <v>1415031</v>
      </c>
      <c r="I35" s="110">
        <f t="shared" si="5"/>
        <v>1424031</v>
      </c>
      <c r="J35" s="113">
        <v>30</v>
      </c>
      <c r="K35" s="113">
        <v>30</v>
      </c>
      <c r="L35" s="110">
        <v>2762944</v>
      </c>
      <c r="M35" s="110">
        <v>1509002</v>
      </c>
      <c r="N35" s="110">
        <f t="shared" si="6"/>
        <v>4271946</v>
      </c>
      <c r="O35" s="110">
        <v>9000</v>
      </c>
      <c r="P35" s="110">
        <v>1056580</v>
      </c>
      <c r="Q35" s="110">
        <f t="shared" si="7"/>
        <v>1065580</v>
      </c>
      <c r="R35" s="113">
        <v>18</v>
      </c>
      <c r="S35" s="113">
        <v>18</v>
      </c>
      <c r="T35" s="110">
        <v>195918</v>
      </c>
      <c r="U35" s="110">
        <v>455283</v>
      </c>
      <c r="V35" s="110">
        <f t="shared" si="8"/>
        <v>651201</v>
      </c>
      <c r="W35" s="110">
        <v>0</v>
      </c>
      <c r="X35" s="110">
        <v>358451</v>
      </c>
      <c r="Y35" s="110">
        <f t="shared" si="9"/>
        <v>358451</v>
      </c>
      <c r="Z35" s="113">
        <v>1</v>
      </c>
      <c r="AA35" s="113">
        <v>1</v>
      </c>
      <c r="AB35" s="110">
        <v>9903</v>
      </c>
      <c r="AC35" s="110">
        <v>0</v>
      </c>
      <c r="AD35" s="110">
        <f t="shared" si="10"/>
        <v>9903</v>
      </c>
      <c r="AE35" s="110">
        <v>0</v>
      </c>
      <c r="AF35" s="110">
        <v>0</v>
      </c>
      <c r="AG35" s="110">
        <f t="shared" si="11"/>
        <v>0</v>
      </c>
      <c r="AH35" s="113">
        <v>0</v>
      </c>
      <c r="AI35" s="113">
        <v>0</v>
      </c>
      <c r="AJ35" s="110">
        <v>0</v>
      </c>
      <c r="AK35" s="110">
        <v>0</v>
      </c>
      <c r="AL35" s="110">
        <f t="shared" si="12"/>
        <v>0</v>
      </c>
      <c r="AM35" s="110">
        <v>0</v>
      </c>
      <c r="AN35" s="110">
        <v>0</v>
      </c>
      <c r="AO35" s="110">
        <f t="shared" si="13"/>
        <v>0</v>
      </c>
      <c r="AP35" s="113">
        <v>0</v>
      </c>
      <c r="AQ35" s="113">
        <v>0</v>
      </c>
      <c r="AR35" s="110">
        <v>0</v>
      </c>
      <c r="AS35" s="110">
        <v>0</v>
      </c>
      <c r="AT35" s="110">
        <f t="shared" si="14"/>
        <v>0</v>
      </c>
      <c r="AU35" s="110">
        <v>0</v>
      </c>
      <c r="AV35" s="110">
        <v>0</v>
      </c>
      <c r="AW35" s="110">
        <f t="shared" si="15"/>
        <v>0</v>
      </c>
      <c r="AX35" s="113">
        <v>0</v>
      </c>
      <c r="AY35" s="113">
        <v>0</v>
      </c>
      <c r="AZ35" s="110">
        <v>0</v>
      </c>
      <c r="BA35" s="110">
        <v>0</v>
      </c>
      <c r="BB35" s="110">
        <f t="shared" si="16"/>
        <v>0</v>
      </c>
      <c r="BC35" s="110">
        <v>0</v>
      </c>
      <c r="BD35" s="110">
        <v>0</v>
      </c>
      <c r="BE35" s="110">
        <f t="shared" si="17"/>
        <v>0</v>
      </c>
    </row>
    <row r="36" spans="1:57" s="112" customFormat="1" ht="12.75" customHeight="1">
      <c r="A36" s="108" t="s">
        <v>559</v>
      </c>
      <c r="B36" s="109">
        <v>30000</v>
      </c>
      <c r="C36" s="108" t="s">
        <v>470</v>
      </c>
      <c r="D36" s="110">
        <f t="shared" si="0"/>
        <v>313302</v>
      </c>
      <c r="E36" s="110">
        <f t="shared" si="1"/>
        <v>2937663</v>
      </c>
      <c r="F36" s="110">
        <f t="shared" si="2"/>
        <v>3250965</v>
      </c>
      <c r="G36" s="110">
        <f t="shared" si="3"/>
        <v>107260</v>
      </c>
      <c r="H36" s="110">
        <f t="shared" si="4"/>
        <v>2236424</v>
      </c>
      <c r="I36" s="110">
        <f t="shared" si="5"/>
        <v>2343684</v>
      </c>
      <c r="J36" s="113">
        <v>29</v>
      </c>
      <c r="K36" s="113">
        <v>29</v>
      </c>
      <c r="L36" s="110">
        <v>95957</v>
      </c>
      <c r="M36" s="110">
        <v>2160624</v>
      </c>
      <c r="N36" s="110">
        <f t="shared" si="6"/>
        <v>2256581</v>
      </c>
      <c r="O36" s="110">
        <v>107009</v>
      </c>
      <c r="P36" s="110">
        <v>1751263</v>
      </c>
      <c r="Q36" s="110">
        <f t="shared" si="7"/>
        <v>1858272</v>
      </c>
      <c r="R36" s="113">
        <v>16</v>
      </c>
      <c r="S36" s="113">
        <v>16</v>
      </c>
      <c r="T36" s="110">
        <v>165833</v>
      </c>
      <c r="U36" s="110">
        <v>777039</v>
      </c>
      <c r="V36" s="110">
        <f t="shared" si="8"/>
        <v>942872</v>
      </c>
      <c r="W36" s="110">
        <v>251</v>
      </c>
      <c r="X36" s="110">
        <v>286820</v>
      </c>
      <c r="Y36" s="110">
        <f t="shared" si="9"/>
        <v>287071</v>
      </c>
      <c r="Z36" s="113">
        <v>3</v>
      </c>
      <c r="AA36" s="113">
        <v>3</v>
      </c>
      <c r="AB36" s="110">
        <v>51512</v>
      </c>
      <c r="AC36" s="110">
        <v>0</v>
      </c>
      <c r="AD36" s="110">
        <f t="shared" si="10"/>
        <v>51512</v>
      </c>
      <c r="AE36" s="110">
        <v>0</v>
      </c>
      <c r="AF36" s="110">
        <v>12875</v>
      </c>
      <c r="AG36" s="110">
        <f t="shared" si="11"/>
        <v>12875</v>
      </c>
      <c r="AH36" s="113">
        <v>1</v>
      </c>
      <c r="AI36" s="113">
        <v>1</v>
      </c>
      <c r="AJ36" s="110">
        <v>0</v>
      </c>
      <c r="AK36" s="110">
        <v>0</v>
      </c>
      <c r="AL36" s="110">
        <f t="shared" si="12"/>
        <v>0</v>
      </c>
      <c r="AM36" s="110">
        <v>0</v>
      </c>
      <c r="AN36" s="110">
        <v>141765</v>
      </c>
      <c r="AO36" s="110">
        <f t="shared" si="13"/>
        <v>141765</v>
      </c>
      <c r="AP36" s="113">
        <v>1</v>
      </c>
      <c r="AQ36" s="113">
        <v>1</v>
      </c>
      <c r="AR36" s="110">
        <v>0</v>
      </c>
      <c r="AS36" s="110">
        <v>0</v>
      </c>
      <c r="AT36" s="110">
        <f t="shared" si="14"/>
        <v>0</v>
      </c>
      <c r="AU36" s="110">
        <v>0</v>
      </c>
      <c r="AV36" s="110">
        <v>43701</v>
      </c>
      <c r="AW36" s="110">
        <f t="shared" si="15"/>
        <v>43701</v>
      </c>
      <c r="AX36" s="113">
        <v>0</v>
      </c>
      <c r="AY36" s="113">
        <v>0</v>
      </c>
      <c r="AZ36" s="110">
        <v>0</v>
      </c>
      <c r="BA36" s="110">
        <v>0</v>
      </c>
      <c r="BB36" s="110">
        <f t="shared" si="16"/>
        <v>0</v>
      </c>
      <c r="BC36" s="110">
        <v>0</v>
      </c>
      <c r="BD36" s="110">
        <v>0</v>
      </c>
      <c r="BE36" s="110">
        <f t="shared" si="17"/>
        <v>0</v>
      </c>
    </row>
    <row r="37" spans="1:57" s="112" customFormat="1" ht="12.75" customHeight="1">
      <c r="A37" s="108" t="s">
        <v>564</v>
      </c>
      <c r="B37" s="109">
        <v>31000</v>
      </c>
      <c r="C37" s="108" t="s">
        <v>371</v>
      </c>
      <c r="D37" s="110">
        <f t="shared" si="0"/>
        <v>602057</v>
      </c>
      <c r="E37" s="110">
        <f t="shared" si="1"/>
        <v>1549274</v>
      </c>
      <c r="F37" s="110">
        <f t="shared" si="2"/>
        <v>2151331</v>
      </c>
      <c r="G37" s="110">
        <f t="shared" si="3"/>
        <v>335875</v>
      </c>
      <c r="H37" s="110">
        <f t="shared" si="4"/>
        <v>711757</v>
      </c>
      <c r="I37" s="110">
        <f t="shared" si="5"/>
        <v>1047632</v>
      </c>
      <c r="J37" s="113">
        <v>19</v>
      </c>
      <c r="K37" s="113">
        <v>19</v>
      </c>
      <c r="L37" s="110">
        <v>525571</v>
      </c>
      <c r="M37" s="110">
        <v>1386863</v>
      </c>
      <c r="N37" s="110">
        <f t="shared" si="6"/>
        <v>1912434</v>
      </c>
      <c r="O37" s="110">
        <v>104896</v>
      </c>
      <c r="P37" s="110">
        <v>682745</v>
      </c>
      <c r="Q37" s="110">
        <f t="shared" si="7"/>
        <v>787641</v>
      </c>
      <c r="R37" s="113">
        <v>5</v>
      </c>
      <c r="S37" s="113">
        <v>5</v>
      </c>
      <c r="T37" s="110">
        <v>76486</v>
      </c>
      <c r="U37" s="110">
        <v>162411</v>
      </c>
      <c r="V37" s="110">
        <f t="shared" si="8"/>
        <v>238897</v>
      </c>
      <c r="W37" s="110">
        <v>230979</v>
      </c>
      <c r="X37" s="110">
        <v>29012</v>
      </c>
      <c r="Y37" s="110">
        <f t="shared" si="9"/>
        <v>259991</v>
      </c>
      <c r="Z37" s="113">
        <v>0</v>
      </c>
      <c r="AA37" s="113">
        <v>0</v>
      </c>
      <c r="AB37" s="110">
        <v>0</v>
      </c>
      <c r="AC37" s="110">
        <v>0</v>
      </c>
      <c r="AD37" s="110">
        <f t="shared" si="10"/>
        <v>0</v>
      </c>
      <c r="AE37" s="110">
        <v>0</v>
      </c>
      <c r="AF37" s="110">
        <v>0</v>
      </c>
      <c r="AG37" s="110">
        <f t="shared" si="11"/>
        <v>0</v>
      </c>
      <c r="AH37" s="113">
        <v>0</v>
      </c>
      <c r="AI37" s="113">
        <v>0</v>
      </c>
      <c r="AJ37" s="110">
        <v>0</v>
      </c>
      <c r="AK37" s="110">
        <v>0</v>
      </c>
      <c r="AL37" s="110">
        <f t="shared" si="12"/>
        <v>0</v>
      </c>
      <c r="AM37" s="110">
        <v>0</v>
      </c>
      <c r="AN37" s="110">
        <v>0</v>
      </c>
      <c r="AO37" s="110">
        <f t="shared" si="13"/>
        <v>0</v>
      </c>
      <c r="AP37" s="113">
        <v>0</v>
      </c>
      <c r="AQ37" s="113">
        <v>0</v>
      </c>
      <c r="AR37" s="110">
        <v>0</v>
      </c>
      <c r="AS37" s="110">
        <v>0</v>
      </c>
      <c r="AT37" s="110">
        <f t="shared" si="14"/>
        <v>0</v>
      </c>
      <c r="AU37" s="110">
        <v>0</v>
      </c>
      <c r="AV37" s="110">
        <v>0</v>
      </c>
      <c r="AW37" s="110">
        <f t="shared" si="15"/>
        <v>0</v>
      </c>
      <c r="AX37" s="113">
        <v>0</v>
      </c>
      <c r="AY37" s="113">
        <v>0</v>
      </c>
      <c r="AZ37" s="110">
        <v>0</v>
      </c>
      <c r="BA37" s="110">
        <v>0</v>
      </c>
      <c r="BB37" s="110">
        <f t="shared" si="16"/>
        <v>0</v>
      </c>
      <c r="BC37" s="110">
        <v>0</v>
      </c>
      <c r="BD37" s="110">
        <v>0</v>
      </c>
      <c r="BE37" s="110">
        <f t="shared" si="17"/>
        <v>0</v>
      </c>
    </row>
    <row r="38" spans="1:57" s="112" customFormat="1" ht="12.75" customHeight="1">
      <c r="A38" s="108" t="s">
        <v>573</v>
      </c>
      <c r="B38" s="109">
        <v>32000</v>
      </c>
      <c r="C38" s="108" t="s">
        <v>574</v>
      </c>
      <c r="D38" s="110">
        <f t="shared" si="0"/>
        <v>8837</v>
      </c>
      <c r="E38" s="110">
        <f t="shared" si="1"/>
        <v>2069193</v>
      </c>
      <c r="F38" s="110">
        <f t="shared" si="2"/>
        <v>2078030</v>
      </c>
      <c r="G38" s="110">
        <f t="shared" si="3"/>
        <v>0</v>
      </c>
      <c r="H38" s="110">
        <f t="shared" si="4"/>
        <v>316801</v>
      </c>
      <c r="I38" s="110">
        <f t="shared" si="5"/>
        <v>316801</v>
      </c>
      <c r="J38" s="113">
        <v>11</v>
      </c>
      <c r="K38" s="113">
        <v>11</v>
      </c>
      <c r="L38" s="110">
        <v>0</v>
      </c>
      <c r="M38" s="110">
        <v>1491542</v>
      </c>
      <c r="N38" s="110">
        <f t="shared" si="6"/>
        <v>1491542</v>
      </c>
      <c r="O38" s="110">
        <v>0</v>
      </c>
      <c r="P38" s="110">
        <v>274612</v>
      </c>
      <c r="Q38" s="110">
        <f t="shared" si="7"/>
        <v>274612</v>
      </c>
      <c r="R38" s="113">
        <v>4</v>
      </c>
      <c r="S38" s="113">
        <v>4</v>
      </c>
      <c r="T38" s="110">
        <v>4159</v>
      </c>
      <c r="U38" s="110">
        <v>547451</v>
      </c>
      <c r="V38" s="110">
        <f t="shared" si="8"/>
        <v>551610</v>
      </c>
      <c r="W38" s="110">
        <v>0</v>
      </c>
      <c r="X38" s="110">
        <v>13688</v>
      </c>
      <c r="Y38" s="110">
        <f t="shared" si="9"/>
        <v>13688</v>
      </c>
      <c r="Z38" s="113">
        <v>2</v>
      </c>
      <c r="AA38" s="113">
        <v>2</v>
      </c>
      <c r="AB38" s="110">
        <v>4678</v>
      </c>
      <c r="AC38" s="110">
        <v>30200</v>
      </c>
      <c r="AD38" s="110">
        <f t="shared" si="10"/>
        <v>34878</v>
      </c>
      <c r="AE38" s="110">
        <v>0</v>
      </c>
      <c r="AF38" s="110">
        <v>28501</v>
      </c>
      <c r="AG38" s="110">
        <f t="shared" si="11"/>
        <v>28501</v>
      </c>
      <c r="AH38" s="113">
        <v>0</v>
      </c>
      <c r="AI38" s="113">
        <v>0</v>
      </c>
      <c r="AJ38" s="110">
        <v>0</v>
      </c>
      <c r="AK38" s="110">
        <v>0</v>
      </c>
      <c r="AL38" s="110">
        <f t="shared" si="12"/>
        <v>0</v>
      </c>
      <c r="AM38" s="110">
        <v>0</v>
      </c>
      <c r="AN38" s="110">
        <v>0</v>
      </c>
      <c r="AO38" s="110">
        <f t="shared" si="13"/>
        <v>0</v>
      </c>
      <c r="AP38" s="113">
        <v>0</v>
      </c>
      <c r="AQ38" s="113">
        <v>0</v>
      </c>
      <c r="AR38" s="110">
        <v>0</v>
      </c>
      <c r="AS38" s="110">
        <v>0</v>
      </c>
      <c r="AT38" s="110">
        <f t="shared" si="14"/>
        <v>0</v>
      </c>
      <c r="AU38" s="110">
        <v>0</v>
      </c>
      <c r="AV38" s="110">
        <v>0</v>
      </c>
      <c r="AW38" s="110">
        <f t="shared" si="15"/>
        <v>0</v>
      </c>
      <c r="AX38" s="113">
        <v>0</v>
      </c>
      <c r="AY38" s="113">
        <v>0</v>
      </c>
      <c r="AZ38" s="110">
        <v>0</v>
      </c>
      <c r="BA38" s="110">
        <v>0</v>
      </c>
      <c r="BB38" s="110">
        <f t="shared" si="16"/>
        <v>0</v>
      </c>
      <c r="BC38" s="110">
        <v>0</v>
      </c>
      <c r="BD38" s="110">
        <v>0</v>
      </c>
      <c r="BE38" s="110">
        <f t="shared" si="17"/>
        <v>0</v>
      </c>
    </row>
    <row r="39" spans="1:57" s="112" customFormat="1" ht="12.75" customHeight="1">
      <c r="A39" s="108" t="s">
        <v>580</v>
      </c>
      <c r="B39" s="109">
        <v>33000</v>
      </c>
      <c r="C39" s="108" t="s">
        <v>379</v>
      </c>
      <c r="D39" s="110">
        <f t="shared" si="0"/>
        <v>193315</v>
      </c>
      <c r="E39" s="110">
        <f t="shared" si="1"/>
        <v>2915037</v>
      </c>
      <c r="F39" s="110">
        <f t="shared" si="2"/>
        <v>3108352</v>
      </c>
      <c r="G39" s="110">
        <f t="shared" si="3"/>
        <v>356112</v>
      </c>
      <c r="H39" s="110">
        <f t="shared" si="4"/>
        <v>1595337</v>
      </c>
      <c r="I39" s="110">
        <f t="shared" si="5"/>
        <v>1951449</v>
      </c>
      <c r="J39" s="113">
        <v>23</v>
      </c>
      <c r="K39" s="113">
        <v>23</v>
      </c>
      <c r="L39" s="110">
        <v>36799</v>
      </c>
      <c r="M39" s="110">
        <v>1511181</v>
      </c>
      <c r="N39" s="110">
        <f t="shared" si="6"/>
        <v>1547980</v>
      </c>
      <c r="O39" s="110">
        <v>296580</v>
      </c>
      <c r="P39" s="110">
        <v>1132384</v>
      </c>
      <c r="Q39" s="110">
        <f t="shared" si="7"/>
        <v>1428964</v>
      </c>
      <c r="R39" s="113">
        <v>14</v>
      </c>
      <c r="S39" s="113">
        <v>14</v>
      </c>
      <c r="T39" s="110">
        <v>116669</v>
      </c>
      <c r="U39" s="110">
        <v>924983</v>
      </c>
      <c r="V39" s="110">
        <f t="shared" si="8"/>
        <v>1041652</v>
      </c>
      <c r="W39" s="110">
        <v>56796</v>
      </c>
      <c r="X39" s="110">
        <v>351099</v>
      </c>
      <c r="Y39" s="110">
        <f t="shared" si="9"/>
        <v>407895</v>
      </c>
      <c r="Z39" s="113">
        <v>4</v>
      </c>
      <c r="AA39" s="113">
        <v>4</v>
      </c>
      <c r="AB39" s="110">
        <v>35741</v>
      </c>
      <c r="AC39" s="110">
        <v>397452</v>
      </c>
      <c r="AD39" s="110">
        <f t="shared" si="10"/>
        <v>433193</v>
      </c>
      <c r="AE39" s="110">
        <v>2736</v>
      </c>
      <c r="AF39" s="110">
        <v>111854</v>
      </c>
      <c r="AG39" s="110">
        <f t="shared" si="11"/>
        <v>114590</v>
      </c>
      <c r="AH39" s="113">
        <v>2</v>
      </c>
      <c r="AI39" s="113">
        <v>2</v>
      </c>
      <c r="AJ39" s="110">
        <v>4106</v>
      </c>
      <c r="AK39" s="110">
        <v>81421</v>
      </c>
      <c r="AL39" s="110">
        <f t="shared" si="12"/>
        <v>85527</v>
      </c>
      <c r="AM39" s="110">
        <v>0</v>
      </c>
      <c r="AN39" s="110">
        <v>0</v>
      </c>
      <c r="AO39" s="110">
        <f t="shared" si="13"/>
        <v>0</v>
      </c>
      <c r="AP39" s="113">
        <v>0</v>
      </c>
      <c r="AQ39" s="113">
        <v>0</v>
      </c>
      <c r="AR39" s="110">
        <v>0</v>
      </c>
      <c r="AS39" s="110">
        <v>0</v>
      </c>
      <c r="AT39" s="110">
        <f t="shared" si="14"/>
        <v>0</v>
      </c>
      <c r="AU39" s="110">
        <v>0</v>
      </c>
      <c r="AV39" s="110">
        <v>0</v>
      </c>
      <c r="AW39" s="110">
        <f t="shared" si="15"/>
        <v>0</v>
      </c>
      <c r="AX39" s="113">
        <v>0</v>
      </c>
      <c r="AY39" s="113">
        <v>0</v>
      </c>
      <c r="AZ39" s="110">
        <v>0</v>
      </c>
      <c r="BA39" s="110">
        <v>0</v>
      </c>
      <c r="BB39" s="110">
        <f t="shared" si="16"/>
        <v>0</v>
      </c>
      <c r="BC39" s="110">
        <v>0</v>
      </c>
      <c r="BD39" s="110">
        <v>0</v>
      </c>
      <c r="BE39" s="110">
        <f t="shared" si="17"/>
        <v>0</v>
      </c>
    </row>
    <row r="40" spans="1:57" s="112" customFormat="1" ht="12.75" customHeight="1">
      <c r="A40" s="108" t="s">
        <v>587</v>
      </c>
      <c r="B40" s="109">
        <v>34000</v>
      </c>
      <c r="C40" s="108" t="s">
        <v>588</v>
      </c>
      <c r="D40" s="110">
        <f t="shared" si="0"/>
        <v>414694</v>
      </c>
      <c r="E40" s="110">
        <f t="shared" si="1"/>
        <v>3358962</v>
      </c>
      <c r="F40" s="110">
        <f t="shared" si="2"/>
        <v>3773656</v>
      </c>
      <c r="G40" s="110">
        <f t="shared" si="3"/>
        <v>1183</v>
      </c>
      <c r="H40" s="110">
        <f t="shared" si="4"/>
        <v>1240795</v>
      </c>
      <c r="I40" s="110">
        <f t="shared" si="5"/>
        <v>1241978</v>
      </c>
      <c r="J40" s="113">
        <v>13</v>
      </c>
      <c r="K40" s="113">
        <v>13</v>
      </c>
      <c r="L40" s="110">
        <v>414694</v>
      </c>
      <c r="M40" s="110">
        <v>3310201</v>
      </c>
      <c r="N40" s="110">
        <f t="shared" si="6"/>
        <v>3724895</v>
      </c>
      <c r="O40" s="110">
        <v>1183</v>
      </c>
      <c r="P40" s="110">
        <v>1240795</v>
      </c>
      <c r="Q40" s="110">
        <f t="shared" si="7"/>
        <v>1241978</v>
      </c>
      <c r="R40" s="113">
        <v>2</v>
      </c>
      <c r="S40" s="113">
        <v>2</v>
      </c>
      <c r="T40" s="110">
        <v>0</v>
      </c>
      <c r="U40" s="110">
        <v>48761</v>
      </c>
      <c r="V40" s="110">
        <f t="shared" si="8"/>
        <v>48761</v>
      </c>
      <c r="W40" s="110">
        <v>0</v>
      </c>
      <c r="X40" s="110">
        <v>0</v>
      </c>
      <c r="Y40" s="110">
        <f t="shared" si="9"/>
        <v>0</v>
      </c>
      <c r="Z40" s="113">
        <v>0</v>
      </c>
      <c r="AA40" s="113">
        <v>0</v>
      </c>
      <c r="AB40" s="110">
        <v>0</v>
      </c>
      <c r="AC40" s="110">
        <v>0</v>
      </c>
      <c r="AD40" s="110">
        <f t="shared" si="10"/>
        <v>0</v>
      </c>
      <c r="AE40" s="110">
        <v>0</v>
      </c>
      <c r="AF40" s="110">
        <v>0</v>
      </c>
      <c r="AG40" s="110">
        <f t="shared" si="11"/>
        <v>0</v>
      </c>
      <c r="AH40" s="113">
        <v>0</v>
      </c>
      <c r="AI40" s="113">
        <v>0</v>
      </c>
      <c r="AJ40" s="110">
        <v>0</v>
      </c>
      <c r="AK40" s="110">
        <v>0</v>
      </c>
      <c r="AL40" s="110">
        <f t="shared" si="12"/>
        <v>0</v>
      </c>
      <c r="AM40" s="110">
        <v>0</v>
      </c>
      <c r="AN40" s="110">
        <v>0</v>
      </c>
      <c r="AO40" s="110">
        <f t="shared" si="13"/>
        <v>0</v>
      </c>
      <c r="AP40" s="113">
        <v>0</v>
      </c>
      <c r="AQ40" s="113">
        <v>0</v>
      </c>
      <c r="AR40" s="110">
        <v>0</v>
      </c>
      <c r="AS40" s="110">
        <v>0</v>
      </c>
      <c r="AT40" s="110">
        <f t="shared" si="14"/>
        <v>0</v>
      </c>
      <c r="AU40" s="110">
        <v>0</v>
      </c>
      <c r="AV40" s="110">
        <v>0</v>
      </c>
      <c r="AW40" s="110">
        <f t="shared" si="15"/>
        <v>0</v>
      </c>
      <c r="AX40" s="113">
        <v>0</v>
      </c>
      <c r="AY40" s="113">
        <v>0</v>
      </c>
      <c r="AZ40" s="110">
        <v>0</v>
      </c>
      <c r="BA40" s="110">
        <v>0</v>
      </c>
      <c r="BB40" s="110">
        <f t="shared" si="16"/>
        <v>0</v>
      </c>
      <c r="BC40" s="110">
        <v>0</v>
      </c>
      <c r="BD40" s="110">
        <v>0</v>
      </c>
      <c r="BE40" s="110">
        <f t="shared" si="17"/>
        <v>0</v>
      </c>
    </row>
    <row r="41" spans="1:57" s="112" customFormat="1" ht="12.75" customHeight="1">
      <c r="A41" s="108" t="s">
        <v>595</v>
      </c>
      <c r="B41" s="109">
        <v>35000</v>
      </c>
      <c r="C41" s="108" t="s">
        <v>371</v>
      </c>
      <c r="D41" s="110">
        <f t="shared" si="0"/>
        <v>0</v>
      </c>
      <c r="E41" s="110">
        <f t="shared" si="1"/>
        <v>2293835</v>
      </c>
      <c r="F41" s="110">
        <f t="shared" si="2"/>
        <v>2293835</v>
      </c>
      <c r="G41" s="110">
        <f t="shared" si="3"/>
        <v>0</v>
      </c>
      <c r="H41" s="110">
        <f t="shared" si="4"/>
        <v>327446</v>
      </c>
      <c r="I41" s="110">
        <f t="shared" si="5"/>
        <v>327446</v>
      </c>
      <c r="J41" s="113">
        <v>12</v>
      </c>
      <c r="K41" s="113">
        <v>12</v>
      </c>
      <c r="L41" s="110">
        <v>0</v>
      </c>
      <c r="M41" s="110">
        <v>1715902</v>
      </c>
      <c r="N41" s="110">
        <f t="shared" si="6"/>
        <v>1715902</v>
      </c>
      <c r="O41" s="110">
        <v>0</v>
      </c>
      <c r="P41" s="110">
        <v>123132</v>
      </c>
      <c r="Q41" s="110">
        <f t="shared" si="7"/>
        <v>123132</v>
      </c>
      <c r="R41" s="113">
        <v>6</v>
      </c>
      <c r="S41" s="113">
        <v>6</v>
      </c>
      <c r="T41" s="110">
        <v>0</v>
      </c>
      <c r="U41" s="110">
        <v>577933</v>
      </c>
      <c r="V41" s="110">
        <f t="shared" si="8"/>
        <v>577933</v>
      </c>
      <c r="W41" s="110">
        <v>0</v>
      </c>
      <c r="X41" s="110">
        <v>45351</v>
      </c>
      <c r="Y41" s="110">
        <f t="shared" si="9"/>
        <v>45351</v>
      </c>
      <c r="Z41" s="113">
        <v>2</v>
      </c>
      <c r="AA41" s="113">
        <v>2</v>
      </c>
      <c r="AB41" s="110">
        <v>0</v>
      </c>
      <c r="AC41" s="110">
        <v>0</v>
      </c>
      <c r="AD41" s="110">
        <f t="shared" si="10"/>
        <v>0</v>
      </c>
      <c r="AE41" s="110">
        <v>0</v>
      </c>
      <c r="AF41" s="110">
        <v>158963</v>
      </c>
      <c r="AG41" s="110">
        <f t="shared" si="11"/>
        <v>158963</v>
      </c>
      <c r="AH41" s="113">
        <v>0</v>
      </c>
      <c r="AI41" s="113">
        <v>0</v>
      </c>
      <c r="AJ41" s="110">
        <v>0</v>
      </c>
      <c r="AK41" s="110">
        <v>0</v>
      </c>
      <c r="AL41" s="110">
        <f t="shared" si="12"/>
        <v>0</v>
      </c>
      <c r="AM41" s="110">
        <v>0</v>
      </c>
      <c r="AN41" s="110">
        <v>0</v>
      </c>
      <c r="AO41" s="110">
        <f t="shared" si="13"/>
        <v>0</v>
      </c>
      <c r="AP41" s="113">
        <v>0</v>
      </c>
      <c r="AQ41" s="113">
        <v>0</v>
      </c>
      <c r="AR41" s="110">
        <v>0</v>
      </c>
      <c r="AS41" s="110">
        <v>0</v>
      </c>
      <c r="AT41" s="110">
        <f t="shared" si="14"/>
        <v>0</v>
      </c>
      <c r="AU41" s="110">
        <v>0</v>
      </c>
      <c r="AV41" s="110">
        <v>0</v>
      </c>
      <c r="AW41" s="110">
        <f t="shared" si="15"/>
        <v>0</v>
      </c>
      <c r="AX41" s="113">
        <v>0</v>
      </c>
      <c r="AY41" s="113">
        <v>0</v>
      </c>
      <c r="AZ41" s="110">
        <v>0</v>
      </c>
      <c r="BA41" s="110">
        <v>0</v>
      </c>
      <c r="BB41" s="110">
        <f t="shared" si="16"/>
        <v>0</v>
      </c>
      <c r="BC41" s="110">
        <v>0</v>
      </c>
      <c r="BD41" s="110">
        <v>0</v>
      </c>
      <c r="BE41" s="110">
        <f t="shared" si="17"/>
        <v>0</v>
      </c>
    </row>
    <row r="42" spans="1:57" s="112" customFormat="1" ht="12.75" customHeight="1">
      <c r="A42" s="108" t="s">
        <v>603</v>
      </c>
      <c r="B42" s="109">
        <v>36000</v>
      </c>
      <c r="C42" s="108" t="s">
        <v>371</v>
      </c>
      <c r="D42" s="110">
        <f t="shared" si="0"/>
        <v>0</v>
      </c>
      <c r="E42" s="110">
        <f t="shared" si="1"/>
        <v>2715829</v>
      </c>
      <c r="F42" s="110">
        <f t="shared" si="2"/>
        <v>2715829</v>
      </c>
      <c r="G42" s="110">
        <f t="shared" si="3"/>
        <v>0</v>
      </c>
      <c r="H42" s="110">
        <f t="shared" si="4"/>
        <v>928380</v>
      </c>
      <c r="I42" s="110">
        <f t="shared" si="5"/>
        <v>928380</v>
      </c>
      <c r="J42" s="113">
        <v>16</v>
      </c>
      <c r="K42" s="113">
        <v>16</v>
      </c>
      <c r="L42" s="110">
        <v>0</v>
      </c>
      <c r="M42" s="110">
        <v>2255196</v>
      </c>
      <c r="N42" s="110">
        <f t="shared" si="6"/>
        <v>2255196</v>
      </c>
      <c r="O42" s="110">
        <v>0</v>
      </c>
      <c r="P42" s="110">
        <v>685616</v>
      </c>
      <c r="Q42" s="110">
        <f t="shared" si="7"/>
        <v>685616</v>
      </c>
      <c r="R42" s="113">
        <v>5</v>
      </c>
      <c r="S42" s="113">
        <v>5</v>
      </c>
      <c r="T42" s="110">
        <v>0</v>
      </c>
      <c r="U42" s="110">
        <v>460633</v>
      </c>
      <c r="V42" s="110">
        <f t="shared" si="8"/>
        <v>460633</v>
      </c>
      <c r="W42" s="110">
        <v>0</v>
      </c>
      <c r="X42" s="110">
        <v>242764</v>
      </c>
      <c r="Y42" s="110">
        <f t="shared" si="9"/>
        <v>242764</v>
      </c>
      <c r="Z42" s="113">
        <v>0</v>
      </c>
      <c r="AA42" s="113">
        <v>0</v>
      </c>
      <c r="AB42" s="110">
        <v>0</v>
      </c>
      <c r="AC42" s="110">
        <v>0</v>
      </c>
      <c r="AD42" s="110">
        <f t="shared" si="10"/>
        <v>0</v>
      </c>
      <c r="AE42" s="110">
        <v>0</v>
      </c>
      <c r="AF42" s="110">
        <v>0</v>
      </c>
      <c r="AG42" s="110">
        <f t="shared" si="11"/>
        <v>0</v>
      </c>
      <c r="AH42" s="113">
        <v>0</v>
      </c>
      <c r="AI42" s="113">
        <v>0</v>
      </c>
      <c r="AJ42" s="110">
        <v>0</v>
      </c>
      <c r="AK42" s="110">
        <v>0</v>
      </c>
      <c r="AL42" s="110">
        <f t="shared" si="12"/>
        <v>0</v>
      </c>
      <c r="AM42" s="110">
        <v>0</v>
      </c>
      <c r="AN42" s="110">
        <v>0</v>
      </c>
      <c r="AO42" s="110">
        <f t="shared" si="13"/>
        <v>0</v>
      </c>
      <c r="AP42" s="113">
        <v>0</v>
      </c>
      <c r="AQ42" s="113">
        <v>0</v>
      </c>
      <c r="AR42" s="110">
        <v>0</v>
      </c>
      <c r="AS42" s="110">
        <v>0</v>
      </c>
      <c r="AT42" s="110">
        <f t="shared" si="14"/>
        <v>0</v>
      </c>
      <c r="AU42" s="110">
        <v>0</v>
      </c>
      <c r="AV42" s="110">
        <v>0</v>
      </c>
      <c r="AW42" s="110">
        <f t="shared" si="15"/>
        <v>0</v>
      </c>
      <c r="AX42" s="113">
        <v>0</v>
      </c>
      <c r="AY42" s="113">
        <v>0</v>
      </c>
      <c r="AZ42" s="110">
        <v>0</v>
      </c>
      <c r="BA42" s="110">
        <v>0</v>
      </c>
      <c r="BB42" s="110">
        <f t="shared" si="16"/>
        <v>0</v>
      </c>
      <c r="BC42" s="110">
        <v>0</v>
      </c>
      <c r="BD42" s="110">
        <v>0</v>
      </c>
      <c r="BE42" s="110">
        <f t="shared" si="17"/>
        <v>0</v>
      </c>
    </row>
    <row r="43" spans="1:57" s="112" customFormat="1" ht="12.75" customHeight="1">
      <c r="A43" s="108" t="s">
        <v>609</v>
      </c>
      <c r="B43" s="109">
        <v>37000</v>
      </c>
      <c r="C43" s="108" t="s">
        <v>379</v>
      </c>
      <c r="D43" s="110">
        <f t="shared" si="0"/>
        <v>291447</v>
      </c>
      <c r="E43" s="110">
        <f t="shared" si="1"/>
        <v>1951329</v>
      </c>
      <c r="F43" s="110">
        <f t="shared" si="2"/>
        <v>2242776</v>
      </c>
      <c r="G43" s="110">
        <f t="shared" si="3"/>
        <v>0</v>
      </c>
      <c r="H43" s="110">
        <f t="shared" si="4"/>
        <v>607881</v>
      </c>
      <c r="I43" s="110">
        <f t="shared" si="5"/>
        <v>607881</v>
      </c>
      <c r="J43" s="113">
        <v>14</v>
      </c>
      <c r="K43" s="113">
        <v>14</v>
      </c>
      <c r="L43" s="110">
        <v>133145</v>
      </c>
      <c r="M43" s="110">
        <v>1616338</v>
      </c>
      <c r="N43" s="110">
        <f t="shared" si="6"/>
        <v>1749483</v>
      </c>
      <c r="O43" s="110">
        <v>0</v>
      </c>
      <c r="P43" s="110">
        <v>534135</v>
      </c>
      <c r="Q43" s="110">
        <f t="shared" si="7"/>
        <v>534135</v>
      </c>
      <c r="R43" s="113">
        <v>3</v>
      </c>
      <c r="S43" s="113">
        <v>3</v>
      </c>
      <c r="T43" s="110">
        <v>158302</v>
      </c>
      <c r="U43" s="110">
        <v>334991</v>
      </c>
      <c r="V43" s="110">
        <f t="shared" si="8"/>
        <v>493293</v>
      </c>
      <c r="W43" s="110">
        <v>0</v>
      </c>
      <c r="X43" s="110">
        <v>73746</v>
      </c>
      <c r="Y43" s="110">
        <f t="shared" si="9"/>
        <v>73746</v>
      </c>
      <c r="Z43" s="113">
        <v>0</v>
      </c>
      <c r="AA43" s="113">
        <v>0</v>
      </c>
      <c r="AB43" s="110">
        <v>0</v>
      </c>
      <c r="AC43" s="110">
        <v>0</v>
      </c>
      <c r="AD43" s="110">
        <f t="shared" si="10"/>
        <v>0</v>
      </c>
      <c r="AE43" s="110">
        <v>0</v>
      </c>
      <c r="AF43" s="110">
        <v>0</v>
      </c>
      <c r="AG43" s="110">
        <f t="shared" si="11"/>
        <v>0</v>
      </c>
      <c r="AH43" s="113">
        <v>0</v>
      </c>
      <c r="AI43" s="113">
        <v>0</v>
      </c>
      <c r="AJ43" s="110">
        <v>0</v>
      </c>
      <c r="AK43" s="110">
        <v>0</v>
      </c>
      <c r="AL43" s="110">
        <f t="shared" si="12"/>
        <v>0</v>
      </c>
      <c r="AM43" s="110">
        <v>0</v>
      </c>
      <c r="AN43" s="110">
        <v>0</v>
      </c>
      <c r="AO43" s="110">
        <f t="shared" si="13"/>
        <v>0</v>
      </c>
      <c r="AP43" s="113">
        <v>0</v>
      </c>
      <c r="AQ43" s="113">
        <v>0</v>
      </c>
      <c r="AR43" s="110">
        <v>0</v>
      </c>
      <c r="AS43" s="110">
        <v>0</v>
      </c>
      <c r="AT43" s="110">
        <f t="shared" si="14"/>
        <v>0</v>
      </c>
      <c r="AU43" s="110">
        <v>0</v>
      </c>
      <c r="AV43" s="110">
        <v>0</v>
      </c>
      <c r="AW43" s="110">
        <f t="shared" si="15"/>
        <v>0</v>
      </c>
      <c r="AX43" s="113">
        <v>0</v>
      </c>
      <c r="AY43" s="113">
        <v>0</v>
      </c>
      <c r="AZ43" s="110">
        <v>0</v>
      </c>
      <c r="BA43" s="110">
        <v>0</v>
      </c>
      <c r="BB43" s="110">
        <f t="shared" si="16"/>
        <v>0</v>
      </c>
      <c r="BC43" s="110">
        <v>0</v>
      </c>
      <c r="BD43" s="110">
        <v>0</v>
      </c>
      <c r="BE43" s="110">
        <f t="shared" si="17"/>
        <v>0</v>
      </c>
    </row>
    <row r="44" spans="1:57" s="112" customFormat="1" ht="12.75" customHeight="1">
      <c r="A44" s="108" t="s">
        <v>617</v>
      </c>
      <c r="B44" s="109">
        <v>38000</v>
      </c>
      <c r="C44" s="108" t="s">
        <v>618</v>
      </c>
      <c r="D44" s="110">
        <f t="shared" si="0"/>
        <v>2441343</v>
      </c>
      <c r="E44" s="110">
        <f t="shared" si="1"/>
        <v>694236</v>
      </c>
      <c r="F44" s="110">
        <f t="shared" si="2"/>
        <v>3135579</v>
      </c>
      <c r="G44" s="110">
        <f t="shared" si="3"/>
        <v>216634</v>
      </c>
      <c r="H44" s="110">
        <f t="shared" si="4"/>
        <v>1112410</v>
      </c>
      <c r="I44" s="110">
        <f t="shared" si="5"/>
        <v>1329044</v>
      </c>
      <c r="J44" s="113">
        <v>13</v>
      </c>
      <c r="K44" s="113">
        <v>13</v>
      </c>
      <c r="L44" s="110">
        <v>2441343</v>
      </c>
      <c r="M44" s="110">
        <v>694236</v>
      </c>
      <c r="N44" s="110">
        <f t="shared" si="6"/>
        <v>3135579</v>
      </c>
      <c r="O44" s="110">
        <v>216634</v>
      </c>
      <c r="P44" s="110">
        <v>920471</v>
      </c>
      <c r="Q44" s="110">
        <f t="shared" si="7"/>
        <v>1137105</v>
      </c>
      <c r="R44" s="113">
        <v>3</v>
      </c>
      <c r="S44" s="113">
        <v>3</v>
      </c>
      <c r="T44" s="110">
        <v>0</v>
      </c>
      <c r="U44" s="110">
        <v>0</v>
      </c>
      <c r="V44" s="110">
        <f t="shared" si="8"/>
        <v>0</v>
      </c>
      <c r="W44" s="110">
        <v>0</v>
      </c>
      <c r="X44" s="110">
        <v>143842</v>
      </c>
      <c r="Y44" s="110">
        <f t="shared" si="9"/>
        <v>143842</v>
      </c>
      <c r="Z44" s="113">
        <v>1</v>
      </c>
      <c r="AA44" s="113">
        <v>1</v>
      </c>
      <c r="AB44" s="110">
        <v>0</v>
      </c>
      <c r="AC44" s="110">
        <v>0</v>
      </c>
      <c r="AD44" s="110">
        <f t="shared" si="10"/>
        <v>0</v>
      </c>
      <c r="AE44" s="110">
        <v>0</v>
      </c>
      <c r="AF44" s="110">
        <v>48097</v>
      </c>
      <c r="AG44" s="110">
        <f t="shared" si="11"/>
        <v>48097</v>
      </c>
      <c r="AH44" s="113">
        <v>0</v>
      </c>
      <c r="AI44" s="113">
        <v>0</v>
      </c>
      <c r="AJ44" s="110">
        <v>0</v>
      </c>
      <c r="AK44" s="110">
        <v>0</v>
      </c>
      <c r="AL44" s="110">
        <f t="shared" si="12"/>
        <v>0</v>
      </c>
      <c r="AM44" s="110">
        <v>0</v>
      </c>
      <c r="AN44" s="110">
        <v>0</v>
      </c>
      <c r="AO44" s="110">
        <f t="shared" si="13"/>
        <v>0</v>
      </c>
      <c r="AP44" s="113">
        <v>0</v>
      </c>
      <c r="AQ44" s="113">
        <v>0</v>
      </c>
      <c r="AR44" s="110">
        <v>0</v>
      </c>
      <c r="AS44" s="110">
        <v>0</v>
      </c>
      <c r="AT44" s="110">
        <f t="shared" si="14"/>
        <v>0</v>
      </c>
      <c r="AU44" s="110">
        <v>0</v>
      </c>
      <c r="AV44" s="110">
        <v>0</v>
      </c>
      <c r="AW44" s="110">
        <f t="shared" si="15"/>
        <v>0</v>
      </c>
      <c r="AX44" s="113">
        <v>0</v>
      </c>
      <c r="AY44" s="113">
        <v>0</v>
      </c>
      <c r="AZ44" s="110">
        <v>0</v>
      </c>
      <c r="BA44" s="110">
        <v>0</v>
      </c>
      <c r="BB44" s="110">
        <f t="shared" si="16"/>
        <v>0</v>
      </c>
      <c r="BC44" s="110">
        <v>0</v>
      </c>
      <c r="BD44" s="110">
        <v>0</v>
      </c>
      <c r="BE44" s="110">
        <f t="shared" si="17"/>
        <v>0</v>
      </c>
    </row>
    <row r="45" spans="1:57" s="112" customFormat="1" ht="12.75" customHeight="1">
      <c r="A45" s="108" t="s">
        <v>627</v>
      </c>
      <c r="B45" s="109">
        <v>39000</v>
      </c>
      <c r="C45" s="108" t="s">
        <v>628</v>
      </c>
      <c r="D45" s="110">
        <f t="shared" si="0"/>
        <v>685402</v>
      </c>
      <c r="E45" s="110">
        <f t="shared" si="1"/>
        <v>2909989</v>
      </c>
      <c r="F45" s="110">
        <f t="shared" si="2"/>
        <v>3595391</v>
      </c>
      <c r="G45" s="110">
        <f t="shared" si="3"/>
        <v>50362</v>
      </c>
      <c r="H45" s="110">
        <f t="shared" si="4"/>
        <v>623747</v>
      </c>
      <c r="I45" s="110">
        <f t="shared" si="5"/>
        <v>674109</v>
      </c>
      <c r="J45" s="113">
        <v>32</v>
      </c>
      <c r="K45" s="113">
        <v>32</v>
      </c>
      <c r="L45" s="110">
        <v>674492</v>
      </c>
      <c r="M45" s="110">
        <v>2206952</v>
      </c>
      <c r="N45" s="110">
        <f t="shared" si="6"/>
        <v>2881444</v>
      </c>
      <c r="O45" s="110">
        <v>50240</v>
      </c>
      <c r="P45" s="110">
        <v>285718</v>
      </c>
      <c r="Q45" s="110">
        <f t="shared" si="7"/>
        <v>335958</v>
      </c>
      <c r="R45" s="113">
        <v>18</v>
      </c>
      <c r="S45" s="113">
        <v>18</v>
      </c>
      <c r="T45" s="110">
        <v>10910</v>
      </c>
      <c r="U45" s="110">
        <v>703037</v>
      </c>
      <c r="V45" s="110">
        <f t="shared" si="8"/>
        <v>713947</v>
      </c>
      <c r="W45" s="110">
        <v>122</v>
      </c>
      <c r="X45" s="110">
        <v>338029</v>
      </c>
      <c r="Y45" s="110">
        <f t="shared" si="9"/>
        <v>338151</v>
      </c>
      <c r="Z45" s="113">
        <v>0</v>
      </c>
      <c r="AA45" s="113">
        <v>0</v>
      </c>
      <c r="AB45" s="110">
        <v>0</v>
      </c>
      <c r="AC45" s="110">
        <v>0</v>
      </c>
      <c r="AD45" s="110">
        <f t="shared" si="10"/>
        <v>0</v>
      </c>
      <c r="AE45" s="110">
        <v>0</v>
      </c>
      <c r="AF45" s="110">
        <v>0</v>
      </c>
      <c r="AG45" s="110">
        <f t="shared" si="11"/>
        <v>0</v>
      </c>
      <c r="AH45" s="113">
        <v>0</v>
      </c>
      <c r="AI45" s="113">
        <v>0</v>
      </c>
      <c r="AJ45" s="110">
        <v>0</v>
      </c>
      <c r="AK45" s="110">
        <v>0</v>
      </c>
      <c r="AL45" s="110">
        <f t="shared" si="12"/>
        <v>0</v>
      </c>
      <c r="AM45" s="110">
        <v>0</v>
      </c>
      <c r="AN45" s="110">
        <v>0</v>
      </c>
      <c r="AO45" s="110">
        <f t="shared" si="13"/>
        <v>0</v>
      </c>
      <c r="AP45" s="113">
        <v>0</v>
      </c>
      <c r="AQ45" s="113">
        <v>0</v>
      </c>
      <c r="AR45" s="110">
        <v>0</v>
      </c>
      <c r="AS45" s="110">
        <v>0</v>
      </c>
      <c r="AT45" s="110">
        <f t="shared" si="14"/>
        <v>0</v>
      </c>
      <c r="AU45" s="110">
        <v>0</v>
      </c>
      <c r="AV45" s="110">
        <v>0</v>
      </c>
      <c r="AW45" s="110">
        <f t="shared" si="15"/>
        <v>0</v>
      </c>
      <c r="AX45" s="113">
        <v>0</v>
      </c>
      <c r="AY45" s="113">
        <v>0</v>
      </c>
      <c r="AZ45" s="110">
        <v>0</v>
      </c>
      <c r="BA45" s="110">
        <v>0</v>
      </c>
      <c r="BB45" s="110">
        <f t="shared" si="16"/>
        <v>0</v>
      </c>
      <c r="BC45" s="110">
        <v>0</v>
      </c>
      <c r="BD45" s="110">
        <v>0</v>
      </c>
      <c r="BE45" s="110">
        <f t="shared" si="17"/>
        <v>0</v>
      </c>
    </row>
    <row r="46" spans="1:57" s="112" customFormat="1" ht="12.75" customHeight="1">
      <c r="A46" s="108" t="s">
        <v>634</v>
      </c>
      <c r="B46" s="109">
        <v>40000</v>
      </c>
      <c r="C46" s="108" t="s">
        <v>470</v>
      </c>
      <c r="D46" s="110">
        <f t="shared" si="0"/>
        <v>1741636</v>
      </c>
      <c r="E46" s="110">
        <f t="shared" si="1"/>
        <v>12494775</v>
      </c>
      <c r="F46" s="110">
        <f t="shared" si="2"/>
        <v>14236411</v>
      </c>
      <c r="G46" s="110">
        <f t="shared" si="3"/>
        <v>4383</v>
      </c>
      <c r="H46" s="110">
        <f t="shared" si="4"/>
        <v>2465089</v>
      </c>
      <c r="I46" s="110">
        <f t="shared" si="5"/>
        <v>2469472</v>
      </c>
      <c r="J46" s="113">
        <v>54</v>
      </c>
      <c r="K46" s="113">
        <v>54</v>
      </c>
      <c r="L46" s="110">
        <v>1627689</v>
      </c>
      <c r="M46" s="110">
        <v>10262697</v>
      </c>
      <c r="N46" s="110">
        <f t="shared" si="6"/>
        <v>11890386</v>
      </c>
      <c r="O46" s="110">
        <v>4383</v>
      </c>
      <c r="P46" s="110">
        <v>1823963</v>
      </c>
      <c r="Q46" s="110">
        <f t="shared" si="7"/>
        <v>1828346</v>
      </c>
      <c r="R46" s="113">
        <v>23</v>
      </c>
      <c r="S46" s="113">
        <v>23</v>
      </c>
      <c r="T46" s="110">
        <v>28884</v>
      </c>
      <c r="U46" s="110">
        <v>1843688</v>
      </c>
      <c r="V46" s="110">
        <f t="shared" si="8"/>
        <v>1872572</v>
      </c>
      <c r="W46" s="110">
        <v>0</v>
      </c>
      <c r="X46" s="110">
        <v>641126</v>
      </c>
      <c r="Y46" s="110">
        <f t="shared" si="9"/>
        <v>641126</v>
      </c>
      <c r="Z46" s="113">
        <v>3</v>
      </c>
      <c r="AA46" s="113">
        <v>3</v>
      </c>
      <c r="AB46" s="110">
        <v>0</v>
      </c>
      <c r="AC46" s="110">
        <v>319150</v>
      </c>
      <c r="AD46" s="110">
        <f t="shared" si="10"/>
        <v>319150</v>
      </c>
      <c r="AE46" s="110">
        <v>0</v>
      </c>
      <c r="AF46" s="110">
        <v>0</v>
      </c>
      <c r="AG46" s="110">
        <f t="shared" si="11"/>
        <v>0</v>
      </c>
      <c r="AH46" s="113">
        <v>1</v>
      </c>
      <c r="AI46" s="113">
        <v>1</v>
      </c>
      <c r="AJ46" s="110">
        <v>85063</v>
      </c>
      <c r="AK46" s="110">
        <v>69240</v>
      </c>
      <c r="AL46" s="110">
        <f t="shared" si="12"/>
        <v>154303</v>
      </c>
      <c r="AM46" s="110">
        <v>0</v>
      </c>
      <c r="AN46" s="110">
        <v>0</v>
      </c>
      <c r="AO46" s="110">
        <f t="shared" si="13"/>
        <v>0</v>
      </c>
      <c r="AP46" s="113">
        <v>0</v>
      </c>
      <c r="AQ46" s="113">
        <v>0</v>
      </c>
      <c r="AR46" s="110">
        <v>0</v>
      </c>
      <c r="AS46" s="110">
        <v>0</v>
      </c>
      <c r="AT46" s="110">
        <f t="shared" si="14"/>
        <v>0</v>
      </c>
      <c r="AU46" s="110">
        <v>0</v>
      </c>
      <c r="AV46" s="110">
        <v>0</v>
      </c>
      <c r="AW46" s="110">
        <f t="shared" si="15"/>
        <v>0</v>
      </c>
      <c r="AX46" s="113">
        <v>0</v>
      </c>
      <c r="AY46" s="113">
        <v>0</v>
      </c>
      <c r="AZ46" s="110">
        <v>0</v>
      </c>
      <c r="BA46" s="110">
        <v>0</v>
      </c>
      <c r="BB46" s="110">
        <f t="shared" si="16"/>
        <v>0</v>
      </c>
      <c r="BC46" s="110">
        <v>0</v>
      </c>
      <c r="BD46" s="110">
        <v>0</v>
      </c>
      <c r="BE46" s="110">
        <f t="shared" si="17"/>
        <v>0</v>
      </c>
    </row>
    <row r="47" spans="1:57" s="112" customFormat="1" ht="12.75" customHeight="1">
      <c r="A47" s="108" t="s">
        <v>639</v>
      </c>
      <c r="B47" s="109">
        <v>41000</v>
      </c>
      <c r="C47" s="108" t="s">
        <v>454</v>
      </c>
      <c r="D47" s="110">
        <f t="shared" si="0"/>
        <v>272793</v>
      </c>
      <c r="E47" s="110">
        <f t="shared" si="1"/>
        <v>2370069</v>
      </c>
      <c r="F47" s="110">
        <f t="shared" si="2"/>
        <v>2642862</v>
      </c>
      <c r="G47" s="110">
        <f t="shared" si="3"/>
        <v>0</v>
      </c>
      <c r="H47" s="110">
        <f t="shared" si="4"/>
        <v>1357024</v>
      </c>
      <c r="I47" s="110">
        <f t="shared" si="5"/>
        <v>1357024</v>
      </c>
      <c r="J47" s="113">
        <v>18</v>
      </c>
      <c r="K47" s="113">
        <v>18</v>
      </c>
      <c r="L47" s="110">
        <v>0</v>
      </c>
      <c r="M47" s="110">
        <v>1572719</v>
      </c>
      <c r="N47" s="110">
        <f t="shared" si="6"/>
        <v>1572719</v>
      </c>
      <c r="O47" s="110">
        <v>0</v>
      </c>
      <c r="P47" s="110">
        <v>586965</v>
      </c>
      <c r="Q47" s="110">
        <f t="shared" si="7"/>
        <v>586965</v>
      </c>
      <c r="R47" s="113">
        <v>18</v>
      </c>
      <c r="S47" s="113">
        <v>18</v>
      </c>
      <c r="T47" s="110">
        <v>267039</v>
      </c>
      <c r="U47" s="110">
        <v>561833</v>
      </c>
      <c r="V47" s="110">
        <f t="shared" si="8"/>
        <v>828872</v>
      </c>
      <c r="W47" s="110">
        <v>0</v>
      </c>
      <c r="X47" s="110">
        <v>695969</v>
      </c>
      <c r="Y47" s="110">
        <f t="shared" si="9"/>
        <v>695969</v>
      </c>
      <c r="Z47" s="113">
        <v>12</v>
      </c>
      <c r="AA47" s="113">
        <v>12</v>
      </c>
      <c r="AB47" s="110">
        <v>5754</v>
      </c>
      <c r="AC47" s="110">
        <v>235517</v>
      </c>
      <c r="AD47" s="110">
        <f t="shared" si="10"/>
        <v>241271</v>
      </c>
      <c r="AE47" s="110">
        <v>0</v>
      </c>
      <c r="AF47" s="110">
        <v>74090</v>
      </c>
      <c r="AG47" s="110">
        <f t="shared" si="11"/>
        <v>74090</v>
      </c>
      <c r="AH47" s="113">
        <v>0</v>
      </c>
      <c r="AI47" s="113">
        <v>0</v>
      </c>
      <c r="AJ47" s="110">
        <v>0</v>
      </c>
      <c r="AK47" s="110">
        <v>0</v>
      </c>
      <c r="AL47" s="110">
        <f t="shared" si="12"/>
        <v>0</v>
      </c>
      <c r="AM47" s="110">
        <v>0</v>
      </c>
      <c r="AN47" s="110">
        <v>0</v>
      </c>
      <c r="AO47" s="110">
        <f t="shared" si="13"/>
        <v>0</v>
      </c>
      <c r="AP47" s="113">
        <v>0</v>
      </c>
      <c r="AQ47" s="113">
        <v>0</v>
      </c>
      <c r="AR47" s="110">
        <v>0</v>
      </c>
      <c r="AS47" s="110">
        <v>0</v>
      </c>
      <c r="AT47" s="110">
        <f t="shared" si="14"/>
        <v>0</v>
      </c>
      <c r="AU47" s="110">
        <v>0</v>
      </c>
      <c r="AV47" s="110">
        <v>0</v>
      </c>
      <c r="AW47" s="110">
        <f t="shared" si="15"/>
        <v>0</v>
      </c>
      <c r="AX47" s="113">
        <v>0</v>
      </c>
      <c r="AY47" s="113">
        <v>0</v>
      </c>
      <c r="AZ47" s="110">
        <v>0</v>
      </c>
      <c r="BA47" s="110">
        <v>0</v>
      </c>
      <c r="BB47" s="110">
        <f t="shared" si="16"/>
        <v>0</v>
      </c>
      <c r="BC47" s="110">
        <v>0</v>
      </c>
      <c r="BD47" s="110">
        <v>0</v>
      </c>
      <c r="BE47" s="110">
        <f t="shared" si="17"/>
        <v>0</v>
      </c>
    </row>
    <row r="48" spans="1:57" s="112" customFormat="1" ht="12.75" customHeight="1">
      <c r="A48" s="108" t="s">
        <v>647</v>
      </c>
      <c r="B48" s="109">
        <v>42000</v>
      </c>
      <c r="C48" s="108" t="s">
        <v>648</v>
      </c>
      <c r="D48" s="110">
        <f t="shared" si="0"/>
        <v>169931</v>
      </c>
      <c r="E48" s="110">
        <f t="shared" si="1"/>
        <v>2924489</v>
      </c>
      <c r="F48" s="110">
        <f t="shared" si="2"/>
        <v>3094420</v>
      </c>
      <c r="G48" s="110">
        <f t="shared" si="3"/>
        <v>0</v>
      </c>
      <c r="H48" s="110">
        <f t="shared" si="4"/>
        <v>537349</v>
      </c>
      <c r="I48" s="110">
        <f t="shared" si="5"/>
        <v>537349</v>
      </c>
      <c r="J48" s="113">
        <v>11</v>
      </c>
      <c r="K48" s="113">
        <v>11</v>
      </c>
      <c r="L48" s="110">
        <v>169931</v>
      </c>
      <c r="M48" s="110">
        <v>1716399</v>
      </c>
      <c r="N48" s="110">
        <f t="shared" si="6"/>
        <v>1886330</v>
      </c>
      <c r="O48" s="110">
        <v>0</v>
      </c>
      <c r="P48" s="110">
        <v>537349</v>
      </c>
      <c r="Q48" s="110">
        <f t="shared" si="7"/>
        <v>537349</v>
      </c>
      <c r="R48" s="113">
        <v>4</v>
      </c>
      <c r="S48" s="113">
        <v>4</v>
      </c>
      <c r="T48" s="110">
        <v>0</v>
      </c>
      <c r="U48" s="110">
        <v>924078</v>
      </c>
      <c r="V48" s="110">
        <f t="shared" si="8"/>
        <v>924078</v>
      </c>
      <c r="W48" s="110">
        <v>0</v>
      </c>
      <c r="X48" s="110">
        <v>0</v>
      </c>
      <c r="Y48" s="110">
        <f t="shared" si="9"/>
        <v>0</v>
      </c>
      <c r="Z48" s="113">
        <v>1</v>
      </c>
      <c r="AA48" s="113">
        <v>1</v>
      </c>
      <c r="AB48" s="110">
        <v>0</v>
      </c>
      <c r="AC48" s="110">
        <v>284012</v>
      </c>
      <c r="AD48" s="110">
        <f t="shared" si="10"/>
        <v>284012</v>
      </c>
      <c r="AE48" s="110">
        <v>0</v>
      </c>
      <c r="AF48" s="110">
        <v>0</v>
      </c>
      <c r="AG48" s="110">
        <f t="shared" si="11"/>
        <v>0</v>
      </c>
      <c r="AH48" s="113">
        <v>0</v>
      </c>
      <c r="AI48" s="113">
        <v>0</v>
      </c>
      <c r="AJ48" s="110">
        <v>0</v>
      </c>
      <c r="AK48" s="110">
        <v>0</v>
      </c>
      <c r="AL48" s="110">
        <f t="shared" si="12"/>
        <v>0</v>
      </c>
      <c r="AM48" s="110">
        <v>0</v>
      </c>
      <c r="AN48" s="110">
        <v>0</v>
      </c>
      <c r="AO48" s="110">
        <f t="shared" si="13"/>
        <v>0</v>
      </c>
      <c r="AP48" s="113">
        <v>0</v>
      </c>
      <c r="AQ48" s="113">
        <v>0</v>
      </c>
      <c r="AR48" s="110">
        <v>0</v>
      </c>
      <c r="AS48" s="110">
        <v>0</v>
      </c>
      <c r="AT48" s="110">
        <f t="shared" si="14"/>
        <v>0</v>
      </c>
      <c r="AU48" s="110">
        <v>0</v>
      </c>
      <c r="AV48" s="110">
        <v>0</v>
      </c>
      <c r="AW48" s="110">
        <f t="shared" si="15"/>
        <v>0</v>
      </c>
      <c r="AX48" s="113">
        <v>0</v>
      </c>
      <c r="AY48" s="113">
        <v>0</v>
      </c>
      <c r="AZ48" s="110">
        <v>0</v>
      </c>
      <c r="BA48" s="110">
        <v>0</v>
      </c>
      <c r="BB48" s="110">
        <f t="shared" si="16"/>
        <v>0</v>
      </c>
      <c r="BC48" s="110">
        <v>0</v>
      </c>
      <c r="BD48" s="110">
        <v>0</v>
      </c>
      <c r="BE48" s="110">
        <f t="shared" si="17"/>
        <v>0</v>
      </c>
    </row>
    <row r="49" spans="1:57" s="112" customFormat="1" ht="12.75" customHeight="1">
      <c r="A49" s="108" t="s">
        <v>655</v>
      </c>
      <c r="B49" s="109">
        <v>43000</v>
      </c>
      <c r="C49" s="108" t="s">
        <v>470</v>
      </c>
      <c r="D49" s="110">
        <f t="shared" si="0"/>
        <v>965923</v>
      </c>
      <c r="E49" s="110">
        <f t="shared" si="1"/>
        <v>6183646</v>
      </c>
      <c r="F49" s="110">
        <f t="shared" si="2"/>
        <v>7149569</v>
      </c>
      <c r="G49" s="110">
        <f t="shared" si="3"/>
        <v>249119</v>
      </c>
      <c r="H49" s="110">
        <f t="shared" si="4"/>
        <v>1750353</v>
      </c>
      <c r="I49" s="110">
        <f t="shared" si="5"/>
        <v>1999472</v>
      </c>
      <c r="J49" s="113">
        <v>44</v>
      </c>
      <c r="K49" s="113">
        <v>44</v>
      </c>
      <c r="L49" s="110">
        <v>816517</v>
      </c>
      <c r="M49" s="110">
        <v>5707263</v>
      </c>
      <c r="N49" s="110">
        <f t="shared" si="6"/>
        <v>6523780</v>
      </c>
      <c r="O49" s="110">
        <v>209347</v>
      </c>
      <c r="P49" s="110">
        <v>1348947</v>
      </c>
      <c r="Q49" s="110">
        <f t="shared" si="7"/>
        <v>1558294</v>
      </c>
      <c r="R49" s="113">
        <v>11</v>
      </c>
      <c r="S49" s="113">
        <v>11</v>
      </c>
      <c r="T49" s="110">
        <v>149406</v>
      </c>
      <c r="U49" s="110">
        <v>476383</v>
      </c>
      <c r="V49" s="110">
        <f t="shared" si="8"/>
        <v>625789</v>
      </c>
      <c r="W49" s="110">
        <v>39772</v>
      </c>
      <c r="X49" s="110">
        <v>401406</v>
      </c>
      <c r="Y49" s="110">
        <f t="shared" si="9"/>
        <v>441178</v>
      </c>
      <c r="Z49" s="113">
        <v>0</v>
      </c>
      <c r="AA49" s="113">
        <v>0</v>
      </c>
      <c r="AB49" s="110">
        <v>0</v>
      </c>
      <c r="AC49" s="110">
        <v>0</v>
      </c>
      <c r="AD49" s="110">
        <f t="shared" si="10"/>
        <v>0</v>
      </c>
      <c r="AE49" s="110">
        <v>0</v>
      </c>
      <c r="AF49" s="110">
        <v>0</v>
      </c>
      <c r="AG49" s="110">
        <f t="shared" si="11"/>
        <v>0</v>
      </c>
      <c r="AH49" s="113">
        <v>0</v>
      </c>
      <c r="AI49" s="113">
        <v>0</v>
      </c>
      <c r="AJ49" s="110">
        <v>0</v>
      </c>
      <c r="AK49" s="110">
        <v>0</v>
      </c>
      <c r="AL49" s="110">
        <f t="shared" si="12"/>
        <v>0</v>
      </c>
      <c r="AM49" s="110">
        <v>0</v>
      </c>
      <c r="AN49" s="110">
        <v>0</v>
      </c>
      <c r="AO49" s="110">
        <f t="shared" si="13"/>
        <v>0</v>
      </c>
      <c r="AP49" s="113">
        <v>0</v>
      </c>
      <c r="AQ49" s="113">
        <v>0</v>
      </c>
      <c r="AR49" s="110">
        <v>0</v>
      </c>
      <c r="AS49" s="110">
        <v>0</v>
      </c>
      <c r="AT49" s="110">
        <f t="shared" si="14"/>
        <v>0</v>
      </c>
      <c r="AU49" s="110">
        <v>0</v>
      </c>
      <c r="AV49" s="110">
        <v>0</v>
      </c>
      <c r="AW49" s="110">
        <f t="shared" si="15"/>
        <v>0</v>
      </c>
      <c r="AX49" s="113">
        <v>0</v>
      </c>
      <c r="AY49" s="113">
        <v>0</v>
      </c>
      <c r="AZ49" s="110">
        <v>0</v>
      </c>
      <c r="BA49" s="110">
        <v>0</v>
      </c>
      <c r="BB49" s="110">
        <f t="shared" si="16"/>
        <v>0</v>
      </c>
      <c r="BC49" s="110">
        <v>0</v>
      </c>
      <c r="BD49" s="110">
        <v>0</v>
      </c>
      <c r="BE49" s="110">
        <f t="shared" si="17"/>
        <v>0</v>
      </c>
    </row>
    <row r="50" spans="1:57" s="112" customFormat="1" ht="12.75" customHeight="1">
      <c r="A50" s="108" t="s">
        <v>663</v>
      </c>
      <c r="B50" s="109">
        <v>44000</v>
      </c>
      <c r="C50" s="108" t="s">
        <v>440</v>
      </c>
      <c r="D50" s="110">
        <f t="shared" si="0"/>
        <v>57996</v>
      </c>
      <c r="E50" s="110">
        <f t="shared" si="1"/>
        <v>958156</v>
      </c>
      <c r="F50" s="110">
        <f t="shared" si="2"/>
        <v>1016152</v>
      </c>
      <c r="G50" s="110">
        <f t="shared" si="3"/>
        <v>0</v>
      </c>
      <c r="H50" s="110">
        <f t="shared" si="4"/>
        <v>530559</v>
      </c>
      <c r="I50" s="110">
        <f t="shared" si="5"/>
        <v>530559</v>
      </c>
      <c r="J50" s="113">
        <v>10</v>
      </c>
      <c r="K50" s="113">
        <v>10</v>
      </c>
      <c r="L50" s="110">
        <v>57996</v>
      </c>
      <c r="M50" s="110">
        <v>958156</v>
      </c>
      <c r="N50" s="110">
        <f t="shared" si="6"/>
        <v>1016152</v>
      </c>
      <c r="O50" s="110">
        <v>0</v>
      </c>
      <c r="P50" s="110">
        <v>292205</v>
      </c>
      <c r="Q50" s="110">
        <f t="shared" si="7"/>
        <v>292205</v>
      </c>
      <c r="R50" s="113">
        <v>2</v>
      </c>
      <c r="S50" s="113">
        <v>2</v>
      </c>
      <c r="T50" s="110">
        <v>0</v>
      </c>
      <c r="U50" s="110">
        <v>0</v>
      </c>
      <c r="V50" s="110">
        <f t="shared" si="8"/>
        <v>0</v>
      </c>
      <c r="W50" s="110">
        <v>0</v>
      </c>
      <c r="X50" s="110">
        <v>238354</v>
      </c>
      <c r="Y50" s="110">
        <f t="shared" si="9"/>
        <v>238354</v>
      </c>
      <c r="Z50" s="113">
        <v>0</v>
      </c>
      <c r="AA50" s="113">
        <v>0</v>
      </c>
      <c r="AB50" s="110">
        <v>0</v>
      </c>
      <c r="AC50" s="110">
        <v>0</v>
      </c>
      <c r="AD50" s="110">
        <f t="shared" si="10"/>
        <v>0</v>
      </c>
      <c r="AE50" s="110">
        <v>0</v>
      </c>
      <c r="AF50" s="110">
        <v>0</v>
      </c>
      <c r="AG50" s="110">
        <f t="shared" si="11"/>
        <v>0</v>
      </c>
      <c r="AH50" s="113">
        <v>0</v>
      </c>
      <c r="AI50" s="113">
        <v>0</v>
      </c>
      <c r="AJ50" s="110">
        <v>0</v>
      </c>
      <c r="AK50" s="110">
        <v>0</v>
      </c>
      <c r="AL50" s="110">
        <f t="shared" si="12"/>
        <v>0</v>
      </c>
      <c r="AM50" s="110">
        <v>0</v>
      </c>
      <c r="AN50" s="110">
        <v>0</v>
      </c>
      <c r="AO50" s="110">
        <f t="shared" si="13"/>
        <v>0</v>
      </c>
      <c r="AP50" s="113">
        <v>0</v>
      </c>
      <c r="AQ50" s="113">
        <v>0</v>
      </c>
      <c r="AR50" s="110">
        <v>0</v>
      </c>
      <c r="AS50" s="110">
        <v>0</v>
      </c>
      <c r="AT50" s="110">
        <f t="shared" si="14"/>
        <v>0</v>
      </c>
      <c r="AU50" s="110">
        <v>0</v>
      </c>
      <c r="AV50" s="110">
        <v>0</v>
      </c>
      <c r="AW50" s="110">
        <f t="shared" si="15"/>
        <v>0</v>
      </c>
      <c r="AX50" s="113">
        <v>0</v>
      </c>
      <c r="AY50" s="113">
        <v>0</v>
      </c>
      <c r="AZ50" s="110">
        <v>0</v>
      </c>
      <c r="BA50" s="110">
        <v>0</v>
      </c>
      <c r="BB50" s="110">
        <f t="shared" si="16"/>
        <v>0</v>
      </c>
      <c r="BC50" s="110">
        <v>0</v>
      </c>
      <c r="BD50" s="110">
        <v>0</v>
      </c>
      <c r="BE50" s="110">
        <f t="shared" si="17"/>
        <v>0</v>
      </c>
    </row>
    <row r="51" spans="1:57" s="112" customFormat="1" ht="12.75" customHeight="1">
      <c r="A51" s="108" t="s">
        <v>668</v>
      </c>
      <c r="B51" s="109">
        <v>45000</v>
      </c>
      <c r="C51" s="108" t="s">
        <v>669</v>
      </c>
      <c r="D51" s="110">
        <f t="shared" si="0"/>
        <v>86364</v>
      </c>
      <c r="E51" s="110">
        <f t="shared" si="1"/>
        <v>1229412</v>
      </c>
      <c r="F51" s="110">
        <f t="shared" si="2"/>
        <v>1315776</v>
      </c>
      <c r="G51" s="110">
        <f t="shared" si="3"/>
        <v>360</v>
      </c>
      <c r="H51" s="110">
        <f t="shared" si="4"/>
        <v>528625</v>
      </c>
      <c r="I51" s="110">
        <f t="shared" si="5"/>
        <v>528985</v>
      </c>
      <c r="J51" s="113">
        <v>21</v>
      </c>
      <c r="K51" s="113">
        <v>21</v>
      </c>
      <c r="L51" s="110">
        <v>75599</v>
      </c>
      <c r="M51" s="110">
        <v>1188908</v>
      </c>
      <c r="N51" s="110">
        <f t="shared" si="6"/>
        <v>1264507</v>
      </c>
      <c r="O51" s="110">
        <v>360</v>
      </c>
      <c r="P51" s="110">
        <v>311144</v>
      </c>
      <c r="Q51" s="110">
        <f t="shared" si="7"/>
        <v>311504</v>
      </c>
      <c r="R51" s="113">
        <v>7</v>
      </c>
      <c r="S51" s="113">
        <v>7</v>
      </c>
      <c r="T51" s="110">
        <v>10765</v>
      </c>
      <c r="U51" s="110">
        <v>40504</v>
      </c>
      <c r="V51" s="110">
        <f t="shared" si="8"/>
        <v>51269</v>
      </c>
      <c r="W51" s="110">
        <v>0</v>
      </c>
      <c r="X51" s="110">
        <v>217481</v>
      </c>
      <c r="Y51" s="110">
        <f t="shared" si="9"/>
        <v>217481</v>
      </c>
      <c r="Z51" s="113">
        <v>0</v>
      </c>
      <c r="AA51" s="113">
        <v>0</v>
      </c>
      <c r="AB51" s="110">
        <v>0</v>
      </c>
      <c r="AC51" s="110">
        <v>0</v>
      </c>
      <c r="AD51" s="110">
        <f t="shared" si="10"/>
        <v>0</v>
      </c>
      <c r="AE51" s="110">
        <v>0</v>
      </c>
      <c r="AF51" s="110">
        <v>0</v>
      </c>
      <c r="AG51" s="110">
        <f t="shared" si="11"/>
        <v>0</v>
      </c>
      <c r="AH51" s="113">
        <v>0</v>
      </c>
      <c r="AI51" s="113">
        <v>0</v>
      </c>
      <c r="AJ51" s="110">
        <v>0</v>
      </c>
      <c r="AK51" s="110">
        <v>0</v>
      </c>
      <c r="AL51" s="110">
        <f t="shared" si="12"/>
        <v>0</v>
      </c>
      <c r="AM51" s="110">
        <v>0</v>
      </c>
      <c r="AN51" s="110">
        <v>0</v>
      </c>
      <c r="AO51" s="110">
        <f t="shared" si="13"/>
        <v>0</v>
      </c>
      <c r="AP51" s="113">
        <v>0</v>
      </c>
      <c r="AQ51" s="113">
        <v>0</v>
      </c>
      <c r="AR51" s="110">
        <v>0</v>
      </c>
      <c r="AS51" s="110">
        <v>0</v>
      </c>
      <c r="AT51" s="110">
        <f t="shared" si="14"/>
        <v>0</v>
      </c>
      <c r="AU51" s="110">
        <v>0</v>
      </c>
      <c r="AV51" s="110">
        <v>0</v>
      </c>
      <c r="AW51" s="110">
        <f t="shared" si="15"/>
        <v>0</v>
      </c>
      <c r="AX51" s="113">
        <v>0</v>
      </c>
      <c r="AY51" s="113">
        <v>0</v>
      </c>
      <c r="AZ51" s="110">
        <v>0</v>
      </c>
      <c r="BA51" s="110">
        <v>0</v>
      </c>
      <c r="BB51" s="110">
        <f t="shared" si="16"/>
        <v>0</v>
      </c>
      <c r="BC51" s="110">
        <v>0</v>
      </c>
      <c r="BD51" s="110">
        <v>0</v>
      </c>
      <c r="BE51" s="110">
        <f t="shared" si="17"/>
        <v>0</v>
      </c>
    </row>
    <row r="52" spans="1:57" s="112" customFormat="1" ht="12.75" customHeight="1">
      <c r="A52" s="108" t="s">
        <v>677</v>
      </c>
      <c r="B52" s="109">
        <v>46000</v>
      </c>
      <c r="C52" s="108" t="s">
        <v>454</v>
      </c>
      <c r="D52" s="110">
        <f t="shared" si="0"/>
        <v>1278981</v>
      </c>
      <c r="E52" s="110">
        <f t="shared" si="1"/>
        <v>3313850</v>
      </c>
      <c r="F52" s="110">
        <f t="shared" si="2"/>
        <v>4592831</v>
      </c>
      <c r="G52" s="110">
        <f t="shared" si="3"/>
        <v>0</v>
      </c>
      <c r="H52" s="110">
        <f t="shared" si="4"/>
        <v>1042714</v>
      </c>
      <c r="I52" s="110">
        <f t="shared" si="5"/>
        <v>1042714</v>
      </c>
      <c r="J52" s="113">
        <v>34</v>
      </c>
      <c r="K52" s="113">
        <v>34</v>
      </c>
      <c r="L52" s="110">
        <v>1186073</v>
      </c>
      <c r="M52" s="110">
        <v>2707067</v>
      </c>
      <c r="N52" s="110">
        <f t="shared" si="6"/>
        <v>3893140</v>
      </c>
      <c r="O52" s="110">
        <v>0</v>
      </c>
      <c r="P52" s="110">
        <v>777973</v>
      </c>
      <c r="Q52" s="110">
        <f t="shared" si="7"/>
        <v>777973</v>
      </c>
      <c r="R52" s="113">
        <v>7</v>
      </c>
      <c r="S52" s="113">
        <v>7</v>
      </c>
      <c r="T52" s="110">
        <v>92908</v>
      </c>
      <c r="U52" s="110">
        <v>606783</v>
      </c>
      <c r="V52" s="110">
        <f t="shared" si="8"/>
        <v>699691</v>
      </c>
      <c r="W52" s="110">
        <v>0</v>
      </c>
      <c r="X52" s="110">
        <v>264741</v>
      </c>
      <c r="Y52" s="110">
        <f t="shared" si="9"/>
        <v>264741</v>
      </c>
      <c r="Z52" s="113">
        <v>0</v>
      </c>
      <c r="AA52" s="113">
        <v>0</v>
      </c>
      <c r="AB52" s="110">
        <v>0</v>
      </c>
      <c r="AC52" s="110">
        <v>0</v>
      </c>
      <c r="AD52" s="110">
        <f t="shared" si="10"/>
        <v>0</v>
      </c>
      <c r="AE52" s="110">
        <v>0</v>
      </c>
      <c r="AF52" s="110">
        <v>0</v>
      </c>
      <c r="AG52" s="110">
        <f t="shared" si="11"/>
        <v>0</v>
      </c>
      <c r="AH52" s="113">
        <v>0</v>
      </c>
      <c r="AI52" s="113">
        <v>0</v>
      </c>
      <c r="AJ52" s="110">
        <v>0</v>
      </c>
      <c r="AK52" s="110">
        <v>0</v>
      </c>
      <c r="AL52" s="110">
        <f t="shared" si="12"/>
        <v>0</v>
      </c>
      <c r="AM52" s="110">
        <v>0</v>
      </c>
      <c r="AN52" s="110">
        <v>0</v>
      </c>
      <c r="AO52" s="110">
        <f t="shared" si="13"/>
        <v>0</v>
      </c>
      <c r="AP52" s="113">
        <v>0</v>
      </c>
      <c r="AQ52" s="113">
        <v>0</v>
      </c>
      <c r="AR52" s="110">
        <v>0</v>
      </c>
      <c r="AS52" s="110">
        <v>0</v>
      </c>
      <c r="AT52" s="110">
        <f t="shared" si="14"/>
        <v>0</v>
      </c>
      <c r="AU52" s="110">
        <v>0</v>
      </c>
      <c r="AV52" s="110">
        <v>0</v>
      </c>
      <c r="AW52" s="110">
        <f t="shared" si="15"/>
        <v>0</v>
      </c>
      <c r="AX52" s="113">
        <v>0</v>
      </c>
      <c r="AY52" s="113">
        <v>0</v>
      </c>
      <c r="AZ52" s="110">
        <v>0</v>
      </c>
      <c r="BA52" s="110">
        <v>0</v>
      </c>
      <c r="BB52" s="110">
        <f t="shared" si="16"/>
        <v>0</v>
      </c>
      <c r="BC52" s="110">
        <v>0</v>
      </c>
      <c r="BD52" s="110">
        <v>0</v>
      </c>
      <c r="BE52" s="110">
        <f t="shared" si="17"/>
        <v>0</v>
      </c>
    </row>
    <row r="53" spans="1:57" s="112" customFormat="1" ht="12.75" customHeight="1">
      <c r="A53" s="108" t="s">
        <v>685</v>
      </c>
      <c r="B53" s="109">
        <v>47000</v>
      </c>
      <c r="C53" s="108" t="s">
        <v>440</v>
      </c>
      <c r="D53" s="110">
        <f t="shared" si="0"/>
        <v>161693</v>
      </c>
      <c r="E53" s="110">
        <f t="shared" si="1"/>
        <v>4883915</v>
      </c>
      <c r="F53" s="110">
        <f t="shared" si="2"/>
        <v>5045608</v>
      </c>
      <c r="G53" s="110">
        <f t="shared" si="3"/>
        <v>0</v>
      </c>
      <c r="H53" s="110">
        <f t="shared" si="4"/>
        <v>599831</v>
      </c>
      <c r="I53" s="110">
        <f t="shared" si="5"/>
        <v>599831</v>
      </c>
      <c r="J53" s="113">
        <v>24</v>
      </c>
      <c r="K53" s="113">
        <v>24</v>
      </c>
      <c r="L53" s="110">
        <v>46731</v>
      </c>
      <c r="M53" s="110">
        <v>4722844</v>
      </c>
      <c r="N53" s="110">
        <f t="shared" si="6"/>
        <v>4769575</v>
      </c>
      <c r="O53" s="110">
        <v>0</v>
      </c>
      <c r="P53" s="110">
        <v>384457</v>
      </c>
      <c r="Q53" s="110">
        <f t="shared" si="7"/>
        <v>384457</v>
      </c>
      <c r="R53" s="113">
        <v>12</v>
      </c>
      <c r="S53" s="113">
        <v>12</v>
      </c>
      <c r="T53" s="110">
        <v>77291</v>
      </c>
      <c r="U53" s="110">
        <v>137132</v>
      </c>
      <c r="V53" s="110">
        <f t="shared" si="8"/>
        <v>214423</v>
      </c>
      <c r="W53" s="110">
        <v>0</v>
      </c>
      <c r="X53" s="110">
        <v>215374</v>
      </c>
      <c r="Y53" s="110">
        <f t="shared" si="9"/>
        <v>215374</v>
      </c>
      <c r="Z53" s="113">
        <v>2</v>
      </c>
      <c r="AA53" s="113">
        <v>2</v>
      </c>
      <c r="AB53" s="110">
        <v>37671</v>
      </c>
      <c r="AC53" s="110">
        <v>23939</v>
      </c>
      <c r="AD53" s="110">
        <f t="shared" si="10"/>
        <v>61610</v>
      </c>
      <c r="AE53" s="110">
        <v>0</v>
      </c>
      <c r="AF53" s="110">
        <v>0</v>
      </c>
      <c r="AG53" s="110">
        <f t="shared" si="11"/>
        <v>0</v>
      </c>
      <c r="AH53" s="113">
        <v>0</v>
      </c>
      <c r="AI53" s="113">
        <v>0</v>
      </c>
      <c r="AJ53" s="110">
        <v>0</v>
      </c>
      <c r="AK53" s="110">
        <v>0</v>
      </c>
      <c r="AL53" s="110">
        <f t="shared" si="12"/>
        <v>0</v>
      </c>
      <c r="AM53" s="110">
        <v>0</v>
      </c>
      <c r="AN53" s="110">
        <v>0</v>
      </c>
      <c r="AO53" s="110">
        <f t="shared" si="13"/>
        <v>0</v>
      </c>
      <c r="AP53" s="113">
        <v>0</v>
      </c>
      <c r="AQ53" s="113">
        <v>0</v>
      </c>
      <c r="AR53" s="110">
        <v>0</v>
      </c>
      <c r="AS53" s="110">
        <v>0</v>
      </c>
      <c r="AT53" s="110">
        <f t="shared" si="14"/>
        <v>0</v>
      </c>
      <c r="AU53" s="110">
        <v>0</v>
      </c>
      <c r="AV53" s="110">
        <v>0</v>
      </c>
      <c r="AW53" s="110">
        <f t="shared" si="15"/>
        <v>0</v>
      </c>
      <c r="AX53" s="113">
        <v>0</v>
      </c>
      <c r="AY53" s="113">
        <v>0</v>
      </c>
      <c r="AZ53" s="110">
        <v>0</v>
      </c>
      <c r="BA53" s="110">
        <v>0</v>
      </c>
      <c r="BB53" s="110">
        <f t="shared" si="16"/>
        <v>0</v>
      </c>
      <c r="BC53" s="110">
        <v>0</v>
      </c>
      <c r="BD53" s="110">
        <v>0</v>
      </c>
      <c r="BE53" s="110">
        <f t="shared" si="17"/>
        <v>0</v>
      </c>
    </row>
    <row r="54" spans="1:57" s="112" customFormat="1" ht="12.75" customHeight="1">
      <c r="A54" s="108" t="s">
        <v>701</v>
      </c>
      <c r="B54" s="109" t="s">
        <v>695</v>
      </c>
      <c r="C54" s="108" t="s">
        <v>702</v>
      </c>
      <c r="D54" s="110">
        <f t="shared" ref="D54:I54" si="18">SUM(D7:D53)</f>
        <v>51678099</v>
      </c>
      <c r="E54" s="110">
        <f t="shared" si="18"/>
        <v>254009370</v>
      </c>
      <c r="F54" s="110">
        <f t="shared" si="18"/>
        <v>305687469</v>
      </c>
      <c r="G54" s="110">
        <f t="shared" si="18"/>
        <v>2981503</v>
      </c>
      <c r="H54" s="110">
        <f t="shared" si="18"/>
        <v>62110489</v>
      </c>
      <c r="I54" s="110">
        <f t="shared" si="18"/>
        <v>65091992</v>
      </c>
      <c r="J54" s="113">
        <f>SUM(J7:J53)</f>
        <v>1406</v>
      </c>
      <c r="K54" s="113">
        <f>SUM(K7:K53)</f>
        <v>1406</v>
      </c>
      <c r="L54" s="110">
        <f t="shared" ref="L54:Q54" si="19">SUM(L7:L53)</f>
        <v>46569540</v>
      </c>
      <c r="M54" s="110">
        <f t="shared" si="19"/>
        <v>219237284</v>
      </c>
      <c r="N54" s="110">
        <f t="shared" si="19"/>
        <v>265806824</v>
      </c>
      <c r="O54" s="110">
        <f t="shared" si="19"/>
        <v>2532873</v>
      </c>
      <c r="P54" s="110">
        <f t="shared" si="19"/>
        <v>47721033</v>
      </c>
      <c r="Q54" s="110">
        <f t="shared" si="19"/>
        <v>50253906</v>
      </c>
      <c r="R54" s="113">
        <f>SUM(R7:R53)</f>
        <v>521</v>
      </c>
      <c r="S54" s="113">
        <f t="shared" ref="S54:Y54" si="20">SUM(S7:S53)</f>
        <v>521</v>
      </c>
      <c r="T54" s="110">
        <f t="shared" si="20"/>
        <v>4246369</v>
      </c>
      <c r="U54" s="110">
        <f t="shared" si="20"/>
        <v>30077467</v>
      </c>
      <c r="V54" s="110">
        <f t="shared" si="20"/>
        <v>34323836</v>
      </c>
      <c r="W54" s="110">
        <f t="shared" si="20"/>
        <v>441226</v>
      </c>
      <c r="X54" s="110">
        <f t="shared" si="20"/>
        <v>12545556</v>
      </c>
      <c r="Y54" s="110">
        <f t="shared" si="20"/>
        <v>12986782</v>
      </c>
      <c r="Z54" s="113">
        <f>SUM(Z7:Z53)</f>
        <v>93</v>
      </c>
      <c r="AA54" s="113">
        <f t="shared" ref="AA54:AG54" si="21">SUM(AA7:AA53)</f>
        <v>93</v>
      </c>
      <c r="AB54" s="110">
        <f t="shared" si="21"/>
        <v>633282</v>
      </c>
      <c r="AC54" s="110">
        <f t="shared" si="21"/>
        <v>3750481</v>
      </c>
      <c r="AD54" s="110">
        <f t="shared" si="21"/>
        <v>4383763</v>
      </c>
      <c r="AE54" s="110">
        <f t="shared" si="21"/>
        <v>7404</v>
      </c>
      <c r="AF54" s="110">
        <f t="shared" si="21"/>
        <v>1361719</v>
      </c>
      <c r="AG54" s="110">
        <f t="shared" si="21"/>
        <v>1369123</v>
      </c>
      <c r="AH54" s="113">
        <f>SUM(AH7:AH53)</f>
        <v>11</v>
      </c>
      <c r="AI54" s="113">
        <f t="shared" ref="AI54:AO54" si="22">SUM(AI7:AI53)</f>
        <v>11</v>
      </c>
      <c r="AJ54" s="110">
        <f t="shared" si="22"/>
        <v>153663</v>
      </c>
      <c r="AK54" s="110">
        <f t="shared" si="22"/>
        <v>899880</v>
      </c>
      <c r="AL54" s="110">
        <f t="shared" si="22"/>
        <v>1053543</v>
      </c>
      <c r="AM54" s="110">
        <f t="shared" si="22"/>
        <v>0</v>
      </c>
      <c r="AN54" s="110">
        <f t="shared" si="22"/>
        <v>278053</v>
      </c>
      <c r="AO54" s="110">
        <f t="shared" si="22"/>
        <v>278053</v>
      </c>
      <c r="AP54" s="113">
        <f>SUM(AP7:AP53)</f>
        <v>3</v>
      </c>
      <c r="AQ54" s="113">
        <f t="shared" ref="AQ54:AW54" si="23">SUM(AQ7:AQ53)</f>
        <v>3</v>
      </c>
      <c r="AR54" s="110">
        <f t="shared" si="23"/>
        <v>75245</v>
      </c>
      <c r="AS54" s="110">
        <f t="shared" si="23"/>
        <v>44258</v>
      </c>
      <c r="AT54" s="110">
        <f t="shared" si="23"/>
        <v>119503</v>
      </c>
      <c r="AU54" s="110">
        <f t="shared" si="23"/>
        <v>0</v>
      </c>
      <c r="AV54" s="110">
        <f t="shared" si="23"/>
        <v>204128</v>
      </c>
      <c r="AW54" s="110">
        <f t="shared" si="23"/>
        <v>204128</v>
      </c>
      <c r="AX54" s="113">
        <f>SUM(AX7:AX53)</f>
        <v>0</v>
      </c>
      <c r="AY54" s="113">
        <f t="shared" ref="AY54:BE54" si="24">SUM(AY7:AY53)</f>
        <v>0</v>
      </c>
      <c r="AZ54" s="110">
        <f t="shared" si="24"/>
        <v>0</v>
      </c>
      <c r="BA54" s="110">
        <f t="shared" si="24"/>
        <v>0</v>
      </c>
      <c r="BB54" s="110">
        <f t="shared" si="24"/>
        <v>0</v>
      </c>
      <c r="BC54" s="110">
        <f t="shared" si="24"/>
        <v>0</v>
      </c>
      <c r="BD54" s="110">
        <f t="shared" si="24"/>
        <v>0</v>
      </c>
      <c r="BE54" s="110">
        <f t="shared" si="24"/>
        <v>0</v>
      </c>
    </row>
  </sheetData>
  <mergeCells count="15">
    <mergeCell ref="AY4:AY6"/>
    <mergeCell ref="S4:S6"/>
    <mergeCell ref="Z4:Z6"/>
    <mergeCell ref="AA4:AA6"/>
    <mergeCell ref="AH4:AH6"/>
    <mergeCell ref="AI4:AI6"/>
    <mergeCell ref="AP4:AP6"/>
    <mergeCell ref="K4:K6"/>
    <mergeCell ref="R4:R6"/>
    <mergeCell ref="AQ4:AQ6"/>
    <mergeCell ref="AX4:AX6"/>
    <mergeCell ref="A2:A6"/>
    <mergeCell ref="B2:B6"/>
    <mergeCell ref="C2:C6"/>
    <mergeCell ref="J4:J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ゴシック,標準"&amp;14廃棄物処理事業経費【分担金の合計】（平成29年度実績）</oddHeader>
  </headerFooter>
  <colBreaks count="6" manualBreakCount="6">
    <brk id="9" max="1048575" man="1"/>
    <brk id="17" max="1048575" man="1"/>
    <brk id="25" max="1048575" man="1"/>
    <brk id="33" max="1048575" man="1"/>
    <brk id="41" max="1048575" man="1"/>
    <brk id="4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8" customWidth="1"/>
    <col min="3" max="3" width="20.25" style="125" customWidth="1"/>
    <col min="4" max="5" width="14.75" style="127" customWidth="1"/>
    <col min="6" max="6" width="6.625" style="126" customWidth="1"/>
    <col min="7" max="7" width="12.625" style="125" customWidth="1"/>
    <col min="8" max="9" width="14.75" style="127" customWidth="1"/>
    <col min="10" max="10" width="6.625" style="126" customWidth="1"/>
    <col min="11" max="11" width="12.625" style="125" customWidth="1"/>
    <col min="12" max="13" width="14.75" style="127" customWidth="1"/>
    <col min="14" max="14" width="6.625" style="126" customWidth="1"/>
    <col min="15" max="15" width="12.625" style="125" customWidth="1"/>
    <col min="16" max="17" width="14.75" style="127" customWidth="1"/>
    <col min="18" max="18" width="6.625" style="126" customWidth="1"/>
    <col min="19" max="19" width="12.625" style="125" customWidth="1"/>
    <col min="20" max="21" width="14.75" style="127" customWidth="1"/>
    <col min="22" max="22" width="6.625" style="126" customWidth="1"/>
    <col min="23" max="23" width="12.625" style="125" customWidth="1"/>
    <col min="24" max="25" width="14.75" style="127" customWidth="1"/>
    <col min="26" max="26" width="6.625" style="126" customWidth="1"/>
    <col min="27" max="27" width="12.625" style="125" customWidth="1"/>
    <col min="28" max="29" width="14.75" style="127" customWidth="1"/>
    <col min="30" max="30" width="6.625" style="126" customWidth="1"/>
    <col min="31" max="31" width="12.625" style="125" customWidth="1"/>
    <col min="32" max="33" width="14.75" style="127" customWidth="1"/>
    <col min="34" max="34" width="6.625" style="126" customWidth="1"/>
    <col min="35" max="35" width="12.625" style="125" customWidth="1"/>
    <col min="36" max="37" width="14.75" style="127" customWidth="1"/>
    <col min="38" max="38" width="6.625" style="126" customWidth="1"/>
    <col min="39" max="39" width="12.625" style="125" customWidth="1"/>
    <col min="40" max="41" width="14.75" style="127" customWidth="1"/>
    <col min="42" max="42" width="6.625" style="126" customWidth="1"/>
    <col min="43" max="43" width="12.625" style="125" customWidth="1"/>
    <col min="44" max="45" width="14.75" style="127" customWidth="1"/>
    <col min="46" max="46" width="6.625" style="126" customWidth="1"/>
    <col min="47" max="47" width="12.625" style="125" customWidth="1"/>
    <col min="48" max="49" width="14.75" style="127" customWidth="1"/>
    <col min="50" max="50" width="6.625" style="126" customWidth="1"/>
    <col min="51" max="51" width="12.625" style="125" customWidth="1"/>
    <col min="52" max="53" width="14.75" style="127" customWidth="1"/>
    <col min="54" max="54" width="6.625" style="126" customWidth="1"/>
    <col min="55" max="55" width="12.625" style="125" customWidth="1"/>
    <col min="56" max="57" width="14.75" style="127" customWidth="1"/>
    <col min="58" max="58" width="6.625" style="126" customWidth="1"/>
    <col min="59" max="59" width="12.625" style="125" customWidth="1"/>
    <col min="60" max="61" width="14.75" style="127" customWidth="1"/>
    <col min="62" max="62" width="6.625" style="126" customWidth="1"/>
    <col min="63" max="63" width="12.625" style="125" customWidth="1"/>
    <col min="64" max="65" width="14.75" style="127" customWidth="1"/>
    <col min="66" max="66" width="6.625" style="126" customWidth="1"/>
    <col min="67" max="67" width="12.625" style="125" customWidth="1"/>
    <col min="68" max="69" width="14.75" style="127" customWidth="1"/>
    <col min="70" max="70" width="6.625" style="126" customWidth="1"/>
    <col min="71" max="71" width="12.625" style="125" customWidth="1"/>
    <col min="72" max="73" width="14.75" style="127" customWidth="1"/>
    <col min="74" max="74" width="6.625" style="126" customWidth="1"/>
    <col min="75" max="75" width="12.625" style="125" customWidth="1"/>
    <col min="76" max="77" width="14.75" style="127" customWidth="1"/>
    <col min="78" max="78" width="6.625" style="126" customWidth="1"/>
    <col min="79" max="79" width="12.625" style="125" customWidth="1"/>
    <col min="80" max="81" width="14.75" style="127" customWidth="1"/>
    <col min="82" max="82" width="6.625" style="126" customWidth="1"/>
    <col min="83" max="83" width="12.625" style="125" customWidth="1"/>
    <col min="84" max="85" width="14.75" style="127" customWidth="1"/>
    <col min="86" max="86" width="6.625" style="126" customWidth="1"/>
    <col min="87" max="87" width="12.625" style="125" customWidth="1"/>
    <col min="88" max="89" width="14.75" style="127" customWidth="1"/>
    <col min="90" max="90" width="6.625" style="126" customWidth="1"/>
    <col min="91" max="91" width="12.625" style="125" customWidth="1"/>
    <col min="92" max="93" width="14.75" style="127" customWidth="1"/>
    <col min="94" max="94" width="6.625" style="126" customWidth="1"/>
    <col min="95" max="95" width="12.625" style="125" customWidth="1"/>
    <col min="96" max="97" width="14.75" style="127" customWidth="1"/>
    <col min="98" max="98" width="6.625" style="126" customWidth="1"/>
    <col min="99" max="99" width="12.625" style="125" customWidth="1"/>
    <col min="100" max="101" width="14.75" style="127" customWidth="1"/>
    <col min="102" max="102" width="6.625" style="126" customWidth="1"/>
    <col min="103" max="103" width="12.625" style="125" customWidth="1"/>
    <col min="104" max="105" width="14.75" style="127" customWidth="1"/>
    <col min="106" max="106" width="6.625" style="126" customWidth="1"/>
    <col min="107" max="107" width="12.625" style="125" customWidth="1"/>
    <col min="108" max="109" width="14.75" style="127" customWidth="1"/>
    <col min="110" max="110" width="6.625" style="126" customWidth="1"/>
    <col min="111" max="111" width="12.625" style="125" customWidth="1"/>
    <col min="112" max="113" width="14.75" style="127" customWidth="1"/>
    <col min="114" max="114" width="6.625" style="126" customWidth="1"/>
    <col min="115" max="115" width="12.625" style="125" customWidth="1"/>
    <col min="116" max="117" width="14.75" style="127" customWidth="1"/>
    <col min="118" max="118" width="6.625" style="126" customWidth="1"/>
    <col min="119" max="119" width="12.625" style="125" customWidth="1"/>
    <col min="120" max="121" width="14.75" style="127" customWidth="1"/>
    <col min="122" max="122" width="6.625" style="126" customWidth="1"/>
    <col min="123" max="123" width="12.625" style="125" customWidth="1"/>
    <col min="124" max="125" width="14.75" style="127" customWidth="1"/>
    <col min="126" max="16384" width="9" style="125"/>
  </cols>
  <sheetData>
    <row r="1" spans="1:125" s="119" customFormat="1" ht="17.25">
      <c r="A1" s="120" t="s">
        <v>707</v>
      </c>
      <c r="B1" s="121"/>
      <c r="C1" s="122"/>
      <c r="D1" s="122"/>
      <c r="E1" s="122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</row>
    <row r="2" spans="1:125" s="33" customFormat="1" ht="13.5" customHeight="1">
      <c r="A2" s="156" t="s">
        <v>197</v>
      </c>
      <c r="B2" s="159" t="s">
        <v>192</v>
      </c>
      <c r="C2" s="162" t="s">
        <v>196</v>
      </c>
      <c r="D2" s="167" t="s">
        <v>158</v>
      </c>
      <c r="E2" s="168"/>
      <c r="F2" s="97" t="s">
        <v>159</v>
      </c>
      <c r="G2" s="38"/>
      <c r="H2" s="38"/>
      <c r="I2" s="98"/>
      <c r="J2" s="97" t="s">
        <v>160</v>
      </c>
      <c r="K2" s="38"/>
      <c r="L2" s="38"/>
      <c r="M2" s="98"/>
      <c r="N2" s="97" t="s">
        <v>161</v>
      </c>
      <c r="O2" s="38"/>
      <c r="P2" s="38"/>
      <c r="Q2" s="98"/>
      <c r="R2" s="97" t="s">
        <v>162</v>
      </c>
      <c r="S2" s="38"/>
      <c r="T2" s="38"/>
      <c r="U2" s="98"/>
      <c r="V2" s="97" t="s">
        <v>163</v>
      </c>
      <c r="W2" s="38"/>
      <c r="X2" s="38"/>
      <c r="Y2" s="98"/>
      <c r="Z2" s="97" t="s">
        <v>164</v>
      </c>
      <c r="AA2" s="38"/>
      <c r="AB2" s="38"/>
      <c r="AC2" s="98"/>
      <c r="AD2" s="97" t="s">
        <v>165</v>
      </c>
      <c r="AE2" s="38"/>
      <c r="AF2" s="38"/>
      <c r="AG2" s="98"/>
      <c r="AH2" s="97" t="s">
        <v>166</v>
      </c>
      <c r="AI2" s="38"/>
      <c r="AJ2" s="38"/>
      <c r="AK2" s="98"/>
      <c r="AL2" s="97" t="s">
        <v>167</v>
      </c>
      <c r="AM2" s="38"/>
      <c r="AN2" s="38"/>
      <c r="AO2" s="98"/>
      <c r="AP2" s="97" t="s">
        <v>168</v>
      </c>
      <c r="AQ2" s="38"/>
      <c r="AR2" s="38"/>
      <c r="AS2" s="98"/>
      <c r="AT2" s="97" t="s">
        <v>169</v>
      </c>
      <c r="AU2" s="38"/>
      <c r="AV2" s="38"/>
      <c r="AW2" s="98"/>
      <c r="AX2" s="97" t="s">
        <v>170</v>
      </c>
      <c r="AY2" s="38"/>
      <c r="AZ2" s="38"/>
      <c r="BA2" s="98"/>
      <c r="BB2" s="97" t="s">
        <v>171</v>
      </c>
      <c r="BC2" s="38"/>
      <c r="BD2" s="38"/>
      <c r="BE2" s="98"/>
      <c r="BF2" s="97" t="s">
        <v>172</v>
      </c>
      <c r="BG2" s="38"/>
      <c r="BH2" s="38"/>
      <c r="BI2" s="98"/>
      <c r="BJ2" s="97" t="s">
        <v>173</v>
      </c>
      <c r="BK2" s="38"/>
      <c r="BL2" s="38"/>
      <c r="BM2" s="98"/>
      <c r="BN2" s="97" t="s">
        <v>174</v>
      </c>
      <c r="BO2" s="38"/>
      <c r="BP2" s="38"/>
      <c r="BQ2" s="98"/>
      <c r="BR2" s="97" t="s">
        <v>175</v>
      </c>
      <c r="BS2" s="38"/>
      <c r="BT2" s="38"/>
      <c r="BU2" s="98"/>
      <c r="BV2" s="97" t="s">
        <v>176</v>
      </c>
      <c r="BW2" s="38"/>
      <c r="BX2" s="38"/>
      <c r="BY2" s="98"/>
      <c r="BZ2" s="97" t="s">
        <v>177</v>
      </c>
      <c r="CA2" s="38"/>
      <c r="CB2" s="38"/>
      <c r="CC2" s="98"/>
      <c r="CD2" s="97" t="s">
        <v>178</v>
      </c>
      <c r="CE2" s="38"/>
      <c r="CF2" s="38"/>
      <c r="CG2" s="98"/>
      <c r="CH2" s="97" t="s">
        <v>179</v>
      </c>
      <c r="CI2" s="38"/>
      <c r="CJ2" s="38"/>
      <c r="CK2" s="98"/>
      <c r="CL2" s="97" t="s">
        <v>180</v>
      </c>
      <c r="CM2" s="38"/>
      <c r="CN2" s="38"/>
      <c r="CO2" s="98"/>
      <c r="CP2" s="97" t="s">
        <v>181</v>
      </c>
      <c r="CQ2" s="38"/>
      <c r="CR2" s="38"/>
      <c r="CS2" s="98"/>
      <c r="CT2" s="97" t="s">
        <v>182</v>
      </c>
      <c r="CU2" s="38"/>
      <c r="CV2" s="38"/>
      <c r="CW2" s="98"/>
      <c r="CX2" s="97" t="s">
        <v>183</v>
      </c>
      <c r="CY2" s="38"/>
      <c r="CZ2" s="38"/>
      <c r="DA2" s="98"/>
      <c r="DB2" s="97" t="s">
        <v>184</v>
      </c>
      <c r="DC2" s="38"/>
      <c r="DD2" s="38"/>
      <c r="DE2" s="98"/>
      <c r="DF2" s="97" t="s">
        <v>185</v>
      </c>
      <c r="DG2" s="38"/>
      <c r="DH2" s="38"/>
      <c r="DI2" s="98"/>
      <c r="DJ2" s="97" t="s">
        <v>186</v>
      </c>
      <c r="DK2" s="38"/>
      <c r="DL2" s="38"/>
      <c r="DM2" s="98"/>
      <c r="DN2" s="97" t="s">
        <v>187</v>
      </c>
      <c r="DO2" s="38"/>
      <c r="DP2" s="38"/>
      <c r="DQ2" s="98"/>
      <c r="DR2" s="97" t="s">
        <v>188</v>
      </c>
      <c r="DS2" s="38"/>
      <c r="DT2" s="38"/>
      <c r="DU2" s="98"/>
    </row>
    <row r="3" spans="1:125" s="33" customFormat="1">
      <c r="A3" s="157"/>
      <c r="B3" s="160"/>
      <c r="C3" s="163"/>
      <c r="D3" s="169"/>
      <c r="E3" s="170"/>
      <c r="F3" s="106"/>
      <c r="G3" s="39"/>
      <c r="H3" s="39"/>
      <c r="I3" s="107"/>
      <c r="J3" s="106"/>
      <c r="K3" s="39"/>
      <c r="L3" s="39"/>
      <c r="M3" s="107"/>
      <c r="N3" s="106"/>
      <c r="O3" s="39"/>
      <c r="P3" s="39"/>
      <c r="Q3" s="107"/>
      <c r="R3" s="106"/>
      <c r="S3" s="39"/>
      <c r="T3" s="39"/>
      <c r="U3" s="107"/>
      <c r="V3" s="106"/>
      <c r="W3" s="39"/>
      <c r="X3" s="39"/>
      <c r="Y3" s="107"/>
      <c r="Z3" s="106"/>
      <c r="AA3" s="39"/>
      <c r="AB3" s="39"/>
      <c r="AC3" s="107"/>
      <c r="AD3" s="106"/>
      <c r="AE3" s="39"/>
      <c r="AF3" s="39"/>
      <c r="AG3" s="107"/>
      <c r="AH3" s="106"/>
      <c r="AI3" s="39"/>
      <c r="AJ3" s="39"/>
      <c r="AK3" s="107"/>
      <c r="AL3" s="106"/>
      <c r="AM3" s="39"/>
      <c r="AN3" s="39"/>
      <c r="AO3" s="107"/>
      <c r="AP3" s="106"/>
      <c r="AQ3" s="39"/>
      <c r="AR3" s="39"/>
      <c r="AS3" s="107"/>
      <c r="AT3" s="106"/>
      <c r="AU3" s="39"/>
      <c r="AV3" s="39"/>
      <c r="AW3" s="107"/>
      <c r="AX3" s="106"/>
      <c r="AY3" s="39"/>
      <c r="AZ3" s="39"/>
      <c r="BA3" s="107"/>
      <c r="BB3" s="106"/>
      <c r="BC3" s="39"/>
      <c r="BD3" s="39"/>
      <c r="BE3" s="107"/>
      <c r="BF3" s="106"/>
      <c r="BG3" s="39"/>
      <c r="BH3" s="39"/>
      <c r="BI3" s="107"/>
      <c r="BJ3" s="106"/>
      <c r="BK3" s="39"/>
      <c r="BL3" s="39"/>
      <c r="BM3" s="107"/>
      <c r="BN3" s="106"/>
      <c r="BO3" s="39"/>
      <c r="BP3" s="39"/>
      <c r="BQ3" s="107"/>
      <c r="BR3" s="106"/>
      <c r="BS3" s="39"/>
      <c r="BT3" s="39"/>
      <c r="BU3" s="107"/>
      <c r="BV3" s="106"/>
      <c r="BW3" s="39"/>
      <c r="BX3" s="39"/>
      <c r="BY3" s="107"/>
      <c r="BZ3" s="106"/>
      <c r="CA3" s="39"/>
      <c r="CB3" s="39"/>
      <c r="CC3" s="107"/>
      <c r="CD3" s="106"/>
      <c r="CE3" s="39"/>
      <c r="CF3" s="39"/>
      <c r="CG3" s="107"/>
      <c r="CH3" s="106"/>
      <c r="CI3" s="39"/>
      <c r="CJ3" s="39"/>
      <c r="CK3" s="107"/>
      <c r="CL3" s="106"/>
      <c r="CM3" s="39"/>
      <c r="CN3" s="39"/>
      <c r="CO3" s="107"/>
      <c r="CP3" s="106"/>
      <c r="CQ3" s="39"/>
      <c r="CR3" s="39"/>
      <c r="CS3" s="107"/>
      <c r="CT3" s="106"/>
      <c r="CU3" s="39"/>
      <c r="CV3" s="39"/>
      <c r="CW3" s="107"/>
      <c r="CX3" s="106"/>
      <c r="CY3" s="39"/>
      <c r="CZ3" s="39"/>
      <c r="DA3" s="107"/>
      <c r="DB3" s="106"/>
      <c r="DC3" s="39"/>
      <c r="DD3" s="39"/>
      <c r="DE3" s="107"/>
      <c r="DF3" s="106"/>
      <c r="DG3" s="39"/>
      <c r="DH3" s="39"/>
      <c r="DI3" s="107"/>
      <c r="DJ3" s="106"/>
      <c r="DK3" s="39"/>
      <c r="DL3" s="39"/>
      <c r="DM3" s="107"/>
      <c r="DN3" s="106"/>
      <c r="DO3" s="39"/>
      <c r="DP3" s="39"/>
      <c r="DQ3" s="107"/>
      <c r="DR3" s="106"/>
      <c r="DS3" s="39"/>
      <c r="DT3" s="39"/>
      <c r="DU3" s="107"/>
    </row>
    <row r="4" spans="1:125" s="33" customFormat="1" ht="13.5" customHeight="1">
      <c r="A4" s="157"/>
      <c r="B4" s="160"/>
      <c r="C4" s="157"/>
      <c r="D4" s="153" t="s">
        <v>254</v>
      </c>
      <c r="E4" s="153" t="s">
        <v>1</v>
      </c>
      <c r="F4" s="164" t="s">
        <v>198</v>
      </c>
      <c r="G4" s="153" t="s">
        <v>189</v>
      </c>
      <c r="H4" s="153" t="s">
        <v>254</v>
      </c>
      <c r="I4" s="153" t="s">
        <v>1</v>
      </c>
      <c r="J4" s="164" t="s">
        <v>198</v>
      </c>
      <c r="K4" s="153" t="s">
        <v>189</v>
      </c>
      <c r="L4" s="153" t="s">
        <v>254</v>
      </c>
      <c r="M4" s="153" t="s">
        <v>1</v>
      </c>
      <c r="N4" s="164" t="s">
        <v>198</v>
      </c>
      <c r="O4" s="153" t="s">
        <v>189</v>
      </c>
      <c r="P4" s="153" t="s">
        <v>254</v>
      </c>
      <c r="Q4" s="153" t="s">
        <v>1</v>
      </c>
      <c r="R4" s="164" t="s">
        <v>198</v>
      </c>
      <c r="S4" s="153" t="s">
        <v>189</v>
      </c>
      <c r="T4" s="153" t="s">
        <v>254</v>
      </c>
      <c r="U4" s="153" t="s">
        <v>1</v>
      </c>
      <c r="V4" s="164" t="s">
        <v>198</v>
      </c>
      <c r="W4" s="153" t="s">
        <v>189</v>
      </c>
      <c r="X4" s="153" t="s">
        <v>254</v>
      </c>
      <c r="Y4" s="153" t="s">
        <v>1</v>
      </c>
      <c r="Z4" s="164" t="s">
        <v>198</v>
      </c>
      <c r="AA4" s="153" t="s">
        <v>189</v>
      </c>
      <c r="AB4" s="153" t="s">
        <v>254</v>
      </c>
      <c r="AC4" s="153" t="s">
        <v>1</v>
      </c>
      <c r="AD4" s="164" t="s">
        <v>198</v>
      </c>
      <c r="AE4" s="153" t="s">
        <v>189</v>
      </c>
      <c r="AF4" s="153" t="s">
        <v>254</v>
      </c>
      <c r="AG4" s="153" t="s">
        <v>1</v>
      </c>
      <c r="AH4" s="164" t="s">
        <v>198</v>
      </c>
      <c r="AI4" s="153" t="s">
        <v>189</v>
      </c>
      <c r="AJ4" s="153" t="s">
        <v>254</v>
      </c>
      <c r="AK4" s="153" t="s">
        <v>1</v>
      </c>
      <c r="AL4" s="164" t="s">
        <v>198</v>
      </c>
      <c r="AM4" s="153" t="s">
        <v>189</v>
      </c>
      <c r="AN4" s="153" t="s">
        <v>254</v>
      </c>
      <c r="AO4" s="153" t="s">
        <v>1</v>
      </c>
      <c r="AP4" s="164" t="s">
        <v>198</v>
      </c>
      <c r="AQ4" s="153" t="s">
        <v>189</v>
      </c>
      <c r="AR4" s="153" t="s">
        <v>254</v>
      </c>
      <c r="AS4" s="153" t="s">
        <v>1</v>
      </c>
      <c r="AT4" s="164" t="s">
        <v>198</v>
      </c>
      <c r="AU4" s="153" t="s">
        <v>189</v>
      </c>
      <c r="AV4" s="153" t="s">
        <v>254</v>
      </c>
      <c r="AW4" s="153" t="s">
        <v>1</v>
      </c>
      <c r="AX4" s="164" t="s">
        <v>198</v>
      </c>
      <c r="AY4" s="153" t="s">
        <v>189</v>
      </c>
      <c r="AZ4" s="153" t="s">
        <v>254</v>
      </c>
      <c r="BA4" s="153" t="s">
        <v>1</v>
      </c>
      <c r="BB4" s="164" t="s">
        <v>198</v>
      </c>
      <c r="BC4" s="153" t="s">
        <v>189</v>
      </c>
      <c r="BD4" s="153" t="s">
        <v>254</v>
      </c>
      <c r="BE4" s="153" t="s">
        <v>1</v>
      </c>
      <c r="BF4" s="164" t="s">
        <v>198</v>
      </c>
      <c r="BG4" s="153" t="s">
        <v>189</v>
      </c>
      <c r="BH4" s="153" t="s">
        <v>254</v>
      </c>
      <c r="BI4" s="153" t="s">
        <v>1</v>
      </c>
      <c r="BJ4" s="164" t="s">
        <v>198</v>
      </c>
      <c r="BK4" s="153" t="s">
        <v>189</v>
      </c>
      <c r="BL4" s="153" t="s">
        <v>254</v>
      </c>
      <c r="BM4" s="153" t="s">
        <v>1</v>
      </c>
      <c r="BN4" s="164" t="s">
        <v>198</v>
      </c>
      <c r="BO4" s="153" t="s">
        <v>189</v>
      </c>
      <c r="BP4" s="153" t="s">
        <v>254</v>
      </c>
      <c r="BQ4" s="153" t="s">
        <v>1</v>
      </c>
      <c r="BR4" s="164" t="s">
        <v>198</v>
      </c>
      <c r="BS4" s="153" t="s">
        <v>189</v>
      </c>
      <c r="BT4" s="153" t="s">
        <v>254</v>
      </c>
      <c r="BU4" s="153" t="s">
        <v>1</v>
      </c>
      <c r="BV4" s="164" t="s">
        <v>198</v>
      </c>
      <c r="BW4" s="153" t="s">
        <v>189</v>
      </c>
      <c r="BX4" s="153" t="s">
        <v>254</v>
      </c>
      <c r="BY4" s="153" t="s">
        <v>1</v>
      </c>
      <c r="BZ4" s="164" t="s">
        <v>198</v>
      </c>
      <c r="CA4" s="153" t="s">
        <v>189</v>
      </c>
      <c r="CB4" s="153" t="s">
        <v>254</v>
      </c>
      <c r="CC4" s="153" t="s">
        <v>1</v>
      </c>
      <c r="CD4" s="164" t="s">
        <v>198</v>
      </c>
      <c r="CE4" s="153" t="s">
        <v>189</v>
      </c>
      <c r="CF4" s="153" t="s">
        <v>254</v>
      </c>
      <c r="CG4" s="153" t="s">
        <v>1</v>
      </c>
      <c r="CH4" s="164" t="s">
        <v>198</v>
      </c>
      <c r="CI4" s="153" t="s">
        <v>189</v>
      </c>
      <c r="CJ4" s="153" t="s">
        <v>254</v>
      </c>
      <c r="CK4" s="153" t="s">
        <v>1</v>
      </c>
      <c r="CL4" s="164" t="s">
        <v>198</v>
      </c>
      <c r="CM4" s="153" t="s">
        <v>189</v>
      </c>
      <c r="CN4" s="153" t="s">
        <v>254</v>
      </c>
      <c r="CO4" s="153" t="s">
        <v>1</v>
      </c>
      <c r="CP4" s="164" t="s">
        <v>198</v>
      </c>
      <c r="CQ4" s="153" t="s">
        <v>189</v>
      </c>
      <c r="CR4" s="153" t="s">
        <v>254</v>
      </c>
      <c r="CS4" s="153" t="s">
        <v>1</v>
      </c>
      <c r="CT4" s="164" t="s">
        <v>198</v>
      </c>
      <c r="CU4" s="153" t="s">
        <v>189</v>
      </c>
      <c r="CV4" s="153" t="s">
        <v>254</v>
      </c>
      <c r="CW4" s="153" t="s">
        <v>1</v>
      </c>
      <c r="CX4" s="164" t="s">
        <v>198</v>
      </c>
      <c r="CY4" s="153" t="s">
        <v>189</v>
      </c>
      <c r="CZ4" s="153" t="s">
        <v>254</v>
      </c>
      <c r="DA4" s="153" t="s">
        <v>1</v>
      </c>
      <c r="DB4" s="164" t="s">
        <v>198</v>
      </c>
      <c r="DC4" s="153" t="s">
        <v>189</v>
      </c>
      <c r="DD4" s="153" t="s">
        <v>254</v>
      </c>
      <c r="DE4" s="153" t="s">
        <v>1</v>
      </c>
      <c r="DF4" s="164" t="s">
        <v>198</v>
      </c>
      <c r="DG4" s="153" t="s">
        <v>189</v>
      </c>
      <c r="DH4" s="153" t="s">
        <v>254</v>
      </c>
      <c r="DI4" s="153" t="s">
        <v>1</v>
      </c>
      <c r="DJ4" s="164" t="s">
        <v>198</v>
      </c>
      <c r="DK4" s="153" t="s">
        <v>189</v>
      </c>
      <c r="DL4" s="153" t="s">
        <v>254</v>
      </c>
      <c r="DM4" s="153" t="s">
        <v>1</v>
      </c>
      <c r="DN4" s="164" t="s">
        <v>198</v>
      </c>
      <c r="DO4" s="153" t="s">
        <v>189</v>
      </c>
      <c r="DP4" s="153" t="s">
        <v>254</v>
      </c>
      <c r="DQ4" s="153" t="s">
        <v>1</v>
      </c>
      <c r="DR4" s="164" t="s">
        <v>198</v>
      </c>
      <c r="DS4" s="153" t="s">
        <v>189</v>
      </c>
      <c r="DT4" s="153" t="s">
        <v>254</v>
      </c>
      <c r="DU4" s="153" t="s">
        <v>1</v>
      </c>
    </row>
    <row r="5" spans="1:125" s="33" customFormat="1">
      <c r="A5" s="157"/>
      <c r="B5" s="160"/>
      <c r="C5" s="157"/>
      <c r="D5" s="154"/>
      <c r="E5" s="154"/>
      <c r="F5" s="165"/>
      <c r="G5" s="154"/>
      <c r="H5" s="154"/>
      <c r="I5" s="154"/>
      <c r="J5" s="165"/>
      <c r="K5" s="154"/>
      <c r="L5" s="154"/>
      <c r="M5" s="154"/>
      <c r="N5" s="165"/>
      <c r="O5" s="154"/>
      <c r="P5" s="154"/>
      <c r="Q5" s="154"/>
      <c r="R5" s="165"/>
      <c r="S5" s="154"/>
      <c r="T5" s="154"/>
      <c r="U5" s="154"/>
      <c r="V5" s="165"/>
      <c r="W5" s="154"/>
      <c r="X5" s="154"/>
      <c r="Y5" s="154"/>
      <c r="Z5" s="165"/>
      <c r="AA5" s="154"/>
      <c r="AB5" s="154"/>
      <c r="AC5" s="154"/>
      <c r="AD5" s="165"/>
      <c r="AE5" s="154"/>
      <c r="AF5" s="154"/>
      <c r="AG5" s="154"/>
      <c r="AH5" s="165"/>
      <c r="AI5" s="154"/>
      <c r="AJ5" s="154"/>
      <c r="AK5" s="154"/>
      <c r="AL5" s="165"/>
      <c r="AM5" s="154"/>
      <c r="AN5" s="154"/>
      <c r="AO5" s="154"/>
      <c r="AP5" s="165"/>
      <c r="AQ5" s="154"/>
      <c r="AR5" s="154"/>
      <c r="AS5" s="154"/>
      <c r="AT5" s="165"/>
      <c r="AU5" s="154"/>
      <c r="AV5" s="154"/>
      <c r="AW5" s="154"/>
      <c r="AX5" s="165"/>
      <c r="AY5" s="154"/>
      <c r="AZ5" s="154"/>
      <c r="BA5" s="154"/>
      <c r="BB5" s="165"/>
      <c r="BC5" s="154"/>
      <c r="BD5" s="154"/>
      <c r="BE5" s="154"/>
      <c r="BF5" s="165"/>
      <c r="BG5" s="154"/>
      <c r="BH5" s="154"/>
      <c r="BI5" s="154"/>
      <c r="BJ5" s="165"/>
      <c r="BK5" s="154"/>
      <c r="BL5" s="154"/>
      <c r="BM5" s="154"/>
      <c r="BN5" s="165"/>
      <c r="BO5" s="154"/>
      <c r="BP5" s="154"/>
      <c r="BQ5" s="154"/>
      <c r="BR5" s="165"/>
      <c r="BS5" s="154"/>
      <c r="BT5" s="154"/>
      <c r="BU5" s="154"/>
      <c r="BV5" s="165"/>
      <c r="BW5" s="154"/>
      <c r="BX5" s="154"/>
      <c r="BY5" s="154"/>
      <c r="BZ5" s="165"/>
      <c r="CA5" s="154"/>
      <c r="CB5" s="154"/>
      <c r="CC5" s="154"/>
      <c r="CD5" s="165"/>
      <c r="CE5" s="154"/>
      <c r="CF5" s="154"/>
      <c r="CG5" s="154"/>
      <c r="CH5" s="165"/>
      <c r="CI5" s="154"/>
      <c r="CJ5" s="154"/>
      <c r="CK5" s="154"/>
      <c r="CL5" s="165"/>
      <c r="CM5" s="154"/>
      <c r="CN5" s="154"/>
      <c r="CO5" s="154"/>
      <c r="CP5" s="165"/>
      <c r="CQ5" s="154"/>
      <c r="CR5" s="154"/>
      <c r="CS5" s="154"/>
      <c r="CT5" s="165"/>
      <c r="CU5" s="154"/>
      <c r="CV5" s="154"/>
      <c r="CW5" s="154"/>
      <c r="CX5" s="165"/>
      <c r="CY5" s="154"/>
      <c r="CZ5" s="154"/>
      <c r="DA5" s="154"/>
      <c r="DB5" s="165"/>
      <c r="DC5" s="154"/>
      <c r="DD5" s="154"/>
      <c r="DE5" s="154"/>
      <c r="DF5" s="165"/>
      <c r="DG5" s="154"/>
      <c r="DH5" s="154"/>
      <c r="DI5" s="154"/>
      <c r="DJ5" s="165"/>
      <c r="DK5" s="154"/>
      <c r="DL5" s="154"/>
      <c r="DM5" s="154"/>
      <c r="DN5" s="165"/>
      <c r="DO5" s="154"/>
      <c r="DP5" s="154"/>
      <c r="DQ5" s="154"/>
      <c r="DR5" s="165"/>
      <c r="DS5" s="154"/>
      <c r="DT5" s="154"/>
      <c r="DU5" s="154"/>
    </row>
    <row r="6" spans="1:125" s="34" customFormat="1">
      <c r="A6" s="158"/>
      <c r="B6" s="161"/>
      <c r="C6" s="158"/>
      <c r="D6" s="105" t="s">
        <v>27</v>
      </c>
      <c r="E6" s="105" t="s">
        <v>27</v>
      </c>
      <c r="F6" s="166"/>
      <c r="G6" s="155"/>
      <c r="H6" s="105" t="s">
        <v>27</v>
      </c>
      <c r="I6" s="105" t="s">
        <v>27</v>
      </c>
      <c r="J6" s="166"/>
      <c r="K6" s="155"/>
      <c r="L6" s="105" t="s">
        <v>27</v>
      </c>
      <c r="M6" s="105" t="s">
        <v>27</v>
      </c>
      <c r="N6" s="166"/>
      <c r="O6" s="155"/>
      <c r="P6" s="105" t="s">
        <v>27</v>
      </c>
      <c r="Q6" s="105" t="s">
        <v>27</v>
      </c>
      <c r="R6" s="166"/>
      <c r="S6" s="155"/>
      <c r="T6" s="105" t="s">
        <v>27</v>
      </c>
      <c r="U6" s="105" t="s">
        <v>27</v>
      </c>
      <c r="V6" s="166"/>
      <c r="W6" s="155"/>
      <c r="X6" s="105" t="s">
        <v>27</v>
      </c>
      <c r="Y6" s="105" t="s">
        <v>27</v>
      </c>
      <c r="Z6" s="166"/>
      <c r="AA6" s="155"/>
      <c r="AB6" s="105" t="s">
        <v>27</v>
      </c>
      <c r="AC6" s="105" t="s">
        <v>27</v>
      </c>
      <c r="AD6" s="166"/>
      <c r="AE6" s="155"/>
      <c r="AF6" s="105" t="s">
        <v>27</v>
      </c>
      <c r="AG6" s="105" t="s">
        <v>27</v>
      </c>
      <c r="AH6" s="166"/>
      <c r="AI6" s="155"/>
      <c r="AJ6" s="105" t="s">
        <v>27</v>
      </c>
      <c r="AK6" s="105" t="s">
        <v>27</v>
      </c>
      <c r="AL6" s="166"/>
      <c r="AM6" s="155"/>
      <c r="AN6" s="105" t="s">
        <v>27</v>
      </c>
      <c r="AO6" s="105" t="s">
        <v>27</v>
      </c>
      <c r="AP6" s="166"/>
      <c r="AQ6" s="155"/>
      <c r="AR6" s="105" t="s">
        <v>27</v>
      </c>
      <c r="AS6" s="105" t="s">
        <v>27</v>
      </c>
      <c r="AT6" s="166"/>
      <c r="AU6" s="155"/>
      <c r="AV6" s="105" t="s">
        <v>27</v>
      </c>
      <c r="AW6" s="105" t="s">
        <v>27</v>
      </c>
      <c r="AX6" s="166"/>
      <c r="AY6" s="155"/>
      <c r="AZ6" s="105" t="s">
        <v>27</v>
      </c>
      <c r="BA6" s="105" t="s">
        <v>27</v>
      </c>
      <c r="BB6" s="166"/>
      <c r="BC6" s="155"/>
      <c r="BD6" s="105" t="s">
        <v>27</v>
      </c>
      <c r="BE6" s="105" t="s">
        <v>27</v>
      </c>
      <c r="BF6" s="166"/>
      <c r="BG6" s="155"/>
      <c r="BH6" s="105" t="s">
        <v>27</v>
      </c>
      <c r="BI6" s="105" t="s">
        <v>27</v>
      </c>
      <c r="BJ6" s="166"/>
      <c r="BK6" s="155"/>
      <c r="BL6" s="105" t="s">
        <v>27</v>
      </c>
      <c r="BM6" s="105" t="s">
        <v>27</v>
      </c>
      <c r="BN6" s="166"/>
      <c r="BO6" s="155"/>
      <c r="BP6" s="105" t="s">
        <v>27</v>
      </c>
      <c r="BQ6" s="105" t="s">
        <v>27</v>
      </c>
      <c r="BR6" s="166"/>
      <c r="BS6" s="155"/>
      <c r="BT6" s="105" t="s">
        <v>27</v>
      </c>
      <c r="BU6" s="105" t="s">
        <v>27</v>
      </c>
      <c r="BV6" s="166"/>
      <c r="BW6" s="155"/>
      <c r="BX6" s="105" t="s">
        <v>27</v>
      </c>
      <c r="BY6" s="105" t="s">
        <v>27</v>
      </c>
      <c r="BZ6" s="166"/>
      <c r="CA6" s="155"/>
      <c r="CB6" s="105" t="s">
        <v>27</v>
      </c>
      <c r="CC6" s="105" t="s">
        <v>27</v>
      </c>
      <c r="CD6" s="166"/>
      <c r="CE6" s="155"/>
      <c r="CF6" s="105" t="s">
        <v>27</v>
      </c>
      <c r="CG6" s="105" t="s">
        <v>27</v>
      </c>
      <c r="CH6" s="166"/>
      <c r="CI6" s="155"/>
      <c r="CJ6" s="105" t="s">
        <v>27</v>
      </c>
      <c r="CK6" s="105" t="s">
        <v>27</v>
      </c>
      <c r="CL6" s="166"/>
      <c r="CM6" s="155"/>
      <c r="CN6" s="105" t="s">
        <v>27</v>
      </c>
      <c r="CO6" s="105" t="s">
        <v>27</v>
      </c>
      <c r="CP6" s="166"/>
      <c r="CQ6" s="155"/>
      <c r="CR6" s="105" t="s">
        <v>27</v>
      </c>
      <c r="CS6" s="105" t="s">
        <v>27</v>
      </c>
      <c r="CT6" s="166"/>
      <c r="CU6" s="155"/>
      <c r="CV6" s="105" t="s">
        <v>27</v>
      </c>
      <c r="CW6" s="105" t="s">
        <v>27</v>
      </c>
      <c r="CX6" s="166"/>
      <c r="CY6" s="155"/>
      <c r="CZ6" s="105" t="s">
        <v>27</v>
      </c>
      <c r="DA6" s="105" t="s">
        <v>27</v>
      </c>
      <c r="DB6" s="166"/>
      <c r="DC6" s="155"/>
      <c r="DD6" s="105" t="s">
        <v>27</v>
      </c>
      <c r="DE6" s="105" t="s">
        <v>27</v>
      </c>
      <c r="DF6" s="166"/>
      <c r="DG6" s="155"/>
      <c r="DH6" s="105" t="s">
        <v>27</v>
      </c>
      <c r="DI6" s="105" t="s">
        <v>27</v>
      </c>
      <c r="DJ6" s="166"/>
      <c r="DK6" s="155"/>
      <c r="DL6" s="105" t="s">
        <v>27</v>
      </c>
      <c r="DM6" s="105" t="s">
        <v>27</v>
      </c>
      <c r="DN6" s="166"/>
      <c r="DO6" s="155"/>
      <c r="DP6" s="105" t="s">
        <v>27</v>
      </c>
      <c r="DQ6" s="105" t="s">
        <v>27</v>
      </c>
      <c r="DR6" s="166"/>
      <c r="DS6" s="155"/>
      <c r="DT6" s="105" t="s">
        <v>27</v>
      </c>
      <c r="DU6" s="105" t="s">
        <v>27</v>
      </c>
    </row>
    <row r="7" spans="1:125" s="112" customFormat="1" ht="12.75" customHeight="1">
      <c r="A7" s="108" t="s">
        <v>351</v>
      </c>
      <c r="B7" s="109" t="s">
        <v>686</v>
      </c>
      <c r="C7" s="108" t="s">
        <v>352</v>
      </c>
      <c r="D7" s="110">
        <f t="shared" ref="D7:D53" si="0">SUM(H7,L7,P7,T7,X7,AB7,AF7,AJ7,AN7,AR7,AV7,AZ7,BD7,BH7,BL7,BP7,BT7,BX7,CB7,CF7,CJ7,CN7,CR7,CV7,CZ7,DD7,DH7,DL7,DP7,DT7)</f>
        <v>16064510</v>
      </c>
      <c r="E7" s="110">
        <f t="shared" ref="E7:E53" si="1">SUM(I7,M7,Q7,U7,Y7,AC7,AG7,AK7,AO7,AS7,AW7,BA7,BE7,BI7,BM7,BQ7,BU7,BY7,CC7,CG7,CK7,CO7,CS7,CW7,DA7,DE7,DI7,DM7,DQ7,DU7)</f>
        <v>2748754</v>
      </c>
      <c r="F7" s="113">
        <v>46</v>
      </c>
      <c r="G7" s="113">
        <v>46</v>
      </c>
      <c r="H7" s="110">
        <v>6989617</v>
      </c>
      <c r="I7" s="110">
        <v>984185</v>
      </c>
      <c r="J7" s="113">
        <v>46</v>
      </c>
      <c r="K7" s="113">
        <v>46</v>
      </c>
      <c r="L7" s="110">
        <v>4540244</v>
      </c>
      <c r="M7" s="110">
        <v>620824</v>
      </c>
      <c r="N7" s="113">
        <v>38</v>
      </c>
      <c r="O7" s="113">
        <v>38</v>
      </c>
      <c r="P7" s="110">
        <v>2239102</v>
      </c>
      <c r="Q7" s="110">
        <v>395117</v>
      </c>
      <c r="R7" s="113">
        <v>25</v>
      </c>
      <c r="S7" s="113">
        <v>25</v>
      </c>
      <c r="T7" s="110">
        <v>849637</v>
      </c>
      <c r="U7" s="110">
        <v>357932</v>
      </c>
      <c r="V7" s="113">
        <v>17</v>
      </c>
      <c r="W7" s="113">
        <v>17</v>
      </c>
      <c r="X7" s="110">
        <v>471280</v>
      </c>
      <c r="Y7" s="110">
        <v>143039</v>
      </c>
      <c r="Z7" s="113">
        <v>7</v>
      </c>
      <c r="AA7" s="113">
        <v>7</v>
      </c>
      <c r="AB7" s="110">
        <v>273626</v>
      </c>
      <c r="AC7" s="110">
        <v>84807</v>
      </c>
      <c r="AD7" s="113">
        <v>4</v>
      </c>
      <c r="AE7" s="113">
        <v>4</v>
      </c>
      <c r="AF7" s="110">
        <v>55478</v>
      </c>
      <c r="AG7" s="110">
        <v>21429</v>
      </c>
      <c r="AH7" s="113">
        <v>4</v>
      </c>
      <c r="AI7" s="113">
        <v>4</v>
      </c>
      <c r="AJ7" s="110">
        <v>214168</v>
      </c>
      <c r="AK7" s="110">
        <v>24301</v>
      </c>
      <c r="AL7" s="113">
        <v>4</v>
      </c>
      <c r="AM7" s="113">
        <v>4</v>
      </c>
      <c r="AN7" s="110">
        <v>163605</v>
      </c>
      <c r="AO7" s="110">
        <v>11851</v>
      </c>
      <c r="AP7" s="113">
        <v>4</v>
      </c>
      <c r="AQ7" s="113">
        <v>4</v>
      </c>
      <c r="AR7" s="110">
        <v>84387</v>
      </c>
      <c r="AS7" s="110">
        <v>8741</v>
      </c>
      <c r="AT7" s="113">
        <v>3</v>
      </c>
      <c r="AU7" s="113">
        <v>3</v>
      </c>
      <c r="AV7" s="110">
        <v>6784</v>
      </c>
      <c r="AW7" s="110">
        <v>17206</v>
      </c>
      <c r="AX7" s="113">
        <v>3</v>
      </c>
      <c r="AY7" s="113">
        <v>3</v>
      </c>
      <c r="AZ7" s="110">
        <v>7715</v>
      </c>
      <c r="BA7" s="110">
        <v>13416</v>
      </c>
      <c r="BB7" s="113">
        <v>2</v>
      </c>
      <c r="BC7" s="113">
        <v>2</v>
      </c>
      <c r="BD7" s="110">
        <v>109897</v>
      </c>
      <c r="BE7" s="110">
        <v>23657</v>
      </c>
      <c r="BF7" s="113">
        <v>2</v>
      </c>
      <c r="BG7" s="113">
        <v>2</v>
      </c>
      <c r="BH7" s="110">
        <v>33113</v>
      </c>
      <c r="BI7" s="110">
        <v>6315</v>
      </c>
      <c r="BJ7" s="113">
        <v>1</v>
      </c>
      <c r="BK7" s="113">
        <v>1</v>
      </c>
      <c r="BL7" s="110">
        <v>14492</v>
      </c>
      <c r="BM7" s="110">
        <v>5588</v>
      </c>
      <c r="BN7" s="113">
        <v>1</v>
      </c>
      <c r="BO7" s="113">
        <v>1</v>
      </c>
      <c r="BP7" s="110">
        <v>0</v>
      </c>
      <c r="BQ7" s="110">
        <v>7085</v>
      </c>
      <c r="BR7" s="113">
        <v>1</v>
      </c>
      <c r="BS7" s="113">
        <v>1</v>
      </c>
      <c r="BT7" s="110">
        <v>0</v>
      </c>
      <c r="BU7" s="110">
        <v>15926</v>
      </c>
      <c r="BV7" s="113">
        <v>1</v>
      </c>
      <c r="BW7" s="113">
        <v>1</v>
      </c>
      <c r="BX7" s="110">
        <v>0</v>
      </c>
      <c r="BY7" s="110">
        <v>2449</v>
      </c>
      <c r="BZ7" s="113">
        <v>1</v>
      </c>
      <c r="CA7" s="113">
        <v>1</v>
      </c>
      <c r="CB7" s="110">
        <v>11365</v>
      </c>
      <c r="CC7" s="110">
        <v>4886</v>
      </c>
      <c r="CD7" s="113">
        <v>0</v>
      </c>
      <c r="CE7" s="113">
        <v>0</v>
      </c>
      <c r="CF7" s="110">
        <v>0</v>
      </c>
      <c r="CG7" s="110">
        <v>0</v>
      </c>
      <c r="CH7" s="113">
        <v>0</v>
      </c>
      <c r="CI7" s="113">
        <v>0</v>
      </c>
      <c r="CJ7" s="110">
        <v>0</v>
      </c>
      <c r="CK7" s="110">
        <v>0</v>
      </c>
      <c r="CL7" s="113">
        <v>0</v>
      </c>
      <c r="CM7" s="113">
        <v>0</v>
      </c>
      <c r="CN7" s="110">
        <v>0</v>
      </c>
      <c r="CO7" s="110">
        <v>0</v>
      </c>
      <c r="CP7" s="113">
        <v>0</v>
      </c>
      <c r="CQ7" s="113">
        <v>0</v>
      </c>
      <c r="CR7" s="110">
        <v>0</v>
      </c>
      <c r="CS7" s="110">
        <v>0</v>
      </c>
      <c r="CT7" s="113">
        <v>0</v>
      </c>
      <c r="CU7" s="113">
        <v>0</v>
      </c>
      <c r="CV7" s="110">
        <v>0</v>
      </c>
      <c r="CW7" s="110">
        <v>0</v>
      </c>
      <c r="CX7" s="113">
        <v>0</v>
      </c>
      <c r="CY7" s="113">
        <v>0</v>
      </c>
      <c r="CZ7" s="110">
        <v>0</v>
      </c>
      <c r="DA7" s="110">
        <v>0</v>
      </c>
      <c r="DB7" s="113">
        <v>0</v>
      </c>
      <c r="DC7" s="113">
        <v>0</v>
      </c>
      <c r="DD7" s="110">
        <v>0</v>
      </c>
      <c r="DE7" s="110">
        <v>0</v>
      </c>
      <c r="DF7" s="113">
        <v>0</v>
      </c>
      <c r="DG7" s="113">
        <v>0</v>
      </c>
      <c r="DH7" s="110">
        <v>0</v>
      </c>
      <c r="DI7" s="110">
        <v>0</v>
      </c>
      <c r="DJ7" s="113">
        <v>0</v>
      </c>
      <c r="DK7" s="113">
        <v>0</v>
      </c>
      <c r="DL7" s="110">
        <v>0</v>
      </c>
      <c r="DM7" s="110">
        <v>0</v>
      </c>
      <c r="DN7" s="113">
        <v>0</v>
      </c>
      <c r="DO7" s="113">
        <v>0</v>
      </c>
      <c r="DP7" s="110">
        <v>0</v>
      </c>
      <c r="DQ7" s="110">
        <v>0</v>
      </c>
      <c r="DR7" s="113">
        <v>0</v>
      </c>
      <c r="DS7" s="113">
        <v>0</v>
      </c>
      <c r="DT7" s="110">
        <v>0</v>
      </c>
      <c r="DU7" s="110">
        <v>0</v>
      </c>
    </row>
    <row r="8" spans="1:125" s="112" customFormat="1" ht="12.75" customHeight="1">
      <c r="A8" s="108" t="s">
        <v>361</v>
      </c>
      <c r="B8" s="109" t="s">
        <v>687</v>
      </c>
      <c r="C8" s="108" t="s">
        <v>362</v>
      </c>
      <c r="D8" s="110">
        <f t="shared" si="0"/>
        <v>6744319</v>
      </c>
      <c r="E8" s="110">
        <f t="shared" si="1"/>
        <v>2580832</v>
      </c>
      <c r="F8" s="113">
        <v>13</v>
      </c>
      <c r="G8" s="113">
        <v>13</v>
      </c>
      <c r="H8" s="110">
        <v>4590239</v>
      </c>
      <c r="I8" s="110">
        <v>1484775</v>
      </c>
      <c r="J8" s="113">
        <v>13</v>
      </c>
      <c r="K8" s="113">
        <v>13</v>
      </c>
      <c r="L8" s="110">
        <v>922359</v>
      </c>
      <c r="M8" s="110">
        <v>380542</v>
      </c>
      <c r="N8" s="113">
        <v>11</v>
      </c>
      <c r="O8" s="113">
        <v>11</v>
      </c>
      <c r="P8" s="110">
        <v>745229</v>
      </c>
      <c r="Q8" s="110">
        <v>231275</v>
      </c>
      <c r="R8" s="113">
        <v>8</v>
      </c>
      <c r="S8" s="113">
        <v>8</v>
      </c>
      <c r="T8" s="110">
        <v>287157</v>
      </c>
      <c r="U8" s="110">
        <v>122012</v>
      </c>
      <c r="V8" s="113">
        <v>7</v>
      </c>
      <c r="W8" s="113">
        <v>7</v>
      </c>
      <c r="X8" s="110">
        <v>192615</v>
      </c>
      <c r="Y8" s="110">
        <v>151031</v>
      </c>
      <c r="Z8" s="113">
        <v>4</v>
      </c>
      <c r="AA8" s="113">
        <v>4</v>
      </c>
      <c r="AB8" s="110">
        <v>6720</v>
      </c>
      <c r="AC8" s="110">
        <v>104045</v>
      </c>
      <c r="AD8" s="113">
        <v>2</v>
      </c>
      <c r="AE8" s="113">
        <v>2</v>
      </c>
      <c r="AF8" s="110">
        <v>0</v>
      </c>
      <c r="AG8" s="110">
        <v>33726</v>
      </c>
      <c r="AH8" s="113">
        <v>2</v>
      </c>
      <c r="AI8" s="113">
        <v>2</v>
      </c>
      <c r="AJ8" s="110">
        <v>0</v>
      </c>
      <c r="AK8" s="110">
        <v>73426</v>
      </c>
      <c r="AL8" s="113">
        <v>0</v>
      </c>
      <c r="AM8" s="113">
        <v>0</v>
      </c>
      <c r="AN8" s="110">
        <v>0</v>
      </c>
      <c r="AO8" s="110">
        <v>0</v>
      </c>
      <c r="AP8" s="113">
        <v>0</v>
      </c>
      <c r="AQ8" s="113">
        <v>0</v>
      </c>
      <c r="AR8" s="110">
        <v>0</v>
      </c>
      <c r="AS8" s="110">
        <v>0</v>
      </c>
      <c r="AT8" s="113">
        <v>0</v>
      </c>
      <c r="AU8" s="113">
        <v>0</v>
      </c>
      <c r="AV8" s="110">
        <v>0</v>
      </c>
      <c r="AW8" s="110">
        <v>0</v>
      </c>
      <c r="AX8" s="113">
        <v>0</v>
      </c>
      <c r="AY8" s="113">
        <v>0</v>
      </c>
      <c r="AZ8" s="110">
        <v>0</v>
      </c>
      <c r="BA8" s="110">
        <v>0</v>
      </c>
      <c r="BB8" s="113">
        <v>0</v>
      </c>
      <c r="BC8" s="113">
        <v>0</v>
      </c>
      <c r="BD8" s="110">
        <v>0</v>
      </c>
      <c r="BE8" s="110">
        <v>0</v>
      </c>
      <c r="BF8" s="113">
        <v>0</v>
      </c>
      <c r="BG8" s="113">
        <v>0</v>
      </c>
      <c r="BH8" s="110">
        <v>0</v>
      </c>
      <c r="BI8" s="110">
        <v>0</v>
      </c>
      <c r="BJ8" s="113">
        <v>0</v>
      </c>
      <c r="BK8" s="113">
        <v>0</v>
      </c>
      <c r="BL8" s="110">
        <v>0</v>
      </c>
      <c r="BM8" s="110">
        <v>0</v>
      </c>
      <c r="BN8" s="113">
        <v>0</v>
      </c>
      <c r="BO8" s="113">
        <v>0</v>
      </c>
      <c r="BP8" s="110">
        <v>0</v>
      </c>
      <c r="BQ8" s="110">
        <v>0</v>
      </c>
      <c r="BR8" s="113">
        <v>0</v>
      </c>
      <c r="BS8" s="113">
        <v>0</v>
      </c>
      <c r="BT8" s="110">
        <v>0</v>
      </c>
      <c r="BU8" s="110">
        <v>0</v>
      </c>
      <c r="BV8" s="113">
        <v>0</v>
      </c>
      <c r="BW8" s="113">
        <v>0</v>
      </c>
      <c r="BX8" s="110">
        <v>0</v>
      </c>
      <c r="BY8" s="110">
        <v>0</v>
      </c>
      <c r="BZ8" s="113">
        <v>0</v>
      </c>
      <c r="CA8" s="113">
        <v>0</v>
      </c>
      <c r="CB8" s="110">
        <v>0</v>
      </c>
      <c r="CC8" s="110">
        <v>0</v>
      </c>
      <c r="CD8" s="113">
        <v>0</v>
      </c>
      <c r="CE8" s="113">
        <v>0</v>
      </c>
      <c r="CF8" s="110">
        <v>0</v>
      </c>
      <c r="CG8" s="110">
        <v>0</v>
      </c>
      <c r="CH8" s="113">
        <v>0</v>
      </c>
      <c r="CI8" s="113">
        <v>0</v>
      </c>
      <c r="CJ8" s="110">
        <v>0</v>
      </c>
      <c r="CK8" s="110">
        <v>0</v>
      </c>
      <c r="CL8" s="113">
        <v>0</v>
      </c>
      <c r="CM8" s="113">
        <v>0</v>
      </c>
      <c r="CN8" s="110">
        <v>0</v>
      </c>
      <c r="CO8" s="110">
        <v>0</v>
      </c>
      <c r="CP8" s="113">
        <v>0</v>
      </c>
      <c r="CQ8" s="113">
        <v>0</v>
      </c>
      <c r="CR8" s="110">
        <v>0</v>
      </c>
      <c r="CS8" s="110">
        <v>0</v>
      </c>
      <c r="CT8" s="113">
        <v>0</v>
      </c>
      <c r="CU8" s="113">
        <v>0</v>
      </c>
      <c r="CV8" s="110">
        <v>0</v>
      </c>
      <c r="CW8" s="110">
        <v>0</v>
      </c>
      <c r="CX8" s="113">
        <v>0</v>
      </c>
      <c r="CY8" s="113">
        <v>0</v>
      </c>
      <c r="CZ8" s="110">
        <v>0</v>
      </c>
      <c r="DA8" s="110">
        <v>0</v>
      </c>
      <c r="DB8" s="113">
        <v>0</v>
      </c>
      <c r="DC8" s="113">
        <v>0</v>
      </c>
      <c r="DD8" s="110">
        <v>0</v>
      </c>
      <c r="DE8" s="110">
        <v>0</v>
      </c>
      <c r="DF8" s="113">
        <v>0</v>
      </c>
      <c r="DG8" s="113">
        <v>0</v>
      </c>
      <c r="DH8" s="110">
        <v>0</v>
      </c>
      <c r="DI8" s="110">
        <v>0</v>
      </c>
      <c r="DJ8" s="113">
        <v>0</v>
      </c>
      <c r="DK8" s="113">
        <v>0</v>
      </c>
      <c r="DL8" s="110">
        <v>0</v>
      </c>
      <c r="DM8" s="110">
        <v>0</v>
      </c>
      <c r="DN8" s="113">
        <v>0</v>
      </c>
      <c r="DO8" s="113">
        <v>0</v>
      </c>
      <c r="DP8" s="110">
        <v>0</v>
      </c>
      <c r="DQ8" s="110">
        <v>0</v>
      </c>
      <c r="DR8" s="113">
        <v>0</v>
      </c>
      <c r="DS8" s="113">
        <v>0</v>
      </c>
      <c r="DT8" s="110">
        <v>0</v>
      </c>
      <c r="DU8" s="110">
        <v>0</v>
      </c>
    </row>
    <row r="9" spans="1:125" s="112" customFormat="1" ht="12.75" customHeight="1">
      <c r="A9" s="108" t="s">
        <v>370</v>
      </c>
      <c r="B9" s="109" t="s">
        <v>688</v>
      </c>
      <c r="C9" s="108" t="s">
        <v>371</v>
      </c>
      <c r="D9" s="110">
        <f t="shared" si="0"/>
        <v>7099554</v>
      </c>
      <c r="E9" s="110">
        <f t="shared" si="1"/>
        <v>2890099</v>
      </c>
      <c r="F9" s="113">
        <v>17</v>
      </c>
      <c r="G9" s="113">
        <v>17</v>
      </c>
      <c r="H9" s="110">
        <v>4462030</v>
      </c>
      <c r="I9" s="110">
        <v>1662919</v>
      </c>
      <c r="J9" s="113">
        <v>17</v>
      </c>
      <c r="K9" s="113">
        <v>17</v>
      </c>
      <c r="L9" s="110">
        <v>1500299</v>
      </c>
      <c r="M9" s="110">
        <v>783192</v>
      </c>
      <c r="N9" s="113">
        <v>11</v>
      </c>
      <c r="O9" s="113">
        <v>11</v>
      </c>
      <c r="P9" s="110">
        <v>798768</v>
      </c>
      <c r="Q9" s="110">
        <v>295277</v>
      </c>
      <c r="R9" s="113">
        <v>7</v>
      </c>
      <c r="S9" s="113">
        <v>7</v>
      </c>
      <c r="T9" s="110">
        <v>293549</v>
      </c>
      <c r="U9" s="110">
        <v>148711</v>
      </c>
      <c r="V9" s="113">
        <v>1</v>
      </c>
      <c r="W9" s="113">
        <v>1</v>
      </c>
      <c r="X9" s="110">
        <v>44908</v>
      </c>
      <c r="Y9" s="110">
        <v>0</v>
      </c>
      <c r="Z9" s="113">
        <v>0</v>
      </c>
      <c r="AA9" s="113">
        <v>0</v>
      </c>
      <c r="AB9" s="110">
        <v>0</v>
      </c>
      <c r="AC9" s="110">
        <v>0</v>
      </c>
      <c r="AD9" s="113">
        <v>0</v>
      </c>
      <c r="AE9" s="113">
        <v>0</v>
      </c>
      <c r="AF9" s="110">
        <v>0</v>
      </c>
      <c r="AG9" s="110">
        <v>0</v>
      </c>
      <c r="AH9" s="113">
        <v>0</v>
      </c>
      <c r="AI9" s="113">
        <v>0</v>
      </c>
      <c r="AJ9" s="110">
        <v>0</v>
      </c>
      <c r="AK9" s="110">
        <v>0</v>
      </c>
      <c r="AL9" s="113">
        <v>0</v>
      </c>
      <c r="AM9" s="113">
        <v>0</v>
      </c>
      <c r="AN9" s="110">
        <v>0</v>
      </c>
      <c r="AO9" s="110">
        <v>0</v>
      </c>
      <c r="AP9" s="113">
        <v>0</v>
      </c>
      <c r="AQ9" s="113">
        <v>0</v>
      </c>
      <c r="AR9" s="110">
        <v>0</v>
      </c>
      <c r="AS9" s="110">
        <v>0</v>
      </c>
      <c r="AT9" s="113">
        <v>0</v>
      </c>
      <c r="AU9" s="113">
        <v>0</v>
      </c>
      <c r="AV9" s="110">
        <v>0</v>
      </c>
      <c r="AW9" s="110">
        <v>0</v>
      </c>
      <c r="AX9" s="113">
        <v>0</v>
      </c>
      <c r="AY9" s="113">
        <v>0</v>
      </c>
      <c r="AZ9" s="110">
        <v>0</v>
      </c>
      <c r="BA9" s="110">
        <v>0</v>
      </c>
      <c r="BB9" s="113">
        <v>0</v>
      </c>
      <c r="BC9" s="113">
        <v>0</v>
      </c>
      <c r="BD9" s="110">
        <v>0</v>
      </c>
      <c r="BE9" s="110">
        <v>0</v>
      </c>
      <c r="BF9" s="113">
        <v>0</v>
      </c>
      <c r="BG9" s="113">
        <v>0</v>
      </c>
      <c r="BH9" s="110">
        <v>0</v>
      </c>
      <c r="BI9" s="110">
        <v>0</v>
      </c>
      <c r="BJ9" s="113">
        <v>0</v>
      </c>
      <c r="BK9" s="113">
        <v>0</v>
      </c>
      <c r="BL9" s="110">
        <v>0</v>
      </c>
      <c r="BM9" s="110">
        <v>0</v>
      </c>
      <c r="BN9" s="113">
        <v>0</v>
      </c>
      <c r="BO9" s="113">
        <v>0</v>
      </c>
      <c r="BP9" s="110">
        <v>0</v>
      </c>
      <c r="BQ9" s="110">
        <v>0</v>
      </c>
      <c r="BR9" s="113">
        <v>0</v>
      </c>
      <c r="BS9" s="113">
        <v>0</v>
      </c>
      <c r="BT9" s="110">
        <v>0</v>
      </c>
      <c r="BU9" s="110">
        <v>0</v>
      </c>
      <c r="BV9" s="113">
        <v>0</v>
      </c>
      <c r="BW9" s="113">
        <v>0</v>
      </c>
      <c r="BX9" s="110">
        <v>0</v>
      </c>
      <c r="BY9" s="110">
        <v>0</v>
      </c>
      <c r="BZ9" s="113">
        <v>0</v>
      </c>
      <c r="CA9" s="113">
        <v>0</v>
      </c>
      <c r="CB9" s="110">
        <v>0</v>
      </c>
      <c r="CC9" s="110">
        <v>0</v>
      </c>
      <c r="CD9" s="113">
        <v>0</v>
      </c>
      <c r="CE9" s="113">
        <v>0</v>
      </c>
      <c r="CF9" s="110">
        <v>0</v>
      </c>
      <c r="CG9" s="110">
        <v>0</v>
      </c>
      <c r="CH9" s="113">
        <v>0</v>
      </c>
      <c r="CI9" s="113">
        <v>0</v>
      </c>
      <c r="CJ9" s="110">
        <v>0</v>
      </c>
      <c r="CK9" s="110">
        <v>0</v>
      </c>
      <c r="CL9" s="113">
        <v>0</v>
      </c>
      <c r="CM9" s="113">
        <v>0</v>
      </c>
      <c r="CN9" s="110">
        <v>0</v>
      </c>
      <c r="CO9" s="110">
        <v>0</v>
      </c>
      <c r="CP9" s="113">
        <v>0</v>
      </c>
      <c r="CQ9" s="113">
        <v>0</v>
      </c>
      <c r="CR9" s="110">
        <v>0</v>
      </c>
      <c r="CS9" s="110">
        <v>0</v>
      </c>
      <c r="CT9" s="113">
        <v>0</v>
      </c>
      <c r="CU9" s="113">
        <v>0</v>
      </c>
      <c r="CV9" s="110">
        <v>0</v>
      </c>
      <c r="CW9" s="110">
        <v>0</v>
      </c>
      <c r="CX9" s="113">
        <v>0</v>
      </c>
      <c r="CY9" s="113">
        <v>0</v>
      </c>
      <c r="CZ9" s="110">
        <v>0</v>
      </c>
      <c r="DA9" s="110">
        <v>0</v>
      </c>
      <c r="DB9" s="113">
        <v>0</v>
      </c>
      <c r="DC9" s="113">
        <v>0</v>
      </c>
      <c r="DD9" s="110">
        <v>0</v>
      </c>
      <c r="DE9" s="110">
        <v>0</v>
      </c>
      <c r="DF9" s="113">
        <v>0</v>
      </c>
      <c r="DG9" s="113">
        <v>0</v>
      </c>
      <c r="DH9" s="110">
        <v>0</v>
      </c>
      <c r="DI9" s="110">
        <v>0</v>
      </c>
      <c r="DJ9" s="113">
        <v>0</v>
      </c>
      <c r="DK9" s="113">
        <v>0</v>
      </c>
      <c r="DL9" s="110">
        <v>0</v>
      </c>
      <c r="DM9" s="110">
        <v>0</v>
      </c>
      <c r="DN9" s="113">
        <v>0</v>
      </c>
      <c r="DO9" s="113">
        <v>0</v>
      </c>
      <c r="DP9" s="110">
        <v>0</v>
      </c>
      <c r="DQ9" s="110">
        <v>0</v>
      </c>
      <c r="DR9" s="113">
        <v>0</v>
      </c>
      <c r="DS9" s="113">
        <v>0</v>
      </c>
      <c r="DT9" s="110">
        <v>0</v>
      </c>
      <c r="DU9" s="110">
        <v>0</v>
      </c>
    </row>
    <row r="10" spans="1:125" s="112" customFormat="1" ht="12.75" customHeight="1">
      <c r="A10" s="108" t="s">
        <v>378</v>
      </c>
      <c r="B10" s="109" t="s">
        <v>689</v>
      </c>
      <c r="C10" s="108" t="s">
        <v>379</v>
      </c>
      <c r="D10" s="110">
        <f t="shared" si="0"/>
        <v>6545155</v>
      </c>
      <c r="E10" s="110">
        <f t="shared" si="1"/>
        <v>2404789</v>
      </c>
      <c r="F10" s="113">
        <v>7</v>
      </c>
      <c r="G10" s="113">
        <v>7</v>
      </c>
      <c r="H10" s="110">
        <v>2943205</v>
      </c>
      <c r="I10" s="110">
        <v>1343623</v>
      </c>
      <c r="J10" s="113">
        <v>7</v>
      </c>
      <c r="K10" s="113">
        <v>7</v>
      </c>
      <c r="L10" s="110">
        <v>1466363</v>
      </c>
      <c r="M10" s="110">
        <v>314176</v>
      </c>
      <c r="N10" s="113">
        <v>7</v>
      </c>
      <c r="O10" s="113">
        <v>7</v>
      </c>
      <c r="P10" s="110">
        <v>1020622</v>
      </c>
      <c r="Q10" s="110">
        <v>293628</v>
      </c>
      <c r="R10" s="113">
        <v>6</v>
      </c>
      <c r="S10" s="113">
        <v>6</v>
      </c>
      <c r="T10" s="110">
        <v>639762</v>
      </c>
      <c r="U10" s="110">
        <v>141219</v>
      </c>
      <c r="V10" s="113">
        <v>3</v>
      </c>
      <c r="W10" s="113">
        <v>3</v>
      </c>
      <c r="X10" s="110">
        <v>326360</v>
      </c>
      <c r="Y10" s="110">
        <v>144201</v>
      </c>
      <c r="Z10" s="113">
        <v>1</v>
      </c>
      <c r="AA10" s="113">
        <v>1</v>
      </c>
      <c r="AB10" s="110">
        <v>25750</v>
      </c>
      <c r="AC10" s="110">
        <v>29189</v>
      </c>
      <c r="AD10" s="113">
        <v>1</v>
      </c>
      <c r="AE10" s="113">
        <v>1</v>
      </c>
      <c r="AF10" s="110">
        <v>72856</v>
      </c>
      <c r="AG10" s="110">
        <v>65865</v>
      </c>
      <c r="AH10" s="113">
        <v>1</v>
      </c>
      <c r="AI10" s="113">
        <v>1</v>
      </c>
      <c r="AJ10" s="110">
        <v>20954</v>
      </c>
      <c r="AK10" s="110">
        <v>26619</v>
      </c>
      <c r="AL10" s="113">
        <v>1</v>
      </c>
      <c r="AM10" s="113">
        <v>1</v>
      </c>
      <c r="AN10" s="110">
        <v>29283</v>
      </c>
      <c r="AO10" s="110">
        <v>46269</v>
      </c>
      <c r="AP10" s="113">
        <v>0</v>
      </c>
      <c r="AQ10" s="113">
        <v>0</v>
      </c>
      <c r="AR10" s="110">
        <v>0</v>
      </c>
      <c r="AS10" s="110">
        <v>0</v>
      </c>
      <c r="AT10" s="113">
        <v>0</v>
      </c>
      <c r="AU10" s="113">
        <v>0</v>
      </c>
      <c r="AV10" s="110">
        <v>0</v>
      </c>
      <c r="AW10" s="110">
        <v>0</v>
      </c>
      <c r="AX10" s="113">
        <v>0</v>
      </c>
      <c r="AY10" s="113">
        <v>0</v>
      </c>
      <c r="AZ10" s="110">
        <v>0</v>
      </c>
      <c r="BA10" s="110">
        <v>0</v>
      </c>
      <c r="BB10" s="113">
        <v>0</v>
      </c>
      <c r="BC10" s="113">
        <v>0</v>
      </c>
      <c r="BD10" s="110">
        <v>0</v>
      </c>
      <c r="BE10" s="110">
        <v>0</v>
      </c>
      <c r="BF10" s="113">
        <v>0</v>
      </c>
      <c r="BG10" s="113">
        <v>0</v>
      </c>
      <c r="BH10" s="110">
        <v>0</v>
      </c>
      <c r="BI10" s="110">
        <v>0</v>
      </c>
      <c r="BJ10" s="113">
        <v>0</v>
      </c>
      <c r="BK10" s="113">
        <v>0</v>
      </c>
      <c r="BL10" s="110">
        <v>0</v>
      </c>
      <c r="BM10" s="110">
        <v>0</v>
      </c>
      <c r="BN10" s="113">
        <v>0</v>
      </c>
      <c r="BO10" s="113">
        <v>0</v>
      </c>
      <c r="BP10" s="110">
        <v>0</v>
      </c>
      <c r="BQ10" s="110">
        <v>0</v>
      </c>
      <c r="BR10" s="113">
        <v>0</v>
      </c>
      <c r="BS10" s="113">
        <v>0</v>
      </c>
      <c r="BT10" s="110">
        <v>0</v>
      </c>
      <c r="BU10" s="110">
        <v>0</v>
      </c>
      <c r="BV10" s="113">
        <v>0</v>
      </c>
      <c r="BW10" s="113">
        <v>0</v>
      </c>
      <c r="BX10" s="110">
        <v>0</v>
      </c>
      <c r="BY10" s="110">
        <v>0</v>
      </c>
      <c r="BZ10" s="113">
        <v>0</v>
      </c>
      <c r="CA10" s="113">
        <v>0</v>
      </c>
      <c r="CB10" s="110">
        <v>0</v>
      </c>
      <c r="CC10" s="110">
        <v>0</v>
      </c>
      <c r="CD10" s="113">
        <v>0</v>
      </c>
      <c r="CE10" s="113">
        <v>0</v>
      </c>
      <c r="CF10" s="110">
        <v>0</v>
      </c>
      <c r="CG10" s="110">
        <v>0</v>
      </c>
      <c r="CH10" s="113">
        <v>0</v>
      </c>
      <c r="CI10" s="113">
        <v>0</v>
      </c>
      <c r="CJ10" s="110">
        <v>0</v>
      </c>
      <c r="CK10" s="110">
        <v>0</v>
      </c>
      <c r="CL10" s="113">
        <v>0</v>
      </c>
      <c r="CM10" s="113">
        <v>0</v>
      </c>
      <c r="CN10" s="110">
        <v>0</v>
      </c>
      <c r="CO10" s="110">
        <v>0</v>
      </c>
      <c r="CP10" s="113">
        <v>0</v>
      </c>
      <c r="CQ10" s="113">
        <v>0</v>
      </c>
      <c r="CR10" s="110">
        <v>0</v>
      </c>
      <c r="CS10" s="110">
        <v>0</v>
      </c>
      <c r="CT10" s="113">
        <v>0</v>
      </c>
      <c r="CU10" s="113">
        <v>0</v>
      </c>
      <c r="CV10" s="110">
        <v>0</v>
      </c>
      <c r="CW10" s="110">
        <v>0</v>
      </c>
      <c r="CX10" s="113">
        <v>0</v>
      </c>
      <c r="CY10" s="113">
        <v>0</v>
      </c>
      <c r="CZ10" s="110">
        <v>0</v>
      </c>
      <c r="DA10" s="110">
        <v>0</v>
      </c>
      <c r="DB10" s="113">
        <v>0</v>
      </c>
      <c r="DC10" s="113">
        <v>0</v>
      </c>
      <c r="DD10" s="110">
        <v>0</v>
      </c>
      <c r="DE10" s="110">
        <v>0</v>
      </c>
      <c r="DF10" s="113">
        <v>0</v>
      </c>
      <c r="DG10" s="113">
        <v>0</v>
      </c>
      <c r="DH10" s="110">
        <v>0</v>
      </c>
      <c r="DI10" s="110">
        <v>0</v>
      </c>
      <c r="DJ10" s="113">
        <v>0</v>
      </c>
      <c r="DK10" s="113">
        <v>0</v>
      </c>
      <c r="DL10" s="110">
        <v>0</v>
      </c>
      <c r="DM10" s="110">
        <v>0</v>
      </c>
      <c r="DN10" s="113">
        <v>0</v>
      </c>
      <c r="DO10" s="113">
        <v>0</v>
      </c>
      <c r="DP10" s="110">
        <v>0</v>
      </c>
      <c r="DQ10" s="110">
        <v>0</v>
      </c>
      <c r="DR10" s="113">
        <v>0</v>
      </c>
      <c r="DS10" s="113">
        <v>0</v>
      </c>
      <c r="DT10" s="110">
        <v>0</v>
      </c>
      <c r="DU10" s="110">
        <v>0</v>
      </c>
    </row>
    <row r="11" spans="1:125" s="112" customFormat="1" ht="12.75" customHeight="1">
      <c r="A11" s="108" t="s">
        <v>389</v>
      </c>
      <c r="B11" s="109" t="s">
        <v>690</v>
      </c>
      <c r="C11" s="108" t="s">
        <v>390</v>
      </c>
      <c r="D11" s="110">
        <f t="shared" si="0"/>
        <v>2445068</v>
      </c>
      <c r="E11" s="110">
        <f t="shared" si="1"/>
        <v>1744279</v>
      </c>
      <c r="F11" s="113">
        <v>10</v>
      </c>
      <c r="G11" s="113">
        <v>10</v>
      </c>
      <c r="H11" s="110">
        <v>1825650</v>
      </c>
      <c r="I11" s="110">
        <v>1304665</v>
      </c>
      <c r="J11" s="113">
        <v>10</v>
      </c>
      <c r="K11" s="113">
        <v>10</v>
      </c>
      <c r="L11" s="110">
        <v>380510</v>
      </c>
      <c r="M11" s="110">
        <v>355112</v>
      </c>
      <c r="N11" s="113">
        <v>4</v>
      </c>
      <c r="O11" s="113">
        <v>4</v>
      </c>
      <c r="P11" s="110">
        <v>126400</v>
      </c>
      <c r="Q11" s="110">
        <v>58921</v>
      </c>
      <c r="R11" s="113">
        <v>3</v>
      </c>
      <c r="S11" s="113">
        <v>3</v>
      </c>
      <c r="T11" s="110">
        <v>78934</v>
      </c>
      <c r="U11" s="110">
        <v>25581</v>
      </c>
      <c r="V11" s="113">
        <v>1</v>
      </c>
      <c r="W11" s="113">
        <v>1</v>
      </c>
      <c r="X11" s="110">
        <v>33574</v>
      </c>
      <c r="Y11" s="110">
        <v>0</v>
      </c>
      <c r="Z11" s="113">
        <v>0</v>
      </c>
      <c r="AA11" s="113">
        <v>0</v>
      </c>
      <c r="AB11" s="110">
        <v>0</v>
      </c>
      <c r="AC11" s="110">
        <v>0</v>
      </c>
      <c r="AD11" s="113">
        <v>0</v>
      </c>
      <c r="AE11" s="113">
        <v>0</v>
      </c>
      <c r="AF11" s="110">
        <v>0</v>
      </c>
      <c r="AG11" s="110">
        <v>0</v>
      </c>
      <c r="AH11" s="113">
        <v>0</v>
      </c>
      <c r="AI11" s="113">
        <v>0</v>
      </c>
      <c r="AJ11" s="110">
        <v>0</v>
      </c>
      <c r="AK11" s="110">
        <v>0</v>
      </c>
      <c r="AL11" s="113">
        <v>0</v>
      </c>
      <c r="AM11" s="113">
        <v>0</v>
      </c>
      <c r="AN11" s="110">
        <v>0</v>
      </c>
      <c r="AO11" s="110">
        <v>0</v>
      </c>
      <c r="AP11" s="113">
        <v>0</v>
      </c>
      <c r="AQ11" s="113">
        <v>0</v>
      </c>
      <c r="AR11" s="110">
        <v>0</v>
      </c>
      <c r="AS11" s="110">
        <v>0</v>
      </c>
      <c r="AT11" s="113">
        <v>0</v>
      </c>
      <c r="AU11" s="113">
        <v>0</v>
      </c>
      <c r="AV11" s="110">
        <v>0</v>
      </c>
      <c r="AW11" s="110">
        <v>0</v>
      </c>
      <c r="AX11" s="113">
        <v>0</v>
      </c>
      <c r="AY11" s="113">
        <v>0</v>
      </c>
      <c r="AZ11" s="110">
        <v>0</v>
      </c>
      <c r="BA11" s="110">
        <v>0</v>
      </c>
      <c r="BB11" s="113">
        <v>0</v>
      </c>
      <c r="BC11" s="113">
        <v>0</v>
      </c>
      <c r="BD11" s="110">
        <v>0</v>
      </c>
      <c r="BE11" s="110">
        <v>0</v>
      </c>
      <c r="BF11" s="113">
        <v>0</v>
      </c>
      <c r="BG11" s="113">
        <v>0</v>
      </c>
      <c r="BH11" s="110">
        <v>0</v>
      </c>
      <c r="BI11" s="110">
        <v>0</v>
      </c>
      <c r="BJ11" s="113">
        <v>0</v>
      </c>
      <c r="BK11" s="113">
        <v>0</v>
      </c>
      <c r="BL11" s="110">
        <v>0</v>
      </c>
      <c r="BM11" s="110">
        <v>0</v>
      </c>
      <c r="BN11" s="113">
        <v>0</v>
      </c>
      <c r="BO11" s="113">
        <v>0</v>
      </c>
      <c r="BP11" s="110">
        <v>0</v>
      </c>
      <c r="BQ11" s="110">
        <v>0</v>
      </c>
      <c r="BR11" s="113">
        <v>0</v>
      </c>
      <c r="BS11" s="113">
        <v>0</v>
      </c>
      <c r="BT11" s="110">
        <v>0</v>
      </c>
      <c r="BU11" s="110">
        <v>0</v>
      </c>
      <c r="BV11" s="113">
        <v>0</v>
      </c>
      <c r="BW11" s="113">
        <v>0</v>
      </c>
      <c r="BX11" s="110">
        <v>0</v>
      </c>
      <c r="BY11" s="110">
        <v>0</v>
      </c>
      <c r="BZ11" s="113">
        <v>0</v>
      </c>
      <c r="CA11" s="113">
        <v>0</v>
      </c>
      <c r="CB11" s="110">
        <v>0</v>
      </c>
      <c r="CC11" s="110">
        <v>0</v>
      </c>
      <c r="CD11" s="113">
        <v>0</v>
      </c>
      <c r="CE11" s="113">
        <v>0</v>
      </c>
      <c r="CF11" s="110">
        <v>0</v>
      </c>
      <c r="CG11" s="110">
        <v>0</v>
      </c>
      <c r="CH11" s="113">
        <v>0</v>
      </c>
      <c r="CI11" s="113">
        <v>0</v>
      </c>
      <c r="CJ11" s="110">
        <v>0</v>
      </c>
      <c r="CK11" s="110">
        <v>0</v>
      </c>
      <c r="CL11" s="113">
        <v>0</v>
      </c>
      <c r="CM11" s="113">
        <v>0</v>
      </c>
      <c r="CN11" s="110">
        <v>0</v>
      </c>
      <c r="CO11" s="110">
        <v>0</v>
      </c>
      <c r="CP11" s="113">
        <v>0</v>
      </c>
      <c r="CQ11" s="113">
        <v>0</v>
      </c>
      <c r="CR11" s="110">
        <v>0</v>
      </c>
      <c r="CS11" s="110">
        <v>0</v>
      </c>
      <c r="CT11" s="113">
        <v>0</v>
      </c>
      <c r="CU11" s="113">
        <v>0</v>
      </c>
      <c r="CV11" s="110">
        <v>0</v>
      </c>
      <c r="CW11" s="110">
        <v>0</v>
      </c>
      <c r="CX11" s="113">
        <v>0</v>
      </c>
      <c r="CY11" s="113">
        <v>0</v>
      </c>
      <c r="CZ11" s="110">
        <v>0</v>
      </c>
      <c r="DA11" s="110">
        <v>0</v>
      </c>
      <c r="DB11" s="113">
        <v>0</v>
      </c>
      <c r="DC11" s="113">
        <v>0</v>
      </c>
      <c r="DD11" s="110">
        <v>0</v>
      </c>
      <c r="DE11" s="110">
        <v>0</v>
      </c>
      <c r="DF11" s="113">
        <v>0</v>
      </c>
      <c r="DG11" s="113">
        <v>0</v>
      </c>
      <c r="DH11" s="110">
        <v>0</v>
      </c>
      <c r="DI11" s="110">
        <v>0</v>
      </c>
      <c r="DJ11" s="113">
        <v>0</v>
      </c>
      <c r="DK11" s="113">
        <v>0</v>
      </c>
      <c r="DL11" s="110">
        <v>0</v>
      </c>
      <c r="DM11" s="110">
        <v>0</v>
      </c>
      <c r="DN11" s="113">
        <v>0</v>
      </c>
      <c r="DO11" s="113">
        <v>0</v>
      </c>
      <c r="DP11" s="110">
        <v>0</v>
      </c>
      <c r="DQ11" s="110">
        <v>0</v>
      </c>
      <c r="DR11" s="113">
        <v>0</v>
      </c>
      <c r="DS11" s="113">
        <v>0</v>
      </c>
      <c r="DT11" s="110">
        <v>0</v>
      </c>
      <c r="DU11" s="110">
        <v>0</v>
      </c>
    </row>
    <row r="12" spans="1:125" s="112" customFormat="1" ht="12.75" customHeight="1">
      <c r="A12" s="108" t="s">
        <v>331</v>
      </c>
      <c r="B12" s="109" t="s">
        <v>691</v>
      </c>
      <c r="C12" s="108" t="s">
        <v>326</v>
      </c>
      <c r="D12" s="110">
        <f t="shared" si="0"/>
        <v>4145882</v>
      </c>
      <c r="E12" s="110">
        <f t="shared" si="1"/>
        <v>1473342</v>
      </c>
      <c r="F12" s="113">
        <v>7</v>
      </c>
      <c r="G12" s="113">
        <v>7</v>
      </c>
      <c r="H12" s="110">
        <v>2524495</v>
      </c>
      <c r="I12" s="110">
        <v>694160</v>
      </c>
      <c r="J12" s="113">
        <v>7</v>
      </c>
      <c r="K12" s="113">
        <v>7</v>
      </c>
      <c r="L12" s="110">
        <v>508450</v>
      </c>
      <c r="M12" s="110">
        <v>216252</v>
      </c>
      <c r="N12" s="113">
        <v>6</v>
      </c>
      <c r="O12" s="113">
        <v>6</v>
      </c>
      <c r="P12" s="110">
        <v>528132</v>
      </c>
      <c r="Q12" s="110">
        <v>201750</v>
      </c>
      <c r="R12" s="113">
        <v>5</v>
      </c>
      <c r="S12" s="113">
        <v>5</v>
      </c>
      <c r="T12" s="110">
        <v>253215</v>
      </c>
      <c r="U12" s="110">
        <v>120496</v>
      </c>
      <c r="V12" s="113">
        <v>2</v>
      </c>
      <c r="W12" s="113">
        <v>2</v>
      </c>
      <c r="X12" s="110">
        <v>133930</v>
      </c>
      <c r="Y12" s="110">
        <v>110191</v>
      </c>
      <c r="Z12" s="113">
        <v>2</v>
      </c>
      <c r="AA12" s="113">
        <v>2</v>
      </c>
      <c r="AB12" s="110">
        <v>62403</v>
      </c>
      <c r="AC12" s="110">
        <v>36836</v>
      </c>
      <c r="AD12" s="113">
        <v>2</v>
      </c>
      <c r="AE12" s="113">
        <v>2</v>
      </c>
      <c r="AF12" s="110">
        <v>63812</v>
      </c>
      <c r="AG12" s="110">
        <v>50981</v>
      </c>
      <c r="AH12" s="113">
        <v>2</v>
      </c>
      <c r="AI12" s="113">
        <v>2</v>
      </c>
      <c r="AJ12" s="110">
        <v>71445</v>
      </c>
      <c r="AK12" s="110">
        <v>42676</v>
      </c>
      <c r="AL12" s="113">
        <v>0</v>
      </c>
      <c r="AM12" s="113">
        <v>0</v>
      </c>
      <c r="AN12" s="110">
        <v>0</v>
      </c>
      <c r="AO12" s="110">
        <v>0</v>
      </c>
      <c r="AP12" s="113">
        <v>0</v>
      </c>
      <c r="AQ12" s="113">
        <v>0</v>
      </c>
      <c r="AR12" s="110">
        <v>0</v>
      </c>
      <c r="AS12" s="110">
        <v>0</v>
      </c>
      <c r="AT12" s="113">
        <v>0</v>
      </c>
      <c r="AU12" s="113">
        <v>0</v>
      </c>
      <c r="AV12" s="110">
        <v>0</v>
      </c>
      <c r="AW12" s="110">
        <v>0</v>
      </c>
      <c r="AX12" s="113">
        <v>0</v>
      </c>
      <c r="AY12" s="113">
        <v>0</v>
      </c>
      <c r="AZ12" s="110">
        <v>0</v>
      </c>
      <c r="BA12" s="110">
        <v>0</v>
      </c>
      <c r="BB12" s="113">
        <v>0</v>
      </c>
      <c r="BC12" s="113">
        <v>0</v>
      </c>
      <c r="BD12" s="110">
        <v>0</v>
      </c>
      <c r="BE12" s="110">
        <v>0</v>
      </c>
      <c r="BF12" s="113">
        <v>0</v>
      </c>
      <c r="BG12" s="113">
        <v>0</v>
      </c>
      <c r="BH12" s="110">
        <v>0</v>
      </c>
      <c r="BI12" s="110">
        <v>0</v>
      </c>
      <c r="BJ12" s="113">
        <v>0</v>
      </c>
      <c r="BK12" s="113">
        <v>0</v>
      </c>
      <c r="BL12" s="110">
        <v>0</v>
      </c>
      <c r="BM12" s="110">
        <v>0</v>
      </c>
      <c r="BN12" s="113">
        <v>0</v>
      </c>
      <c r="BO12" s="113">
        <v>0</v>
      </c>
      <c r="BP12" s="110">
        <v>0</v>
      </c>
      <c r="BQ12" s="110">
        <v>0</v>
      </c>
      <c r="BR12" s="113">
        <v>0</v>
      </c>
      <c r="BS12" s="113">
        <v>0</v>
      </c>
      <c r="BT12" s="110">
        <v>0</v>
      </c>
      <c r="BU12" s="110">
        <v>0</v>
      </c>
      <c r="BV12" s="113">
        <v>0</v>
      </c>
      <c r="BW12" s="113">
        <v>0</v>
      </c>
      <c r="BX12" s="110">
        <v>0</v>
      </c>
      <c r="BY12" s="110">
        <v>0</v>
      </c>
      <c r="BZ12" s="113">
        <v>0</v>
      </c>
      <c r="CA12" s="113">
        <v>0</v>
      </c>
      <c r="CB12" s="110">
        <v>0</v>
      </c>
      <c r="CC12" s="110">
        <v>0</v>
      </c>
      <c r="CD12" s="113">
        <v>0</v>
      </c>
      <c r="CE12" s="113">
        <v>0</v>
      </c>
      <c r="CF12" s="110">
        <v>0</v>
      </c>
      <c r="CG12" s="110">
        <v>0</v>
      </c>
      <c r="CH12" s="113">
        <v>0</v>
      </c>
      <c r="CI12" s="113">
        <v>0</v>
      </c>
      <c r="CJ12" s="110">
        <v>0</v>
      </c>
      <c r="CK12" s="110">
        <v>0</v>
      </c>
      <c r="CL12" s="113">
        <v>0</v>
      </c>
      <c r="CM12" s="113">
        <v>0</v>
      </c>
      <c r="CN12" s="110">
        <v>0</v>
      </c>
      <c r="CO12" s="110">
        <v>0</v>
      </c>
      <c r="CP12" s="113">
        <v>0</v>
      </c>
      <c r="CQ12" s="113">
        <v>0</v>
      </c>
      <c r="CR12" s="110">
        <v>0</v>
      </c>
      <c r="CS12" s="110">
        <v>0</v>
      </c>
      <c r="CT12" s="113">
        <v>0</v>
      </c>
      <c r="CU12" s="113">
        <v>0</v>
      </c>
      <c r="CV12" s="110">
        <v>0</v>
      </c>
      <c r="CW12" s="110">
        <v>0</v>
      </c>
      <c r="CX12" s="113">
        <v>0</v>
      </c>
      <c r="CY12" s="113">
        <v>0</v>
      </c>
      <c r="CZ12" s="110">
        <v>0</v>
      </c>
      <c r="DA12" s="110">
        <v>0</v>
      </c>
      <c r="DB12" s="113">
        <v>0</v>
      </c>
      <c r="DC12" s="113">
        <v>0</v>
      </c>
      <c r="DD12" s="110">
        <v>0</v>
      </c>
      <c r="DE12" s="110">
        <v>0</v>
      </c>
      <c r="DF12" s="113">
        <v>0</v>
      </c>
      <c r="DG12" s="113">
        <v>0</v>
      </c>
      <c r="DH12" s="110">
        <v>0</v>
      </c>
      <c r="DI12" s="110">
        <v>0</v>
      </c>
      <c r="DJ12" s="113">
        <v>0</v>
      </c>
      <c r="DK12" s="113">
        <v>0</v>
      </c>
      <c r="DL12" s="110">
        <v>0</v>
      </c>
      <c r="DM12" s="110">
        <v>0</v>
      </c>
      <c r="DN12" s="113">
        <v>0</v>
      </c>
      <c r="DO12" s="113">
        <v>0</v>
      </c>
      <c r="DP12" s="110">
        <v>0</v>
      </c>
      <c r="DQ12" s="110">
        <v>0</v>
      </c>
      <c r="DR12" s="113">
        <v>0</v>
      </c>
      <c r="DS12" s="113">
        <v>0</v>
      </c>
      <c r="DT12" s="110">
        <v>0</v>
      </c>
      <c r="DU12" s="110">
        <v>0</v>
      </c>
    </row>
    <row r="13" spans="1:125" s="112" customFormat="1" ht="12.75" customHeight="1">
      <c r="A13" s="108" t="s">
        <v>334</v>
      </c>
      <c r="B13" s="109" t="s">
        <v>692</v>
      </c>
      <c r="C13" s="108" t="s">
        <v>326</v>
      </c>
      <c r="D13" s="110">
        <f t="shared" si="0"/>
        <v>7437455</v>
      </c>
      <c r="E13" s="110">
        <f t="shared" si="1"/>
        <v>1832007</v>
      </c>
      <c r="F13" s="113">
        <v>13</v>
      </c>
      <c r="G13" s="113">
        <v>13</v>
      </c>
      <c r="H13" s="110">
        <v>4552221</v>
      </c>
      <c r="I13" s="110">
        <v>1101941</v>
      </c>
      <c r="J13" s="113">
        <v>13</v>
      </c>
      <c r="K13" s="113">
        <v>13</v>
      </c>
      <c r="L13" s="110">
        <v>1179501</v>
      </c>
      <c r="M13" s="110">
        <v>340105</v>
      </c>
      <c r="N13" s="113">
        <v>11</v>
      </c>
      <c r="O13" s="113">
        <v>11</v>
      </c>
      <c r="P13" s="110">
        <v>970220</v>
      </c>
      <c r="Q13" s="110">
        <v>186370</v>
      </c>
      <c r="R13" s="113">
        <v>6</v>
      </c>
      <c r="S13" s="113">
        <v>6</v>
      </c>
      <c r="T13" s="110">
        <v>250121</v>
      </c>
      <c r="U13" s="110">
        <v>109585</v>
      </c>
      <c r="V13" s="113">
        <v>5</v>
      </c>
      <c r="W13" s="113">
        <v>5</v>
      </c>
      <c r="X13" s="110">
        <v>216059</v>
      </c>
      <c r="Y13" s="110">
        <v>38303</v>
      </c>
      <c r="Z13" s="113">
        <v>2</v>
      </c>
      <c r="AA13" s="113">
        <v>2</v>
      </c>
      <c r="AB13" s="110">
        <v>48511</v>
      </c>
      <c r="AC13" s="110">
        <v>5509</v>
      </c>
      <c r="AD13" s="113">
        <v>2</v>
      </c>
      <c r="AE13" s="113">
        <v>2</v>
      </c>
      <c r="AF13" s="110">
        <v>118199</v>
      </c>
      <c r="AG13" s="110">
        <v>17696</v>
      </c>
      <c r="AH13" s="113">
        <v>2</v>
      </c>
      <c r="AI13" s="113">
        <v>2</v>
      </c>
      <c r="AJ13" s="110">
        <v>15553</v>
      </c>
      <c r="AK13" s="110">
        <v>10666</v>
      </c>
      <c r="AL13" s="113">
        <v>1</v>
      </c>
      <c r="AM13" s="113">
        <v>1</v>
      </c>
      <c r="AN13" s="110">
        <v>4607</v>
      </c>
      <c r="AO13" s="110">
        <v>653</v>
      </c>
      <c r="AP13" s="113">
        <v>1</v>
      </c>
      <c r="AQ13" s="113">
        <v>1</v>
      </c>
      <c r="AR13" s="110">
        <v>82463</v>
      </c>
      <c r="AS13" s="110">
        <v>21179</v>
      </c>
      <c r="AT13" s="113">
        <v>0</v>
      </c>
      <c r="AU13" s="113">
        <v>0</v>
      </c>
      <c r="AV13" s="110">
        <v>0</v>
      </c>
      <c r="AW13" s="110">
        <v>0</v>
      </c>
      <c r="AX13" s="113">
        <v>0</v>
      </c>
      <c r="AY13" s="113">
        <v>0</v>
      </c>
      <c r="AZ13" s="110">
        <v>0</v>
      </c>
      <c r="BA13" s="110">
        <v>0</v>
      </c>
      <c r="BB13" s="113">
        <v>0</v>
      </c>
      <c r="BC13" s="113">
        <v>0</v>
      </c>
      <c r="BD13" s="110">
        <v>0</v>
      </c>
      <c r="BE13" s="110">
        <v>0</v>
      </c>
      <c r="BF13" s="113">
        <v>0</v>
      </c>
      <c r="BG13" s="113">
        <v>0</v>
      </c>
      <c r="BH13" s="110">
        <v>0</v>
      </c>
      <c r="BI13" s="110">
        <v>0</v>
      </c>
      <c r="BJ13" s="113">
        <v>0</v>
      </c>
      <c r="BK13" s="113">
        <v>0</v>
      </c>
      <c r="BL13" s="110">
        <v>0</v>
      </c>
      <c r="BM13" s="110">
        <v>0</v>
      </c>
      <c r="BN13" s="113">
        <v>0</v>
      </c>
      <c r="BO13" s="113">
        <v>0</v>
      </c>
      <c r="BP13" s="110">
        <v>0</v>
      </c>
      <c r="BQ13" s="110">
        <v>0</v>
      </c>
      <c r="BR13" s="113">
        <v>0</v>
      </c>
      <c r="BS13" s="113">
        <v>0</v>
      </c>
      <c r="BT13" s="110">
        <v>0</v>
      </c>
      <c r="BU13" s="110">
        <v>0</v>
      </c>
      <c r="BV13" s="113">
        <v>0</v>
      </c>
      <c r="BW13" s="113">
        <v>0</v>
      </c>
      <c r="BX13" s="110">
        <v>0</v>
      </c>
      <c r="BY13" s="110">
        <v>0</v>
      </c>
      <c r="BZ13" s="113">
        <v>0</v>
      </c>
      <c r="CA13" s="113">
        <v>0</v>
      </c>
      <c r="CB13" s="110">
        <v>0</v>
      </c>
      <c r="CC13" s="110">
        <v>0</v>
      </c>
      <c r="CD13" s="113">
        <v>0</v>
      </c>
      <c r="CE13" s="113">
        <v>0</v>
      </c>
      <c r="CF13" s="110">
        <v>0</v>
      </c>
      <c r="CG13" s="110">
        <v>0</v>
      </c>
      <c r="CH13" s="113">
        <v>0</v>
      </c>
      <c r="CI13" s="113">
        <v>0</v>
      </c>
      <c r="CJ13" s="110">
        <v>0</v>
      </c>
      <c r="CK13" s="110">
        <v>0</v>
      </c>
      <c r="CL13" s="113">
        <v>0</v>
      </c>
      <c r="CM13" s="113">
        <v>0</v>
      </c>
      <c r="CN13" s="110">
        <v>0</v>
      </c>
      <c r="CO13" s="110">
        <v>0</v>
      </c>
      <c r="CP13" s="113">
        <v>0</v>
      </c>
      <c r="CQ13" s="113">
        <v>0</v>
      </c>
      <c r="CR13" s="110">
        <v>0</v>
      </c>
      <c r="CS13" s="110">
        <v>0</v>
      </c>
      <c r="CT13" s="113">
        <v>0</v>
      </c>
      <c r="CU13" s="113">
        <v>0</v>
      </c>
      <c r="CV13" s="110">
        <v>0</v>
      </c>
      <c r="CW13" s="110">
        <v>0</v>
      </c>
      <c r="CX13" s="113">
        <v>0</v>
      </c>
      <c r="CY13" s="113">
        <v>0</v>
      </c>
      <c r="CZ13" s="110">
        <v>0</v>
      </c>
      <c r="DA13" s="110">
        <v>0</v>
      </c>
      <c r="DB13" s="113">
        <v>0</v>
      </c>
      <c r="DC13" s="113">
        <v>0</v>
      </c>
      <c r="DD13" s="110">
        <v>0</v>
      </c>
      <c r="DE13" s="110">
        <v>0</v>
      </c>
      <c r="DF13" s="113">
        <v>0</v>
      </c>
      <c r="DG13" s="113">
        <v>0</v>
      </c>
      <c r="DH13" s="110">
        <v>0</v>
      </c>
      <c r="DI13" s="110">
        <v>0</v>
      </c>
      <c r="DJ13" s="113">
        <v>0</v>
      </c>
      <c r="DK13" s="113">
        <v>0</v>
      </c>
      <c r="DL13" s="110">
        <v>0</v>
      </c>
      <c r="DM13" s="110">
        <v>0</v>
      </c>
      <c r="DN13" s="113">
        <v>0</v>
      </c>
      <c r="DO13" s="113">
        <v>0</v>
      </c>
      <c r="DP13" s="110">
        <v>0</v>
      </c>
      <c r="DQ13" s="110">
        <v>0</v>
      </c>
      <c r="DR13" s="113">
        <v>0</v>
      </c>
      <c r="DS13" s="113">
        <v>0</v>
      </c>
      <c r="DT13" s="110">
        <v>0</v>
      </c>
      <c r="DU13" s="110">
        <v>0</v>
      </c>
    </row>
    <row r="14" spans="1:125" s="112" customFormat="1" ht="12.75" customHeight="1">
      <c r="A14" s="108" t="s">
        <v>410</v>
      </c>
      <c r="B14" s="109" t="s">
        <v>693</v>
      </c>
      <c r="C14" s="108" t="s">
        <v>371</v>
      </c>
      <c r="D14" s="110">
        <f t="shared" si="0"/>
        <v>10978534</v>
      </c>
      <c r="E14" s="110">
        <f t="shared" si="1"/>
        <v>2148591</v>
      </c>
      <c r="F14" s="113">
        <v>19</v>
      </c>
      <c r="G14" s="113">
        <v>19</v>
      </c>
      <c r="H14" s="110">
        <v>4872614</v>
      </c>
      <c r="I14" s="110">
        <v>900972</v>
      </c>
      <c r="J14" s="113">
        <v>19</v>
      </c>
      <c r="K14" s="113">
        <v>19</v>
      </c>
      <c r="L14" s="110">
        <v>4145600</v>
      </c>
      <c r="M14" s="110">
        <v>530113</v>
      </c>
      <c r="N14" s="113">
        <v>12</v>
      </c>
      <c r="O14" s="113">
        <v>12</v>
      </c>
      <c r="P14" s="110">
        <v>1520110</v>
      </c>
      <c r="Q14" s="110">
        <v>371963</v>
      </c>
      <c r="R14" s="113">
        <v>7</v>
      </c>
      <c r="S14" s="113">
        <v>7</v>
      </c>
      <c r="T14" s="110">
        <v>440210</v>
      </c>
      <c r="U14" s="110">
        <v>213023</v>
      </c>
      <c r="V14" s="113">
        <v>1</v>
      </c>
      <c r="W14" s="113">
        <v>1</v>
      </c>
      <c r="X14" s="110">
        <v>0</v>
      </c>
      <c r="Y14" s="110">
        <v>20738</v>
      </c>
      <c r="Z14" s="113">
        <v>1</v>
      </c>
      <c r="AA14" s="113">
        <v>1</v>
      </c>
      <c r="AB14" s="110">
        <v>0</v>
      </c>
      <c r="AC14" s="110">
        <v>55237</v>
      </c>
      <c r="AD14" s="113">
        <v>1</v>
      </c>
      <c r="AE14" s="113">
        <v>1</v>
      </c>
      <c r="AF14" s="110">
        <v>0</v>
      </c>
      <c r="AG14" s="110">
        <v>17884</v>
      </c>
      <c r="AH14" s="113">
        <v>1</v>
      </c>
      <c r="AI14" s="113">
        <v>1</v>
      </c>
      <c r="AJ14" s="110">
        <v>0</v>
      </c>
      <c r="AK14" s="110">
        <v>38661</v>
      </c>
      <c r="AL14" s="113">
        <v>0</v>
      </c>
      <c r="AM14" s="113">
        <v>0</v>
      </c>
      <c r="AN14" s="110">
        <v>0</v>
      </c>
      <c r="AO14" s="110">
        <v>0</v>
      </c>
      <c r="AP14" s="113">
        <v>0</v>
      </c>
      <c r="AQ14" s="113">
        <v>0</v>
      </c>
      <c r="AR14" s="110">
        <v>0</v>
      </c>
      <c r="AS14" s="110">
        <v>0</v>
      </c>
      <c r="AT14" s="113">
        <v>0</v>
      </c>
      <c r="AU14" s="113">
        <v>0</v>
      </c>
      <c r="AV14" s="110">
        <v>0</v>
      </c>
      <c r="AW14" s="110">
        <v>0</v>
      </c>
      <c r="AX14" s="113">
        <v>0</v>
      </c>
      <c r="AY14" s="113">
        <v>0</v>
      </c>
      <c r="AZ14" s="110">
        <v>0</v>
      </c>
      <c r="BA14" s="110">
        <v>0</v>
      </c>
      <c r="BB14" s="113">
        <v>0</v>
      </c>
      <c r="BC14" s="113">
        <v>0</v>
      </c>
      <c r="BD14" s="110">
        <v>0</v>
      </c>
      <c r="BE14" s="110">
        <v>0</v>
      </c>
      <c r="BF14" s="113">
        <v>0</v>
      </c>
      <c r="BG14" s="113">
        <v>0</v>
      </c>
      <c r="BH14" s="110">
        <v>0</v>
      </c>
      <c r="BI14" s="110">
        <v>0</v>
      </c>
      <c r="BJ14" s="113">
        <v>0</v>
      </c>
      <c r="BK14" s="113">
        <v>0</v>
      </c>
      <c r="BL14" s="110">
        <v>0</v>
      </c>
      <c r="BM14" s="110">
        <v>0</v>
      </c>
      <c r="BN14" s="113">
        <v>0</v>
      </c>
      <c r="BO14" s="113">
        <v>0</v>
      </c>
      <c r="BP14" s="110">
        <v>0</v>
      </c>
      <c r="BQ14" s="110">
        <v>0</v>
      </c>
      <c r="BR14" s="113">
        <v>0</v>
      </c>
      <c r="BS14" s="113">
        <v>0</v>
      </c>
      <c r="BT14" s="110">
        <v>0</v>
      </c>
      <c r="BU14" s="110">
        <v>0</v>
      </c>
      <c r="BV14" s="113">
        <v>0</v>
      </c>
      <c r="BW14" s="113">
        <v>0</v>
      </c>
      <c r="BX14" s="110">
        <v>0</v>
      </c>
      <c r="BY14" s="110">
        <v>0</v>
      </c>
      <c r="BZ14" s="113">
        <v>0</v>
      </c>
      <c r="CA14" s="113">
        <v>0</v>
      </c>
      <c r="CB14" s="110">
        <v>0</v>
      </c>
      <c r="CC14" s="110">
        <v>0</v>
      </c>
      <c r="CD14" s="113">
        <v>0</v>
      </c>
      <c r="CE14" s="113">
        <v>0</v>
      </c>
      <c r="CF14" s="110">
        <v>0</v>
      </c>
      <c r="CG14" s="110">
        <v>0</v>
      </c>
      <c r="CH14" s="113">
        <v>0</v>
      </c>
      <c r="CI14" s="113">
        <v>0</v>
      </c>
      <c r="CJ14" s="110">
        <v>0</v>
      </c>
      <c r="CK14" s="110">
        <v>0</v>
      </c>
      <c r="CL14" s="113">
        <v>0</v>
      </c>
      <c r="CM14" s="113">
        <v>0</v>
      </c>
      <c r="CN14" s="110">
        <v>0</v>
      </c>
      <c r="CO14" s="110">
        <v>0</v>
      </c>
      <c r="CP14" s="113">
        <v>0</v>
      </c>
      <c r="CQ14" s="113">
        <v>0</v>
      </c>
      <c r="CR14" s="110">
        <v>0</v>
      </c>
      <c r="CS14" s="110">
        <v>0</v>
      </c>
      <c r="CT14" s="113">
        <v>0</v>
      </c>
      <c r="CU14" s="113">
        <v>0</v>
      </c>
      <c r="CV14" s="110">
        <v>0</v>
      </c>
      <c r="CW14" s="110">
        <v>0</v>
      </c>
      <c r="CX14" s="113">
        <v>0</v>
      </c>
      <c r="CY14" s="113">
        <v>0</v>
      </c>
      <c r="CZ14" s="110">
        <v>0</v>
      </c>
      <c r="DA14" s="110">
        <v>0</v>
      </c>
      <c r="DB14" s="113">
        <v>0</v>
      </c>
      <c r="DC14" s="113">
        <v>0</v>
      </c>
      <c r="DD14" s="110">
        <v>0</v>
      </c>
      <c r="DE14" s="110">
        <v>0</v>
      </c>
      <c r="DF14" s="113">
        <v>0</v>
      </c>
      <c r="DG14" s="113">
        <v>0</v>
      </c>
      <c r="DH14" s="110">
        <v>0</v>
      </c>
      <c r="DI14" s="110">
        <v>0</v>
      </c>
      <c r="DJ14" s="113">
        <v>0</v>
      </c>
      <c r="DK14" s="113">
        <v>0</v>
      </c>
      <c r="DL14" s="110">
        <v>0</v>
      </c>
      <c r="DM14" s="110">
        <v>0</v>
      </c>
      <c r="DN14" s="113">
        <v>0</v>
      </c>
      <c r="DO14" s="113">
        <v>0</v>
      </c>
      <c r="DP14" s="110">
        <v>0</v>
      </c>
      <c r="DQ14" s="110">
        <v>0</v>
      </c>
      <c r="DR14" s="113">
        <v>0</v>
      </c>
      <c r="DS14" s="113">
        <v>0</v>
      </c>
      <c r="DT14" s="110">
        <v>0</v>
      </c>
      <c r="DU14" s="110">
        <v>0</v>
      </c>
    </row>
    <row r="15" spans="1:125" s="112" customFormat="1" ht="12.75" customHeight="1">
      <c r="A15" s="108" t="s">
        <v>417</v>
      </c>
      <c r="B15" s="109" t="s">
        <v>694</v>
      </c>
      <c r="C15" s="108" t="s">
        <v>418</v>
      </c>
      <c r="D15" s="110">
        <f t="shared" si="0"/>
        <v>3797069</v>
      </c>
      <c r="E15" s="110">
        <f t="shared" si="1"/>
        <v>1422721</v>
      </c>
      <c r="F15" s="113">
        <v>7</v>
      </c>
      <c r="G15" s="113">
        <v>7</v>
      </c>
      <c r="H15" s="110">
        <v>2256257</v>
      </c>
      <c r="I15" s="110">
        <v>688502</v>
      </c>
      <c r="J15" s="113">
        <v>7</v>
      </c>
      <c r="K15" s="113">
        <v>7</v>
      </c>
      <c r="L15" s="110">
        <v>762249</v>
      </c>
      <c r="M15" s="110">
        <v>430697</v>
      </c>
      <c r="N15" s="113">
        <v>5</v>
      </c>
      <c r="O15" s="113">
        <v>5</v>
      </c>
      <c r="P15" s="110">
        <v>361847</v>
      </c>
      <c r="Q15" s="110">
        <v>177767</v>
      </c>
      <c r="R15" s="113">
        <v>4</v>
      </c>
      <c r="S15" s="113">
        <v>4</v>
      </c>
      <c r="T15" s="110">
        <v>381013</v>
      </c>
      <c r="U15" s="110">
        <v>95135</v>
      </c>
      <c r="V15" s="113">
        <v>1</v>
      </c>
      <c r="W15" s="113">
        <v>1</v>
      </c>
      <c r="X15" s="110">
        <v>35703</v>
      </c>
      <c r="Y15" s="110">
        <v>30620</v>
      </c>
      <c r="Z15" s="113">
        <v>0</v>
      </c>
      <c r="AA15" s="113">
        <v>0</v>
      </c>
      <c r="AB15" s="110">
        <v>0</v>
      </c>
      <c r="AC15" s="110">
        <v>0</v>
      </c>
      <c r="AD15" s="113">
        <v>0</v>
      </c>
      <c r="AE15" s="113">
        <v>0</v>
      </c>
      <c r="AF15" s="110">
        <v>0</v>
      </c>
      <c r="AG15" s="110">
        <v>0</v>
      </c>
      <c r="AH15" s="113">
        <v>0</v>
      </c>
      <c r="AI15" s="113">
        <v>0</v>
      </c>
      <c r="AJ15" s="110">
        <v>0</v>
      </c>
      <c r="AK15" s="110">
        <v>0</v>
      </c>
      <c r="AL15" s="113">
        <v>0</v>
      </c>
      <c r="AM15" s="113">
        <v>0</v>
      </c>
      <c r="AN15" s="110">
        <v>0</v>
      </c>
      <c r="AO15" s="110">
        <v>0</v>
      </c>
      <c r="AP15" s="113">
        <v>0</v>
      </c>
      <c r="AQ15" s="113">
        <v>0</v>
      </c>
      <c r="AR15" s="110">
        <v>0</v>
      </c>
      <c r="AS15" s="110">
        <v>0</v>
      </c>
      <c r="AT15" s="113">
        <v>0</v>
      </c>
      <c r="AU15" s="113">
        <v>0</v>
      </c>
      <c r="AV15" s="110">
        <v>0</v>
      </c>
      <c r="AW15" s="110">
        <v>0</v>
      </c>
      <c r="AX15" s="113">
        <v>0</v>
      </c>
      <c r="AY15" s="113">
        <v>0</v>
      </c>
      <c r="AZ15" s="110">
        <v>0</v>
      </c>
      <c r="BA15" s="110">
        <v>0</v>
      </c>
      <c r="BB15" s="113">
        <v>0</v>
      </c>
      <c r="BC15" s="113">
        <v>0</v>
      </c>
      <c r="BD15" s="110">
        <v>0</v>
      </c>
      <c r="BE15" s="110">
        <v>0</v>
      </c>
      <c r="BF15" s="113">
        <v>0</v>
      </c>
      <c r="BG15" s="113">
        <v>0</v>
      </c>
      <c r="BH15" s="110">
        <v>0</v>
      </c>
      <c r="BI15" s="110">
        <v>0</v>
      </c>
      <c r="BJ15" s="113">
        <v>0</v>
      </c>
      <c r="BK15" s="113">
        <v>0</v>
      </c>
      <c r="BL15" s="110">
        <v>0</v>
      </c>
      <c r="BM15" s="110">
        <v>0</v>
      </c>
      <c r="BN15" s="113">
        <v>0</v>
      </c>
      <c r="BO15" s="113">
        <v>0</v>
      </c>
      <c r="BP15" s="110">
        <v>0</v>
      </c>
      <c r="BQ15" s="110">
        <v>0</v>
      </c>
      <c r="BR15" s="113">
        <v>0</v>
      </c>
      <c r="BS15" s="113">
        <v>0</v>
      </c>
      <c r="BT15" s="110">
        <v>0</v>
      </c>
      <c r="BU15" s="110">
        <v>0</v>
      </c>
      <c r="BV15" s="113">
        <v>0</v>
      </c>
      <c r="BW15" s="113">
        <v>0</v>
      </c>
      <c r="BX15" s="110">
        <v>0</v>
      </c>
      <c r="BY15" s="110">
        <v>0</v>
      </c>
      <c r="BZ15" s="113">
        <v>0</v>
      </c>
      <c r="CA15" s="113">
        <v>0</v>
      </c>
      <c r="CB15" s="110">
        <v>0</v>
      </c>
      <c r="CC15" s="110">
        <v>0</v>
      </c>
      <c r="CD15" s="113">
        <v>0</v>
      </c>
      <c r="CE15" s="113">
        <v>0</v>
      </c>
      <c r="CF15" s="110">
        <v>0</v>
      </c>
      <c r="CG15" s="110">
        <v>0</v>
      </c>
      <c r="CH15" s="113">
        <v>0</v>
      </c>
      <c r="CI15" s="113">
        <v>0</v>
      </c>
      <c r="CJ15" s="110">
        <v>0</v>
      </c>
      <c r="CK15" s="110">
        <v>0</v>
      </c>
      <c r="CL15" s="113">
        <v>0</v>
      </c>
      <c r="CM15" s="113">
        <v>0</v>
      </c>
      <c r="CN15" s="110">
        <v>0</v>
      </c>
      <c r="CO15" s="110">
        <v>0</v>
      </c>
      <c r="CP15" s="113">
        <v>0</v>
      </c>
      <c r="CQ15" s="113">
        <v>0</v>
      </c>
      <c r="CR15" s="110">
        <v>0</v>
      </c>
      <c r="CS15" s="110">
        <v>0</v>
      </c>
      <c r="CT15" s="113">
        <v>0</v>
      </c>
      <c r="CU15" s="113">
        <v>0</v>
      </c>
      <c r="CV15" s="110">
        <v>0</v>
      </c>
      <c r="CW15" s="110">
        <v>0</v>
      </c>
      <c r="CX15" s="113">
        <v>0</v>
      </c>
      <c r="CY15" s="113">
        <v>0</v>
      </c>
      <c r="CZ15" s="110">
        <v>0</v>
      </c>
      <c r="DA15" s="110">
        <v>0</v>
      </c>
      <c r="DB15" s="113">
        <v>0</v>
      </c>
      <c r="DC15" s="113">
        <v>0</v>
      </c>
      <c r="DD15" s="110">
        <v>0</v>
      </c>
      <c r="DE15" s="110">
        <v>0</v>
      </c>
      <c r="DF15" s="113">
        <v>0</v>
      </c>
      <c r="DG15" s="113">
        <v>0</v>
      </c>
      <c r="DH15" s="110">
        <v>0</v>
      </c>
      <c r="DI15" s="110">
        <v>0</v>
      </c>
      <c r="DJ15" s="113">
        <v>0</v>
      </c>
      <c r="DK15" s="113">
        <v>0</v>
      </c>
      <c r="DL15" s="110">
        <v>0</v>
      </c>
      <c r="DM15" s="110">
        <v>0</v>
      </c>
      <c r="DN15" s="113">
        <v>0</v>
      </c>
      <c r="DO15" s="113">
        <v>0</v>
      </c>
      <c r="DP15" s="110">
        <v>0</v>
      </c>
      <c r="DQ15" s="110">
        <v>0</v>
      </c>
      <c r="DR15" s="113">
        <v>0</v>
      </c>
      <c r="DS15" s="113">
        <v>0</v>
      </c>
      <c r="DT15" s="110">
        <v>0</v>
      </c>
      <c r="DU15" s="110">
        <v>0</v>
      </c>
    </row>
    <row r="16" spans="1:125" s="112" customFormat="1" ht="12.75" customHeight="1">
      <c r="A16" s="108" t="s">
        <v>423</v>
      </c>
      <c r="B16" s="109">
        <v>10000</v>
      </c>
      <c r="C16" s="108" t="s">
        <v>362</v>
      </c>
      <c r="D16" s="110">
        <f t="shared" si="0"/>
        <v>3532884</v>
      </c>
      <c r="E16" s="110">
        <f t="shared" si="1"/>
        <v>1043696</v>
      </c>
      <c r="F16" s="113">
        <v>12</v>
      </c>
      <c r="G16" s="113">
        <v>12</v>
      </c>
      <c r="H16" s="110">
        <v>2009647</v>
      </c>
      <c r="I16" s="110">
        <v>689540</v>
      </c>
      <c r="J16" s="113">
        <v>12</v>
      </c>
      <c r="K16" s="113">
        <v>12</v>
      </c>
      <c r="L16" s="110">
        <v>1001739</v>
      </c>
      <c r="M16" s="110">
        <v>204310</v>
      </c>
      <c r="N16" s="113">
        <v>9</v>
      </c>
      <c r="O16" s="113">
        <v>9</v>
      </c>
      <c r="P16" s="110">
        <v>492725</v>
      </c>
      <c r="Q16" s="110">
        <v>117688</v>
      </c>
      <c r="R16" s="113">
        <v>2</v>
      </c>
      <c r="S16" s="113">
        <v>2</v>
      </c>
      <c r="T16" s="110">
        <v>28773</v>
      </c>
      <c r="U16" s="110">
        <v>32158</v>
      </c>
      <c r="V16" s="113">
        <v>0</v>
      </c>
      <c r="W16" s="113">
        <v>0</v>
      </c>
      <c r="X16" s="110">
        <v>0</v>
      </c>
      <c r="Y16" s="110">
        <v>0</v>
      </c>
      <c r="Z16" s="113">
        <v>0</v>
      </c>
      <c r="AA16" s="113">
        <v>0</v>
      </c>
      <c r="AB16" s="110">
        <v>0</v>
      </c>
      <c r="AC16" s="110">
        <v>0</v>
      </c>
      <c r="AD16" s="113">
        <v>0</v>
      </c>
      <c r="AE16" s="113">
        <v>0</v>
      </c>
      <c r="AF16" s="110">
        <v>0</v>
      </c>
      <c r="AG16" s="110">
        <v>0</v>
      </c>
      <c r="AH16" s="113">
        <v>0</v>
      </c>
      <c r="AI16" s="113">
        <v>0</v>
      </c>
      <c r="AJ16" s="110">
        <v>0</v>
      </c>
      <c r="AK16" s="110">
        <v>0</v>
      </c>
      <c r="AL16" s="113">
        <v>0</v>
      </c>
      <c r="AM16" s="113">
        <v>0</v>
      </c>
      <c r="AN16" s="110">
        <v>0</v>
      </c>
      <c r="AO16" s="110">
        <v>0</v>
      </c>
      <c r="AP16" s="113">
        <v>0</v>
      </c>
      <c r="AQ16" s="113">
        <v>0</v>
      </c>
      <c r="AR16" s="110">
        <v>0</v>
      </c>
      <c r="AS16" s="110">
        <v>0</v>
      </c>
      <c r="AT16" s="113">
        <v>0</v>
      </c>
      <c r="AU16" s="113">
        <v>0</v>
      </c>
      <c r="AV16" s="110">
        <v>0</v>
      </c>
      <c r="AW16" s="110">
        <v>0</v>
      </c>
      <c r="AX16" s="113">
        <v>0</v>
      </c>
      <c r="AY16" s="113">
        <v>0</v>
      </c>
      <c r="AZ16" s="110">
        <v>0</v>
      </c>
      <c r="BA16" s="110">
        <v>0</v>
      </c>
      <c r="BB16" s="113">
        <v>0</v>
      </c>
      <c r="BC16" s="113">
        <v>0</v>
      </c>
      <c r="BD16" s="110">
        <v>0</v>
      </c>
      <c r="BE16" s="110">
        <v>0</v>
      </c>
      <c r="BF16" s="113">
        <v>0</v>
      </c>
      <c r="BG16" s="113">
        <v>0</v>
      </c>
      <c r="BH16" s="110">
        <v>0</v>
      </c>
      <c r="BI16" s="110">
        <v>0</v>
      </c>
      <c r="BJ16" s="113">
        <v>0</v>
      </c>
      <c r="BK16" s="113">
        <v>0</v>
      </c>
      <c r="BL16" s="110">
        <v>0</v>
      </c>
      <c r="BM16" s="110">
        <v>0</v>
      </c>
      <c r="BN16" s="113">
        <v>0</v>
      </c>
      <c r="BO16" s="113">
        <v>0</v>
      </c>
      <c r="BP16" s="110">
        <v>0</v>
      </c>
      <c r="BQ16" s="110">
        <v>0</v>
      </c>
      <c r="BR16" s="113">
        <v>0</v>
      </c>
      <c r="BS16" s="113">
        <v>0</v>
      </c>
      <c r="BT16" s="110">
        <v>0</v>
      </c>
      <c r="BU16" s="110">
        <v>0</v>
      </c>
      <c r="BV16" s="113">
        <v>0</v>
      </c>
      <c r="BW16" s="113">
        <v>0</v>
      </c>
      <c r="BX16" s="110">
        <v>0</v>
      </c>
      <c r="BY16" s="110">
        <v>0</v>
      </c>
      <c r="BZ16" s="113">
        <v>0</v>
      </c>
      <c r="CA16" s="113">
        <v>0</v>
      </c>
      <c r="CB16" s="110">
        <v>0</v>
      </c>
      <c r="CC16" s="110">
        <v>0</v>
      </c>
      <c r="CD16" s="113">
        <v>0</v>
      </c>
      <c r="CE16" s="113">
        <v>0</v>
      </c>
      <c r="CF16" s="110">
        <v>0</v>
      </c>
      <c r="CG16" s="110">
        <v>0</v>
      </c>
      <c r="CH16" s="113">
        <v>0</v>
      </c>
      <c r="CI16" s="113">
        <v>0</v>
      </c>
      <c r="CJ16" s="110">
        <v>0</v>
      </c>
      <c r="CK16" s="110">
        <v>0</v>
      </c>
      <c r="CL16" s="113">
        <v>0</v>
      </c>
      <c r="CM16" s="113">
        <v>0</v>
      </c>
      <c r="CN16" s="110">
        <v>0</v>
      </c>
      <c r="CO16" s="110">
        <v>0</v>
      </c>
      <c r="CP16" s="113">
        <v>0</v>
      </c>
      <c r="CQ16" s="113">
        <v>0</v>
      </c>
      <c r="CR16" s="110">
        <v>0</v>
      </c>
      <c r="CS16" s="110">
        <v>0</v>
      </c>
      <c r="CT16" s="113">
        <v>0</v>
      </c>
      <c r="CU16" s="113">
        <v>0</v>
      </c>
      <c r="CV16" s="110">
        <v>0</v>
      </c>
      <c r="CW16" s="110">
        <v>0</v>
      </c>
      <c r="CX16" s="113">
        <v>0</v>
      </c>
      <c r="CY16" s="113">
        <v>0</v>
      </c>
      <c r="CZ16" s="110">
        <v>0</v>
      </c>
      <c r="DA16" s="110">
        <v>0</v>
      </c>
      <c r="DB16" s="113">
        <v>0</v>
      </c>
      <c r="DC16" s="113">
        <v>0</v>
      </c>
      <c r="DD16" s="110">
        <v>0</v>
      </c>
      <c r="DE16" s="110">
        <v>0</v>
      </c>
      <c r="DF16" s="113">
        <v>0</v>
      </c>
      <c r="DG16" s="113">
        <v>0</v>
      </c>
      <c r="DH16" s="110">
        <v>0</v>
      </c>
      <c r="DI16" s="110">
        <v>0</v>
      </c>
      <c r="DJ16" s="113">
        <v>0</v>
      </c>
      <c r="DK16" s="113">
        <v>0</v>
      </c>
      <c r="DL16" s="110">
        <v>0</v>
      </c>
      <c r="DM16" s="110">
        <v>0</v>
      </c>
      <c r="DN16" s="113">
        <v>0</v>
      </c>
      <c r="DO16" s="113">
        <v>0</v>
      </c>
      <c r="DP16" s="110">
        <v>0</v>
      </c>
      <c r="DQ16" s="110">
        <v>0</v>
      </c>
      <c r="DR16" s="113">
        <v>0</v>
      </c>
      <c r="DS16" s="113">
        <v>0</v>
      </c>
      <c r="DT16" s="110">
        <v>0</v>
      </c>
      <c r="DU16" s="110">
        <v>0</v>
      </c>
    </row>
    <row r="17" spans="1:125" s="112" customFormat="1" ht="12.75" customHeight="1">
      <c r="A17" s="108" t="s">
        <v>430</v>
      </c>
      <c r="B17" s="109">
        <v>11000</v>
      </c>
      <c r="C17" s="108" t="s">
        <v>390</v>
      </c>
      <c r="D17" s="110">
        <f t="shared" si="0"/>
        <v>14860861</v>
      </c>
      <c r="E17" s="110">
        <f t="shared" si="1"/>
        <v>3098211</v>
      </c>
      <c r="F17" s="113">
        <v>21</v>
      </c>
      <c r="G17" s="113">
        <v>21</v>
      </c>
      <c r="H17" s="110">
        <v>7226542</v>
      </c>
      <c r="I17" s="110">
        <v>1610130</v>
      </c>
      <c r="J17" s="113">
        <v>21</v>
      </c>
      <c r="K17" s="113">
        <v>21</v>
      </c>
      <c r="L17" s="110">
        <v>4775462</v>
      </c>
      <c r="M17" s="110">
        <v>766928</v>
      </c>
      <c r="N17" s="113">
        <v>15</v>
      </c>
      <c r="O17" s="113">
        <v>15</v>
      </c>
      <c r="P17" s="110">
        <v>1553824</v>
      </c>
      <c r="Q17" s="110">
        <v>343046</v>
      </c>
      <c r="R17" s="113">
        <v>9</v>
      </c>
      <c r="S17" s="113">
        <v>9</v>
      </c>
      <c r="T17" s="110">
        <v>763797</v>
      </c>
      <c r="U17" s="110">
        <v>282740</v>
      </c>
      <c r="V17" s="113">
        <v>5</v>
      </c>
      <c r="W17" s="113">
        <v>5</v>
      </c>
      <c r="X17" s="110">
        <v>337862</v>
      </c>
      <c r="Y17" s="110">
        <v>74121</v>
      </c>
      <c r="Z17" s="113">
        <v>2</v>
      </c>
      <c r="AA17" s="113">
        <v>2</v>
      </c>
      <c r="AB17" s="110">
        <v>142338</v>
      </c>
      <c r="AC17" s="110">
        <v>21246</v>
      </c>
      <c r="AD17" s="113">
        <v>1</v>
      </c>
      <c r="AE17" s="113">
        <v>1</v>
      </c>
      <c r="AF17" s="110">
        <v>31489</v>
      </c>
      <c r="AG17" s="110">
        <v>0</v>
      </c>
      <c r="AH17" s="113">
        <v>1</v>
      </c>
      <c r="AI17" s="113">
        <v>1</v>
      </c>
      <c r="AJ17" s="110">
        <v>20617</v>
      </c>
      <c r="AK17" s="110">
        <v>0</v>
      </c>
      <c r="AL17" s="113">
        <v>1</v>
      </c>
      <c r="AM17" s="113">
        <v>1</v>
      </c>
      <c r="AN17" s="110">
        <v>8930</v>
      </c>
      <c r="AO17" s="110">
        <v>0</v>
      </c>
      <c r="AP17" s="113">
        <v>0</v>
      </c>
      <c r="AQ17" s="113">
        <v>0</v>
      </c>
      <c r="AR17" s="110">
        <v>0</v>
      </c>
      <c r="AS17" s="110">
        <v>0</v>
      </c>
      <c r="AT17" s="113">
        <v>0</v>
      </c>
      <c r="AU17" s="113">
        <v>0</v>
      </c>
      <c r="AV17" s="110">
        <v>0</v>
      </c>
      <c r="AW17" s="110">
        <v>0</v>
      </c>
      <c r="AX17" s="113">
        <v>0</v>
      </c>
      <c r="AY17" s="113">
        <v>0</v>
      </c>
      <c r="AZ17" s="110">
        <v>0</v>
      </c>
      <c r="BA17" s="110">
        <v>0</v>
      </c>
      <c r="BB17" s="113">
        <v>0</v>
      </c>
      <c r="BC17" s="113">
        <v>0</v>
      </c>
      <c r="BD17" s="110">
        <v>0</v>
      </c>
      <c r="BE17" s="110">
        <v>0</v>
      </c>
      <c r="BF17" s="113">
        <v>0</v>
      </c>
      <c r="BG17" s="113">
        <v>0</v>
      </c>
      <c r="BH17" s="110">
        <v>0</v>
      </c>
      <c r="BI17" s="110">
        <v>0</v>
      </c>
      <c r="BJ17" s="113">
        <v>0</v>
      </c>
      <c r="BK17" s="113">
        <v>0</v>
      </c>
      <c r="BL17" s="110">
        <v>0</v>
      </c>
      <c r="BM17" s="110">
        <v>0</v>
      </c>
      <c r="BN17" s="113">
        <v>0</v>
      </c>
      <c r="BO17" s="113">
        <v>0</v>
      </c>
      <c r="BP17" s="110">
        <v>0</v>
      </c>
      <c r="BQ17" s="110">
        <v>0</v>
      </c>
      <c r="BR17" s="113">
        <v>0</v>
      </c>
      <c r="BS17" s="113">
        <v>0</v>
      </c>
      <c r="BT17" s="110">
        <v>0</v>
      </c>
      <c r="BU17" s="110">
        <v>0</v>
      </c>
      <c r="BV17" s="113">
        <v>0</v>
      </c>
      <c r="BW17" s="113">
        <v>0</v>
      </c>
      <c r="BX17" s="110">
        <v>0</v>
      </c>
      <c r="BY17" s="110">
        <v>0</v>
      </c>
      <c r="BZ17" s="113">
        <v>0</v>
      </c>
      <c r="CA17" s="113">
        <v>0</v>
      </c>
      <c r="CB17" s="110">
        <v>0</v>
      </c>
      <c r="CC17" s="110">
        <v>0</v>
      </c>
      <c r="CD17" s="113">
        <v>0</v>
      </c>
      <c r="CE17" s="113">
        <v>0</v>
      </c>
      <c r="CF17" s="110">
        <v>0</v>
      </c>
      <c r="CG17" s="110">
        <v>0</v>
      </c>
      <c r="CH17" s="113">
        <v>0</v>
      </c>
      <c r="CI17" s="113">
        <v>0</v>
      </c>
      <c r="CJ17" s="110">
        <v>0</v>
      </c>
      <c r="CK17" s="110">
        <v>0</v>
      </c>
      <c r="CL17" s="113">
        <v>0</v>
      </c>
      <c r="CM17" s="113">
        <v>0</v>
      </c>
      <c r="CN17" s="110">
        <v>0</v>
      </c>
      <c r="CO17" s="110">
        <v>0</v>
      </c>
      <c r="CP17" s="113">
        <v>0</v>
      </c>
      <c r="CQ17" s="113">
        <v>0</v>
      </c>
      <c r="CR17" s="110">
        <v>0</v>
      </c>
      <c r="CS17" s="110">
        <v>0</v>
      </c>
      <c r="CT17" s="113">
        <v>0</v>
      </c>
      <c r="CU17" s="113">
        <v>0</v>
      </c>
      <c r="CV17" s="110">
        <v>0</v>
      </c>
      <c r="CW17" s="110">
        <v>0</v>
      </c>
      <c r="CX17" s="113">
        <v>0</v>
      </c>
      <c r="CY17" s="113">
        <v>0</v>
      </c>
      <c r="CZ17" s="110">
        <v>0</v>
      </c>
      <c r="DA17" s="110">
        <v>0</v>
      </c>
      <c r="DB17" s="113">
        <v>0</v>
      </c>
      <c r="DC17" s="113">
        <v>0</v>
      </c>
      <c r="DD17" s="110">
        <v>0</v>
      </c>
      <c r="DE17" s="110">
        <v>0</v>
      </c>
      <c r="DF17" s="113">
        <v>0</v>
      </c>
      <c r="DG17" s="113">
        <v>0</v>
      </c>
      <c r="DH17" s="110">
        <v>0</v>
      </c>
      <c r="DI17" s="110">
        <v>0</v>
      </c>
      <c r="DJ17" s="113">
        <v>0</v>
      </c>
      <c r="DK17" s="113">
        <v>0</v>
      </c>
      <c r="DL17" s="110">
        <v>0</v>
      </c>
      <c r="DM17" s="110">
        <v>0</v>
      </c>
      <c r="DN17" s="113">
        <v>0</v>
      </c>
      <c r="DO17" s="113">
        <v>0</v>
      </c>
      <c r="DP17" s="110">
        <v>0</v>
      </c>
      <c r="DQ17" s="110">
        <v>0</v>
      </c>
      <c r="DR17" s="113">
        <v>0</v>
      </c>
      <c r="DS17" s="113">
        <v>0</v>
      </c>
      <c r="DT17" s="110">
        <v>0</v>
      </c>
      <c r="DU17" s="110">
        <v>0</v>
      </c>
    </row>
    <row r="18" spans="1:125" s="112" customFormat="1" ht="12.75" customHeight="1">
      <c r="A18" s="108" t="s">
        <v>439</v>
      </c>
      <c r="B18" s="109">
        <v>12000</v>
      </c>
      <c r="C18" s="108" t="s">
        <v>440</v>
      </c>
      <c r="D18" s="110">
        <f t="shared" si="0"/>
        <v>7438458</v>
      </c>
      <c r="E18" s="110">
        <f t="shared" si="1"/>
        <v>1547235</v>
      </c>
      <c r="F18" s="113">
        <v>15</v>
      </c>
      <c r="G18" s="113">
        <v>15</v>
      </c>
      <c r="H18" s="110">
        <v>4097635</v>
      </c>
      <c r="I18" s="110">
        <v>684900</v>
      </c>
      <c r="J18" s="113">
        <v>15</v>
      </c>
      <c r="K18" s="113">
        <v>15</v>
      </c>
      <c r="L18" s="110">
        <v>1275042</v>
      </c>
      <c r="M18" s="110">
        <v>308969</v>
      </c>
      <c r="N18" s="113">
        <v>12</v>
      </c>
      <c r="O18" s="113">
        <v>12</v>
      </c>
      <c r="P18" s="110">
        <v>1770587</v>
      </c>
      <c r="Q18" s="110">
        <v>361530</v>
      </c>
      <c r="R18" s="113">
        <v>6</v>
      </c>
      <c r="S18" s="113">
        <v>6</v>
      </c>
      <c r="T18" s="110">
        <v>176255</v>
      </c>
      <c r="U18" s="110">
        <v>112798</v>
      </c>
      <c r="V18" s="113">
        <v>3</v>
      </c>
      <c r="W18" s="113">
        <v>3</v>
      </c>
      <c r="X18" s="110">
        <v>47784</v>
      </c>
      <c r="Y18" s="110">
        <v>37374</v>
      </c>
      <c r="Z18" s="113">
        <v>2</v>
      </c>
      <c r="AA18" s="113">
        <v>2</v>
      </c>
      <c r="AB18" s="110">
        <v>36623</v>
      </c>
      <c r="AC18" s="110">
        <v>30591</v>
      </c>
      <c r="AD18" s="113">
        <v>1</v>
      </c>
      <c r="AE18" s="113">
        <v>1</v>
      </c>
      <c r="AF18" s="110">
        <v>34532</v>
      </c>
      <c r="AG18" s="110">
        <v>11073</v>
      </c>
      <c r="AH18" s="113">
        <v>0</v>
      </c>
      <c r="AI18" s="113">
        <v>0</v>
      </c>
      <c r="AJ18" s="110">
        <v>0</v>
      </c>
      <c r="AK18" s="110">
        <v>0</v>
      </c>
      <c r="AL18" s="113">
        <v>0</v>
      </c>
      <c r="AM18" s="113">
        <v>0</v>
      </c>
      <c r="AN18" s="110">
        <v>0</v>
      </c>
      <c r="AO18" s="110">
        <v>0</v>
      </c>
      <c r="AP18" s="113">
        <v>0</v>
      </c>
      <c r="AQ18" s="113">
        <v>0</v>
      </c>
      <c r="AR18" s="110">
        <v>0</v>
      </c>
      <c r="AS18" s="110">
        <v>0</v>
      </c>
      <c r="AT18" s="113">
        <v>0</v>
      </c>
      <c r="AU18" s="113">
        <v>0</v>
      </c>
      <c r="AV18" s="110">
        <v>0</v>
      </c>
      <c r="AW18" s="110">
        <v>0</v>
      </c>
      <c r="AX18" s="113">
        <v>0</v>
      </c>
      <c r="AY18" s="113">
        <v>0</v>
      </c>
      <c r="AZ18" s="110">
        <v>0</v>
      </c>
      <c r="BA18" s="110">
        <v>0</v>
      </c>
      <c r="BB18" s="113">
        <v>0</v>
      </c>
      <c r="BC18" s="113">
        <v>0</v>
      </c>
      <c r="BD18" s="110">
        <v>0</v>
      </c>
      <c r="BE18" s="110">
        <v>0</v>
      </c>
      <c r="BF18" s="113">
        <v>0</v>
      </c>
      <c r="BG18" s="113">
        <v>0</v>
      </c>
      <c r="BH18" s="110">
        <v>0</v>
      </c>
      <c r="BI18" s="110">
        <v>0</v>
      </c>
      <c r="BJ18" s="113">
        <v>0</v>
      </c>
      <c r="BK18" s="113">
        <v>0</v>
      </c>
      <c r="BL18" s="110">
        <v>0</v>
      </c>
      <c r="BM18" s="110">
        <v>0</v>
      </c>
      <c r="BN18" s="113">
        <v>0</v>
      </c>
      <c r="BO18" s="113">
        <v>0</v>
      </c>
      <c r="BP18" s="110">
        <v>0</v>
      </c>
      <c r="BQ18" s="110">
        <v>0</v>
      </c>
      <c r="BR18" s="113">
        <v>0</v>
      </c>
      <c r="BS18" s="113">
        <v>0</v>
      </c>
      <c r="BT18" s="110">
        <v>0</v>
      </c>
      <c r="BU18" s="110">
        <v>0</v>
      </c>
      <c r="BV18" s="113">
        <v>0</v>
      </c>
      <c r="BW18" s="113">
        <v>0</v>
      </c>
      <c r="BX18" s="110">
        <v>0</v>
      </c>
      <c r="BY18" s="110">
        <v>0</v>
      </c>
      <c r="BZ18" s="113">
        <v>0</v>
      </c>
      <c r="CA18" s="113">
        <v>0</v>
      </c>
      <c r="CB18" s="110">
        <v>0</v>
      </c>
      <c r="CC18" s="110">
        <v>0</v>
      </c>
      <c r="CD18" s="113">
        <v>0</v>
      </c>
      <c r="CE18" s="113">
        <v>0</v>
      </c>
      <c r="CF18" s="110">
        <v>0</v>
      </c>
      <c r="CG18" s="110">
        <v>0</v>
      </c>
      <c r="CH18" s="113">
        <v>0</v>
      </c>
      <c r="CI18" s="113">
        <v>0</v>
      </c>
      <c r="CJ18" s="110">
        <v>0</v>
      </c>
      <c r="CK18" s="110">
        <v>0</v>
      </c>
      <c r="CL18" s="113">
        <v>0</v>
      </c>
      <c r="CM18" s="113">
        <v>0</v>
      </c>
      <c r="CN18" s="110">
        <v>0</v>
      </c>
      <c r="CO18" s="110">
        <v>0</v>
      </c>
      <c r="CP18" s="113">
        <v>0</v>
      </c>
      <c r="CQ18" s="113">
        <v>0</v>
      </c>
      <c r="CR18" s="110">
        <v>0</v>
      </c>
      <c r="CS18" s="110">
        <v>0</v>
      </c>
      <c r="CT18" s="113">
        <v>0</v>
      </c>
      <c r="CU18" s="113">
        <v>0</v>
      </c>
      <c r="CV18" s="110">
        <v>0</v>
      </c>
      <c r="CW18" s="110">
        <v>0</v>
      </c>
      <c r="CX18" s="113">
        <v>0</v>
      </c>
      <c r="CY18" s="113">
        <v>0</v>
      </c>
      <c r="CZ18" s="110">
        <v>0</v>
      </c>
      <c r="DA18" s="110">
        <v>0</v>
      </c>
      <c r="DB18" s="113">
        <v>0</v>
      </c>
      <c r="DC18" s="113">
        <v>0</v>
      </c>
      <c r="DD18" s="110">
        <v>0</v>
      </c>
      <c r="DE18" s="110">
        <v>0</v>
      </c>
      <c r="DF18" s="113">
        <v>0</v>
      </c>
      <c r="DG18" s="113">
        <v>0</v>
      </c>
      <c r="DH18" s="110">
        <v>0</v>
      </c>
      <c r="DI18" s="110">
        <v>0</v>
      </c>
      <c r="DJ18" s="113">
        <v>0</v>
      </c>
      <c r="DK18" s="113">
        <v>0</v>
      </c>
      <c r="DL18" s="110">
        <v>0</v>
      </c>
      <c r="DM18" s="110">
        <v>0</v>
      </c>
      <c r="DN18" s="113">
        <v>0</v>
      </c>
      <c r="DO18" s="113">
        <v>0</v>
      </c>
      <c r="DP18" s="110">
        <v>0</v>
      </c>
      <c r="DQ18" s="110">
        <v>0</v>
      </c>
      <c r="DR18" s="113">
        <v>0</v>
      </c>
      <c r="DS18" s="113">
        <v>0</v>
      </c>
      <c r="DT18" s="110">
        <v>0</v>
      </c>
      <c r="DU18" s="110">
        <v>0</v>
      </c>
    </row>
    <row r="19" spans="1:125" s="112" customFormat="1" ht="12.75" customHeight="1">
      <c r="A19" s="108" t="s">
        <v>444</v>
      </c>
      <c r="B19" s="109">
        <v>13000</v>
      </c>
      <c r="C19" s="108" t="s">
        <v>362</v>
      </c>
      <c r="D19" s="110">
        <f t="shared" si="0"/>
        <v>47036807</v>
      </c>
      <c r="E19" s="110">
        <f t="shared" si="1"/>
        <v>556324</v>
      </c>
      <c r="F19" s="113">
        <v>11</v>
      </c>
      <c r="G19" s="113">
        <v>11</v>
      </c>
      <c r="H19" s="110">
        <v>5055222</v>
      </c>
      <c r="I19" s="110">
        <v>190596</v>
      </c>
      <c r="J19" s="113">
        <v>11</v>
      </c>
      <c r="K19" s="113">
        <v>11</v>
      </c>
      <c r="L19" s="110">
        <v>3413487</v>
      </c>
      <c r="M19" s="110">
        <v>35525</v>
      </c>
      <c r="N19" s="113">
        <v>10</v>
      </c>
      <c r="O19" s="113">
        <v>10</v>
      </c>
      <c r="P19" s="110">
        <v>4341858</v>
      </c>
      <c r="Q19" s="110">
        <v>42653</v>
      </c>
      <c r="R19" s="113">
        <v>6</v>
      </c>
      <c r="S19" s="113">
        <v>6</v>
      </c>
      <c r="T19" s="110">
        <v>2128527</v>
      </c>
      <c r="U19" s="110">
        <v>61539</v>
      </c>
      <c r="V19" s="113">
        <v>3</v>
      </c>
      <c r="W19" s="113">
        <v>3</v>
      </c>
      <c r="X19" s="110">
        <v>1032367</v>
      </c>
      <c r="Y19" s="110">
        <v>6279</v>
      </c>
      <c r="Z19" s="113">
        <v>3</v>
      </c>
      <c r="AA19" s="113">
        <v>3</v>
      </c>
      <c r="AB19" s="110">
        <v>1046582</v>
      </c>
      <c r="AC19" s="110">
        <v>6564</v>
      </c>
      <c r="AD19" s="113">
        <v>3</v>
      </c>
      <c r="AE19" s="113">
        <v>3</v>
      </c>
      <c r="AF19" s="110">
        <v>1146625</v>
      </c>
      <c r="AG19" s="110">
        <v>7554</v>
      </c>
      <c r="AH19" s="113">
        <v>3</v>
      </c>
      <c r="AI19" s="113">
        <v>3</v>
      </c>
      <c r="AJ19" s="110">
        <v>1683237</v>
      </c>
      <c r="AK19" s="110">
        <v>11050</v>
      </c>
      <c r="AL19" s="113">
        <v>3</v>
      </c>
      <c r="AM19" s="113">
        <v>3</v>
      </c>
      <c r="AN19" s="110">
        <v>1901746</v>
      </c>
      <c r="AO19" s="110">
        <v>10116</v>
      </c>
      <c r="AP19" s="113">
        <v>2</v>
      </c>
      <c r="AQ19" s="113">
        <v>2</v>
      </c>
      <c r="AR19" s="110">
        <v>1044280</v>
      </c>
      <c r="AS19" s="110">
        <v>7378</v>
      </c>
      <c r="AT19" s="113">
        <v>2</v>
      </c>
      <c r="AU19" s="113">
        <v>2</v>
      </c>
      <c r="AV19" s="110">
        <v>2575160</v>
      </c>
      <c r="AW19" s="110">
        <v>18541</v>
      </c>
      <c r="AX19" s="113">
        <v>2</v>
      </c>
      <c r="AY19" s="113">
        <v>2</v>
      </c>
      <c r="AZ19" s="110">
        <v>3213806</v>
      </c>
      <c r="BA19" s="110">
        <v>24286</v>
      </c>
      <c r="BB19" s="113">
        <v>2</v>
      </c>
      <c r="BC19" s="113">
        <v>2</v>
      </c>
      <c r="BD19" s="110">
        <v>1265239</v>
      </c>
      <c r="BE19" s="110">
        <v>8243</v>
      </c>
      <c r="BF19" s="113">
        <v>2</v>
      </c>
      <c r="BG19" s="113">
        <v>2</v>
      </c>
      <c r="BH19" s="110">
        <v>1190048</v>
      </c>
      <c r="BI19" s="110">
        <v>8268</v>
      </c>
      <c r="BJ19" s="113">
        <v>2</v>
      </c>
      <c r="BK19" s="113">
        <v>2</v>
      </c>
      <c r="BL19" s="110">
        <v>1693772</v>
      </c>
      <c r="BM19" s="110">
        <v>13493</v>
      </c>
      <c r="BN19" s="113">
        <v>2</v>
      </c>
      <c r="BO19" s="113">
        <v>2</v>
      </c>
      <c r="BP19" s="110">
        <v>1092836</v>
      </c>
      <c r="BQ19" s="110">
        <v>8299</v>
      </c>
      <c r="BR19" s="113">
        <v>2</v>
      </c>
      <c r="BS19" s="113">
        <v>2</v>
      </c>
      <c r="BT19" s="110">
        <v>1131255</v>
      </c>
      <c r="BU19" s="110">
        <v>8869</v>
      </c>
      <c r="BV19" s="113">
        <v>2</v>
      </c>
      <c r="BW19" s="113">
        <v>2</v>
      </c>
      <c r="BX19" s="110">
        <v>900735</v>
      </c>
      <c r="BY19" s="110">
        <v>6143</v>
      </c>
      <c r="BZ19" s="113">
        <v>2</v>
      </c>
      <c r="CA19" s="113">
        <v>2</v>
      </c>
      <c r="CB19" s="110">
        <v>1922042</v>
      </c>
      <c r="CC19" s="110">
        <v>14872</v>
      </c>
      <c r="CD19" s="113">
        <v>2</v>
      </c>
      <c r="CE19" s="113">
        <v>2</v>
      </c>
      <c r="CF19" s="110">
        <v>2381180</v>
      </c>
      <c r="CG19" s="110">
        <v>17809</v>
      </c>
      <c r="CH19" s="113">
        <v>2</v>
      </c>
      <c r="CI19" s="113">
        <v>2</v>
      </c>
      <c r="CJ19" s="110">
        <v>2314584</v>
      </c>
      <c r="CK19" s="110">
        <v>18288</v>
      </c>
      <c r="CL19" s="113">
        <v>2</v>
      </c>
      <c r="CM19" s="113">
        <v>2</v>
      </c>
      <c r="CN19" s="110">
        <v>1708598</v>
      </c>
      <c r="CO19" s="110">
        <v>11867</v>
      </c>
      <c r="CP19" s="113">
        <v>2</v>
      </c>
      <c r="CQ19" s="113">
        <v>2</v>
      </c>
      <c r="CR19" s="110">
        <v>2223082</v>
      </c>
      <c r="CS19" s="110">
        <v>18092</v>
      </c>
      <c r="CT19" s="113">
        <v>1</v>
      </c>
      <c r="CU19" s="113">
        <v>1</v>
      </c>
      <c r="CV19" s="110">
        <v>117933</v>
      </c>
      <c r="CW19" s="110">
        <v>0</v>
      </c>
      <c r="CX19" s="113">
        <v>1</v>
      </c>
      <c r="CY19" s="113">
        <v>1</v>
      </c>
      <c r="CZ19" s="110">
        <v>426208</v>
      </c>
      <c r="DA19" s="110">
        <v>0</v>
      </c>
      <c r="DB19" s="113">
        <v>1</v>
      </c>
      <c r="DC19" s="113">
        <v>1</v>
      </c>
      <c r="DD19" s="110">
        <v>86398</v>
      </c>
      <c r="DE19" s="110">
        <v>0</v>
      </c>
      <c r="DF19" s="113">
        <v>0</v>
      </c>
      <c r="DG19" s="113">
        <v>0</v>
      </c>
      <c r="DH19" s="110">
        <v>0</v>
      </c>
      <c r="DI19" s="110">
        <v>0</v>
      </c>
      <c r="DJ19" s="113">
        <v>0</v>
      </c>
      <c r="DK19" s="113">
        <v>0</v>
      </c>
      <c r="DL19" s="110">
        <v>0</v>
      </c>
      <c r="DM19" s="110">
        <v>0</v>
      </c>
      <c r="DN19" s="113">
        <v>0</v>
      </c>
      <c r="DO19" s="113">
        <v>0</v>
      </c>
      <c r="DP19" s="110">
        <v>0</v>
      </c>
      <c r="DQ19" s="110">
        <v>0</v>
      </c>
      <c r="DR19" s="113">
        <v>0</v>
      </c>
      <c r="DS19" s="113">
        <v>0</v>
      </c>
      <c r="DT19" s="110">
        <v>0</v>
      </c>
      <c r="DU19" s="110">
        <v>0</v>
      </c>
    </row>
    <row r="20" spans="1:125" s="112" customFormat="1" ht="12.75" customHeight="1">
      <c r="A20" s="108" t="s">
        <v>340</v>
      </c>
      <c r="B20" s="109">
        <v>14000</v>
      </c>
      <c r="C20" s="108" t="s">
        <v>326</v>
      </c>
      <c r="D20" s="110">
        <f t="shared" si="0"/>
        <v>3861856</v>
      </c>
      <c r="E20" s="110">
        <f t="shared" si="1"/>
        <v>115226</v>
      </c>
      <c r="F20" s="113">
        <v>6</v>
      </c>
      <c r="G20" s="113">
        <v>6</v>
      </c>
      <c r="H20" s="110">
        <v>1880004</v>
      </c>
      <c r="I20" s="110">
        <v>54983</v>
      </c>
      <c r="J20" s="113">
        <v>6</v>
      </c>
      <c r="K20" s="113">
        <v>6</v>
      </c>
      <c r="L20" s="110">
        <v>1385841</v>
      </c>
      <c r="M20" s="110">
        <v>19177</v>
      </c>
      <c r="N20" s="113">
        <v>3</v>
      </c>
      <c r="O20" s="113">
        <v>3</v>
      </c>
      <c r="P20" s="110">
        <v>596011</v>
      </c>
      <c r="Q20" s="110">
        <v>16187</v>
      </c>
      <c r="R20" s="113">
        <v>1</v>
      </c>
      <c r="S20" s="113">
        <v>1</v>
      </c>
      <c r="T20" s="110">
        <v>0</v>
      </c>
      <c r="U20" s="110">
        <v>5329</v>
      </c>
      <c r="V20" s="113">
        <v>1</v>
      </c>
      <c r="W20" s="113">
        <v>1</v>
      </c>
      <c r="X20" s="110">
        <v>0</v>
      </c>
      <c r="Y20" s="110">
        <v>10336</v>
      </c>
      <c r="Z20" s="113">
        <v>1</v>
      </c>
      <c r="AA20" s="113">
        <v>1</v>
      </c>
      <c r="AB20" s="110">
        <v>0</v>
      </c>
      <c r="AC20" s="110">
        <v>9214</v>
      </c>
      <c r="AD20" s="113">
        <v>0</v>
      </c>
      <c r="AE20" s="113">
        <v>0</v>
      </c>
      <c r="AF20" s="110">
        <v>0</v>
      </c>
      <c r="AG20" s="110">
        <v>0</v>
      </c>
      <c r="AH20" s="113">
        <v>0</v>
      </c>
      <c r="AI20" s="113">
        <v>0</v>
      </c>
      <c r="AJ20" s="110">
        <v>0</v>
      </c>
      <c r="AK20" s="110">
        <v>0</v>
      </c>
      <c r="AL20" s="113">
        <v>0</v>
      </c>
      <c r="AM20" s="113">
        <v>0</v>
      </c>
      <c r="AN20" s="110">
        <v>0</v>
      </c>
      <c r="AO20" s="110">
        <v>0</v>
      </c>
      <c r="AP20" s="113">
        <v>0</v>
      </c>
      <c r="AQ20" s="113">
        <v>0</v>
      </c>
      <c r="AR20" s="110">
        <v>0</v>
      </c>
      <c r="AS20" s="110">
        <v>0</v>
      </c>
      <c r="AT20" s="113">
        <v>0</v>
      </c>
      <c r="AU20" s="113">
        <v>0</v>
      </c>
      <c r="AV20" s="110">
        <v>0</v>
      </c>
      <c r="AW20" s="110">
        <v>0</v>
      </c>
      <c r="AX20" s="113">
        <v>0</v>
      </c>
      <c r="AY20" s="113">
        <v>0</v>
      </c>
      <c r="AZ20" s="110">
        <v>0</v>
      </c>
      <c r="BA20" s="110">
        <v>0</v>
      </c>
      <c r="BB20" s="113">
        <v>0</v>
      </c>
      <c r="BC20" s="113">
        <v>0</v>
      </c>
      <c r="BD20" s="110">
        <v>0</v>
      </c>
      <c r="BE20" s="110">
        <v>0</v>
      </c>
      <c r="BF20" s="113">
        <v>0</v>
      </c>
      <c r="BG20" s="113">
        <v>0</v>
      </c>
      <c r="BH20" s="110">
        <v>0</v>
      </c>
      <c r="BI20" s="110">
        <v>0</v>
      </c>
      <c r="BJ20" s="113">
        <v>0</v>
      </c>
      <c r="BK20" s="113">
        <v>0</v>
      </c>
      <c r="BL20" s="110">
        <v>0</v>
      </c>
      <c r="BM20" s="110">
        <v>0</v>
      </c>
      <c r="BN20" s="113">
        <v>0</v>
      </c>
      <c r="BO20" s="113">
        <v>0</v>
      </c>
      <c r="BP20" s="110">
        <v>0</v>
      </c>
      <c r="BQ20" s="110">
        <v>0</v>
      </c>
      <c r="BR20" s="113">
        <v>0</v>
      </c>
      <c r="BS20" s="113">
        <v>0</v>
      </c>
      <c r="BT20" s="110">
        <v>0</v>
      </c>
      <c r="BU20" s="110">
        <v>0</v>
      </c>
      <c r="BV20" s="113">
        <v>0</v>
      </c>
      <c r="BW20" s="113">
        <v>0</v>
      </c>
      <c r="BX20" s="110">
        <v>0</v>
      </c>
      <c r="BY20" s="110">
        <v>0</v>
      </c>
      <c r="BZ20" s="113">
        <v>0</v>
      </c>
      <c r="CA20" s="113">
        <v>0</v>
      </c>
      <c r="CB20" s="110">
        <v>0</v>
      </c>
      <c r="CC20" s="110">
        <v>0</v>
      </c>
      <c r="CD20" s="113">
        <v>0</v>
      </c>
      <c r="CE20" s="113">
        <v>0</v>
      </c>
      <c r="CF20" s="110">
        <v>0</v>
      </c>
      <c r="CG20" s="110">
        <v>0</v>
      </c>
      <c r="CH20" s="113">
        <v>0</v>
      </c>
      <c r="CI20" s="113">
        <v>0</v>
      </c>
      <c r="CJ20" s="110">
        <v>0</v>
      </c>
      <c r="CK20" s="110">
        <v>0</v>
      </c>
      <c r="CL20" s="113">
        <v>0</v>
      </c>
      <c r="CM20" s="113">
        <v>0</v>
      </c>
      <c r="CN20" s="110">
        <v>0</v>
      </c>
      <c r="CO20" s="110">
        <v>0</v>
      </c>
      <c r="CP20" s="113">
        <v>0</v>
      </c>
      <c r="CQ20" s="113">
        <v>0</v>
      </c>
      <c r="CR20" s="110">
        <v>0</v>
      </c>
      <c r="CS20" s="110">
        <v>0</v>
      </c>
      <c r="CT20" s="113">
        <v>0</v>
      </c>
      <c r="CU20" s="113">
        <v>0</v>
      </c>
      <c r="CV20" s="110">
        <v>0</v>
      </c>
      <c r="CW20" s="110">
        <v>0</v>
      </c>
      <c r="CX20" s="113">
        <v>0</v>
      </c>
      <c r="CY20" s="113">
        <v>0</v>
      </c>
      <c r="CZ20" s="110">
        <v>0</v>
      </c>
      <c r="DA20" s="110">
        <v>0</v>
      </c>
      <c r="DB20" s="113">
        <v>0</v>
      </c>
      <c r="DC20" s="113">
        <v>0</v>
      </c>
      <c r="DD20" s="110">
        <v>0</v>
      </c>
      <c r="DE20" s="110">
        <v>0</v>
      </c>
      <c r="DF20" s="113">
        <v>0</v>
      </c>
      <c r="DG20" s="113">
        <v>0</v>
      </c>
      <c r="DH20" s="110">
        <v>0</v>
      </c>
      <c r="DI20" s="110">
        <v>0</v>
      </c>
      <c r="DJ20" s="113">
        <v>0</v>
      </c>
      <c r="DK20" s="113">
        <v>0</v>
      </c>
      <c r="DL20" s="110">
        <v>0</v>
      </c>
      <c r="DM20" s="110">
        <v>0</v>
      </c>
      <c r="DN20" s="113">
        <v>0</v>
      </c>
      <c r="DO20" s="113">
        <v>0</v>
      </c>
      <c r="DP20" s="110">
        <v>0</v>
      </c>
      <c r="DQ20" s="110">
        <v>0</v>
      </c>
      <c r="DR20" s="113">
        <v>0</v>
      </c>
      <c r="DS20" s="113">
        <v>0</v>
      </c>
      <c r="DT20" s="110">
        <v>0</v>
      </c>
      <c r="DU20" s="110">
        <v>0</v>
      </c>
    </row>
    <row r="21" spans="1:125" s="112" customFormat="1" ht="12.75" customHeight="1">
      <c r="A21" s="108" t="s">
        <v>453</v>
      </c>
      <c r="B21" s="109">
        <v>15000</v>
      </c>
      <c r="C21" s="108" t="s">
        <v>454</v>
      </c>
      <c r="D21" s="110">
        <f t="shared" si="0"/>
        <v>2248273</v>
      </c>
      <c r="E21" s="110">
        <f t="shared" si="1"/>
        <v>373869</v>
      </c>
      <c r="F21" s="113">
        <v>7</v>
      </c>
      <c r="G21" s="113">
        <v>7</v>
      </c>
      <c r="H21" s="110">
        <v>1762480</v>
      </c>
      <c r="I21" s="110">
        <v>210762</v>
      </c>
      <c r="J21" s="113">
        <v>7</v>
      </c>
      <c r="K21" s="113">
        <v>7</v>
      </c>
      <c r="L21" s="110">
        <v>446365</v>
      </c>
      <c r="M21" s="110">
        <v>150086</v>
      </c>
      <c r="N21" s="113">
        <v>3</v>
      </c>
      <c r="O21" s="113">
        <v>3</v>
      </c>
      <c r="P21" s="110">
        <v>39428</v>
      </c>
      <c r="Q21" s="110">
        <v>13021</v>
      </c>
      <c r="R21" s="113">
        <v>0</v>
      </c>
      <c r="S21" s="113">
        <v>0</v>
      </c>
      <c r="T21" s="110">
        <v>0</v>
      </c>
      <c r="U21" s="110">
        <v>0</v>
      </c>
      <c r="V21" s="113">
        <v>0</v>
      </c>
      <c r="W21" s="113">
        <v>0</v>
      </c>
      <c r="X21" s="110">
        <v>0</v>
      </c>
      <c r="Y21" s="110">
        <v>0</v>
      </c>
      <c r="Z21" s="113">
        <v>0</v>
      </c>
      <c r="AA21" s="113">
        <v>0</v>
      </c>
      <c r="AB21" s="110">
        <v>0</v>
      </c>
      <c r="AC21" s="110">
        <v>0</v>
      </c>
      <c r="AD21" s="113">
        <v>0</v>
      </c>
      <c r="AE21" s="113">
        <v>0</v>
      </c>
      <c r="AF21" s="110">
        <v>0</v>
      </c>
      <c r="AG21" s="110">
        <v>0</v>
      </c>
      <c r="AH21" s="113">
        <v>0</v>
      </c>
      <c r="AI21" s="113">
        <v>0</v>
      </c>
      <c r="AJ21" s="110">
        <v>0</v>
      </c>
      <c r="AK21" s="110">
        <v>0</v>
      </c>
      <c r="AL21" s="113">
        <v>0</v>
      </c>
      <c r="AM21" s="113">
        <v>0</v>
      </c>
      <c r="AN21" s="110">
        <v>0</v>
      </c>
      <c r="AO21" s="110">
        <v>0</v>
      </c>
      <c r="AP21" s="113">
        <v>0</v>
      </c>
      <c r="AQ21" s="113">
        <v>0</v>
      </c>
      <c r="AR21" s="110">
        <v>0</v>
      </c>
      <c r="AS21" s="110">
        <v>0</v>
      </c>
      <c r="AT21" s="113">
        <v>0</v>
      </c>
      <c r="AU21" s="113">
        <v>0</v>
      </c>
      <c r="AV21" s="110">
        <v>0</v>
      </c>
      <c r="AW21" s="110">
        <v>0</v>
      </c>
      <c r="AX21" s="113">
        <v>0</v>
      </c>
      <c r="AY21" s="113">
        <v>0</v>
      </c>
      <c r="AZ21" s="110">
        <v>0</v>
      </c>
      <c r="BA21" s="110">
        <v>0</v>
      </c>
      <c r="BB21" s="113">
        <v>0</v>
      </c>
      <c r="BC21" s="113">
        <v>0</v>
      </c>
      <c r="BD21" s="110">
        <v>0</v>
      </c>
      <c r="BE21" s="110">
        <v>0</v>
      </c>
      <c r="BF21" s="113">
        <v>0</v>
      </c>
      <c r="BG21" s="113">
        <v>0</v>
      </c>
      <c r="BH21" s="110">
        <v>0</v>
      </c>
      <c r="BI21" s="110">
        <v>0</v>
      </c>
      <c r="BJ21" s="113">
        <v>0</v>
      </c>
      <c r="BK21" s="113">
        <v>0</v>
      </c>
      <c r="BL21" s="110">
        <v>0</v>
      </c>
      <c r="BM21" s="110">
        <v>0</v>
      </c>
      <c r="BN21" s="113">
        <v>0</v>
      </c>
      <c r="BO21" s="113">
        <v>0</v>
      </c>
      <c r="BP21" s="110">
        <v>0</v>
      </c>
      <c r="BQ21" s="110">
        <v>0</v>
      </c>
      <c r="BR21" s="113">
        <v>0</v>
      </c>
      <c r="BS21" s="113">
        <v>0</v>
      </c>
      <c r="BT21" s="110">
        <v>0</v>
      </c>
      <c r="BU21" s="110">
        <v>0</v>
      </c>
      <c r="BV21" s="113">
        <v>0</v>
      </c>
      <c r="BW21" s="113">
        <v>0</v>
      </c>
      <c r="BX21" s="110">
        <v>0</v>
      </c>
      <c r="BY21" s="110">
        <v>0</v>
      </c>
      <c r="BZ21" s="113">
        <v>0</v>
      </c>
      <c r="CA21" s="113">
        <v>0</v>
      </c>
      <c r="CB21" s="110">
        <v>0</v>
      </c>
      <c r="CC21" s="110">
        <v>0</v>
      </c>
      <c r="CD21" s="113">
        <v>0</v>
      </c>
      <c r="CE21" s="113">
        <v>0</v>
      </c>
      <c r="CF21" s="110">
        <v>0</v>
      </c>
      <c r="CG21" s="110">
        <v>0</v>
      </c>
      <c r="CH21" s="113">
        <v>0</v>
      </c>
      <c r="CI21" s="113">
        <v>0</v>
      </c>
      <c r="CJ21" s="110">
        <v>0</v>
      </c>
      <c r="CK21" s="110">
        <v>0</v>
      </c>
      <c r="CL21" s="113">
        <v>0</v>
      </c>
      <c r="CM21" s="113">
        <v>0</v>
      </c>
      <c r="CN21" s="110">
        <v>0</v>
      </c>
      <c r="CO21" s="110">
        <v>0</v>
      </c>
      <c r="CP21" s="113">
        <v>0</v>
      </c>
      <c r="CQ21" s="113">
        <v>0</v>
      </c>
      <c r="CR21" s="110">
        <v>0</v>
      </c>
      <c r="CS21" s="110">
        <v>0</v>
      </c>
      <c r="CT21" s="113">
        <v>0</v>
      </c>
      <c r="CU21" s="113">
        <v>0</v>
      </c>
      <c r="CV21" s="110">
        <v>0</v>
      </c>
      <c r="CW21" s="110">
        <v>0</v>
      </c>
      <c r="CX21" s="113">
        <v>0</v>
      </c>
      <c r="CY21" s="113">
        <v>0</v>
      </c>
      <c r="CZ21" s="110">
        <v>0</v>
      </c>
      <c r="DA21" s="110">
        <v>0</v>
      </c>
      <c r="DB21" s="113">
        <v>0</v>
      </c>
      <c r="DC21" s="113">
        <v>0</v>
      </c>
      <c r="DD21" s="110">
        <v>0</v>
      </c>
      <c r="DE21" s="110">
        <v>0</v>
      </c>
      <c r="DF21" s="113">
        <v>0</v>
      </c>
      <c r="DG21" s="113">
        <v>0</v>
      </c>
      <c r="DH21" s="110">
        <v>0</v>
      </c>
      <c r="DI21" s="110">
        <v>0</v>
      </c>
      <c r="DJ21" s="113">
        <v>0</v>
      </c>
      <c r="DK21" s="113">
        <v>0</v>
      </c>
      <c r="DL21" s="110">
        <v>0</v>
      </c>
      <c r="DM21" s="110">
        <v>0</v>
      </c>
      <c r="DN21" s="113">
        <v>0</v>
      </c>
      <c r="DO21" s="113">
        <v>0</v>
      </c>
      <c r="DP21" s="110">
        <v>0</v>
      </c>
      <c r="DQ21" s="110">
        <v>0</v>
      </c>
      <c r="DR21" s="113">
        <v>0</v>
      </c>
      <c r="DS21" s="113">
        <v>0</v>
      </c>
      <c r="DT21" s="110">
        <v>0</v>
      </c>
      <c r="DU21" s="110">
        <v>0</v>
      </c>
    </row>
    <row r="22" spans="1:125" s="112" customFormat="1" ht="12.75" customHeight="1">
      <c r="A22" s="108" t="s">
        <v>462</v>
      </c>
      <c r="B22" s="109">
        <v>16000</v>
      </c>
      <c r="C22" s="108" t="s">
        <v>362</v>
      </c>
      <c r="D22" s="110">
        <f t="shared" si="0"/>
        <v>2270127</v>
      </c>
      <c r="E22" s="110">
        <f t="shared" si="1"/>
        <v>391461</v>
      </c>
      <c r="F22" s="113">
        <v>5</v>
      </c>
      <c r="G22" s="113">
        <v>5</v>
      </c>
      <c r="H22" s="110">
        <v>1270864</v>
      </c>
      <c r="I22" s="110">
        <v>116615</v>
      </c>
      <c r="J22" s="113">
        <v>5</v>
      </c>
      <c r="K22" s="113">
        <v>5</v>
      </c>
      <c r="L22" s="110">
        <v>654016</v>
      </c>
      <c r="M22" s="110">
        <v>123693</v>
      </c>
      <c r="N22" s="113">
        <v>4</v>
      </c>
      <c r="O22" s="113">
        <v>4</v>
      </c>
      <c r="P22" s="110">
        <v>224418</v>
      </c>
      <c r="Q22" s="110">
        <v>84351</v>
      </c>
      <c r="R22" s="113">
        <v>3</v>
      </c>
      <c r="S22" s="113">
        <v>3</v>
      </c>
      <c r="T22" s="110">
        <v>116705</v>
      </c>
      <c r="U22" s="110">
        <v>64479</v>
      </c>
      <c r="V22" s="113">
        <v>1</v>
      </c>
      <c r="W22" s="113">
        <v>1</v>
      </c>
      <c r="X22" s="110">
        <v>4124</v>
      </c>
      <c r="Y22" s="110">
        <v>2323</v>
      </c>
      <c r="Z22" s="113">
        <v>0</v>
      </c>
      <c r="AA22" s="113">
        <v>0</v>
      </c>
      <c r="AB22" s="110">
        <v>0</v>
      </c>
      <c r="AC22" s="110">
        <v>0</v>
      </c>
      <c r="AD22" s="113">
        <v>0</v>
      </c>
      <c r="AE22" s="113">
        <v>0</v>
      </c>
      <c r="AF22" s="110">
        <v>0</v>
      </c>
      <c r="AG22" s="110">
        <v>0</v>
      </c>
      <c r="AH22" s="113">
        <v>0</v>
      </c>
      <c r="AI22" s="113">
        <v>0</v>
      </c>
      <c r="AJ22" s="110">
        <v>0</v>
      </c>
      <c r="AK22" s="110">
        <v>0</v>
      </c>
      <c r="AL22" s="113">
        <v>0</v>
      </c>
      <c r="AM22" s="113">
        <v>0</v>
      </c>
      <c r="AN22" s="110">
        <v>0</v>
      </c>
      <c r="AO22" s="110">
        <v>0</v>
      </c>
      <c r="AP22" s="113">
        <v>0</v>
      </c>
      <c r="AQ22" s="113">
        <v>0</v>
      </c>
      <c r="AR22" s="110">
        <v>0</v>
      </c>
      <c r="AS22" s="110">
        <v>0</v>
      </c>
      <c r="AT22" s="113">
        <v>0</v>
      </c>
      <c r="AU22" s="113">
        <v>0</v>
      </c>
      <c r="AV22" s="110">
        <v>0</v>
      </c>
      <c r="AW22" s="110">
        <v>0</v>
      </c>
      <c r="AX22" s="113">
        <v>0</v>
      </c>
      <c r="AY22" s="113">
        <v>0</v>
      </c>
      <c r="AZ22" s="110">
        <v>0</v>
      </c>
      <c r="BA22" s="110">
        <v>0</v>
      </c>
      <c r="BB22" s="113">
        <v>0</v>
      </c>
      <c r="BC22" s="113">
        <v>0</v>
      </c>
      <c r="BD22" s="110">
        <v>0</v>
      </c>
      <c r="BE22" s="110">
        <v>0</v>
      </c>
      <c r="BF22" s="113">
        <v>0</v>
      </c>
      <c r="BG22" s="113">
        <v>0</v>
      </c>
      <c r="BH22" s="110">
        <v>0</v>
      </c>
      <c r="BI22" s="110">
        <v>0</v>
      </c>
      <c r="BJ22" s="113">
        <v>0</v>
      </c>
      <c r="BK22" s="113">
        <v>0</v>
      </c>
      <c r="BL22" s="110">
        <v>0</v>
      </c>
      <c r="BM22" s="110">
        <v>0</v>
      </c>
      <c r="BN22" s="113">
        <v>0</v>
      </c>
      <c r="BO22" s="113">
        <v>0</v>
      </c>
      <c r="BP22" s="110">
        <v>0</v>
      </c>
      <c r="BQ22" s="110">
        <v>0</v>
      </c>
      <c r="BR22" s="113">
        <v>0</v>
      </c>
      <c r="BS22" s="113">
        <v>0</v>
      </c>
      <c r="BT22" s="110">
        <v>0</v>
      </c>
      <c r="BU22" s="110">
        <v>0</v>
      </c>
      <c r="BV22" s="113">
        <v>0</v>
      </c>
      <c r="BW22" s="113">
        <v>0</v>
      </c>
      <c r="BX22" s="110">
        <v>0</v>
      </c>
      <c r="BY22" s="110">
        <v>0</v>
      </c>
      <c r="BZ22" s="113">
        <v>0</v>
      </c>
      <c r="CA22" s="113">
        <v>0</v>
      </c>
      <c r="CB22" s="110">
        <v>0</v>
      </c>
      <c r="CC22" s="110">
        <v>0</v>
      </c>
      <c r="CD22" s="113">
        <v>0</v>
      </c>
      <c r="CE22" s="113">
        <v>0</v>
      </c>
      <c r="CF22" s="110">
        <v>0</v>
      </c>
      <c r="CG22" s="110">
        <v>0</v>
      </c>
      <c r="CH22" s="113">
        <v>0</v>
      </c>
      <c r="CI22" s="113">
        <v>0</v>
      </c>
      <c r="CJ22" s="110">
        <v>0</v>
      </c>
      <c r="CK22" s="110">
        <v>0</v>
      </c>
      <c r="CL22" s="113">
        <v>0</v>
      </c>
      <c r="CM22" s="113">
        <v>0</v>
      </c>
      <c r="CN22" s="110">
        <v>0</v>
      </c>
      <c r="CO22" s="110">
        <v>0</v>
      </c>
      <c r="CP22" s="113">
        <v>0</v>
      </c>
      <c r="CQ22" s="113">
        <v>0</v>
      </c>
      <c r="CR22" s="110">
        <v>0</v>
      </c>
      <c r="CS22" s="110">
        <v>0</v>
      </c>
      <c r="CT22" s="113">
        <v>0</v>
      </c>
      <c r="CU22" s="113">
        <v>0</v>
      </c>
      <c r="CV22" s="110">
        <v>0</v>
      </c>
      <c r="CW22" s="110">
        <v>0</v>
      </c>
      <c r="CX22" s="113">
        <v>0</v>
      </c>
      <c r="CY22" s="113">
        <v>0</v>
      </c>
      <c r="CZ22" s="110">
        <v>0</v>
      </c>
      <c r="DA22" s="110">
        <v>0</v>
      </c>
      <c r="DB22" s="113">
        <v>0</v>
      </c>
      <c r="DC22" s="113">
        <v>0</v>
      </c>
      <c r="DD22" s="110">
        <v>0</v>
      </c>
      <c r="DE22" s="110">
        <v>0</v>
      </c>
      <c r="DF22" s="113">
        <v>0</v>
      </c>
      <c r="DG22" s="113">
        <v>0</v>
      </c>
      <c r="DH22" s="110">
        <v>0</v>
      </c>
      <c r="DI22" s="110">
        <v>0</v>
      </c>
      <c r="DJ22" s="113">
        <v>0</v>
      </c>
      <c r="DK22" s="113">
        <v>0</v>
      </c>
      <c r="DL22" s="110">
        <v>0</v>
      </c>
      <c r="DM22" s="110">
        <v>0</v>
      </c>
      <c r="DN22" s="113">
        <v>0</v>
      </c>
      <c r="DO22" s="113">
        <v>0</v>
      </c>
      <c r="DP22" s="110">
        <v>0</v>
      </c>
      <c r="DQ22" s="110">
        <v>0</v>
      </c>
      <c r="DR22" s="113">
        <v>0</v>
      </c>
      <c r="DS22" s="113">
        <v>0</v>
      </c>
      <c r="DT22" s="110">
        <v>0</v>
      </c>
      <c r="DU22" s="110">
        <v>0</v>
      </c>
    </row>
    <row r="23" spans="1:125" s="112" customFormat="1" ht="12.75" customHeight="1">
      <c r="A23" s="108" t="s">
        <v>469</v>
      </c>
      <c r="B23" s="109">
        <v>17000</v>
      </c>
      <c r="C23" s="108" t="s">
        <v>470</v>
      </c>
      <c r="D23" s="110">
        <f t="shared" si="0"/>
        <v>3093258</v>
      </c>
      <c r="E23" s="110">
        <f t="shared" si="1"/>
        <v>503939</v>
      </c>
      <c r="F23" s="113">
        <v>8</v>
      </c>
      <c r="G23" s="113">
        <v>8</v>
      </c>
      <c r="H23" s="110">
        <v>1377502</v>
      </c>
      <c r="I23" s="110">
        <v>247679</v>
      </c>
      <c r="J23" s="113">
        <v>8</v>
      </c>
      <c r="K23" s="113">
        <v>8</v>
      </c>
      <c r="L23" s="110">
        <v>962920</v>
      </c>
      <c r="M23" s="110">
        <v>174813</v>
      </c>
      <c r="N23" s="113">
        <v>5</v>
      </c>
      <c r="O23" s="113">
        <v>5</v>
      </c>
      <c r="P23" s="110">
        <v>463851</v>
      </c>
      <c r="Q23" s="110">
        <v>81447</v>
      </c>
      <c r="R23" s="113">
        <v>1</v>
      </c>
      <c r="S23" s="113">
        <v>1</v>
      </c>
      <c r="T23" s="110">
        <v>34256</v>
      </c>
      <c r="U23" s="110">
        <v>0</v>
      </c>
      <c r="V23" s="113">
        <v>1</v>
      </c>
      <c r="W23" s="113">
        <v>1</v>
      </c>
      <c r="X23" s="110">
        <v>47369</v>
      </c>
      <c r="Y23" s="110">
        <v>0</v>
      </c>
      <c r="Z23" s="113">
        <v>1</v>
      </c>
      <c r="AA23" s="113">
        <v>1</v>
      </c>
      <c r="AB23" s="110">
        <v>47824</v>
      </c>
      <c r="AC23" s="110">
        <v>0</v>
      </c>
      <c r="AD23" s="113">
        <v>1</v>
      </c>
      <c r="AE23" s="113">
        <v>1</v>
      </c>
      <c r="AF23" s="110">
        <v>38977</v>
      </c>
      <c r="AG23" s="110">
        <v>0</v>
      </c>
      <c r="AH23" s="113">
        <v>1</v>
      </c>
      <c r="AI23" s="113">
        <v>1</v>
      </c>
      <c r="AJ23" s="110">
        <v>34028</v>
      </c>
      <c r="AK23" s="110">
        <v>0</v>
      </c>
      <c r="AL23" s="113">
        <v>1</v>
      </c>
      <c r="AM23" s="113">
        <v>1</v>
      </c>
      <c r="AN23" s="110">
        <v>20585</v>
      </c>
      <c r="AO23" s="110">
        <v>0</v>
      </c>
      <c r="AP23" s="113">
        <v>1</v>
      </c>
      <c r="AQ23" s="113">
        <v>1</v>
      </c>
      <c r="AR23" s="110">
        <v>28654</v>
      </c>
      <c r="AS23" s="110">
        <v>0</v>
      </c>
      <c r="AT23" s="113">
        <v>1</v>
      </c>
      <c r="AU23" s="113">
        <v>1</v>
      </c>
      <c r="AV23" s="110">
        <v>13730</v>
      </c>
      <c r="AW23" s="110">
        <v>0</v>
      </c>
      <c r="AX23" s="113">
        <v>1</v>
      </c>
      <c r="AY23" s="113">
        <v>1</v>
      </c>
      <c r="AZ23" s="110">
        <v>23562</v>
      </c>
      <c r="BA23" s="110">
        <v>0</v>
      </c>
      <c r="BB23" s="113">
        <v>0</v>
      </c>
      <c r="BC23" s="113">
        <v>0</v>
      </c>
      <c r="BD23" s="110">
        <v>0</v>
      </c>
      <c r="BE23" s="110">
        <v>0</v>
      </c>
      <c r="BF23" s="113">
        <v>0</v>
      </c>
      <c r="BG23" s="113">
        <v>0</v>
      </c>
      <c r="BH23" s="110">
        <v>0</v>
      </c>
      <c r="BI23" s="110">
        <v>0</v>
      </c>
      <c r="BJ23" s="113">
        <v>0</v>
      </c>
      <c r="BK23" s="113">
        <v>0</v>
      </c>
      <c r="BL23" s="110">
        <v>0</v>
      </c>
      <c r="BM23" s="110">
        <v>0</v>
      </c>
      <c r="BN23" s="113">
        <v>0</v>
      </c>
      <c r="BO23" s="113">
        <v>0</v>
      </c>
      <c r="BP23" s="110">
        <v>0</v>
      </c>
      <c r="BQ23" s="110">
        <v>0</v>
      </c>
      <c r="BR23" s="113">
        <v>0</v>
      </c>
      <c r="BS23" s="113">
        <v>0</v>
      </c>
      <c r="BT23" s="110">
        <v>0</v>
      </c>
      <c r="BU23" s="110">
        <v>0</v>
      </c>
      <c r="BV23" s="113">
        <v>0</v>
      </c>
      <c r="BW23" s="113">
        <v>0</v>
      </c>
      <c r="BX23" s="110">
        <v>0</v>
      </c>
      <c r="BY23" s="110">
        <v>0</v>
      </c>
      <c r="BZ23" s="113">
        <v>0</v>
      </c>
      <c r="CA23" s="113">
        <v>0</v>
      </c>
      <c r="CB23" s="110">
        <v>0</v>
      </c>
      <c r="CC23" s="110">
        <v>0</v>
      </c>
      <c r="CD23" s="113">
        <v>0</v>
      </c>
      <c r="CE23" s="113">
        <v>0</v>
      </c>
      <c r="CF23" s="110">
        <v>0</v>
      </c>
      <c r="CG23" s="110">
        <v>0</v>
      </c>
      <c r="CH23" s="113">
        <v>0</v>
      </c>
      <c r="CI23" s="113">
        <v>0</v>
      </c>
      <c r="CJ23" s="110">
        <v>0</v>
      </c>
      <c r="CK23" s="110">
        <v>0</v>
      </c>
      <c r="CL23" s="113">
        <v>0</v>
      </c>
      <c r="CM23" s="113">
        <v>0</v>
      </c>
      <c r="CN23" s="110">
        <v>0</v>
      </c>
      <c r="CO23" s="110">
        <v>0</v>
      </c>
      <c r="CP23" s="113">
        <v>0</v>
      </c>
      <c r="CQ23" s="113">
        <v>0</v>
      </c>
      <c r="CR23" s="110">
        <v>0</v>
      </c>
      <c r="CS23" s="110">
        <v>0</v>
      </c>
      <c r="CT23" s="113">
        <v>0</v>
      </c>
      <c r="CU23" s="113">
        <v>0</v>
      </c>
      <c r="CV23" s="110">
        <v>0</v>
      </c>
      <c r="CW23" s="110">
        <v>0</v>
      </c>
      <c r="CX23" s="113">
        <v>0</v>
      </c>
      <c r="CY23" s="113">
        <v>0</v>
      </c>
      <c r="CZ23" s="110">
        <v>0</v>
      </c>
      <c r="DA23" s="110">
        <v>0</v>
      </c>
      <c r="DB23" s="113">
        <v>0</v>
      </c>
      <c r="DC23" s="113">
        <v>0</v>
      </c>
      <c r="DD23" s="110">
        <v>0</v>
      </c>
      <c r="DE23" s="110">
        <v>0</v>
      </c>
      <c r="DF23" s="113">
        <v>0</v>
      </c>
      <c r="DG23" s="113">
        <v>0</v>
      </c>
      <c r="DH23" s="110">
        <v>0</v>
      </c>
      <c r="DI23" s="110">
        <v>0</v>
      </c>
      <c r="DJ23" s="113">
        <v>0</v>
      </c>
      <c r="DK23" s="113">
        <v>0</v>
      </c>
      <c r="DL23" s="110">
        <v>0</v>
      </c>
      <c r="DM23" s="110">
        <v>0</v>
      </c>
      <c r="DN23" s="113">
        <v>0</v>
      </c>
      <c r="DO23" s="113">
        <v>0</v>
      </c>
      <c r="DP23" s="110">
        <v>0</v>
      </c>
      <c r="DQ23" s="110">
        <v>0</v>
      </c>
      <c r="DR23" s="113">
        <v>0</v>
      </c>
      <c r="DS23" s="113">
        <v>0</v>
      </c>
      <c r="DT23" s="110">
        <v>0</v>
      </c>
      <c r="DU23" s="110">
        <v>0</v>
      </c>
    </row>
    <row r="24" spans="1:125" s="112" customFormat="1" ht="12.75" customHeight="1">
      <c r="A24" s="108" t="s">
        <v>478</v>
      </c>
      <c r="B24" s="109">
        <v>18000</v>
      </c>
      <c r="C24" s="108" t="s">
        <v>479</v>
      </c>
      <c r="D24" s="110">
        <f t="shared" si="0"/>
        <v>3656867</v>
      </c>
      <c r="E24" s="110">
        <f t="shared" si="1"/>
        <v>453173</v>
      </c>
      <c r="F24" s="113">
        <v>7</v>
      </c>
      <c r="G24" s="113">
        <v>7</v>
      </c>
      <c r="H24" s="110">
        <v>1762640</v>
      </c>
      <c r="I24" s="110">
        <v>223537</v>
      </c>
      <c r="J24" s="113">
        <v>7</v>
      </c>
      <c r="K24" s="113">
        <v>7</v>
      </c>
      <c r="L24" s="110">
        <v>1092781</v>
      </c>
      <c r="M24" s="110">
        <v>201889</v>
      </c>
      <c r="N24" s="113">
        <v>3</v>
      </c>
      <c r="O24" s="113">
        <v>3</v>
      </c>
      <c r="P24" s="110">
        <v>562102</v>
      </c>
      <c r="Q24" s="110">
        <v>2080</v>
      </c>
      <c r="R24" s="113">
        <v>2</v>
      </c>
      <c r="S24" s="113">
        <v>2</v>
      </c>
      <c r="T24" s="110">
        <v>239344</v>
      </c>
      <c r="U24" s="110">
        <v>25667</v>
      </c>
      <c r="V24" s="113">
        <v>0</v>
      </c>
      <c r="W24" s="113">
        <v>0</v>
      </c>
      <c r="X24" s="110">
        <v>0</v>
      </c>
      <c r="Y24" s="110">
        <v>0</v>
      </c>
      <c r="Z24" s="113">
        <v>0</v>
      </c>
      <c r="AA24" s="113">
        <v>0</v>
      </c>
      <c r="AB24" s="110">
        <v>0</v>
      </c>
      <c r="AC24" s="110">
        <v>0</v>
      </c>
      <c r="AD24" s="113">
        <v>0</v>
      </c>
      <c r="AE24" s="113">
        <v>0</v>
      </c>
      <c r="AF24" s="110">
        <v>0</v>
      </c>
      <c r="AG24" s="110">
        <v>0</v>
      </c>
      <c r="AH24" s="113">
        <v>0</v>
      </c>
      <c r="AI24" s="113">
        <v>0</v>
      </c>
      <c r="AJ24" s="110">
        <v>0</v>
      </c>
      <c r="AK24" s="110">
        <v>0</v>
      </c>
      <c r="AL24" s="113">
        <v>0</v>
      </c>
      <c r="AM24" s="113">
        <v>0</v>
      </c>
      <c r="AN24" s="110">
        <v>0</v>
      </c>
      <c r="AO24" s="110">
        <v>0</v>
      </c>
      <c r="AP24" s="113">
        <v>0</v>
      </c>
      <c r="AQ24" s="113">
        <v>0</v>
      </c>
      <c r="AR24" s="110">
        <v>0</v>
      </c>
      <c r="AS24" s="110">
        <v>0</v>
      </c>
      <c r="AT24" s="113">
        <v>0</v>
      </c>
      <c r="AU24" s="113">
        <v>0</v>
      </c>
      <c r="AV24" s="110">
        <v>0</v>
      </c>
      <c r="AW24" s="110">
        <v>0</v>
      </c>
      <c r="AX24" s="113">
        <v>0</v>
      </c>
      <c r="AY24" s="113">
        <v>0</v>
      </c>
      <c r="AZ24" s="110">
        <v>0</v>
      </c>
      <c r="BA24" s="110">
        <v>0</v>
      </c>
      <c r="BB24" s="113">
        <v>0</v>
      </c>
      <c r="BC24" s="113">
        <v>0</v>
      </c>
      <c r="BD24" s="110">
        <v>0</v>
      </c>
      <c r="BE24" s="110">
        <v>0</v>
      </c>
      <c r="BF24" s="113">
        <v>0</v>
      </c>
      <c r="BG24" s="113">
        <v>0</v>
      </c>
      <c r="BH24" s="110">
        <v>0</v>
      </c>
      <c r="BI24" s="110">
        <v>0</v>
      </c>
      <c r="BJ24" s="113">
        <v>0</v>
      </c>
      <c r="BK24" s="113">
        <v>0</v>
      </c>
      <c r="BL24" s="110">
        <v>0</v>
      </c>
      <c r="BM24" s="110">
        <v>0</v>
      </c>
      <c r="BN24" s="113">
        <v>0</v>
      </c>
      <c r="BO24" s="113">
        <v>0</v>
      </c>
      <c r="BP24" s="110">
        <v>0</v>
      </c>
      <c r="BQ24" s="110">
        <v>0</v>
      </c>
      <c r="BR24" s="113">
        <v>0</v>
      </c>
      <c r="BS24" s="113">
        <v>0</v>
      </c>
      <c r="BT24" s="110">
        <v>0</v>
      </c>
      <c r="BU24" s="110">
        <v>0</v>
      </c>
      <c r="BV24" s="113">
        <v>0</v>
      </c>
      <c r="BW24" s="113">
        <v>0</v>
      </c>
      <c r="BX24" s="110">
        <v>0</v>
      </c>
      <c r="BY24" s="110">
        <v>0</v>
      </c>
      <c r="BZ24" s="113">
        <v>0</v>
      </c>
      <c r="CA24" s="113">
        <v>0</v>
      </c>
      <c r="CB24" s="110">
        <v>0</v>
      </c>
      <c r="CC24" s="110">
        <v>0</v>
      </c>
      <c r="CD24" s="113">
        <v>0</v>
      </c>
      <c r="CE24" s="113">
        <v>0</v>
      </c>
      <c r="CF24" s="110">
        <v>0</v>
      </c>
      <c r="CG24" s="110">
        <v>0</v>
      </c>
      <c r="CH24" s="113">
        <v>0</v>
      </c>
      <c r="CI24" s="113">
        <v>0</v>
      </c>
      <c r="CJ24" s="110">
        <v>0</v>
      </c>
      <c r="CK24" s="110">
        <v>0</v>
      </c>
      <c r="CL24" s="113">
        <v>0</v>
      </c>
      <c r="CM24" s="113">
        <v>0</v>
      </c>
      <c r="CN24" s="110">
        <v>0</v>
      </c>
      <c r="CO24" s="110">
        <v>0</v>
      </c>
      <c r="CP24" s="113">
        <v>0</v>
      </c>
      <c r="CQ24" s="113">
        <v>0</v>
      </c>
      <c r="CR24" s="110">
        <v>0</v>
      </c>
      <c r="CS24" s="110">
        <v>0</v>
      </c>
      <c r="CT24" s="113">
        <v>0</v>
      </c>
      <c r="CU24" s="113">
        <v>0</v>
      </c>
      <c r="CV24" s="110">
        <v>0</v>
      </c>
      <c r="CW24" s="110">
        <v>0</v>
      </c>
      <c r="CX24" s="113">
        <v>0</v>
      </c>
      <c r="CY24" s="113">
        <v>0</v>
      </c>
      <c r="CZ24" s="110">
        <v>0</v>
      </c>
      <c r="DA24" s="110">
        <v>0</v>
      </c>
      <c r="DB24" s="113">
        <v>0</v>
      </c>
      <c r="DC24" s="113">
        <v>0</v>
      </c>
      <c r="DD24" s="110">
        <v>0</v>
      </c>
      <c r="DE24" s="110">
        <v>0</v>
      </c>
      <c r="DF24" s="113">
        <v>0</v>
      </c>
      <c r="DG24" s="113">
        <v>0</v>
      </c>
      <c r="DH24" s="110">
        <v>0</v>
      </c>
      <c r="DI24" s="110">
        <v>0</v>
      </c>
      <c r="DJ24" s="113">
        <v>0</v>
      </c>
      <c r="DK24" s="113">
        <v>0</v>
      </c>
      <c r="DL24" s="110">
        <v>0</v>
      </c>
      <c r="DM24" s="110">
        <v>0</v>
      </c>
      <c r="DN24" s="113">
        <v>0</v>
      </c>
      <c r="DO24" s="113">
        <v>0</v>
      </c>
      <c r="DP24" s="110">
        <v>0</v>
      </c>
      <c r="DQ24" s="110">
        <v>0</v>
      </c>
      <c r="DR24" s="113">
        <v>0</v>
      </c>
      <c r="DS24" s="113">
        <v>0</v>
      </c>
      <c r="DT24" s="110">
        <v>0</v>
      </c>
      <c r="DU24" s="110">
        <v>0</v>
      </c>
    </row>
    <row r="25" spans="1:125" s="112" customFormat="1" ht="12.75" customHeight="1">
      <c r="A25" s="108" t="s">
        <v>487</v>
      </c>
      <c r="B25" s="109">
        <v>19000</v>
      </c>
      <c r="C25" s="108" t="s">
        <v>440</v>
      </c>
      <c r="D25" s="110">
        <f t="shared" si="0"/>
        <v>3070943</v>
      </c>
      <c r="E25" s="110">
        <f t="shared" si="1"/>
        <v>616411</v>
      </c>
      <c r="F25" s="113">
        <v>9</v>
      </c>
      <c r="G25" s="113">
        <v>9</v>
      </c>
      <c r="H25" s="110">
        <v>1123005</v>
      </c>
      <c r="I25" s="110">
        <v>260608</v>
      </c>
      <c r="J25" s="113">
        <v>9</v>
      </c>
      <c r="K25" s="113">
        <v>9</v>
      </c>
      <c r="L25" s="110">
        <v>989315</v>
      </c>
      <c r="M25" s="110">
        <v>153453</v>
      </c>
      <c r="N25" s="113">
        <v>6</v>
      </c>
      <c r="O25" s="113">
        <v>6</v>
      </c>
      <c r="P25" s="110">
        <v>564292</v>
      </c>
      <c r="Q25" s="110">
        <v>164920</v>
      </c>
      <c r="R25" s="113">
        <v>3</v>
      </c>
      <c r="S25" s="113">
        <v>3</v>
      </c>
      <c r="T25" s="110">
        <v>113105</v>
      </c>
      <c r="U25" s="110">
        <v>37430</v>
      </c>
      <c r="V25" s="113">
        <v>2</v>
      </c>
      <c r="W25" s="113">
        <v>2</v>
      </c>
      <c r="X25" s="110">
        <v>88928</v>
      </c>
      <c r="Y25" s="110">
        <v>0</v>
      </c>
      <c r="Z25" s="113">
        <v>2</v>
      </c>
      <c r="AA25" s="113">
        <v>2</v>
      </c>
      <c r="AB25" s="110">
        <v>79507</v>
      </c>
      <c r="AC25" s="110">
        <v>0</v>
      </c>
      <c r="AD25" s="113">
        <v>1</v>
      </c>
      <c r="AE25" s="113">
        <v>1</v>
      </c>
      <c r="AF25" s="110">
        <v>19437</v>
      </c>
      <c r="AG25" s="110">
        <v>0</v>
      </c>
      <c r="AH25" s="113">
        <v>1</v>
      </c>
      <c r="AI25" s="113">
        <v>1</v>
      </c>
      <c r="AJ25" s="110">
        <v>6261</v>
      </c>
      <c r="AK25" s="110">
        <v>0</v>
      </c>
      <c r="AL25" s="113">
        <v>1</v>
      </c>
      <c r="AM25" s="113">
        <v>1</v>
      </c>
      <c r="AN25" s="110">
        <v>17338</v>
      </c>
      <c r="AO25" s="110">
        <v>0</v>
      </c>
      <c r="AP25" s="113">
        <v>1</v>
      </c>
      <c r="AQ25" s="113">
        <v>1</v>
      </c>
      <c r="AR25" s="110">
        <v>8619</v>
      </c>
      <c r="AS25" s="110">
        <v>0</v>
      </c>
      <c r="AT25" s="113">
        <v>1</v>
      </c>
      <c r="AU25" s="113">
        <v>1</v>
      </c>
      <c r="AV25" s="110">
        <v>16386</v>
      </c>
      <c r="AW25" s="110">
        <v>0</v>
      </c>
      <c r="AX25" s="113">
        <v>1</v>
      </c>
      <c r="AY25" s="113">
        <v>1</v>
      </c>
      <c r="AZ25" s="110">
        <v>3720</v>
      </c>
      <c r="BA25" s="110">
        <v>0</v>
      </c>
      <c r="BB25" s="113">
        <v>1</v>
      </c>
      <c r="BC25" s="113">
        <v>1</v>
      </c>
      <c r="BD25" s="110">
        <v>10422</v>
      </c>
      <c r="BE25" s="110">
        <v>0</v>
      </c>
      <c r="BF25" s="113">
        <v>1</v>
      </c>
      <c r="BG25" s="113">
        <v>1</v>
      </c>
      <c r="BH25" s="110">
        <v>4657</v>
      </c>
      <c r="BI25" s="110">
        <v>0</v>
      </c>
      <c r="BJ25" s="113">
        <v>1</v>
      </c>
      <c r="BK25" s="113">
        <v>1</v>
      </c>
      <c r="BL25" s="110">
        <v>20</v>
      </c>
      <c r="BM25" s="110">
        <v>0</v>
      </c>
      <c r="BN25" s="113">
        <v>1</v>
      </c>
      <c r="BO25" s="113">
        <v>1</v>
      </c>
      <c r="BP25" s="110">
        <v>20</v>
      </c>
      <c r="BQ25" s="110">
        <v>0</v>
      </c>
      <c r="BR25" s="113">
        <v>1</v>
      </c>
      <c r="BS25" s="113">
        <v>1</v>
      </c>
      <c r="BT25" s="110">
        <v>20</v>
      </c>
      <c r="BU25" s="110">
        <v>0</v>
      </c>
      <c r="BV25" s="113">
        <v>1</v>
      </c>
      <c r="BW25" s="113">
        <v>1</v>
      </c>
      <c r="BX25" s="110">
        <v>4657</v>
      </c>
      <c r="BY25" s="110">
        <v>0</v>
      </c>
      <c r="BZ25" s="113">
        <v>1</v>
      </c>
      <c r="CA25" s="113">
        <v>1</v>
      </c>
      <c r="CB25" s="110">
        <v>7265</v>
      </c>
      <c r="CC25" s="110">
        <v>0</v>
      </c>
      <c r="CD25" s="113">
        <v>1</v>
      </c>
      <c r="CE25" s="113">
        <v>1</v>
      </c>
      <c r="CF25" s="110">
        <v>241</v>
      </c>
      <c r="CG25" s="110">
        <v>0</v>
      </c>
      <c r="CH25" s="113">
        <v>1</v>
      </c>
      <c r="CI25" s="113">
        <v>1</v>
      </c>
      <c r="CJ25" s="110">
        <v>739</v>
      </c>
      <c r="CK25" s="110">
        <v>0</v>
      </c>
      <c r="CL25" s="113">
        <v>1</v>
      </c>
      <c r="CM25" s="113">
        <v>1</v>
      </c>
      <c r="CN25" s="110">
        <v>1492</v>
      </c>
      <c r="CO25" s="110">
        <v>0</v>
      </c>
      <c r="CP25" s="113">
        <v>1</v>
      </c>
      <c r="CQ25" s="113">
        <v>1</v>
      </c>
      <c r="CR25" s="110">
        <v>20</v>
      </c>
      <c r="CS25" s="110">
        <v>0</v>
      </c>
      <c r="CT25" s="113">
        <v>1</v>
      </c>
      <c r="CU25" s="113">
        <v>1</v>
      </c>
      <c r="CV25" s="110">
        <v>479</v>
      </c>
      <c r="CW25" s="110">
        <v>0</v>
      </c>
      <c r="CX25" s="113">
        <v>1</v>
      </c>
      <c r="CY25" s="113">
        <v>1</v>
      </c>
      <c r="CZ25" s="110">
        <v>10167</v>
      </c>
      <c r="DA25" s="110">
        <v>0</v>
      </c>
      <c r="DB25" s="113">
        <v>1</v>
      </c>
      <c r="DC25" s="113">
        <v>1</v>
      </c>
      <c r="DD25" s="110">
        <v>351</v>
      </c>
      <c r="DE25" s="110">
        <v>0</v>
      </c>
      <c r="DF25" s="113">
        <v>1</v>
      </c>
      <c r="DG25" s="113">
        <v>1</v>
      </c>
      <c r="DH25" s="110">
        <v>480</v>
      </c>
      <c r="DI25" s="110">
        <v>0</v>
      </c>
      <c r="DJ25" s="113">
        <v>0</v>
      </c>
      <c r="DK25" s="113">
        <v>0</v>
      </c>
      <c r="DL25" s="110">
        <v>0</v>
      </c>
      <c r="DM25" s="110">
        <v>0</v>
      </c>
      <c r="DN25" s="113">
        <v>0</v>
      </c>
      <c r="DO25" s="113">
        <v>0</v>
      </c>
      <c r="DP25" s="110">
        <v>0</v>
      </c>
      <c r="DQ25" s="110">
        <v>0</v>
      </c>
      <c r="DR25" s="113">
        <v>0</v>
      </c>
      <c r="DS25" s="113">
        <v>0</v>
      </c>
      <c r="DT25" s="110">
        <v>0</v>
      </c>
      <c r="DU25" s="110">
        <v>0</v>
      </c>
    </row>
    <row r="26" spans="1:125" s="112" customFormat="1" ht="12.75" customHeight="1">
      <c r="A26" s="108" t="s">
        <v>494</v>
      </c>
      <c r="B26" s="109">
        <v>20000</v>
      </c>
      <c r="C26" s="108" t="s">
        <v>470</v>
      </c>
      <c r="D26" s="110">
        <f t="shared" si="0"/>
        <v>13128182</v>
      </c>
      <c r="E26" s="110">
        <f t="shared" si="1"/>
        <v>2505890</v>
      </c>
      <c r="F26" s="113">
        <v>31</v>
      </c>
      <c r="G26" s="113">
        <v>31</v>
      </c>
      <c r="H26" s="110">
        <v>7886821</v>
      </c>
      <c r="I26" s="110">
        <v>1521593</v>
      </c>
      <c r="J26" s="113">
        <v>31</v>
      </c>
      <c r="K26" s="113">
        <v>31</v>
      </c>
      <c r="L26" s="110">
        <v>2431293</v>
      </c>
      <c r="M26" s="110">
        <v>517893</v>
      </c>
      <c r="N26" s="113">
        <v>22</v>
      </c>
      <c r="O26" s="113">
        <v>22</v>
      </c>
      <c r="P26" s="110">
        <v>1278090</v>
      </c>
      <c r="Q26" s="110">
        <v>286259</v>
      </c>
      <c r="R26" s="113">
        <v>14</v>
      </c>
      <c r="S26" s="113">
        <v>14</v>
      </c>
      <c r="T26" s="110">
        <v>599078</v>
      </c>
      <c r="U26" s="110">
        <v>106613</v>
      </c>
      <c r="V26" s="113">
        <v>9</v>
      </c>
      <c r="W26" s="113">
        <v>9</v>
      </c>
      <c r="X26" s="110">
        <v>260732</v>
      </c>
      <c r="Y26" s="110">
        <v>22707</v>
      </c>
      <c r="Z26" s="113">
        <v>6</v>
      </c>
      <c r="AA26" s="113">
        <v>6</v>
      </c>
      <c r="AB26" s="110">
        <v>410204</v>
      </c>
      <c r="AC26" s="110">
        <v>20281</v>
      </c>
      <c r="AD26" s="113">
        <v>4</v>
      </c>
      <c r="AE26" s="113">
        <v>4</v>
      </c>
      <c r="AF26" s="110">
        <v>49694</v>
      </c>
      <c r="AG26" s="110">
        <v>0</v>
      </c>
      <c r="AH26" s="113">
        <v>3</v>
      </c>
      <c r="AI26" s="113">
        <v>3</v>
      </c>
      <c r="AJ26" s="110">
        <v>119856</v>
      </c>
      <c r="AK26" s="110">
        <v>0</v>
      </c>
      <c r="AL26" s="113">
        <v>1</v>
      </c>
      <c r="AM26" s="113">
        <v>1</v>
      </c>
      <c r="AN26" s="110">
        <v>13149</v>
      </c>
      <c r="AO26" s="110">
        <v>0</v>
      </c>
      <c r="AP26" s="113">
        <v>1</v>
      </c>
      <c r="AQ26" s="113">
        <v>1</v>
      </c>
      <c r="AR26" s="110">
        <v>11656</v>
      </c>
      <c r="AS26" s="110">
        <v>0</v>
      </c>
      <c r="AT26" s="113">
        <v>1</v>
      </c>
      <c r="AU26" s="113">
        <v>1</v>
      </c>
      <c r="AV26" s="110">
        <v>29080</v>
      </c>
      <c r="AW26" s="110">
        <v>10351</v>
      </c>
      <c r="AX26" s="113">
        <v>1</v>
      </c>
      <c r="AY26" s="113">
        <v>1</v>
      </c>
      <c r="AZ26" s="110">
        <v>27496</v>
      </c>
      <c r="BA26" s="110">
        <v>11614</v>
      </c>
      <c r="BB26" s="113">
        <v>1</v>
      </c>
      <c r="BC26" s="113">
        <v>1</v>
      </c>
      <c r="BD26" s="110">
        <v>11033</v>
      </c>
      <c r="BE26" s="110">
        <v>8579</v>
      </c>
      <c r="BF26" s="113">
        <v>0</v>
      </c>
      <c r="BG26" s="113">
        <v>0</v>
      </c>
      <c r="BH26" s="110">
        <v>0</v>
      </c>
      <c r="BI26" s="110">
        <v>0</v>
      </c>
      <c r="BJ26" s="113">
        <v>0</v>
      </c>
      <c r="BK26" s="113">
        <v>0</v>
      </c>
      <c r="BL26" s="110">
        <v>0</v>
      </c>
      <c r="BM26" s="110">
        <v>0</v>
      </c>
      <c r="BN26" s="113">
        <v>0</v>
      </c>
      <c r="BO26" s="113">
        <v>0</v>
      </c>
      <c r="BP26" s="110">
        <v>0</v>
      </c>
      <c r="BQ26" s="110">
        <v>0</v>
      </c>
      <c r="BR26" s="113">
        <v>0</v>
      </c>
      <c r="BS26" s="113">
        <v>0</v>
      </c>
      <c r="BT26" s="110">
        <v>0</v>
      </c>
      <c r="BU26" s="110">
        <v>0</v>
      </c>
      <c r="BV26" s="113">
        <v>0</v>
      </c>
      <c r="BW26" s="113">
        <v>0</v>
      </c>
      <c r="BX26" s="110">
        <v>0</v>
      </c>
      <c r="BY26" s="110">
        <v>0</v>
      </c>
      <c r="BZ26" s="113">
        <v>0</v>
      </c>
      <c r="CA26" s="113">
        <v>0</v>
      </c>
      <c r="CB26" s="110">
        <v>0</v>
      </c>
      <c r="CC26" s="110">
        <v>0</v>
      </c>
      <c r="CD26" s="113">
        <v>0</v>
      </c>
      <c r="CE26" s="113">
        <v>0</v>
      </c>
      <c r="CF26" s="110">
        <v>0</v>
      </c>
      <c r="CG26" s="110">
        <v>0</v>
      </c>
      <c r="CH26" s="113">
        <v>0</v>
      </c>
      <c r="CI26" s="113">
        <v>0</v>
      </c>
      <c r="CJ26" s="110">
        <v>0</v>
      </c>
      <c r="CK26" s="110">
        <v>0</v>
      </c>
      <c r="CL26" s="113">
        <v>0</v>
      </c>
      <c r="CM26" s="113">
        <v>0</v>
      </c>
      <c r="CN26" s="110">
        <v>0</v>
      </c>
      <c r="CO26" s="110">
        <v>0</v>
      </c>
      <c r="CP26" s="113">
        <v>0</v>
      </c>
      <c r="CQ26" s="113">
        <v>0</v>
      </c>
      <c r="CR26" s="110">
        <v>0</v>
      </c>
      <c r="CS26" s="110">
        <v>0</v>
      </c>
      <c r="CT26" s="113">
        <v>0</v>
      </c>
      <c r="CU26" s="113">
        <v>0</v>
      </c>
      <c r="CV26" s="110">
        <v>0</v>
      </c>
      <c r="CW26" s="110">
        <v>0</v>
      </c>
      <c r="CX26" s="113">
        <v>0</v>
      </c>
      <c r="CY26" s="113">
        <v>0</v>
      </c>
      <c r="CZ26" s="110">
        <v>0</v>
      </c>
      <c r="DA26" s="110">
        <v>0</v>
      </c>
      <c r="DB26" s="113">
        <v>0</v>
      </c>
      <c r="DC26" s="113">
        <v>0</v>
      </c>
      <c r="DD26" s="110">
        <v>0</v>
      </c>
      <c r="DE26" s="110">
        <v>0</v>
      </c>
      <c r="DF26" s="113">
        <v>0</v>
      </c>
      <c r="DG26" s="113">
        <v>0</v>
      </c>
      <c r="DH26" s="110">
        <v>0</v>
      </c>
      <c r="DI26" s="110">
        <v>0</v>
      </c>
      <c r="DJ26" s="113">
        <v>0</v>
      </c>
      <c r="DK26" s="113">
        <v>0</v>
      </c>
      <c r="DL26" s="110">
        <v>0</v>
      </c>
      <c r="DM26" s="110">
        <v>0</v>
      </c>
      <c r="DN26" s="113">
        <v>0</v>
      </c>
      <c r="DO26" s="113">
        <v>0</v>
      </c>
      <c r="DP26" s="110">
        <v>0</v>
      </c>
      <c r="DQ26" s="110">
        <v>0</v>
      </c>
      <c r="DR26" s="113">
        <v>0</v>
      </c>
      <c r="DS26" s="113">
        <v>0</v>
      </c>
      <c r="DT26" s="110">
        <v>0</v>
      </c>
      <c r="DU26" s="110">
        <v>0</v>
      </c>
    </row>
    <row r="27" spans="1:125" s="112" customFormat="1" ht="12.75" customHeight="1">
      <c r="A27" s="108" t="s">
        <v>500</v>
      </c>
      <c r="B27" s="109">
        <v>21000</v>
      </c>
      <c r="C27" s="108" t="s">
        <v>440</v>
      </c>
      <c r="D27" s="110">
        <f t="shared" si="0"/>
        <v>4477121</v>
      </c>
      <c r="E27" s="110">
        <f t="shared" si="1"/>
        <v>1484106</v>
      </c>
      <c r="F27" s="113">
        <v>9</v>
      </c>
      <c r="G27" s="113">
        <v>9</v>
      </c>
      <c r="H27" s="110">
        <v>1504610</v>
      </c>
      <c r="I27" s="110">
        <v>579414</v>
      </c>
      <c r="J27" s="113">
        <v>9</v>
      </c>
      <c r="K27" s="113">
        <v>9</v>
      </c>
      <c r="L27" s="110">
        <v>1546307</v>
      </c>
      <c r="M27" s="110">
        <v>350299</v>
      </c>
      <c r="N27" s="113">
        <v>7</v>
      </c>
      <c r="O27" s="113">
        <v>7</v>
      </c>
      <c r="P27" s="110">
        <v>337682</v>
      </c>
      <c r="Q27" s="110">
        <v>81179</v>
      </c>
      <c r="R27" s="113">
        <v>5</v>
      </c>
      <c r="S27" s="113">
        <v>5</v>
      </c>
      <c r="T27" s="110">
        <v>191647</v>
      </c>
      <c r="U27" s="110">
        <v>108629</v>
      </c>
      <c r="V27" s="113">
        <v>5</v>
      </c>
      <c r="W27" s="113">
        <v>5</v>
      </c>
      <c r="X27" s="110">
        <v>124027</v>
      </c>
      <c r="Y27" s="110">
        <v>32338</v>
      </c>
      <c r="Z27" s="113">
        <v>4</v>
      </c>
      <c r="AA27" s="113">
        <v>4</v>
      </c>
      <c r="AB27" s="110">
        <v>118339</v>
      </c>
      <c r="AC27" s="110">
        <v>32173</v>
      </c>
      <c r="AD27" s="113">
        <v>4</v>
      </c>
      <c r="AE27" s="113">
        <v>4</v>
      </c>
      <c r="AF27" s="110">
        <v>157401</v>
      </c>
      <c r="AG27" s="110">
        <v>85311</v>
      </c>
      <c r="AH27" s="113">
        <v>4</v>
      </c>
      <c r="AI27" s="113">
        <v>4</v>
      </c>
      <c r="AJ27" s="110">
        <v>189196</v>
      </c>
      <c r="AK27" s="110">
        <v>113364</v>
      </c>
      <c r="AL27" s="113">
        <v>3</v>
      </c>
      <c r="AM27" s="113">
        <v>3</v>
      </c>
      <c r="AN27" s="110">
        <v>90939</v>
      </c>
      <c r="AO27" s="110">
        <v>69025</v>
      </c>
      <c r="AP27" s="113">
        <v>2</v>
      </c>
      <c r="AQ27" s="113">
        <v>2</v>
      </c>
      <c r="AR27" s="110">
        <v>216973</v>
      </c>
      <c r="AS27" s="110">
        <v>32374</v>
      </c>
      <c r="AT27" s="113">
        <v>0</v>
      </c>
      <c r="AU27" s="113">
        <v>0</v>
      </c>
      <c r="AV27" s="110">
        <v>0</v>
      </c>
      <c r="AW27" s="110">
        <v>0</v>
      </c>
      <c r="AX27" s="113">
        <v>0</v>
      </c>
      <c r="AY27" s="113">
        <v>0</v>
      </c>
      <c r="AZ27" s="110">
        <v>0</v>
      </c>
      <c r="BA27" s="110">
        <v>0</v>
      </c>
      <c r="BB27" s="113">
        <v>0</v>
      </c>
      <c r="BC27" s="113">
        <v>0</v>
      </c>
      <c r="BD27" s="110">
        <v>0</v>
      </c>
      <c r="BE27" s="110">
        <v>0</v>
      </c>
      <c r="BF27" s="113">
        <v>0</v>
      </c>
      <c r="BG27" s="113">
        <v>0</v>
      </c>
      <c r="BH27" s="110">
        <v>0</v>
      </c>
      <c r="BI27" s="110">
        <v>0</v>
      </c>
      <c r="BJ27" s="113">
        <v>0</v>
      </c>
      <c r="BK27" s="113">
        <v>0</v>
      </c>
      <c r="BL27" s="110">
        <v>0</v>
      </c>
      <c r="BM27" s="110">
        <v>0</v>
      </c>
      <c r="BN27" s="113">
        <v>0</v>
      </c>
      <c r="BO27" s="113">
        <v>0</v>
      </c>
      <c r="BP27" s="110">
        <v>0</v>
      </c>
      <c r="BQ27" s="110">
        <v>0</v>
      </c>
      <c r="BR27" s="113">
        <v>0</v>
      </c>
      <c r="BS27" s="113">
        <v>0</v>
      </c>
      <c r="BT27" s="110">
        <v>0</v>
      </c>
      <c r="BU27" s="110">
        <v>0</v>
      </c>
      <c r="BV27" s="113">
        <v>0</v>
      </c>
      <c r="BW27" s="113">
        <v>0</v>
      </c>
      <c r="BX27" s="110">
        <v>0</v>
      </c>
      <c r="BY27" s="110">
        <v>0</v>
      </c>
      <c r="BZ27" s="113">
        <v>0</v>
      </c>
      <c r="CA27" s="113">
        <v>0</v>
      </c>
      <c r="CB27" s="110">
        <v>0</v>
      </c>
      <c r="CC27" s="110">
        <v>0</v>
      </c>
      <c r="CD27" s="113">
        <v>0</v>
      </c>
      <c r="CE27" s="113">
        <v>0</v>
      </c>
      <c r="CF27" s="110">
        <v>0</v>
      </c>
      <c r="CG27" s="110">
        <v>0</v>
      </c>
      <c r="CH27" s="113">
        <v>0</v>
      </c>
      <c r="CI27" s="113">
        <v>0</v>
      </c>
      <c r="CJ27" s="110">
        <v>0</v>
      </c>
      <c r="CK27" s="110">
        <v>0</v>
      </c>
      <c r="CL27" s="113">
        <v>0</v>
      </c>
      <c r="CM27" s="113">
        <v>0</v>
      </c>
      <c r="CN27" s="110">
        <v>0</v>
      </c>
      <c r="CO27" s="110">
        <v>0</v>
      </c>
      <c r="CP27" s="113">
        <v>0</v>
      </c>
      <c r="CQ27" s="113">
        <v>0</v>
      </c>
      <c r="CR27" s="110">
        <v>0</v>
      </c>
      <c r="CS27" s="110">
        <v>0</v>
      </c>
      <c r="CT27" s="113">
        <v>0</v>
      </c>
      <c r="CU27" s="113">
        <v>0</v>
      </c>
      <c r="CV27" s="110">
        <v>0</v>
      </c>
      <c r="CW27" s="110">
        <v>0</v>
      </c>
      <c r="CX27" s="113">
        <v>0</v>
      </c>
      <c r="CY27" s="113">
        <v>0</v>
      </c>
      <c r="CZ27" s="110">
        <v>0</v>
      </c>
      <c r="DA27" s="110">
        <v>0</v>
      </c>
      <c r="DB27" s="113">
        <v>0</v>
      </c>
      <c r="DC27" s="113">
        <v>0</v>
      </c>
      <c r="DD27" s="110">
        <v>0</v>
      </c>
      <c r="DE27" s="110">
        <v>0</v>
      </c>
      <c r="DF27" s="113">
        <v>0</v>
      </c>
      <c r="DG27" s="113">
        <v>0</v>
      </c>
      <c r="DH27" s="110">
        <v>0</v>
      </c>
      <c r="DI27" s="110">
        <v>0</v>
      </c>
      <c r="DJ27" s="113">
        <v>0</v>
      </c>
      <c r="DK27" s="113">
        <v>0</v>
      </c>
      <c r="DL27" s="110">
        <v>0</v>
      </c>
      <c r="DM27" s="110">
        <v>0</v>
      </c>
      <c r="DN27" s="113">
        <v>0</v>
      </c>
      <c r="DO27" s="113">
        <v>0</v>
      </c>
      <c r="DP27" s="110">
        <v>0</v>
      </c>
      <c r="DQ27" s="110">
        <v>0</v>
      </c>
      <c r="DR27" s="113">
        <v>0</v>
      </c>
      <c r="DS27" s="113">
        <v>0</v>
      </c>
      <c r="DT27" s="110">
        <v>0</v>
      </c>
      <c r="DU27" s="110">
        <v>0</v>
      </c>
    </row>
    <row r="28" spans="1:125" s="112" customFormat="1" ht="12.75" customHeight="1">
      <c r="A28" s="108" t="s">
        <v>507</v>
      </c>
      <c r="B28" s="109">
        <v>22000</v>
      </c>
      <c r="C28" s="108" t="s">
        <v>508</v>
      </c>
      <c r="D28" s="110">
        <f t="shared" si="0"/>
        <v>5690600</v>
      </c>
      <c r="E28" s="110">
        <f t="shared" si="1"/>
        <v>2328725</v>
      </c>
      <c r="F28" s="113">
        <v>15</v>
      </c>
      <c r="G28" s="113">
        <v>15</v>
      </c>
      <c r="H28" s="110">
        <v>3605473</v>
      </c>
      <c r="I28" s="110">
        <v>1283881</v>
      </c>
      <c r="J28" s="113">
        <v>15</v>
      </c>
      <c r="K28" s="113">
        <v>15</v>
      </c>
      <c r="L28" s="110">
        <v>2061563</v>
      </c>
      <c r="M28" s="110">
        <v>823794</v>
      </c>
      <c r="N28" s="113">
        <v>2</v>
      </c>
      <c r="O28" s="113">
        <v>2</v>
      </c>
      <c r="P28" s="110">
        <v>23564</v>
      </c>
      <c r="Q28" s="110">
        <v>147430</v>
      </c>
      <c r="R28" s="113">
        <v>1</v>
      </c>
      <c r="S28" s="113">
        <v>1</v>
      </c>
      <c r="T28" s="110">
        <v>0</v>
      </c>
      <c r="U28" s="110">
        <v>73620</v>
      </c>
      <c r="V28" s="113">
        <v>0</v>
      </c>
      <c r="W28" s="113">
        <v>0</v>
      </c>
      <c r="X28" s="110">
        <v>0</v>
      </c>
      <c r="Y28" s="110">
        <v>0</v>
      </c>
      <c r="Z28" s="113">
        <v>0</v>
      </c>
      <c r="AA28" s="113">
        <v>0</v>
      </c>
      <c r="AB28" s="110">
        <v>0</v>
      </c>
      <c r="AC28" s="110">
        <v>0</v>
      </c>
      <c r="AD28" s="113">
        <v>0</v>
      </c>
      <c r="AE28" s="113">
        <v>0</v>
      </c>
      <c r="AF28" s="110">
        <v>0</v>
      </c>
      <c r="AG28" s="110">
        <v>0</v>
      </c>
      <c r="AH28" s="113">
        <v>0</v>
      </c>
      <c r="AI28" s="113">
        <v>0</v>
      </c>
      <c r="AJ28" s="110">
        <v>0</v>
      </c>
      <c r="AK28" s="110">
        <v>0</v>
      </c>
      <c r="AL28" s="113">
        <v>0</v>
      </c>
      <c r="AM28" s="113">
        <v>0</v>
      </c>
      <c r="AN28" s="110">
        <v>0</v>
      </c>
      <c r="AO28" s="110">
        <v>0</v>
      </c>
      <c r="AP28" s="113">
        <v>0</v>
      </c>
      <c r="AQ28" s="113">
        <v>0</v>
      </c>
      <c r="AR28" s="110">
        <v>0</v>
      </c>
      <c r="AS28" s="110">
        <v>0</v>
      </c>
      <c r="AT28" s="113">
        <v>0</v>
      </c>
      <c r="AU28" s="113">
        <v>0</v>
      </c>
      <c r="AV28" s="110">
        <v>0</v>
      </c>
      <c r="AW28" s="110">
        <v>0</v>
      </c>
      <c r="AX28" s="113">
        <v>0</v>
      </c>
      <c r="AY28" s="113">
        <v>0</v>
      </c>
      <c r="AZ28" s="110">
        <v>0</v>
      </c>
      <c r="BA28" s="110">
        <v>0</v>
      </c>
      <c r="BB28" s="113">
        <v>0</v>
      </c>
      <c r="BC28" s="113">
        <v>0</v>
      </c>
      <c r="BD28" s="110">
        <v>0</v>
      </c>
      <c r="BE28" s="110">
        <v>0</v>
      </c>
      <c r="BF28" s="113">
        <v>0</v>
      </c>
      <c r="BG28" s="113">
        <v>0</v>
      </c>
      <c r="BH28" s="110">
        <v>0</v>
      </c>
      <c r="BI28" s="110">
        <v>0</v>
      </c>
      <c r="BJ28" s="113">
        <v>0</v>
      </c>
      <c r="BK28" s="113">
        <v>0</v>
      </c>
      <c r="BL28" s="110">
        <v>0</v>
      </c>
      <c r="BM28" s="110">
        <v>0</v>
      </c>
      <c r="BN28" s="113">
        <v>0</v>
      </c>
      <c r="BO28" s="113">
        <v>0</v>
      </c>
      <c r="BP28" s="110">
        <v>0</v>
      </c>
      <c r="BQ28" s="110">
        <v>0</v>
      </c>
      <c r="BR28" s="113">
        <v>0</v>
      </c>
      <c r="BS28" s="113">
        <v>0</v>
      </c>
      <c r="BT28" s="110">
        <v>0</v>
      </c>
      <c r="BU28" s="110">
        <v>0</v>
      </c>
      <c r="BV28" s="113">
        <v>0</v>
      </c>
      <c r="BW28" s="113">
        <v>0</v>
      </c>
      <c r="BX28" s="110">
        <v>0</v>
      </c>
      <c r="BY28" s="110">
        <v>0</v>
      </c>
      <c r="BZ28" s="113">
        <v>0</v>
      </c>
      <c r="CA28" s="113">
        <v>0</v>
      </c>
      <c r="CB28" s="110">
        <v>0</v>
      </c>
      <c r="CC28" s="110">
        <v>0</v>
      </c>
      <c r="CD28" s="113">
        <v>0</v>
      </c>
      <c r="CE28" s="113">
        <v>0</v>
      </c>
      <c r="CF28" s="110">
        <v>0</v>
      </c>
      <c r="CG28" s="110">
        <v>0</v>
      </c>
      <c r="CH28" s="113">
        <v>0</v>
      </c>
      <c r="CI28" s="113">
        <v>0</v>
      </c>
      <c r="CJ28" s="110">
        <v>0</v>
      </c>
      <c r="CK28" s="110">
        <v>0</v>
      </c>
      <c r="CL28" s="113">
        <v>0</v>
      </c>
      <c r="CM28" s="113">
        <v>0</v>
      </c>
      <c r="CN28" s="110">
        <v>0</v>
      </c>
      <c r="CO28" s="110">
        <v>0</v>
      </c>
      <c r="CP28" s="113">
        <v>0</v>
      </c>
      <c r="CQ28" s="113">
        <v>0</v>
      </c>
      <c r="CR28" s="110">
        <v>0</v>
      </c>
      <c r="CS28" s="110">
        <v>0</v>
      </c>
      <c r="CT28" s="113">
        <v>0</v>
      </c>
      <c r="CU28" s="113">
        <v>0</v>
      </c>
      <c r="CV28" s="110">
        <v>0</v>
      </c>
      <c r="CW28" s="110">
        <v>0</v>
      </c>
      <c r="CX28" s="113">
        <v>0</v>
      </c>
      <c r="CY28" s="113">
        <v>0</v>
      </c>
      <c r="CZ28" s="110">
        <v>0</v>
      </c>
      <c r="DA28" s="110">
        <v>0</v>
      </c>
      <c r="DB28" s="113">
        <v>0</v>
      </c>
      <c r="DC28" s="113">
        <v>0</v>
      </c>
      <c r="DD28" s="110">
        <v>0</v>
      </c>
      <c r="DE28" s="110">
        <v>0</v>
      </c>
      <c r="DF28" s="113">
        <v>0</v>
      </c>
      <c r="DG28" s="113">
        <v>0</v>
      </c>
      <c r="DH28" s="110">
        <v>0</v>
      </c>
      <c r="DI28" s="110">
        <v>0</v>
      </c>
      <c r="DJ28" s="113">
        <v>0</v>
      </c>
      <c r="DK28" s="113">
        <v>0</v>
      </c>
      <c r="DL28" s="110">
        <v>0</v>
      </c>
      <c r="DM28" s="110">
        <v>0</v>
      </c>
      <c r="DN28" s="113">
        <v>0</v>
      </c>
      <c r="DO28" s="113">
        <v>0</v>
      </c>
      <c r="DP28" s="110">
        <v>0</v>
      </c>
      <c r="DQ28" s="110">
        <v>0</v>
      </c>
      <c r="DR28" s="113">
        <v>0</v>
      </c>
      <c r="DS28" s="113">
        <v>0</v>
      </c>
      <c r="DT28" s="110">
        <v>0</v>
      </c>
      <c r="DU28" s="110">
        <v>0</v>
      </c>
    </row>
    <row r="29" spans="1:125" s="112" customFormat="1" ht="12.75" customHeight="1">
      <c r="A29" s="108" t="s">
        <v>515</v>
      </c>
      <c r="B29" s="109">
        <v>23000</v>
      </c>
      <c r="C29" s="108" t="s">
        <v>379</v>
      </c>
      <c r="D29" s="110">
        <f t="shared" si="0"/>
        <v>15156964</v>
      </c>
      <c r="E29" s="110">
        <f t="shared" si="1"/>
        <v>3066958</v>
      </c>
      <c r="F29" s="113">
        <v>21</v>
      </c>
      <c r="G29" s="113">
        <v>21</v>
      </c>
      <c r="H29" s="110">
        <v>7087223</v>
      </c>
      <c r="I29" s="110">
        <v>1552207</v>
      </c>
      <c r="J29" s="113">
        <v>21</v>
      </c>
      <c r="K29" s="113">
        <v>21</v>
      </c>
      <c r="L29" s="110">
        <v>4563775</v>
      </c>
      <c r="M29" s="110">
        <v>901975</v>
      </c>
      <c r="N29" s="113">
        <v>10</v>
      </c>
      <c r="O29" s="113">
        <v>10</v>
      </c>
      <c r="P29" s="110">
        <v>1520346</v>
      </c>
      <c r="Q29" s="110">
        <v>245254</v>
      </c>
      <c r="R29" s="113">
        <v>6</v>
      </c>
      <c r="S29" s="113">
        <v>6</v>
      </c>
      <c r="T29" s="110">
        <v>1509854</v>
      </c>
      <c r="U29" s="110">
        <v>168507</v>
      </c>
      <c r="V29" s="113">
        <v>3</v>
      </c>
      <c r="W29" s="113">
        <v>3</v>
      </c>
      <c r="X29" s="110">
        <v>206012</v>
      </c>
      <c r="Y29" s="110">
        <v>111363</v>
      </c>
      <c r="Z29" s="113">
        <v>1</v>
      </c>
      <c r="AA29" s="113">
        <v>1</v>
      </c>
      <c r="AB29" s="110">
        <v>226746</v>
      </c>
      <c r="AC29" s="110">
        <v>61802</v>
      </c>
      <c r="AD29" s="113">
        <v>1</v>
      </c>
      <c r="AE29" s="113">
        <v>1</v>
      </c>
      <c r="AF29" s="110">
        <v>43008</v>
      </c>
      <c r="AG29" s="110">
        <v>25850</v>
      </c>
      <c r="AH29" s="113">
        <v>0</v>
      </c>
      <c r="AI29" s="113">
        <v>0</v>
      </c>
      <c r="AJ29" s="110">
        <v>0</v>
      </c>
      <c r="AK29" s="110">
        <v>0</v>
      </c>
      <c r="AL29" s="113">
        <v>0</v>
      </c>
      <c r="AM29" s="113">
        <v>0</v>
      </c>
      <c r="AN29" s="110">
        <v>0</v>
      </c>
      <c r="AO29" s="110">
        <v>0</v>
      </c>
      <c r="AP29" s="113">
        <v>0</v>
      </c>
      <c r="AQ29" s="113">
        <v>0</v>
      </c>
      <c r="AR29" s="110">
        <v>0</v>
      </c>
      <c r="AS29" s="110">
        <v>0</v>
      </c>
      <c r="AT29" s="113">
        <v>0</v>
      </c>
      <c r="AU29" s="113">
        <v>0</v>
      </c>
      <c r="AV29" s="110">
        <v>0</v>
      </c>
      <c r="AW29" s="110">
        <v>0</v>
      </c>
      <c r="AX29" s="113">
        <v>0</v>
      </c>
      <c r="AY29" s="113">
        <v>0</v>
      </c>
      <c r="AZ29" s="110">
        <v>0</v>
      </c>
      <c r="BA29" s="110">
        <v>0</v>
      </c>
      <c r="BB29" s="113">
        <v>0</v>
      </c>
      <c r="BC29" s="113">
        <v>0</v>
      </c>
      <c r="BD29" s="110">
        <v>0</v>
      </c>
      <c r="BE29" s="110">
        <v>0</v>
      </c>
      <c r="BF29" s="113">
        <v>0</v>
      </c>
      <c r="BG29" s="113">
        <v>0</v>
      </c>
      <c r="BH29" s="110">
        <v>0</v>
      </c>
      <c r="BI29" s="110">
        <v>0</v>
      </c>
      <c r="BJ29" s="113">
        <v>0</v>
      </c>
      <c r="BK29" s="113">
        <v>0</v>
      </c>
      <c r="BL29" s="110">
        <v>0</v>
      </c>
      <c r="BM29" s="110">
        <v>0</v>
      </c>
      <c r="BN29" s="113">
        <v>0</v>
      </c>
      <c r="BO29" s="113">
        <v>0</v>
      </c>
      <c r="BP29" s="110">
        <v>0</v>
      </c>
      <c r="BQ29" s="110">
        <v>0</v>
      </c>
      <c r="BR29" s="113">
        <v>0</v>
      </c>
      <c r="BS29" s="113">
        <v>0</v>
      </c>
      <c r="BT29" s="110">
        <v>0</v>
      </c>
      <c r="BU29" s="110">
        <v>0</v>
      </c>
      <c r="BV29" s="113">
        <v>0</v>
      </c>
      <c r="BW29" s="113">
        <v>0</v>
      </c>
      <c r="BX29" s="110">
        <v>0</v>
      </c>
      <c r="BY29" s="110">
        <v>0</v>
      </c>
      <c r="BZ29" s="113">
        <v>0</v>
      </c>
      <c r="CA29" s="113">
        <v>0</v>
      </c>
      <c r="CB29" s="110">
        <v>0</v>
      </c>
      <c r="CC29" s="110">
        <v>0</v>
      </c>
      <c r="CD29" s="113">
        <v>0</v>
      </c>
      <c r="CE29" s="113">
        <v>0</v>
      </c>
      <c r="CF29" s="110">
        <v>0</v>
      </c>
      <c r="CG29" s="110">
        <v>0</v>
      </c>
      <c r="CH29" s="113">
        <v>0</v>
      </c>
      <c r="CI29" s="113">
        <v>0</v>
      </c>
      <c r="CJ29" s="110">
        <v>0</v>
      </c>
      <c r="CK29" s="110">
        <v>0</v>
      </c>
      <c r="CL29" s="113">
        <v>0</v>
      </c>
      <c r="CM29" s="113">
        <v>0</v>
      </c>
      <c r="CN29" s="110">
        <v>0</v>
      </c>
      <c r="CO29" s="110">
        <v>0</v>
      </c>
      <c r="CP29" s="113">
        <v>0</v>
      </c>
      <c r="CQ29" s="113">
        <v>0</v>
      </c>
      <c r="CR29" s="110">
        <v>0</v>
      </c>
      <c r="CS29" s="110">
        <v>0</v>
      </c>
      <c r="CT29" s="113">
        <v>0</v>
      </c>
      <c r="CU29" s="113">
        <v>0</v>
      </c>
      <c r="CV29" s="110">
        <v>0</v>
      </c>
      <c r="CW29" s="110">
        <v>0</v>
      </c>
      <c r="CX29" s="113">
        <v>0</v>
      </c>
      <c r="CY29" s="113">
        <v>0</v>
      </c>
      <c r="CZ29" s="110">
        <v>0</v>
      </c>
      <c r="DA29" s="110">
        <v>0</v>
      </c>
      <c r="DB29" s="113">
        <v>0</v>
      </c>
      <c r="DC29" s="113">
        <v>0</v>
      </c>
      <c r="DD29" s="110">
        <v>0</v>
      </c>
      <c r="DE29" s="110">
        <v>0</v>
      </c>
      <c r="DF29" s="113">
        <v>0</v>
      </c>
      <c r="DG29" s="113">
        <v>0</v>
      </c>
      <c r="DH29" s="110">
        <v>0</v>
      </c>
      <c r="DI29" s="110">
        <v>0</v>
      </c>
      <c r="DJ29" s="113">
        <v>0</v>
      </c>
      <c r="DK29" s="113">
        <v>0</v>
      </c>
      <c r="DL29" s="110">
        <v>0</v>
      </c>
      <c r="DM29" s="110">
        <v>0</v>
      </c>
      <c r="DN29" s="113">
        <v>0</v>
      </c>
      <c r="DO29" s="113">
        <v>0</v>
      </c>
      <c r="DP29" s="110">
        <v>0</v>
      </c>
      <c r="DQ29" s="110">
        <v>0</v>
      </c>
      <c r="DR29" s="113">
        <v>0</v>
      </c>
      <c r="DS29" s="113">
        <v>0</v>
      </c>
      <c r="DT29" s="110">
        <v>0</v>
      </c>
      <c r="DU29" s="110">
        <v>0</v>
      </c>
    </row>
    <row r="30" spans="1:125" s="112" customFormat="1" ht="12.75" customHeight="1">
      <c r="A30" s="108" t="s">
        <v>522</v>
      </c>
      <c r="B30" s="109">
        <v>24000</v>
      </c>
      <c r="C30" s="108" t="s">
        <v>479</v>
      </c>
      <c r="D30" s="110">
        <f t="shared" si="0"/>
        <v>4899419</v>
      </c>
      <c r="E30" s="110">
        <f t="shared" si="1"/>
        <v>2217375</v>
      </c>
      <c r="F30" s="113">
        <v>11</v>
      </c>
      <c r="G30" s="113">
        <v>11</v>
      </c>
      <c r="H30" s="110">
        <v>3207785</v>
      </c>
      <c r="I30" s="110">
        <v>1298262</v>
      </c>
      <c r="J30" s="113">
        <v>11</v>
      </c>
      <c r="K30" s="113">
        <v>11</v>
      </c>
      <c r="L30" s="110">
        <v>960275</v>
      </c>
      <c r="M30" s="110">
        <v>713714</v>
      </c>
      <c r="N30" s="113">
        <v>8</v>
      </c>
      <c r="O30" s="113">
        <v>8</v>
      </c>
      <c r="P30" s="110">
        <v>471005</v>
      </c>
      <c r="Q30" s="110">
        <v>170557</v>
      </c>
      <c r="R30" s="113">
        <v>4</v>
      </c>
      <c r="S30" s="113">
        <v>4</v>
      </c>
      <c r="T30" s="110">
        <v>260354</v>
      </c>
      <c r="U30" s="110">
        <v>34842</v>
      </c>
      <c r="V30" s="113">
        <v>0</v>
      </c>
      <c r="W30" s="113">
        <v>0</v>
      </c>
      <c r="X30" s="110">
        <v>0</v>
      </c>
      <c r="Y30" s="110">
        <v>0</v>
      </c>
      <c r="Z30" s="113">
        <v>0</v>
      </c>
      <c r="AA30" s="113">
        <v>0</v>
      </c>
      <c r="AB30" s="110">
        <v>0</v>
      </c>
      <c r="AC30" s="110">
        <v>0</v>
      </c>
      <c r="AD30" s="113">
        <v>0</v>
      </c>
      <c r="AE30" s="113">
        <v>0</v>
      </c>
      <c r="AF30" s="110">
        <v>0</v>
      </c>
      <c r="AG30" s="110">
        <v>0</v>
      </c>
      <c r="AH30" s="113">
        <v>0</v>
      </c>
      <c r="AI30" s="113">
        <v>0</v>
      </c>
      <c r="AJ30" s="110">
        <v>0</v>
      </c>
      <c r="AK30" s="110">
        <v>0</v>
      </c>
      <c r="AL30" s="113">
        <v>0</v>
      </c>
      <c r="AM30" s="113">
        <v>0</v>
      </c>
      <c r="AN30" s="110">
        <v>0</v>
      </c>
      <c r="AO30" s="110">
        <v>0</v>
      </c>
      <c r="AP30" s="113">
        <v>0</v>
      </c>
      <c r="AQ30" s="113">
        <v>0</v>
      </c>
      <c r="AR30" s="110">
        <v>0</v>
      </c>
      <c r="AS30" s="110">
        <v>0</v>
      </c>
      <c r="AT30" s="113">
        <v>0</v>
      </c>
      <c r="AU30" s="113">
        <v>0</v>
      </c>
      <c r="AV30" s="110">
        <v>0</v>
      </c>
      <c r="AW30" s="110">
        <v>0</v>
      </c>
      <c r="AX30" s="113">
        <v>0</v>
      </c>
      <c r="AY30" s="113">
        <v>0</v>
      </c>
      <c r="AZ30" s="110">
        <v>0</v>
      </c>
      <c r="BA30" s="110">
        <v>0</v>
      </c>
      <c r="BB30" s="113">
        <v>0</v>
      </c>
      <c r="BC30" s="113">
        <v>0</v>
      </c>
      <c r="BD30" s="110">
        <v>0</v>
      </c>
      <c r="BE30" s="110">
        <v>0</v>
      </c>
      <c r="BF30" s="113">
        <v>0</v>
      </c>
      <c r="BG30" s="113">
        <v>0</v>
      </c>
      <c r="BH30" s="110">
        <v>0</v>
      </c>
      <c r="BI30" s="110">
        <v>0</v>
      </c>
      <c r="BJ30" s="113">
        <v>0</v>
      </c>
      <c r="BK30" s="113">
        <v>0</v>
      </c>
      <c r="BL30" s="110">
        <v>0</v>
      </c>
      <c r="BM30" s="110">
        <v>0</v>
      </c>
      <c r="BN30" s="113">
        <v>0</v>
      </c>
      <c r="BO30" s="113">
        <v>0</v>
      </c>
      <c r="BP30" s="110">
        <v>0</v>
      </c>
      <c r="BQ30" s="110">
        <v>0</v>
      </c>
      <c r="BR30" s="113">
        <v>0</v>
      </c>
      <c r="BS30" s="113">
        <v>0</v>
      </c>
      <c r="BT30" s="110">
        <v>0</v>
      </c>
      <c r="BU30" s="110">
        <v>0</v>
      </c>
      <c r="BV30" s="113">
        <v>0</v>
      </c>
      <c r="BW30" s="113">
        <v>0</v>
      </c>
      <c r="BX30" s="110">
        <v>0</v>
      </c>
      <c r="BY30" s="110">
        <v>0</v>
      </c>
      <c r="BZ30" s="113">
        <v>0</v>
      </c>
      <c r="CA30" s="113">
        <v>0</v>
      </c>
      <c r="CB30" s="110">
        <v>0</v>
      </c>
      <c r="CC30" s="110">
        <v>0</v>
      </c>
      <c r="CD30" s="113">
        <v>0</v>
      </c>
      <c r="CE30" s="113">
        <v>0</v>
      </c>
      <c r="CF30" s="110">
        <v>0</v>
      </c>
      <c r="CG30" s="110">
        <v>0</v>
      </c>
      <c r="CH30" s="113">
        <v>0</v>
      </c>
      <c r="CI30" s="113">
        <v>0</v>
      </c>
      <c r="CJ30" s="110">
        <v>0</v>
      </c>
      <c r="CK30" s="110">
        <v>0</v>
      </c>
      <c r="CL30" s="113">
        <v>0</v>
      </c>
      <c r="CM30" s="113">
        <v>0</v>
      </c>
      <c r="CN30" s="110">
        <v>0</v>
      </c>
      <c r="CO30" s="110">
        <v>0</v>
      </c>
      <c r="CP30" s="113">
        <v>0</v>
      </c>
      <c r="CQ30" s="113">
        <v>0</v>
      </c>
      <c r="CR30" s="110">
        <v>0</v>
      </c>
      <c r="CS30" s="110">
        <v>0</v>
      </c>
      <c r="CT30" s="113">
        <v>0</v>
      </c>
      <c r="CU30" s="113">
        <v>0</v>
      </c>
      <c r="CV30" s="110">
        <v>0</v>
      </c>
      <c r="CW30" s="110">
        <v>0</v>
      </c>
      <c r="CX30" s="113">
        <v>0</v>
      </c>
      <c r="CY30" s="113">
        <v>0</v>
      </c>
      <c r="CZ30" s="110">
        <v>0</v>
      </c>
      <c r="DA30" s="110">
        <v>0</v>
      </c>
      <c r="DB30" s="113">
        <v>0</v>
      </c>
      <c r="DC30" s="113">
        <v>0</v>
      </c>
      <c r="DD30" s="110">
        <v>0</v>
      </c>
      <c r="DE30" s="110">
        <v>0</v>
      </c>
      <c r="DF30" s="113">
        <v>0</v>
      </c>
      <c r="DG30" s="113">
        <v>0</v>
      </c>
      <c r="DH30" s="110">
        <v>0</v>
      </c>
      <c r="DI30" s="110">
        <v>0</v>
      </c>
      <c r="DJ30" s="113">
        <v>0</v>
      </c>
      <c r="DK30" s="113">
        <v>0</v>
      </c>
      <c r="DL30" s="110">
        <v>0</v>
      </c>
      <c r="DM30" s="110">
        <v>0</v>
      </c>
      <c r="DN30" s="113">
        <v>0</v>
      </c>
      <c r="DO30" s="113">
        <v>0</v>
      </c>
      <c r="DP30" s="110">
        <v>0</v>
      </c>
      <c r="DQ30" s="110">
        <v>0</v>
      </c>
      <c r="DR30" s="113">
        <v>0</v>
      </c>
      <c r="DS30" s="113">
        <v>0</v>
      </c>
      <c r="DT30" s="110">
        <v>0</v>
      </c>
      <c r="DU30" s="110">
        <v>0</v>
      </c>
    </row>
    <row r="31" spans="1:125" s="112" customFormat="1" ht="12.75" customHeight="1">
      <c r="A31" s="108" t="s">
        <v>530</v>
      </c>
      <c r="B31" s="109">
        <v>25000</v>
      </c>
      <c r="C31" s="108" t="s">
        <v>390</v>
      </c>
      <c r="D31" s="110">
        <f t="shared" si="0"/>
        <v>3019011</v>
      </c>
      <c r="E31" s="110">
        <f t="shared" si="1"/>
        <v>1108713</v>
      </c>
      <c r="F31" s="113">
        <v>8</v>
      </c>
      <c r="G31" s="113">
        <v>8</v>
      </c>
      <c r="H31" s="110">
        <v>2036315</v>
      </c>
      <c r="I31" s="110">
        <v>647475</v>
      </c>
      <c r="J31" s="113">
        <v>8</v>
      </c>
      <c r="K31" s="113">
        <v>8</v>
      </c>
      <c r="L31" s="110">
        <v>754948</v>
      </c>
      <c r="M31" s="110">
        <v>252482</v>
      </c>
      <c r="N31" s="113">
        <v>5</v>
      </c>
      <c r="O31" s="113">
        <v>5</v>
      </c>
      <c r="P31" s="110">
        <v>121565</v>
      </c>
      <c r="Q31" s="110">
        <v>112243</v>
      </c>
      <c r="R31" s="113">
        <v>3</v>
      </c>
      <c r="S31" s="113">
        <v>3</v>
      </c>
      <c r="T31" s="110">
        <v>51974</v>
      </c>
      <c r="U31" s="110">
        <v>68425</v>
      </c>
      <c r="V31" s="113">
        <v>2</v>
      </c>
      <c r="W31" s="113">
        <v>2</v>
      </c>
      <c r="X31" s="110">
        <v>54209</v>
      </c>
      <c r="Y31" s="110">
        <v>28088</v>
      </c>
      <c r="Z31" s="113">
        <v>0</v>
      </c>
      <c r="AA31" s="113">
        <v>0</v>
      </c>
      <c r="AB31" s="110">
        <v>0</v>
      </c>
      <c r="AC31" s="110">
        <v>0</v>
      </c>
      <c r="AD31" s="113">
        <v>0</v>
      </c>
      <c r="AE31" s="113">
        <v>0</v>
      </c>
      <c r="AF31" s="110">
        <v>0</v>
      </c>
      <c r="AG31" s="110">
        <v>0</v>
      </c>
      <c r="AH31" s="113">
        <v>0</v>
      </c>
      <c r="AI31" s="113">
        <v>0</v>
      </c>
      <c r="AJ31" s="110">
        <v>0</v>
      </c>
      <c r="AK31" s="110">
        <v>0</v>
      </c>
      <c r="AL31" s="113">
        <v>0</v>
      </c>
      <c r="AM31" s="113">
        <v>0</v>
      </c>
      <c r="AN31" s="110">
        <v>0</v>
      </c>
      <c r="AO31" s="110">
        <v>0</v>
      </c>
      <c r="AP31" s="113">
        <v>0</v>
      </c>
      <c r="AQ31" s="113">
        <v>0</v>
      </c>
      <c r="AR31" s="110">
        <v>0</v>
      </c>
      <c r="AS31" s="110">
        <v>0</v>
      </c>
      <c r="AT31" s="113">
        <v>0</v>
      </c>
      <c r="AU31" s="113">
        <v>0</v>
      </c>
      <c r="AV31" s="110">
        <v>0</v>
      </c>
      <c r="AW31" s="110">
        <v>0</v>
      </c>
      <c r="AX31" s="113">
        <v>0</v>
      </c>
      <c r="AY31" s="113">
        <v>0</v>
      </c>
      <c r="AZ31" s="110">
        <v>0</v>
      </c>
      <c r="BA31" s="110">
        <v>0</v>
      </c>
      <c r="BB31" s="113">
        <v>0</v>
      </c>
      <c r="BC31" s="113">
        <v>0</v>
      </c>
      <c r="BD31" s="110">
        <v>0</v>
      </c>
      <c r="BE31" s="110">
        <v>0</v>
      </c>
      <c r="BF31" s="113">
        <v>0</v>
      </c>
      <c r="BG31" s="113">
        <v>0</v>
      </c>
      <c r="BH31" s="110">
        <v>0</v>
      </c>
      <c r="BI31" s="110">
        <v>0</v>
      </c>
      <c r="BJ31" s="113">
        <v>0</v>
      </c>
      <c r="BK31" s="113">
        <v>0</v>
      </c>
      <c r="BL31" s="110">
        <v>0</v>
      </c>
      <c r="BM31" s="110">
        <v>0</v>
      </c>
      <c r="BN31" s="113">
        <v>0</v>
      </c>
      <c r="BO31" s="113">
        <v>0</v>
      </c>
      <c r="BP31" s="110">
        <v>0</v>
      </c>
      <c r="BQ31" s="110">
        <v>0</v>
      </c>
      <c r="BR31" s="113">
        <v>0</v>
      </c>
      <c r="BS31" s="113">
        <v>0</v>
      </c>
      <c r="BT31" s="110">
        <v>0</v>
      </c>
      <c r="BU31" s="110">
        <v>0</v>
      </c>
      <c r="BV31" s="113">
        <v>0</v>
      </c>
      <c r="BW31" s="113">
        <v>0</v>
      </c>
      <c r="BX31" s="110">
        <v>0</v>
      </c>
      <c r="BY31" s="110">
        <v>0</v>
      </c>
      <c r="BZ31" s="113">
        <v>0</v>
      </c>
      <c r="CA31" s="113">
        <v>0</v>
      </c>
      <c r="CB31" s="110">
        <v>0</v>
      </c>
      <c r="CC31" s="110">
        <v>0</v>
      </c>
      <c r="CD31" s="113">
        <v>0</v>
      </c>
      <c r="CE31" s="113">
        <v>0</v>
      </c>
      <c r="CF31" s="110">
        <v>0</v>
      </c>
      <c r="CG31" s="110">
        <v>0</v>
      </c>
      <c r="CH31" s="113">
        <v>0</v>
      </c>
      <c r="CI31" s="113">
        <v>0</v>
      </c>
      <c r="CJ31" s="110">
        <v>0</v>
      </c>
      <c r="CK31" s="110">
        <v>0</v>
      </c>
      <c r="CL31" s="113">
        <v>0</v>
      </c>
      <c r="CM31" s="113">
        <v>0</v>
      </c>
      <c r="CN31" s="110">
        <v>0</v>
      </c>
      <c r="CO31" s="110">
        <v>0</v>
      </c>
      <c r="CP31" s="113">
        <v>0</v>
      </c>
      <c r="CQ31" s="113">
        <v>0</v>
      </c>
      <c r="CR31" s="110">
        <v>0</v>
      </c>
      <c r="CS31" s="110">
        <v>0</v>
      </c>
      <c r="CT31" s="113">
        <v>0</v>
      </c>
      <c r="CU31" s="113">
        <v>0</v>
      </c>
      <c r="CV31" s="110">
        <v>0</v>
      </c>
      <c r="CW31" s="110">
        <v>0</v>
      </c>
      <c r="CX31" s="113">
        <v>0</v>
      </c>
      <c r="CY31" s="113">
        <v>0</v>
      </c>
      <c r="CZ31" s="110">
        <v>0</v>
      </c>
      <c r="DA31" s="110">
        <v>0</v>
      </c>
      <c r="DB31" s="113">
        <v>0</v>
      </c>
      <c r="DC31" s="113">
        <v>0</v>
      </c>
      <c r="DD31" s="110">
        <v>0</v>
      </c>
      <c r="DE31" s="110">
        <v>0</v>
      </c>
      <c r="DF31" s="113">
        <v>0</v>
      </c>
      <c r="DG31" s="113">
        <v>0</v>
      </c>
      <c r="DH31" s="110">
        <v>0</v>
      </c>
      <c r="DI31" s="110">
        <v>0</v>
      </c>
      <c r="DJ31" s="113">
        <v>0</v>
      </c>
      <c r="DK31" s="113">
        <v>0</v>
      </c>
      <c r="DL31" s="110">
        <v>0</v>
      </c>
      <c r="DM31" s="110">
        <v>0</v>
      </c>
      <c r="DN31" s="113">
        <v>0</v>
      </c>
      <c r="DO31" s="113">
        <v>0</v>
      </c>
      <c r="DP31" s="110">
        <v>0</v>
      </c>
      <c r="DQ31" s="110">
        <v>0</v>
      </c>
      <c r="DR31" s="113">
        <v>0</v>
      </c>
      <c r="DS31" s="113">
        <v>0</v>
      </c>
      <c r="DT31" s="110">
        <v>0</v>
      </c>
      <c r="DU31" s="110">
        <v>0</v>
      </c>
    </row>
    <row r="32" spans="1:125" s="112" customFormat="1" ht="12.75" customHeight="1">
      <c r="A32" s="108" t="s">
        <v>535</v>
      </c>
      <c r="B32" s="109">
        <v>26000</v>
      </c>
      <c r="C32" s="108" t="s">
        <v>470</v>
      </c>
      <c r="D32" s="110">
        <f t="shared" si="0"/>
        <v>5352367</v>
      </c>
      <c r="E32" s="110">
        <f t="shared" si="1"/>
        <v>1543425</v>
      </c>
      <c r="F32" s="113">
        <v>7</v>
      </c>
      <c r="G32" s="113">
        <v>7</v>
      </c>
      <c r="H32" s="110">
        <v>2440414</v>
      </c>
      <c r="I32" s="110">
        <v>837567</v>
      </c>
      <c r="J32" s="113">
        <v>7</v>
      </c>
      <c r="K32" s="113">
        <v>7</v>
      </c>
      <c r="L32" s="110">
        <v>1514448</v>
      </c>
      <c r="M32" s="110">
        <v>399060</v>
      </c>
      <c r="N32" s="113">
        <v>5</v>
      </c>
      <c r="O32" s="113">
        <v>5</v>
      </c>
      <c r="P32" s="110">
        <v>1121837</v>
      </c>
      <c r="Q32" s="110">
        <v>113734</v>
      </c>
      <c r="R32" s="113">
        <v>2</v>
      </c>
      <c r="S32" s="113">
        <v>2</v>
      </c>
      <c r="T32" s="110">
        <v>132401</v>
      </c>
      <c r="U32" s="110">
        <v>80386</v>
      </c>
      <c r="V32" s="113">
        <v>2</v>
      </c>
      <c r="W32" s="113">
        <v>2</v>
      </c>
      <c r="X32" s="110">
        <v>78077</v>
      </c>
      <c r="Y32" s="110">
        <v>84254</v>
      </c>
      <c r="Z32" s="113">
        <v>1</v>
      </c>
      <c r="AA32" s="113">
        <v>1</v>
      </c>
      <c r="AB32" s="110">
        <v>65190</v>
      </c>
      <c r="AC32" s="110">
        <v>28424</v>
      </c>
      <c r="AD32" s="113">
        <v>0</v>
      </c>
      <c r="AE32" s="113">
        <v>0</v>
      </c>
      <c r="AF32" s="110">
        <v>0</v>
      </c>
      <c r="AG32" s="110">
        <v>0</v>
      </c>
      <c r="AH32" s="113">
        <v>0</v>
      </c>
      <c r="AI32" s="113">
        <v>0</v>
      </c>
      <c r="AJ32" s="110">
        <v>0</v>
      </c>
      <c r="AK32" s="110">
        <v>0</v>
      </c>
      <c r="AL32" s="113">
        <v>0</v>
      </c>
      <c r="AM32" s="113">
        <v>0</v>
      </c>
      <c r="AN32" s="110">
        <v>0</v>
      </c>
      <c r="AO32" s="110">
        <v>0</v>
      </c>
      <c r="AP32" s="113">
        <v>0</v>
      </c>
      <c r="AQ32" s="113">
        <v>0</v>
      </c>
      <c r="AR32" s="110">
        <v>0</v>
      </c>
      <c r="AS32" s="110">
        <v>0</v>
      </c>
      <c r="AT32" s="113">
        <v>0</v>
      </c>
      <c r="AU32" s="113">
        <v>0</v>
      </c>
      <c r="AV32" s="110">
        <v>0</v>
      </c>
      <c r="AW32" s="110">
        <v>0</v>
      </c>
      <c r="AX32" s="113">
        <v>0</v>
      </c>
      <c r="AY32" s="113">
        <v>0</v>
      </c>
      <c r="AZ32" s="110">
        <v>0</v>
      </c>
      <c r="BA32" s="110">
        <v>0</v>
      </c>
      <c r="BB32" s="113">
        <v>0</v>
      </c>
      <c r="BC32" s="113">
        <v>0</v>
      </c>
      <c r="BD32" s="110">
        <v>0</v>
      </c>
      <c r="BE32" s="110">
        <v>0</v>
      </c>
      <c r="BF32" s="113">
        <v>0</v>
      </c>
      <c r="BG32" s="113">
        <v>0</v>
      </c>
      <c r="BH32" s="110">
        <v>0</v>
      </c>
      <c r="BI32" s="110">
        <v>0</v>
      </c>
      <c r="BJ32" s="113">
        <v>0</v>
      </c>
      <c r="BK32" s="113">
        <v>0</v>
      </c>
      <c r="BL32" s="110">
        <v>0</v>
      </c>
      <c r="BM32" s="110">
        <v>0</v>
      </c>
      <c r="BN32" s="113">
        <v>0</v>
      </c>
      <c r="BO32" s="113">
        <v>0</v>
      </c>
      <c r="BP32" s="110">
        <v>0</v>
      </c>
      <c r="BQ32" s="110">
        <v>0</v>
      </c>
      <c r="BR32" s="113">
        <v>0</v>
      </c>
      <c r="BS32" s="113">
        <v>0</v>
      </c>
      <c r="BT32" s="110">
        <v>0</v>
      </c>
      <c r="BU32" s="110">
        <v>0</v>
      </c>
      <c r="BV32" s="113">
        <v>0</v>
      </c>
      <c r="BW32" s="113">
        <v>0</v>
      </c>
      <c r="BX32" s="110">
        <v>0</v>
      </c>
      <c r="BY32" s="110">
        <v>0</v>
      </c>
      <c r="BZ32" s="113">
        <v>0</v>
      </c>
      <c r="CA32" s="113">
        <v>0</v>
      </c>
      <c r="CB32" s="110">
        <v>0</v>
      </c>
      <c r="CC32" s="110">
        <v>0</v>
      </c>
      <c r="CD32" s="113">
        <v>0</v>
      </c>
      <c r="CE32" s="113">
        <v>0</v>
      </c>
      <c r="CF32" s="110">
        <v>0</v>
      </c>
      <c r="CG32" s="110">
        <v>0</v>
      </c>
      <c r="CH32" s="113">
        <v>0</v>
      </c>
      <c r="CI32" s="113">
        <v>0</v>
      </c>
      <c r="CJ32" s="110">
        <v>0</v>
      </c>
      <c r="CK32" s="110">
        <v>0</v>
      </c>
      <c r="CL32" s="113">
        <v>0</v>
      </c>
      <c r="CM32" s="113">
        <v>0</v>
      </c>
      <c r="CN32" s="110">
        <v>0</v>
      </c>
      <c r="CO32" s="110">
        <v>0</v>
      </c>
      <c r="CP32" s="113">
        <v>0</v>
      </c>
      <c r="CQ32" s="113">
        <v>0</v>
      </c>
      <c r="CR32" s="110">
        <v>0</v>
      </c>
      <c r="CS32" s="110">
        <v>0</v>
      </c>
      <c r="CT32" s="113">
        <v>0</v>
      </c>
      <c r="CU32" s="113">
        <v>0</v>
      </c>
      <c r="CV32" s="110">
        <v>0</v>
      </c>
      <c r="CW32" s="110">
        <v>0</v>
      </c>
      <c r="CX32" s="113">
        <v>0</v>
      </c>
      <c r="CY32" s="113">
        <v>0</v>
      </c>
      <c r="CZ32" s="110">
        <v>0</v>
      </c>
      <c r="DA32" s="110">
        <v>0</v>
      </c>
      <c r="DB32" s="113">
        <v>0</v>
      </c>
      <c r="DC32" s="113">
        <v>0</v>
      </c>
      <c r="DD32" s="110">
        <v>0</v>
      </c>
      <c r="DE32" s="110">
        <v>0</v>
      </c>
      <c r="DF32" s="113">
        <v>0</v>
      </c>
      <c r="DG32" s="113">
        <v>0</v>
      </c>
      <c r="DH32" s="110">
        <v>0</v>
      </c>
      <c r="DI32" s="110">
        <v>0</v>
      </c>
      <c r="DJ32" s="113">
        <v>0</v>
      </c>
      <c r="DK32" s="113">
        <v>0</v>
      </c>
      <c r="DL32" s="110">
        <v>0</v>
      </c>
      <c r="DM32" s="110">
        <v>0</v>
      </c>
      <c r="DN32" s="113">
        <v>0</v>
      </c>
      <c r="DO32" s="113">
        <v>0</v>
      </c>
      <c r="DP32" s="110">
        <v>0</v>
      </c>
      <c r="DQ32" s="110">
        <v>0</v>
      </c>
      <c r="DR32" s="113">
        <v>0</v>
      </c>
      <c r="DS32" s="113">
        <v>0</v>
      </c>
      <c r="DT32" s="110">
        <v>0</v>
      </c>
      <c r="DU32" s="110">
        <v>0</v>
      </c>
    </row>
    <row r="33" spans="1:125" s="112" customFormat="1" ht="12.75" customHeight="1">
      <c r="A33" s="108" t="s">
        <v>538</v>
      </c>
      <c r="B33" s="109">
        <v>27000</v>
      </c>
      <c r="C33" s="108" t="s">
        <v>479</v>
      </c>
      <c r="D33" s="110">
        <f t="shared" si="0"/>
        <v>18911483</v>
      </c>
      <c r="E33" s="110">
        <f t="shared" si="1"/>
        <v>910306</v>
      </c>
      <c r="F33" s="113">
        <v>12</v>
      </c>
      <c r="G33" s="113">
        <v>12</v>
      </c>
      <c r="H33" s="110">
        <v>13040110</v>
      </c>
      <c r="I33" s="110">
        <v>496817</v>
      </c>
      <c r="J33" s="113">
        <v>12</v>
      </c>
      <c r="K33" s="113">
        <v>12</v>
      </c>
      <c r="L33" s="110">
        <v>4514952</v>
      </c>
      <c r="M33" s="110">
        <v>286953</v>
      </c>
      <c r="N33" s="113">
        <v>5</v>
      </c>
      <c r="O33" s="113">
        <v>5</v>
      </c>
      <c r="P33" s="110">
        <v>1180631</v>
      </c>
      <c r="Q33" s="110">
        <v>106951</v>
      </c>
      <c r="R33" s="113">
        <v>2</v>
      </c>
      <c r="S33" s="113">
        <v>2</v>
      </c>
      <c r="T33" s="110">
        <v>108760</v>
      </c>
      <c r="U33" s="110">
        <v>6280</v>
      </c>
      <c r="V33" s="113">
        <v>1</v>
      </c>
      <c r="W33" s="113">
        <v>1</v>
      </c>
      <c r="X33" s="110">
        <v>45020</v>
      </c>
      <c r="Y33" s="110">
        <v>7464</v>
      </c>
      <c r="Z33" s="113">
        <v>1</v>
      </c>
      <c r="AA33" s="113">
        <v>1</v>
      </c>
      <c r="AB33" s="110">
        <v>22010</v>
      </c>
      <c r="AC33" s="110">
        <v>5841</v>
      </c>
      <c r="AD33" s="113">
        <v>0</v>
      </c>
      <c r="AE33" s="113">
        <v>0</v>
      </c>
      <c r="AF33" s="110">
        <v>0</v>
      </c>
      <c r="AG33" s="110">
        <v>0</v>
      </c>
      <c r="AH33" s="113">
        <v>0</v>
      </c>
      <c r="AI33" s="113">
        <v>0</v>
      </c>
      <c r="AJ33" s="110">
        <v>0</v>
      </c>
      <c r="AK33" s="110">
        <v>0</v>
      </c>
      <c r="AL33" s="113">
        <v>0</v>
      </c>
      <c r="AM33" s="113">
        <v>0</v>
      </c>
      <c r="AN33" s="110">
        <v>0</v>
      </c>
      <c r="AO33" s="110">
        <v>0</v>
      </c>
      <c r="AP33" s="113">
        <v>0</v>
      </c>
      <c r="AQ33" s="113">
        <v>0</v>
      </c>
      <c r="AR33" s="110">
        <v>0</v>
      </c>
      <c r="AS33" s="110">
        <v>0</v>
      </c>
      <c r="AT33" s="113">
        <v>0</v>
      </c>
      <c r="AU33" s="113">
        <v>0</v>
      </c>
      <c r="AV33" s="110">
        <v>0</v>
      </c>
      <c r="AW33" s="110">
        <v>0</v>
      </c>
      <c r="AX33" s="113">
        <v>0</v>
      </c>
      <c r="AY33" s="113">
        <v>0</v>
      </c>
      <c r="AZ33" s="110">
        <v>0</v>
      </c>
      <c r="BA33" s="110">
        <v>0</v>
      </c>
      <c r="BB33" s="113">
        <v>0</v>
      </c>
      <c r="BC33" s="113">
        <v>0</v>
      </c>
      <c r="BD33" s="110">
        <v>0</v>
      </c>
      <c r="BE33" s="110">
        <v>0</v>
      </c>
      <c r="BF33" s="113">
        <v>0</v>
      </c>
      <c r="BG33" s="113">
        <v>0</v>
      </c>
      <c r="BH33" s="110">
        <v>0</v>
      </c>
      <c r="BI33" s="110">
        <v>0</v>
      </c>
      <c r="BJ33" s="113">
        <v>0</v>
      </c>
      <c r="BK33" s="113">
        <v>0</v>
      </c>
      <c r="BL33" s="110">
        <v>0</v>
      </c>
      <c r="BM33" s="110">
        <v>0</v>
      </c>
      <c r="BN33" s="113">
        <v>0</v>
      </c>
      <c r="BO33" s="113">
        <v>0</v>
      </c>
      <c r="BP33" s="110">
        <v>0</v>
      </c>
      <c r="BQ33" s="110">
        <v>0</v>
      </c>
      <c r="BR33" s="113">
        <v>0</v>
      </c>
      <c r="BS33" s="113">
        <v>0</v>
      </c>
      <c r="BT33" s="110">
        <v>0</v>
      </c>
      <c r="BU33" s="110">
        <v>0</v>
      </c>
      <c r="BV33" s="113">
        <v>0</v>
      </c>
      <c r="BW33" s="113">
        <v>0</v>
      </c>
      <c r="BX33" s="110">
        <v>0</v>
      </c>
      <c r="BY33" s="110">
        <v>0</v>
      </c>
      <c r="BZ33" s="113">
        <v>0</v>
      </c>
      <c r="CA33" s="113">
        <v>0</v>
      </c>
      <c r="CB33" s="110">
        <v>0</v>
      </c>
      <c r="CC33" s="110">
        <v>0</v>
      </c>
      <c r="CD33" s="113">
        <v>0</v>
      </c>
      <c r="CE33" s="113">
        <v>0</v>
      </c>
      <c r="CF33" s="110">
        <v>0</v>
      </c>
      <c r="CG33" s="110">
        <v>0</v>
      </c>
      <c r="CH33" s="113">
        <v>0</v>
      </c>
      <c r="CI33" s="113">
        <v>0</v>
      </c>
      <c r="CJ33" s="110">
        <v>0</v>
      </c>
      <c r="CK33" s="110">
        <v>0</v>
      </c>
      <c r="CL33" s="113">
        <v>0</v>
      </c>
      <c r="CM33" s="113">
        <v>0</v>
      </c>
      <c r="CN33" s="110">
        <v>0</v>
      </c>
      <c r="CO33" s="110">
        <v>0</v>
      </c>
      <c r="CP33" s="113">
        <v>0</v>
      </c>
      <c r="CQ33" s="113">
        <v>0</v>
      </c>
      <c r="CR33" s="110">
        <v>0</v>
      </c>
      <c r="CS33" s="110">
        <v>0</v>
      </c>
      <c r="CT33" s="113">
        <v>0</v>
      </c>
      <c r="CU33" s="113">
        <v>0</v>
      </c>
      <c r="CV33" s="110">
        <v>0</v>
      </c>
      <c r="CW33" s="110">
        <v>0</v>
      </c>
      <c r="CX33" s="113">
        <v>0</v>
      </c>
      <c r="CY33" s="113">
        <v>0</v>
      </c>
      <c r="CZ33" s="110">
        <v>0</v>
      </c>
      <c r="DA33" s="110">
        <v>0</v>
      </c>
      <c r="DB33" s="113">
        <v>0</v>
      </c>
      <c r="DC33" s="113">
        <v>0</v>
      </c>
      <c r="DD33" s="110">
        <v>0</v>
      </c>
      <c r="DE33" s="110">
        <v>0</v>
      </c>
      <c r="DF33" s="113">
        <v>0</v>
      </c>
      <c r="DG33" s="113">
        <v>0</v>
      </c>
      <c r="DH33" s="110">
        <v>0</v>
      </c>
      <c r="DI33" s="110">
        <v>0</v>
      </c>
      <c r="DJ33" s="113">
        <v>0</v>
      </c>
      <c r="DK33" s="113">
        <v>0</v>
      </c>
      <c r="DL33" s="110">
        <v>0</v>
      </c>
      <c r="DM33" s="110">
        <v>0</v>
      </c>
      <c r="DN33" s="113">
        <v>0</v>
      </c>
      <c r="DO33" s="113">
        <v>0</v>
      </c>
      <c r="DP33" s="110">
        <v>0</v>
      </c>
      <c r="DQ33" s="110">
        <v>0</v>
      </c>
      <c r="DR33" s="113">
        <v>0</v>
      </c>
      <c r="DS33" s="113">
        <v>0</v>
      </c>
      <c r="DT33" s="110">
        <v>0</v>
      </c>
      <c r="DU33" s="110">
        <v>0</v>
      </c>
    </row>
    <row r="34" spans="1:125" s="112" customFormat="1" ht="12.75" customHeight="1">
      <c r="A34" s="108" t="s">
        <v>544</v>
      </c>
      <c r="B34" s="109">
        <v>28000</v>
      </c>
      <c r="C34" s="108" t="s">
        <v>440</v>
      </c>
      <c r="D34" s="110">
        <f t="shared" si="0"/>
        <v>6352019</v>
      </c>
      <c r="E34" s="110">
        <f t="shared" si="1"/>
        <v>676666</v>
      </c>
      <c r="F34" s="113">
        <v>15</v>
      </c>
      <c r="G34" s="113">
        <v>15</v>
      </c>
      <c r="H34" s="110">
        <v>3515223</v>
      </c>
      <c r="I34" s="110">
        <v>216550</v>
      </c>
      <c r="J34" s="113">
        <v>15</v>
      </c>
      <c r="K34" s="113">
        <v>15</v>
      </c>
      <c r="L34" s="110">
        <v>1806389</v>
      </c>
      <c r="M34" s="110">
        <v>281602</v>
      </c>
      <c r="N34" s="113">
        <v>9</v>
      </c>
      <c r="O34" s="113">
        <v>9</v>
      </c>
      <c r="P34" s="110">
        <v>772415</v>
      </c>
      <c r="Q34" s="110">
        <v>157258</v>
      </c>
      <c r="R34" s="113">
        <v>3</v>
      </c>
      <c r="S34" s="113">
        <v>3</v>
      </c>
      <c r="T34" s="110">
        <v>153806</v>
      </c>
      <c r="U34" s="110">
        <v>21256</v>
      </c>
      <c r="V34" s="113">
        <v>1</v>
      </c>
      <c r="W34" s="113">
        <v>1</v>
      </c>
      <c r="X34" s="110">
        <v>104186</v>
      </c>
      <c r="Y34" s="110">
        <v>0</v>
      </c>
      <c r="Z34" s="113">
        <v>0</v>
      </c>
      <c r="AA34" s="113">
        <v>0</v>
      </c>
      <c r="AB34" s="110">
        <v>0</v>
      </c>
      <c r="AC34" s="110">
        <v>0</v>
      </c>
      <c r="AD34" s="113">
        <v>0</v>
      </c>
      <c r="AE34" s="113">
        <v>0</v>
      </c>
      <c r="AF34" s="110">
        <v>0</v>
      </c>
      <c r="AG34" s="110">
        <v>0</v>
      </c>
      <c r="AH34" s="113">
        <v>0</v>
      </c>
      <c r="AI34" s="113">
        <v>0</v>
      </c>
      <c r="AJ34" s="110">
        <v>0</v>
      </c>
      <c r="AK34" s="110">
        <v>0</v>
      </c>
      <c r="AL34" s="113">
        <v>0</v>
      </c>
      <c r="AM34" s="113">
        <v>0</v>
      </c>
      <c r="AN34" s="110">
        <v>0</v>
      </c>
      <c r="AO34" s="110">
        <v>0</v>
      </c>
      <c r="AP34" s="113">
        <v>0</v>
      </c>
      <c r="AQ34" s="113">
        <v>0</v>
      </c>
      <c r="AR34" s="110">
        <v>0</v>
      </c>
      <c r="AS34" s="110">
        <v>0</v>
      </c>
      <c r="AT34" s="113">
        <v>0</v>
      </c>
      <c r="AU34" s="113">
        <v>0</v>
      </c>
      <c r="AV34" s="110">
        <v>0</v>
      </c>
      <c r="AW34" s="110">
        <v>0</v>
      </c>
      <c r="AX34" s="113">
        <v>0</v>
      </c>
      <c r="AY34" s="113">
        <v>0</v>
      </c>
      <c r="AZ34" s="110">
        <v>0</v>
      </c>
      <c r="BA34" s="110">
        <v>0</v>
      </c>
      <c r="BB34" s="113">
        <v>0</v>
      </c>
      <c r="BC34" s="113">
        <v>0</v>
      </c>
      <c r="BD34" s="110">
        <v>0</v>
      </c>
      <c r="BE34" s="110">
        <v>0</v>
      </c>
      <c r="BF34" s="113">
        <v>0</v>
      </c>
      <c r="BG34" s="113">
        <v>0</v>
      </c>
      <c r="BH34" s="110">
        <v>0</v>
      </c>
      <c r="BI34" s="110">
        <v>0</v>
      </c>
      <c r="BJ34" s="113">
        <v>0</v>
      </c>
      <c r="BK34" s="113">
        <v>0</v>
      </c>
      <c r="BL34" s="110">
        <v>0</v>
      </c>
      <c r="BM34" s="110">
        <v>0</v>
      </c>
      <c r="BN34" s="113">
        <v>0</v>
      </c>
      <c r="BO34" s="113">
        <v>0</v>
      </c>
      <c r="BP34" s="110">
        <v>0</v>
      </c>
      <c r="BQ34" s="110">
        <v>0</v>
      </c>
      <c r="BR34" s="113">
        <v>0</v>
      </c>
      <c r="BS34" s="113">
        <v>0</v>
      </c>
      <c r="BT34" s="110">
        <v>0</v>
      </c>
      <c r="BU34" s="110">
        <v>0</v>
      </c>
      <c r="BV34" s="113">
        <v>0</v>
      </c>
      <c r="BW34" s="113">
        <v>0</v>
      </c>
      <c r="BX34" s="110">
        <v>0</v>
      </c>
      <c r="BY34" s="110">
        <v>0</v>
      </c>
      <c r="BZ34" s="113">
        <v>0</v>
      </c>
      <c r="CA34" s="113">
        <v>0</v>
      </c>
      <c r="CB34" s="110">
        <v>0</v>
      </c>
      <c r="CC34" s="110">
        <v>0</v>
      </c>
      <c r="CD34" s="113">
        <v>0</v>
      </c>
      <c r="CE34" s="113">
        <v>0</v>
      </c>
      <c r="CF34" s="110">
        <v>0</v>
      </c>
      <c r="CG34" s="110">
        <v>0</v>
      </c>
      <c r="CH34" s="113">
        <v>0</v>
      </c>
      <c r="CI34" s="113">
        <v>0</v>
      </c>
      <c r="CJ34" s="110">
        <v>0</v>
      </c>
      <c r="CK34" s="110">
        <v>0</v>
      </c>
      <c r="CL34" s="113">
        <v>0</v>
      </c>
      <c r="CM34" s="113">
        <v>0</v>
      </c>
      <c r="CN34" s="110">
        <v>0</v>
      </c>
      <c r="CO34" s="110">
        <v>0</v>
      </c>
      <c r="CP34" s="113">
        <v>0</v>
      </c>
      <c r="CQ34" s="113">
        <v>0</v>
      </c>
      <c r="CR34" s="110">
        <v>0</v>
      </c>
      <c r="CS34" s="110">
        <v>0</v>
      </c>
      <c r="CT34" s="113">
        <v>0</v>
      </c>
      <c r="CU34" s="113">
        <v>0</v>
      </c>
      <c r="CV34" s="110">
        <v>0</v>
      </c>
      <c r="CW34" s="110">
        <v>0</v>
      </c>
      <c r="CX34" s="113">
        <v>0</v>
      </c>
      <c r="CY34" s="113">
        <v>0</v>
      </c>
      <c r="CZ34" s="110">
        <v>0</v>
      </c>
      <c r="DA34" s="110">
        <v>0</v>
      </c>
      <c r="DB34" s="113">
        <v>0</v>
      </c>
      <c r="DC34" s="113">
        <v>0</v>
      </c>
      <c r="DD34" s="110">
        <v>0</v>
      </c>
      <c r="DE34" s="110">
        <v>0</v>
      </c>
      <c r="DF34" s="113">
        <v>0</v>
      </c>
      <c r="DG34" s="113">
        <v>0</v>
      </c>
      <c r="DH34" s="110">
        <v>0</v>
      </c>
      <c r="DI34" s="110">
        <v>0</v>
      </c>
      <c r="DJ34" s="113">
        <v>0</v>
      </c>
      <c r="DK34" s="113">
        <v>0</v>
      </c>
      <c r="DL34" s="110">
        <v>0</v>
      </c>
      <c r="DM34" s="110">
        <v>0</v>
      </c>
      <c r="DN34" s="113">
        <v>0</v>
      </c>
      <c r="DO34" s="113">
        <v>0</v>
      </c>
      <c r="DP34" s="110">
        <v>0</v>
      </c>
      <c r="DQ34" s="110">
        <v>0</v>
      </c>
      <c r="DR34" s="113">
        <v>0</v>
      </c>
      <c r="DS34" s="113">
        <v>0</v>
      </c>
      <c r="DT34" s="110">
        <v>0</v>
      </c>
      <c r="DU34" s="110">
        <v>0</v>
      </c>
    </row>
    <row r="35" spans="1:125" s="112" customFormat="1" ht="12.75" customHeight="1">
      <c r="A35" s="108" t="s">
        <v>551</v>
      </c>
      <c r="B35" s="109">
        <v>29000</v>
      </c>
      <c r="C35" s="108" t="s">
        <v>440</v>
      </c>
      <c r="D35" s="110">
        <f t="shared" si="0"/>
        <v>4933050</v>
      </c>
      <c r="E35" s="110">
        <f t="shared" si="1"/>
        <v>1424031</v>
      </c>
      <c r="F35" s="113">
        <v>11</v>
      </c>
      <c r="G35" s="113">
        <v>11</v>
      </c>
      <c r="H35" s="110">
        <v>1945360</v>
      </c>
      <c r="I35" s="110">
        <v>544925</v>
      </c>
      <c r="J35" s="113">
        <v>11</v>
      </c>
      <c r="K35" s="113">
        <v>11</v>
      </c>
      <c r="L35" s="110">
        <v>1526099</v>
      </c>
      <c r="M35" s="110">
        <v>304671</v>
      </c>
      <c r="N35" s="113">
        <v>8</v>
      </c>
      <c r="O35" s="113">
        <v>8</v>
      </c>
      <c r="P35" s="110">
        <v>1256442</v>
      </c>
      <c r="Q35" s="110">
        <v>287013</v>
      </c>
      <c r="R35" s="113">
        <v>5</v>
      </c>
      <c r="S35" s="113">
        <v>5</v>
      </c>
      <c r="T35" s="110">
        <v>46081</v>
      </c>
      <c r="U35" s="110">
        <v>99784</v>
      </c>
      <c r="V35" s="113">
        <v>4</v>
      </c>
      <c r="W35" s="113">
        <v>4</v>
      </c>
      <c r="X35" s="110">
        <v>52693</v>
      </c>
      <c r="Y35" s="110">
        <v>36441</v>
      </c>
      <c r="Z35" s="113">
        <v>3</v>
      </c>
      <c r="AA35" s="113">
        <v>3</v>
      </c>
      <c r="AB35" s="110">
        <v>18763</v>
      </c>
      <c r="AC35" s="110">
        <v>53146</v>
      </c>
      <c r="AD35" s="113">
        <v>3</v>
      </c>
      <c r="AE35" s="113">
        <v>3</v>
      </c>
      <c r="AF35" s="110">
        <v>16944</v>
      </c>
      <c r="AG35" s="110">
        <v>39124</v>
      </c>
      <c r="AH35" s="113">
        <v>2</v>
      </c>
      <c r="AI35" s="113">
        <v>2</v>
      </c>
      <c r="AJ35" s="110">
        <v>22356</v>
      </c>
      <c r="AK35" s="110">
        <v>58927</v>
      </c>
      <c r="AL35" s="113">
        <v>1</v>
      </c>
      <c r="AM35" s="113">
        <v>1</v>
      </c>
      <c r="AN35" s="110">
        <v>28417</v>
      </c>
      <c r="AO35" s="110">
        <v>0</v>
      </c>
      <c r="AP35" s="113">
        <v>1</v>
      </c>
      <c r="AQ35" s="113">
        <v>1</v>
      </c>
      <c r="AR35" s="110">
        <v>19895</v>
      </c>
      <c r="AS35" s="110">
        <v>0</v>
      </c>
      <c r="AT35" s="113">
        <v>0</v>
      </c>
      <c r="AU35" s="113">
        <v>0</v>
      </c>
      <c r="AV35" s="110">
        <v>0</v>
      </c>
      <c r="AW35" s="110">
        <v>0</v>
      </c>
      <c r="AX35" s="113">
        <v>0</v>
      </c>
      <c r="AY35" s="113">
        <v>0</v>
      </c>
      <c r="AZ35" s="110">
        <v>0</v>
      </c>
      <c r="BA35" s="110">
        <v>0</v>
      </c>
      <c r="BB35" s="113">
        <v>0</v>
      </c>
      <c r="BC35" s="113">
        <v>0</v>
      </c>
      <c r="BD35" s="110">
        <v>0</v>
      </c>
      <c r="BE35" s="110">
        <v>0</v>
      </c>
      <c r="BF35" s="113">
        <v>0</v>
      </c>
      <c r="BG35" s="113">
        <v>0</v>
      </c>
      <c r="BH35" s="110">
        <v>0</v>
      </c>
      <c r="BI35" s="110">
        <v>0</v>
      </c>
      <c r="BJ35" s="113">
        <v>0</v>
      </c>
      <c r="BK35" s="113">
        <v>0</v>
      </c>
      <c r="BL35" s="110">
        <v>0</v>
      </c>
      <c r="BM35" s="110">
        <v>0</v>
      </c>
      <c r="BN35" s="113">
        <v>0</v>
      </c>
      <c r="BO35" s="113">
        <v>0</v>
      </c>
      <c r="BP35" s="110">
        <v>0</v>
      </c>
      <c r="BQ35" s="110">
        <v>0</v>
      </c>
      <c r="BR35" s="113">
        <v>0</v>
      </c>
      <c r="BS35" s="113">
        <v>0</v>
      </c>
      <c r="BT35" s="110">
        <v>0</v>
      </c>
      <c r="BU35" s="110">
        <v>0</v>
      </c>
      <c r="BV35" s="113">
        <v>0</v>
      </c>
      <c r="BW35" s="113">
        <v>0</v>
      </c>
      <c r="BX35" s="110">
        <v>0</v>
      </c>
      <c r="BY35" s="110">
        <v>0</v>
      </c>
      <c r="BZ35" s="113">
        <v>0</v>
      </c>
      <c r="CA35" s="113">
        <v>0</v>
      </c>
      <c r="CB35" s="110">
        <v>0</v>
      </c>
      <c r="CC35" s="110">
        <v>0</v>
      </c>
      <c r="CD35" s="113">
        <v>0</v>
      </c>
      <c r="CE35" s="113">
        <v>0</v>
      </c>
      <c r="CF35" s="110">
        <v>0</v>
      </c>
      <c r="CG35" s="110">
        <v>0</v>
      </c>
      <c r="CH35" s="113">
        <v>0</v>
      </c>
      <c r="CI35" s="113">
        <v>0</v>
      </c>
      <c r="CJ35" s="110">
        <v>0</v>
      </c>
      <c r="CK35" s="110">
        <v>0</v>
      </c>
      <c r="CL35" s="113">
        <v>0</v>
      </c>
      <c r="CM35" s="113">
        <v>0</v>
      </c>
      <c r="CN35" s="110">
        <v>0</v>
      </c>
      <c r="CO35" s="110">
        <v>0</v>
      </c>
      <c r="CP35" s="113">
        <v>0</v>
      </c>
      <c r="CQ35" s="113">
        <v>0</v>
      </c>
      <c r="CR35" s="110">
        <v>0</v>
      </c>
      <c r="CS35" s="110">
        <v>0</v>
      </c>
      <c r="CT35" s="113">
        <v>0</v>
      </c>
      <c r="CU35" s="113">
        <v>0</v>
      </c>
      <c r="CV35" s="110">
        <v>0</v>
      </c>
      <c r="CW35" s="110">
        <v>0</v>
      </c>
      <c r="CX35" s="113">
        <v>0</v>
      </c>
      <c r="CY35" s="113">
        <v>0</v>
      </c>
      <c r="CZ35" s="110">
        <v>0</v>
      </c>
      <c r="DA35" s="110">
        <v>0</v>
      </c>
      <c r="DB35" s="113">
        <v>0</v>
      </c>
      <c r="DC35" s="113">
        <v>0</v>
      </c>
      <c r="DD35" s="110">
        <v>0</v>
      </c>
      <c r="DE35" s="110">
        <v>0</v>
      </c>
      <c r="DF35" s="113">
        <v>0</v>
      </c>
      <c r="DG35" s="113">
        <v>0</v>
      </c>
      <c r="DH35" s="110">
        <v>0</v>
      </c>
      <c r="DI35" s="110">
        <v>0</v>
      </c>
      <c r="DJ35" s="113">
        <v>0</v>
      </c>
      <c r="DK35" s="113">
        <v>0</v>
      </c>
      <c r="DL35" s="110">
        <v>0</v>
      </c>
      <c r="DM35" s="110">
        <v>0</v>
      </c>
      <c r="DN35" s="113">
        <v>0</v>
      </c>
      <c r="DO35" s="113">
        <v>0</v>
      </c>
      <c r="DP35" s="110">
        <v>0</v>
      </c>
      <c r="DQ35" s="110">
        <v>0</v>
      </c>
      <c r="DR35" s="113">
        <v>0</v>
      </c>
      <c r="DS35" s="113">
        <v>0</v>
      </c>
      <c r="DT35" s="110">
        <v>0</v>
      </c>
      <c r="DU35" s="110">
        <v>0</v>
      </c>
    </row>
    <row r="36" spans="1:125" s="112" customFormat="1" ht="12.75" customHeight="1">
      <c r="A36" s="108" t="s">
        <v>559</v>
      </c>
      <c r="B36" s="109">
        <v>30000</v>
      </c>
      <c r="C36" s="108" t="s">
        <v>470</v>
      </c>
      <c r="D36" s="110">
        <f t="shared" si="0"/>
        <v>3250965</v>
      </c>
      <c r="E36" s="110">
        <f t="shared" si="1"/>
        <v>2390712</v>
      </c>
      <c r="F36" s="113">
        <v>16</v>
      </c>
      <c r="G36" s="113">
        <v>16</v>
      </c>
      <c r="H36" s="110">
        <v>1756848</v>
      </c>
      <c r="I36" s="110">
        <v>1527036</v>
      </c>
      <c r="J36" s="113">
        <v>16</v>
      </c>
      <c r="K36" s="113">
        <v>16</v>
      </c>
      <c r="L36" s="110">
        <v>957179</v>
      </c>
      <c r="M36" s="110">
        <v>658501</v>
      </c>
      <c r="N36" s="113">
        <v>7</v>
      </c>
      <c r="O36" s="113">
        <v>7</v>
      </c>
      <c r="P36" s="110">
        <v>171442</v>
      </c>
      <c r="Q36" s="110">
        <v>94967</v>
      </c>
      <c r="R36" s="113">
        <v>4</v>
      </c>
      <c r="S36" s="113">
        <v>4</v>
      </c>
      <c r="T36" s="110">
        <v>137188</v>
      </c>
      <c r="U36" s="110">
        <v>31951</v>
      </c>
      <c r="V36" s="113">
        <v>3</v>
      </c>
      <c r="W36" s="113">
        <v>3</v>
      </c>
      <c r="X36" s="110">
        <v>99581</v>
      </c>
      <c r="Y36" s="110">
        <v>52401</v>
      </c>
      <c r="Z36" s="113">
        <v>2</v>
      </c>
      <c r="AA36" s="113">
        <v>2</v>
      </c>
      <c r="AB36" s="110">
        <v>98926</v>
      </c>
      <c r="AC36" s="110">
        <v>25856</v>
      </c>
      <c r="AD36" s="113">
        <v>1</v>
      </c>
      <c r="AE36" s="113">
        <v>1</v>
      </c>
      <c r="AF36" s="110">
        <v>11620</v>
      </c>
      <c r="AG36" s="110">
        <v>0</v>
      </c>
      <c r="AH36" s="113">
        <v>1</v>
      </c>
      <c r="AI36" s="113">
        <v>1</v>
      </c>
      <c r="AJ36" s="110">
        <v>2055</v>
      </c>
      <c r="AK36" s="110">
        <v>0</v>
      </c>
      <c r="AL36" s="113">
        <v>1</v>
      </c>
      <c r="AM36" s="113">
        <v>1</v>
      </c>
      <c r="AN36" s="110">
        <v>1078</v>
      </c>
      <c r="AO36" s="110">
        <v>0</v>
      </c>
      <c r="AP36" s="113">
        <v>1</v>
      </c>
      <c r="AQ36" s="113">
        <v>1</v>
      </c>
      <c r="AR36" s="110">
        <v>15048</v>
      </c>
      <c r="AS36" s="110">
        <v>0</v>
      </c>
      <c r="AT36" s="113">
        <v>0</v>
      </c>
      <c r="AU36" s="113">
        <v>0</v>
      </c>
      <c r="AV36" s="110">
        <v>0</v>
      </c>
      <c r="AW36" s="110">
        <v>0</v>
      </c>
      <c r="AX36" s="113">
        <v>0</v>
      </c>
      <c r="AY36" s="113">
        <v>0</v>
      </c>
      <c r="AZ36" s="110">
        <v>0</v>
      </c>
      <c r="BA36" s="110">
        <v>0</v>
      </c>
      <c r="BB36" s="113">
        <v>0</v>
      </c>
      <c r="BC36" s="113">
        <v>0</v>
      </c>
      <c r="BD36" s="110">
        <v>0</v>
      </c>
      <c r="BE36" s="110">
        <v>0</v>
      </c>
      <c r="BF36" s="113">
        <v>0</v>
      </c>
      <c r="BG36" s="113">
        <v>0</v>
      </c>
      <c r="BH36" s="110">
        <v>0</v>
      </c>
      <c r="BI36" s="110">
        <v>0</v>
      </c>
      <c r="BJ36" s="113">
        <v>0</v>
      </c>
      <c r="BK36" s="113">
        <v>0</v>
      </c>
      <c r="BL36" s="110">
        <v>0</v>
      </c>
      <c r="BM36" s="110">
        <v>0</v>
      </c>
      <c r="BN36" s="113">
        <v>0</v>
      </c>
      <c r="BO36" s="113">
        <v>0</v>
      </c>
      <c r="BP36" s="110">
        <v>0</v>
      </c>
      <c r="BQ36" s="110">
        <v>0</v>
      </c>
      <c r="BR36" s="113">
        <v>0</v>
      </c>
      <c r="BS36" s="113">
        <v>0</v>
      </c>
      <c r="BT36" s="110">
        <v>0</v>
      </c>
      <c r="BU36" s="110">
        <v>0</v>
      </c>
      <c r="BV36" s="113">
        <v>0</v>
      </c>
      <c r="BW36" s="113">
        <v>0</v>
      </c>
      <c r="BX36" s="110">
        <v>0</v>
      </c>
      <c r="BY36" s="110">
        <v>0</v>
      </c>
      <c r="BZ36" s="113">
        <v>0</v>
      </c>
      <c r="CA36" s="113">
        <v>0</v>
      </c>
      <c r="CB36" s="110">
        <v>0</v>
      </c>
      <c r="CC36" s="110">
        <v>0</v>
      </c>
      <c r="CD36" s="113">
        <v>0</v>
      </c>
      <c r="CE36" s="113">
        <v>0</v>
      </c>
      <c r="CF36" s="110">
        <v>0</v>
      </c>
      <c r="CG36" s="110">
        <v>0</v>
      </c>
      <c r="CH36" s="113">
        <v>0</v>
      </c>
      <c r="CI36" s="113">
        <v>0</v>
      </c>
      <c r="CJ36" s="110">
        <v>0</v>
      </c>
      <c r="CK36" s="110">
        <v>0</v>
      </c>
      <c r="CL36" s="113">
        <v>0</v>
      </c>
      <c r="CM36" s="113">
        <v>0</v>
      </c>
      <c r="CN36" s="110">
        <v>0</v>
      </c>
      <c r="CO36" s="110">
        <v>0</v>
      </c>
      <c r="CP36" s="113">
        <v>0</v>
      </c>
      <c r="CQ36" s="113">
        <v>0</v>
      </c>
      <c r="CR36" s="110">
        <v>0</v>
      </c>
      <c r="CS36" s="110">
        <v>0</v>
      </c>
      <c r="CT36" s="113">
        <v>0</v>
      </c>
      <c r="CU36" s="113">
        <v>0</v>
      </c>
      <c r="CV36" s="110">
        <v>0</v>
      </c>
      <c r="CW36" s="110">
        <v>0</v>
      </c>
      <c r="CX36" s="113">
        <v>0</v>
      </c>
      <c r="CY36" s="113">
        <v>0</v>
      </c>
      <c r="CZ36" s="110">
        <v>0</v>
      </c>
      <c r="DA36" s="110">
        <v>0</v>
      </c>
      <c r="DB36" s="113">
        <v>0</v>
      </c>
      <c r="DC36" s="113">
        <v>0</v>
      </c>
      <c r="DD36" s="110">
        <v>0</v>
      </c>
      <c r="DE36" s="110">
        <v>0</v>
      </c>
      <c r="DF36" s="113">
        <v>0</v>
      </c>
      <c r="DG36" s="113">
        <v>0</v>
      </c>
      <c r="DH36" s="110">
        <v>0</v>
      </c>
      <c r="DI36" s="110">
        <v>0</v>
      </c>
      <c r="DJ36" s="113">
        <v>0</v>
      </c>
      <c r="DK36" s="113">
        <v>0</v>
      </c>
      <c r="DL36" s="110">
        <v>0</v>
      </c>
      <c r="DM36" s="110">
        <v>0</v>
      </c>
      <c r="DN36" s="113">
        <v>0</v>
      </c>
      <c r="DO36" s="113">
        <v>0</v>
      </c>
      <c r="DP36" s="110">
        <v>0</v>
      </c>
      <c r="DQ36" s="110">
        <v>0</v>
      </c>
      <c r="DR36" s="113">
        <v>0</v>
      </c>
      <c r="DS36" s="113">
        <v>0</v>
      </c>
      <c r="DT36" s="110">
        <v>0</v>
      </c>
      <c r="DU36" s="110">
        <v>0</v>
      </c>
    </row>
    <row r="37" spans="1:125" s="112" customFormat="1" ht="12.75" customHeight="1">
      <c r="A37" s="108" t="s">
        <v>564</v>
      </c>
      <c r="B37" s="109">
        <v>31000</v>
      </c>
      <c r="C37" s="108" t="s">
        <v>371</v>
      </c>
      <c r="D37" s="110">
        <f t="shared" si="0"/>
        <v>2151331</v>
      </c>
      <c r="E37" s="110">
        <f t="shared" si="1"/>
        <v>1047632</v>
      </c>
      <c r="F37" s="113">
        <v>5</v>
      </c>
      <c r="G37" s="113">
        <v>5</v>
      </c>
      <c r="H37" s="110">
        <v>1403437</v>
      </c>
      <c r="I37" s="110">
        <v>571634</v>
      </c>
      <c r="J37" s="113">
        <v>5</v>
      </c>
      <c r="K37" s="113">
        <v>5</v>
      </c>
      <c r="L37" s="110">
        <v>247909</v>
      </c>
      <c r="M37" s="110">
        <v>140688</v>
      </c>
      <c r="N37" s="113">
        <v>4</v>
      </c>
      <c r="O37" s="113">
        <v>4</v>
      </c>
      <c r="P37" s="110">
        <v>69867</v>
      </c>
      <c r="Q37" s="110">
        <v>177990</v>
      </c>
      <c r="R37" s="113">
        <v>3</v>
      </c>
      <c r="S37" s="113">
        <v>3</v>
      </c>
      <c r="T37" s="110">
        <v>133060</v>
      </c>
      <c r="U37" s="110">
        <v>40579</v>
      </c>
      <c r="V37" s="113">
        <v>3</v>
      </c>
      <c r="W37" s="113">
        <v>3</v>
      </c>
      <c r="X37" s="110">
        <v>160023</v>
      </c>
      <c r="Y37" s="110">
        <v>86230</v>
      </c>
      <c r="Z37" s="113">
        <v>1</v>
      </c>
      <c r="AA37" s="113">
        <v>1</v>
      </c>
      <c r="AB37" s="110">
        <v>51119</v>
      </c>
      <c r="AC37" s="110">
        <v>30511</v>
      </c>
      <c r="AD37" s="113">
        <v>1</v>
      </c>
      <c r="AE37" s="113">
        <v>1</v>
      </c>
      <c r="AF37" s="110">
        <v>29317</v>
      </c>
      <c r="AG37" s="110">
        <v>0</v>
      </c>
      <c r="AH37" s="113">
        <v>1</v>
      </c>
      <c r="AI37" s="113">
        <v>1</v>
      </c>
      <c r="AJ37" s="110">
        <v>28699</v>
      </c>
      <c r="AK37" s="110">
        <v>0</v>
      </c>
      <c r="AL37" s="113">
        <v>1</v>
      </c>
      <c r="AM37" s="113">
        <v>1</v>
      </c>
      <c r="AN37" s="110">
        <v>27900</v>
      </c>
      <c r="AO37" s="110">
        <v>0</v>
      </c>
      <c r="AP37" s="113">
        <v>0</v>
      </c>
      <c r="AQ37" s="113">
        <v>0</v>
      </c>
      <c r="AR37" s="110">
        <v>0</v>
      </c>
      <c r="AS37" s="110">
        <v>0</v>
      </c>
      <c r="AT37" s="113">
        <v>0</v>
      </c>
      <c r="AU37" s="113">
        <v>0</v>
      </c>
      <c r="AV37" s="110">
        <v>0</v>
      </c>
      <c r="AW37" s="110">
        <v>0</v>
      </c>
      <c r="AX37" s="113">
        <v>0</v>
      </c>
      <c r="AY37" s="113">
        <v>0</v>
      </c>
      <c r="AZ37" s="110">
        <v>0</v>
      </c>
      <c r="BA37" s="110">
        <v>0</v>
      </c>
      <c r="BB37" s="113">
        <v>0</v>
      </c>
      <c r="BC37" s="113">
        <v>0</v>
      </c>
      <c r="BD37" s="110">
        <v>0</v>
      </c>
      <c r="BE37" s="110">
        <v>0</v>
      </c>
      <c r="BF37" s="113">
        <v>0</v>
      </c>
      <c r="BG37" s="113">
        <v>0</v>
      </c>
      <c r="BH37" s="110">
        <v>0</v>
      </c>
      <c r="BI37" s="110">
        <v>0</v>
      </c>
      <c r="BJ37" s="113">
        <v>0</v>
      </c>
      <c r="BK37" s="113">
        <v>0</v>
      </c>
      <c r="BL37" s="110">
        <v>0</v>
      </c>
      <c r="BM37" s="110">
        <v>0</v>
      </c>
      <c r="BN37" s="113">
        <v>0</v>
      </c>
      <c r="BO37" s="113">
        <v>0</v>
      </c>
      <c r="BP37" s="110">
        <v>0</v>
      </c>
      <c r="BQ37" s="110">
        <v>0</v>
      </c>
      <c r="BR37" s="113">
        <v>0</v>
      </c>
      <c r="BS37" s="113">
        <v>0</v>
      </c>
      <c r="BT37" s="110">
        <v>0</v>
      </c>
      <c r="BU37" s="110">
        <v>0</v>
      </c>
      <c r="BV37" s="113">
        <v>0</v>
      </c>
      <c r="BW37" s="113">
        <v>0</v>
      </c>
      <c r="BX37" s="110">
        <v>0</v>
      </c>
      <c r="BY37" s="110">
        <v>0</v>
      </c>
      <c r="BZ37" s="113">
        <v>0</v>
      </c>
      <c r="CA37" s="113">
        <v>0</v>
      </c>
      <c r="CB37" s="110">
        <v>0</v>
      </c>
      <c r="CC37" s="110">
        <v>0</v>
      </c>
      <c r="CD37" s="113">
        <v>0</v>
      </c>
      <c r="CE37" s="113">
        <v>0</v>
      </c>
      <c r="CF37" s="110">
        <v>0</v>
      </c>
      <c r="CG37" s="110">
        <v>0</v>
      </c>
      <c r="CH37" s="113">
        <v>0</v>
      </c>
      <c r="CI37" s="113">
        <v>0</v>
      </c>
      <c r="CJ37" s="110">
        <v>0</v>
      </c>
      <c r="CK37" s="110">
        <v>0</v>
      </c>
      <c r="CL37" s="113">
        <v>0</v>
      </c>
      <c r="CM37" s="113">
        <v>0</v>
      </c>
      <c r="CN37" s="110">
        <v>0</v>
      </c>
      <c r="CO37" s="110">
        <v>0</v>
      </c>
      <c r="CP37" s="113">
        <v>0</v>
      </c>
      <c r="CQ37" s="113">
        <v>0</v>
      </c>
      <c r="CR37" s="110">
        <v>0</v>
      </c>
      <c r="CS37" s="110">
        <v>0</v>
      </c>
      <c r="CT37" s="113">
        <v>0</v>
      </c>
      <c r="CU37" s="113">
        <v>0</v>
      </c>
      <c r="CV37" s="110">
        <v>0</v>
      </c>
      <c r="CW37" s="110">
        <v>0</v>
      </c>
      <c r="CX37" s="113">
        <v>0</v>
      </c>
      <c r="CY37" s="113">
        <v>0</v>
      </c>
      <c r="CZ37" s="110">
        <v>0</v>
      </c>
      <c r="DA37" s="110">
        <v>0</v>
      </c>
      <c r="DB37" s="113">
        <v>0</v>
      </c>
      <c r="DC37" s="113">
        <v>0</v>
      </c>
      <c r="DD37" s="110">
        <v>0</v>
      </c>
      <c r="DE37" s="110">
        <v>0</v>
      </c>
      <c r="DF37" s="113">
        <v>0</v>
      </c>
      <c r="DG37" s="113">
        <v>0</v>
      </c>
      <c r="DH37" s="110">
        <v>0</v>
      </c>
      <c r="DI37" s="110">
        <v>0</v>
      </c>
      <c r="DJ37" s="113">
        <v>0</v>
      </c>
      <c r="DK37" s="113">
        <v>0</v>
      </c>
      <c r="DL37" s="110">
        <v>0</v>
      </c>
      <c r="DM37" s="110">
        <v>0</v>
      </c>
      <c r="DN37" s="113">
        <v>0</v>
      </c>
      <c r="DO37" s="113">
        <v>0</v>
      </c>
      <c r="DP37" s="110">
        <v>0</v>
      </c>
      <c r="DQ37" s="110">
        <v>0</v>
      </c>
      <c r="DR37" s="113">
        <v>0</v>
      </c>
      <c r="DS37" s="113">
        <v>0</v>
      </c>
      <c r="DT37" s="110">
        <v>0</v>
      </c>
      <c r="DU37" s="110">
        <v>0</v>
      </c>
    </row>
    <row r="38" spans="1:125" s="112" customFormat="1" ht="12.75" customHeight="1">
      <c r="A38" s="108" t="s">
        <v>573</v>
      </c>
      <c r="B38" s="109">
        <v>32000</v>
      </c>
      <c r="C38" s="108" t="s">
        <v>574</v>
      </c>
      <c r="D38" s="110">
        <f t="shared" si="0"/>
        <v>2078030</v>
      </c>
      <c r="E38" s="110">
        <f t="shared" si="1"/>
        <v>316801</v>
      </c>
      <c r="F38" s="113">
        <v>7</v>
      </c>
      <c r="G38" s="113">
        <v>7</v>
      </c>
      <c r="H38" s="110">
        <v>1413775</v>
      </c>
      <c r="I38" s="110">
        <v>150044</v>
      </c>
      <c r="J38" s="113">
        <v>7</v>
      </c>
      <c r="K38" s="113">
        <v>7</v>
      </c>
      <c r="L38" s="110">
        <v>444168</v>
      </c>
      <c r="M38" s="110">
        <v>88381</v>
      </c>
      <c r="N38" s="113">
        <v>3</v>
      </c>
      <c r="O38" s="113">
        <v>3</v>
      </c>
      <c r="P38" s="110">
        <v>220087</v>
      </c>
      <c r="Q38" s="110">
        <v>78376</v>
      </c>
      <c r="R38" s="113">
        <v>0</v>
      </c>
      <c r="S38" s="113">
        <v>0</v>
      </c>
      <c r="T38" s="110">
        <v>0</v>
      </c>
      <c r="U38" s="110">
        <v>0</v>
      </c>
      <c r="V38" s="113">
        <v>0</v>
      </c>
      <c r="W38" s="113">
        <v>0</v>
      </c>
      <c r="X38" s="110">
        <v>0</v>
      </c>
      <c r="Y38" s="110">
        <v>0</v>
      </c>
      <c r="Z38" s="113">
        <v>0</v>
      </c>
      <c r="AA38" s="113">
        <v>0</v>
      </c>
      <c r="AB38" s="110">
        <v>0</v>
      </c>
      <c r="AC38" s="110">
        <v>0</v>
      </c>
      <c r="AD38" s="113">
        <v>0</v>
      </c>
      <c r="AE38" s="113">
        <v>0</v>
      </c>
      <c r="AF38" s="110">
        <v>0</v>
      </c>
      <c r="AG38" s="110">
        <v>0</v>
      </c>
      <c r="AH38" s="113">
        <v>0</v>
      </c>
      <c r="AI38" s="113">
        <v>0</v>
      </c>
      <c r="AJ38" s="110">
        <v>0</v>
      </c>
      <c r="AK38" s="110">
        <v>0</v>
      </c>
      <c r="AL38" s="113">
        <v>0</v>
      </c>
      <c r="AM38" s="113">
        <v>0</v>
      </c>
      <c r="AN38" s="110">
        <v>0</v>
      </c>
      <c r="AO38" s="110">
        <v>0</v>
      </c>
      <c r="AP38" s="113">
        <v>0</v>
      </c>
      <c r="AQ38" s="113">
        <v>0</v>
      </c>
      <c r="AR38" s="110">
        <v>0</v>
      </c>
      <c r="AS38" s="110">
        <v>0</v>
      </c>
      <c r="AT38" s="113">
        <v>0</v>
      </c>
      <c r="AU38" s="113">
        <v>0</v>
      </c>
      <c r="AV38" s="110">
        <v>0</v>
      </c>
      <c r="AW38" s="110">
        <v>0</v>
      </c>
      <c r="AX38" s="113">
        <v>0</v>
      </c>
      <c r="AY38" s="113">
        <v>0</v>
      </c>
      <c r="AZ38" s="110">
        <v>0</v>
      </c>
      <c r="BA38" s="110">
        <v>0</v>
      </c>
      <c r="BB38" s="113">
        <v>0</v>
      </c>
      <c r="BC38" s="113">
        <v>0</v>
      </c>
      <c r="BD38" s="110">
        <v>0</v>
      </c>
      <c r="BE38" s="110">
        <v>0</v>
      </c>
      <c r="BF38" s="113">
        <v>0</v>
      </c>
      <c r="BG38" s="113">
        <v>0</v>
      </c>
      <c r="BH38" s="110">
        <v>0</v>
      </c>
      <c r="BI38" s="110">
        <v>0</v>
      </c>
      <c r="BJ38" s="113">
        <v>0</v>
      </c>
      <c r="BK38" s="113">
        <v>0</v>
      </c>
      <c r="BL38" s="110">
        <v>0</v>
      </c>
      <c r="BM38" s="110">
        <v>0</v>
      </c>
      <c r="BN38" s="113">
        <v>0</v>
      </c>
      <c r="BO38" s="113">
        <v>0</v>
      </c>
      <c r="BP38" s="110">
        <v>0</v>
      </c>
      <c r="BQ38" s="110">
        <v>0</v>
      </c>
      <c r="BR38" s="113">
        <v>0</v>
      </c>
      <c r="BS38" s="113">
        <v>0</v>
      </c>
      <c r="BT38" s="110">
        <v>0</v>
      </c>
      <c r="BU38" s="110">
        <v>0</v>
      </c>
      <c r="BV38" s="113">
        <v>0</v>
      </c>
      <c r="BW38" s="113">
        <v>0</v>
      </c>
      <c r="BX38" s="110">
        <v>0</v>
      </c>
      <c r="BY38" s="110">
        <v>0</v>
      </c>
      <c r="BZ38" s="113">
        <v>0</v>
      </c>
      <c r="CA38" s="113">
        <v>0</v>
      </c>
      <c r="CB38" s="110">
        <v>0</v>
      </c>
      <c r="CC38" s="110">
        <v>0</v>
      </c>
      <c r="CD38" s="113">
        <v>0</v>
      </c>
      <c r="CE38" s="113">
        <v>0</v>
      </c>
      <c r="CF38" s="110">
        <v>0</v>
      </c>
      <c r="CG38" s="110">
        <v>0</v>
      </c>
      <c r="CH38" s="113">
        <v>0</v>
      </c>
      <c r="CI38" s="113">
        <v>0</v>
      </c>
      <c r="CJ38" s="110">
        <v>0</v>
      </c>
      <c r="CK38" s="110">
        <v>0</v>
      </c>
      <c r="CL38" s="113">
        <v>0</v>
      </c>
      <c r="CM38" s="113">
        <v>0</v>
      </c>
      <c r="CN38" s="110">
        <v>0</v>
      </c>
      <c r="CO38" s="110">
        <v>0</v>
      </c>
      <c r="CP38" s="113">
        <v>0</v>
      </c>
      <c r="CQ38" s="113">
        <v>0</v>
      </c>
      <c r="CR38" s="110">
        <v>0</v>
      </c>
      <c r="CS38" s="110">
        <v>0</v>
      </c>
      <c r="CT38" s="113">
        <v>0</v>
      </c>
      <c r="CU38" s="113">
        <v>0</v>
      </c>
      <c r="CV38" s="110">
        <v>0</v>
      </c>
      <c r="CW38" s="110">
        <v>0</v>
      </c>
      <c r="CX38" s="113">
        <v>0</v>
      </c>
      <c r="CY38" s="113">
        <v>0</v>
      </c>
      <c r="CZ38" s="110">
        <v>0</v>
      </c>
      <c r="DA38" s="110">
        <v>0</v>
      </c>
      <c r="DB38" s="113">
        <v>0</v>
      </c>
      <c r="DC38" s="113">
        <v>0</v>
      </c>
      <c r="DD38" s="110">
        <v>0</v>
      </c>
      <c r="DE38" s="110">
        <v>0</v>
      </c>
      <c r="DF38" s="113">
        <v>0</v>
      </c>
      <c r="DG38" s="113">
        <v>0</v>
      </c>
      <c r="DH38" s="110">
        <v>0</v>
      </c>
      <c r="DI38" s="110">
        <v>0</v>
      </c>
      <c r="DJ38" s="113">
        <v>0</v>
      </c>
      <c r="DK38" s="113">
        <v>0</v>
      </c>
      <c r="DL38" s="110">
        <v>0</v>
      </c>
      <c r="DM38" s="110">
        <v>0</v>
      </c>
      <c r="DN38" s="113">
        <v>0</v>
      </c>
      <c r="DO38" s="113">
        <v>0</v>
      </c>
      <c r="DP38" s="110">
        <v>0</v>
      </c>
      <c r="DQ38" s="110">
        <v>0</v>
      </c>
      <c r="DR38" s="113">
        <v>0</v>
      </c>
      <c r="DS38" s="113">
        <v>0</v>
      </c>
      <c r="DT38" s="110">
        <v>0</v>
      </c>
      <c r="DU38" s="110">
        <v>0</v>
      </c>
    </row>
    <row r="39" spans="1:125" s="112" customFormat="1" ht="12.75" customHeight="1">
      <c r="A39" s="108" t="s">
        <v>580</v>
      </c>
      <c r="B39" s="109">
        <v>33000</v>
      </c>
      <c r="C39" s="108" t="s">
        <v>379</v>
      </c>
      <c r="D39" s="110">
        <f t="shared" si="0"/>
        <v>3108352</v>
      </c>
      <c r="E39" s="110">
        <f t="shared" si="1"/>
        <v>1951449</v>
      </c>
      <c r="F39" s="113">
        <v>15</v>
      </c>
      <c r="G39" s="113">
        <v>15</v>
      </c>
      <c r="H39" s="110">
        <v>2250653</v>
      </c>
      <c r="I39" s="110">
        <v>1281654</v>
      </c>
      <c r="J39" s="113">
        <v>15</v>
      </c>
      <c r="K39" s="113">
        <v>15</v>
      </c>
      <c r="L39" s="110">
        <v>622977</v>
      </c>
      <c r="M39" s="110">
        <v>489413</v>
      </c>
      <c r="N39" s="113">
        <v>7</v>
      </c>
      <c r="O39" s="113">
        <v>7</v>
      </c>
      <c r="P39" s="110">
        <v>139525</v>
      </c>
      <c r="Q39" s="110">
        <v>129756</v>
      </c>
      <c r="R39" s="113">
        <v>3</v>
      </c>
      <c r="S39" s="113">
        <v>3</v>
      </c>
      <c r="T39" s="110">
        <v>36532</v>
      </c>
      <c r="U39" s="110">
        <v>23353</v>
      </c>
      <c r="V39" s="113">
        <v>3</v>
      </c>
      <c r="W39" s="113">
        <v>3</v>
      </c>
      <c r="X39" s="110">
        <v>58665</v>
      </c>
      <c r="Y39" s="110">
        <v>27273</v>
      </c>
      <c r="Z39" s="113">
        <v>0</v>
      </c>
      <c r="AA39" s="113">
        <v>0</v>
      </c>
      <c r="AB39" s="110">
        <v>0</v>
      </c>
      <c r="AC39" s="110">
        <v>0</v>
      </c>
      <c r="AD39" s="113">
        <v>0</v>
      </c>
      <c r="AE39" s="113">
        <v>0</v>
      </c>
      <c r="AF39" s="110">
        <v>0</v>
      </c>
      <c r="AG39" s="110">
        <v>0</v>
      </c>
      <c r="AH39" s="113">
        <v>0</v>
      </c>
      <c r="AI39" s="113">
        <v>0</v>
      </c>
      <c r="AJ39" s="110">
        <v>0</v>
      </c>
      <c r="AK39" s="110">
        <v>0</v>
      </c>
      <c r="AL39" s="113">
        <v>0</v>
      </c>
      <c r="AM39" s="113">
        <v>0</v>
      </c>
      <c r="AN39" s="110">
        <v>0</v>
      </c>
      <c r="AO39" s="110">
        <v>0</v>
      </c>
      <c r="AP39" s="113">
        <v>0</v>
      </c>
      <c r="AQ39" s="113">
        <v>0</v>
      </c>
      <c r="AR39" s="110">
        <v>0</v>
      </c>
      <c r="AS39" s="110">
        <v>0</v>
      </c>
      <c r="AT39" s="113">
        <v>0</v>
      </c>
      <c r="AU39" s="113">
        <v>0</v>
      </c>
      <c r="AV39" s="110">
        <v>0</v>
      </c>
      <c r="AW39" s="110">
        <v>0</v>
      </c>
      <c r="AX39" s="113">
        <v>0</v>
      </c>
      <c r="AY39" s="113">
        <v>0</v>
      </c>
      <c r="AZ39" s="110">
        <v>0</v>
      </c>
      <c r="BA39" s="110">
        <v>0</v>
      </c>
      <c r="BB39" s="113">
        <v>0</v>
      </c>
      <c r="BC39" s="113">
        <v>0</v>
      </c>
      <c r="BD39" s="110">
        <v>0</v>
      </c>
      <c r="BE39" s="110">
        <v>0</v>
      </c>
      <c r="BF39" s="113">
        <v>0</v>
      </c>
      <c r="BG39" s="113">
        <v>0</v>
      </c>
      <c r="BH39" s="110">
        <v>0</v>
      </c>
      <c r="BI39" s="110">
        <v>0</v>
      </c>
      <c r="BJ39" s="113">
        <v>0</v>
      </c>
      <c r="BK39" s="113">
        <v>0</v>
      </c>
      <c r="BL39" s="110">
        <v>0</v>
      </c>
      <c r="BM39" s="110">
        <v>0</v>
      </c>
      <c r="BN39" s="113">
        <v>0</v>
      </c>
      <c r="BO39" s="113">
        <v>0</v>
      </c>
      <c r="BP39" s="110">
        <v>0</v>
      </c>
      <c r="BQ39" s="110">
        <v>0</v>
      </c>
      <c r="BR39" s="113">
        <v>0</v>
      </c>
      <c r="BS39" s="113">
        <v>0</v>
      </c>
      <c r="BT39" s="110">
        <v>0</v>
      </c>
      <c r="BU39" s="110">
        <v>0</v>
      </c>
      <c r="BV39" s="113">
        <v>0</v>
      </c>
      <c r="BW39" s="113">
        <v>0</v>
      </c>
      <c r="BX39" s="110">
        <v>0</v>
      </c>
      <c r="BY39" s="110">
        <v>0</v>
      </c>
      <c r="BZ39" s="113">
        <v>0</v>
      </c>
      <c r="CA39" s="113">
        <v>0</v>
      </c>
      <c r="CB39" s="110">
        <v>0</v>
      </c>
      <c r="CC39" s="110">
        <v>0</v>
      </c>
      <c r="CD39" s="113">
        <v>0</v>
      </c>
      <c r="CE39" s="113">
        <v>0</v>
      </c>
      <c r="CF39" s="110">
        <v>0</v>
      </c>
      <c r="CG39" s="110">
        <v>0</v>
      </c>
      <c r="CH39" s="113">
        <v>0</v>
      </c>
      <c r="CI39" s="113">
        <v>0</v>
      </c>
      <c r="CJ39" s="110">
        <v>0</v>
      </c>
      <c r="CK39" s="110">
        <v>0</v>
      </c>
      <c r="CL39" s="113">
        <v>0</v>
      </c>
      <c r="CM39" s="113">
        <v>0</v>
      </c>
      <c r="CN39" s="110">
        <v>0</v>
      </c>
      <c r="CO39" s="110">
        <v>0</v>
      </c>
      <c r="CP39" s="113">
        <v>0</v>
      </c>
      <c r="CQ39" s="113">
        <v>0</v>
      </c>
      <c r="CR39" s="110">
        <v>0</v>
      </c>
      <c r="CS39" s="110">
        <v>0</v>
      </c>
      <c r="CT39" s="113">
        <v>0</v>
      </c>
      <c r="CU39" s="113">
        <v>0</v>
      </c>
      <c r="CV39" s="110">
        <v>0</v>
      </c>
      <c r="CW39" s="110">
        <v>0</v>
      </c>
      <c r="CX39" s="113">
        <v>0</v>
      </c>
      <c r="CY39" s="113">
        <v>0</v>
      </c>
      <c r="CZ39" s="110">
        <v>0</v>
      </c>
      <c r="DA39" s="110">
        <v>0</v>
      </c>
      <c r="DB39" s="113">
        <v>0</v>
      </c>
      <c r="DC39" s="113">
        <v>0</v>
      </c>
      <c r="DD39" s="110">
        <v>0</v>
      </c>
      <c r="DE39" s="110">
        <v>0</v>
      </c>
      <c r="DF39" s="113">
        <v>0</v>
      </c>
      <c r="DG39" s="113">
        <v>0</v>
      </c>
      <c r="DH39" s="110">
        <v>0</v>
      </c>
      <c r="DI39" s="110">
        <v>0</v>
      </c>
      <c r="DJ39" s="113">
        <v>0</v>
      </c>
      <c r="DK39" s="113">
        <v>0</v>
      </c>
      <c r="DL39" s="110">
        <v>0</v>
      </c>
      <c r="DM39" s="110">
        <v>0</v>
      </c>
      <c r="DN39" s="113">
        <v>0</v>
      </c>
      <c r="DO39" s="113">
        <v>0</v>
      </c>
      <c r="DP39" s="110">
        <v>0</v>
      </c>
      <c r="DQ39" s="110">
        <v>0</v>
      </c>
      <c r="DR39" s="113">
        <v>0</v>
      </c>
      <c r="DS39" s="113">
        <v>0</v>
      </c>
      <c r="DT39" s="110">
        <v>0</v>
      </c>
      <c r="DU39" s="110">
        <v>0</v>
      </c>
    </row>
    <row r="40" spans="1:125" s="112" customFormat="1" ht="12.75" customHeight="1">
      <c r="A40" s="108" t="s">
        <v>587</v>
      </c>
      <c r="B40" s="109">
        <v>34000</v>
      </c>
      <c r="C40" s="108" t="s">
        <v>588</v>
      </c>
      <c r="D40" s="110">
        <f t="shared" si="0"/>
        <v>3773656</v>
      </c>
      <c r="E40" s="110">
        <f t="shared" si="1"/>
        <v>1241978</v>
      </c>
      <c r="F40" s="113">
        <v>5</v>
      </c>
      <c r="G40" s="113">
        <v>5</v>
      </c>
      <c r="H40" s="110">
        <v>2541019</v>
      </c>
      <c r="I40" s="110">
        <v>711457</v>
      </c>
      <c r="J40" s="113">
        <v>5</v>
      </c>
      <c r="K40" s="113">
        <v>5</v>
      </c>
      <c r="L40" s="110">
        <v>771180</v>
      </c>
      <c r="M40" s="110">
        <v>153585</v>
      </c>
      <c r="N40" s="113">
        <v>3</v>
      </c>
      <c r="O40" s="113">
        <v>3</v>
      </c>
      <c r="P40" s="110">
        <v>358902</v>
      </c>
      <c r="Q40" s="110">
        <v>93988</v>
      </c>
      <c r="R40" s="113">
        <v>1</v>
      </c>
      <c r="S40" s="113">
        <v>1</v>
      </c>
      <c r="T40" s="110">
        <v>102555</v>
      </c>
      <c r="U40" s="110">
        <v>13072</v>
      </c>
      <c r="V40" s="113">
        <v>1</v>
      </c>
      <c r="W40" s="113">
        <v>1</v>
      </c>
      <c r="X40" s="110">
        <v>0</v>
      </c>
      <c r="Y40" s="110">
        <v>269876</v>
      </c>
      <c r="Z40" s="113">
        <v>0</v>
      </c>
      <c r="AA40" s="113">
        <v>0</v>
      </c>
      <c r="AB40" s="110">
        <v>0</v>
      </c>
      <c r="AC40" s="110">
        <v>0</v>
      </c>
      <c r="AD40" s="113">
        <v>0</v>
      </c>
      <c r="AE40" s="113">
        <v>0</v>
      </c>
      <c r="AF40" s="110">
        <v>0</v>
      </c>
      <c r="AG40" s="110">
        <v>0</v>
      </c>
      <c r="AH40" s="113">
        <v>0</v>
      </c>
      <c r="AI40" s="113">
        <v>0</v>
      </c>
      <c r="AJ40" s="110">
        <v>0</v>
      </c>
      <c r="AK40" s="110">
        <v>0</v>
      </c>
      <c r="AL40" s="113">
        <v>0</v>
      </c>
      <c r="AM40" s="113">
        <v>0</v>
      </c>
      <c r="AN40" s="110">
        <v>0</v>
      </c>
      <c r="AO40" s="110">
        <v>0</v>
      </c>
      <c r="AP40" s="113">
        <v>0</v>
      </c>
      <c r="AQ40" s="113">
        <v>0</v>
      </c>
      <c r="AR40" s="110">
        <v>0</v>
      </c>
      <c r="AS40" s="110">
        <v>0</v>
      </c>
      <c r="AT40" s="113">
        <v>0</v>
      </c>
      <c r="AU40" s="113">
        <v>0</v>
      </c>
      <c r="AV40" s="110">
        <v>0</v>
      </c>
      <c r="AW40" s="110">
        <v>0</v>
      </c>
      <c r="AX40" s="113">
        <v>0</v>
      </c>
      <c r="AY40" s="113">
        <v>0</v>
      </c>
      <c r="AZ40" s="110">
        <v>0</v>
      </c>
      <c r="BA40" s="110">
        <v>0</v>
      </c>
      <c r="BB40" s="113">
        <v>0</v>
      </c>
      <c r="BC40" s="113">
        <v>0</v>
      </c>
      <c r="BD40" s="110">
        <v>0</v>
      </c>
      <c r="BE40" s="110">
        <v>0</v>
      </c>
      <c r="BF40" s="113">
        <v>0</v>
      </c>
      <c r="BG40" s="113">
        <v>0</v>
      </c>
      <c r="BH40" s="110">
        <v>0</v>
      </c>
      <c r="BI40" s="110">
        <v>0</v>
      </c>
      <c r="BJ40" s="113">
        <v>0</v>
      </c>
      <c r="BK40" s="113">
        <v>0</v>
      </c>
      <c r="BL40" s="110">
        <v>0</v>
      </c>
      <c r="BM40" s="110">
        <v>0</v>
      </c>
      <c r="BN40" s="113">
        <v>0</v>
      </c>
      <c r="BO40" s="113">
        <v>0</v>
      </c>
      <c r="BP40" s="110">
        <v>0</v>
      </c>
      <c r="BQ40" s="110">
        <v>0</v>
      </c>
      <c r="BR40" s="113">
        <v>0</v>
      </c>
      <c r="BS40" s="113">
        <v>0</v>
      </c>
      <c r="BT40" s="110">
        <v>0</v>
      </c>
      <c r="BU40" s="110">
        <v>0</v>
      </c>
      <c r="BV40" s="113">
        <v>0</v>
      </c>
      <c r="BW40" s="113">
        <v>0</v>
      </c>
      <c r="BX40" s="110">
        <v>0</v>
      </c>
      <c r="BY40" s="110">
        <v>0</v>
      </c>
      <c r="BZ40" s="113">
        <v>0</v>
      </c>
      <c r="CA40" s="113">
        <v>0</v>
      </c>
      <c r="CB40" s="110">
        <v>0</v>
      </c>
      <c r="CC40" s="110">
        <v>0</v>
      </c>
      <c r="CD40" s="113">
        <v>0</v>
      </c>
      <c r="CE40" s="113">
        <v>0</v>
      </c>
      <c r="CF40" s="110">
        <v>0</v>
      </c>
      <c r="CG40" s="110">
        <v>0</v>
      </c>
      <c r="CH40" s="113">
        <v>0</v>
      </c>
      <c r="CI40" s="113">
        <v>0</v>
      </c>
      <c r="CJ40" s="110">
        <v>0</v>
      </c>
      <c r="CK40" s="110">
        <v>0</v>
      </c>
      <c r="CL40" s="113">
        <v>0</v>
      </c>
      <c r="CM40" s="113">
        <v>0</v>
      </c>
      <c r="CN40" s="110">
        <v>0</v>
      </c>
      <c r="CO40" s="110">
        <v>0</v>
      </c>
      <c r="CP40" s="113">
        <v>0</v>
      </c>
      <c r="CQ40" s="113">
        <v>0</v>
      </c>
      <c r="CR40" s="110">
        <v>0</v>
      </c>
      <c r="CS40" s="110">
        <v>0</v>
      </c>
      <c r="CT40" s="113">
        <v>0</v>
      </c>
      <c r="CU40" s="113">
        <v>0</v>
      </c>
      <c r="CV40" s="110">
        <v>0</v>
      </c>
      <c r="CW40" s="110">
        <v>0</v>
      </c>
      <c r="CX40" s="113">
        <v>0</v>
      </c>
      <c r="CY40" s="113">
        <v>0</v>
      </c>
      <c r="CZ40" s="110">
        <v>0</v>
      </c>
      <c r="DA40" s="110">
        <v>0</v>
      </c>
      <c r="DB40" s="113">
        <v>0</v>
      </c>
      <c r="DC40" s="113">
        <v>0</v>
      </c>
      <c r="DD40" s="110">
        <v>0</v>
      </c>
      <c r="DE40" s="110">
        <v>0</v>
      </c>
      <c r="DF40" s="113">
        <v>0</v>
      </c>
      <c r="DG40" s="113">
        <v>0</v>
      </c>
      <c r="DH40" s="110">
        <v>0</v>
      </c>
      <c r="DI40" s="110">
        <v>0</v>
      </c>
      <c r="DJ40" s="113">
        <v>0</v>
      </c>
      <c r="DK40" s="113">
        <v>0</v>
      </c>
      <c r="DL40" s="110">
        <v>0</v>
      </c>
      <c r="DM40" s="110">
        <v>0</v>
      </c>
      <c r="DN40" s="113">
        <v>0</v>
      </c>
      <c r="DO40" s="113">
        <v>0</v>
      </c>
      <c r="DP40" s="110">
        <v>0</v>
      </c>
      <c r="DQ40" s="110">
        <v>0</v>
      </c>
      <c r="DR40" s="113">
        <v>0</v>
      </c>
      <c r="DS40" s="113">
        <v>0</v>
      </c>
      <c r="DT40" s="110">
        <v>0</v>
      </c>
      <c r="DU40" s="110">
        <v>0</v>
      </c>
    </row>
    <row r="41" spans="1:125" s="112" customFormat="1" ht="12.75" customHeight="1">
      <c r="A41" s="108" t="s">
        <v>595</v>
      </c>
      <c r="B41" s="109">
        <v>35000</v>
      </c>
      <c r="C41" s="108" t="s">
        <v>371</v>
      </c>
      <c r="D41" s="110">
        <f t="shared" si="0"/>
        <v>2293835</v>
      </c>
      <c r="E41" s="110">
        <f t="shared" si="1"/>
        <v>327446</v>
      </c>
      <c r="F41" s="113">
        <v>7</v>
      </c>
      <c r="G41" s="113">
        <v>7</v>
      </c>
      <c r="H41" s="110">
        <v>935546</v>
      </c>
      <c r="I41" s="110">
        <v>193051</v>
      </c>
      <c r="J41" s="113">
        <v>7</v>
      </c>
      <c r="K41" s="113">
        <v>7</v>
      </c>
      <c r="L41" s="110">
        <v>654960</v>
      </c>
      <c r="M41" s="110">
        <v>69006</v>
      </c>
      <c r="N41" s="113">
        <v>4</v>
      </c>
      <c r="O41" s="113">
        <v>4</v>
      </c>
      <c r="P41" s="110">
        <v>609074</v>
      </c>
      <c r="Q41" s="110">
        <v>10771</v>
      </c>
      <c r="R41" s="113">
        <v>1</v>
      </c>
      <c r="S41" s="113">
        <v>1</v>
      </c>
      <c r="T41" s="110">
        <v>47733</v>
      </c>
      <c r="U41" s="110">
        <v>29333</v>
      </c>
      <c r="V41" s="113">
        <v>1</v>
      </c>
      <c r="W41" s="113">
        <v>1</v>
      </c>
      <c r="X41" s="110">
        <v>46522</v>
      </c>
      <c r="Y41" s="110">
        <v>25285</v>
      </c>
      <c r="Z41" s="113">
        <v>0</v>
      </c>
      <c r="AA41" s="113">
        <v>0</v>
      </c>
      <c r="AB41" s="110">
        <v>0</v>
      </c>
      <c r="AC41" s="110">
        <v>0</v>
      </c>
      <c r="AD41" s="113">
        <v>0</v>
      </c>
      <c r="AE41" s="113">
        <v>0</v>
      </c>
      <c r="AF41" s="110">
        <v>0</v>
      </c>
      <c r="AG41" s="110">
        <v>0</v>
      </c>
      <c r="AH41" s="113">
        <v>0</v>
      </c>
      <c r="AI41" s="113">
        <v>0</v>
      </c>
      <c r="AJ41" s="110">
        <v>0</v>
      </c>
      <c r="AK41" s="110">
        <v>0</v>
      </c>
      <c r="AL41" s="113">
        <v>0</v>
      </c>
      <c r="AM41" s="113">
        <v>0</v>
      </c>
      <c r="AN41" s="110">
        <v>0</v>
      </c>
      <c r="AO41" s="110">
        <v>0</v>
      </c>
      <c r="AP41" s="113">
        <v>0</v>
      </c>
      <c r="AQ41" s="113">
        <v>0</v>
      </c>
      <c r="AR41" s="110">
        <v>0</v>
      </c>
      <c r="AS41" s="110">
        <v>0</v>
      </c>
      <c r="AT41" s="113">
        <v>0</v>
      </c>
      <c r="AU41" s="113">
        <v>0</v>
      </c>
      <c r="AV41" s="110">
        <v>0</v>
      </c>
      <c r="AW41" s="110">
        <v>0</v>
      </c>
      <c r="AX41" s="113">
        <v>0</v>
      </c>
      <c r="AY41" s="113">
        <v>0</v>
      </c>
      <c r="AZ41" s="110">
        <v>0</v>
      </c>
      <c r="BA41" s="110">
        <v>0</v>
      </c>
      <c r="BB41" s="113">
        <v>0</v>
      </c>
      <c r="BC41" s="113">
        <v>0</v>
      </c>
      <c r="BD41" s="110">
        <v>0</v>
      </c>
      <c r="BE41" s="110">
        <v>0</v>
      </c>
      <c r="BF41" s="113">
        <v>0</v>
      </c>
      <c r="BG41" s="113">
        <v>0</v>
      </c>
      <c r="BH41" s="110">
        <v>0</v>
      </c>
      <c r="BI41" s="110">
        <v>0</v>
      </c>
      <c r="BJ41" s="113">
        <v>0</v>
      </c>
      <c r="BK41" s="113">
        <v>0</v>
      </c>
      <c r="BL41" s="110">
        <v>0</v>
      </c>
      <c r="BM41" s="110">
        <v>0</v>
      </c>
      <c r="BN41" s="113">
        <v>0</v>
      </c>
      <c r="BO41" s="113">
        <v>0</v>
      </c>
      <c r="BP41" s="110">
        <v>0</v>
      </c>
      <c r="BQ41" s="110">
        <v>0</v>
      </c>
      <c r="BR41" s="113">
        <v>0</v>
      </c>
      <c r="BS41" s="113">
        <v>0</v>
      </c>
      <c r="BT41" s="110">
        <v>0</v>
      </c>
      <c r="BU41" s="110">
        <v>0</v>
      </c>
      <c r="BV41" s="113">
        <v>0</v>
      </c>
      <c r="BW41" s="113">
        <v>0</v>
      </c>
      <c r="BX41" s="110">
        <v>0</v>
      </c>
      <c r="BY41" s="110">
        <v>0</v>
      </c>
      <c r="BZ41" s="113">
        <v>0</v>
      </c>
      <c r="CA41" s="113">
        <v>0</v>
      </c>
      <c r="CB41" s="110">
        <v>0</v>
      </c>
      <c r="CC41" s="110">
        <v>0</v>
      </c>
      <c r="CD41" s="113">
        <v>0</v>
      </c>
      <c r="CE41" s="113">
        <v>0</v>
      </c>
      <c r="CF41" s="110">
        <v>0</v>
      </c>
      <c r="CG41" s="110">
        <v>0</v>
      </c>
      <c r="CH41" s="113">
        <v>0</v>
      </c>
      <c r="CI41" s="113">
        <v>0</v>
      </c>
      <c r="CJ41" s="110">
        <v>0</v>
      </c>
      <c r="CK41" s="110">
        <v>0</v>
      </c>
      <c r="CL41" s="113">
        <v>0</v>
      </c>
      <c r="CM41" s="113">
        <v>0</v>
      </c>
      <c r="CN41" s="110">
        <v>0</v>
      </c>
      <c r="CO41" s="110">
        <v>0</v>
      </c>
      <c r="CP41" s="113">
        <v>0</v>
      </c>
      <c r="CQ41" s="113">
        <v>0</v>
      </c>
      <c r="CR41" s="110">
        <v>0</v>
      </c>
      <c r="CS41" s="110">
        <v>0</v>
      </c>
      <c r="CT41" s="113">
        <v>0</v>
      </c>
      <c r="CU41" s="113">
        <v>0</v>
      </c>
      <c r="CV41" s="110">
        <v>0</v>
      </c>
      <c r="CW41" s="110">
        <v>0</v>
      </c>
      <c r="CX41" s="113">
        <v>0</v>
      </c>
      <c r="CY41" s="113">
        <v>0</v>
      </c>
      <c r="CZ41" s="110">
        <v>0</v>
      </c>
      <c r="DA41" s="110">
        <v>0</v>
      </c>
      <c r="DB41" s="113">
        <v>0</v>
      </c>
      <c r="DC41" s="113">
        <v>0</v>
      </c>
      <c r="DD41" s="110">
        <v>0</v>
      </c>
      <c r="DE41" s="110">
        <v>0</v>
      </c>
      <c r="DF41" s="113">
        <v>0</v>
      </c>
      <c r="DG41" s="113">
        <v>0</v>
      </c>
      <c r="DH41" s="110">
        <v>0</v>
      </c>
      <c r="DI41" s="110">
        <v>0</v>
      </c>
      <c r="DJ41" s="113">
        <v>0</v>
      </c>
      <c r="DK41" s="113">
        <v>0</v>
      </c>
      <c r="DL41" s="110">
        <v>0</v>
      </c>
      <c r="DM41" s="110">
        <v>0</v>
      </c>
      <c r="DN41" s="113">
        <v>0</v>
      </c>
      <c r="DO41" s="113">
        <v>0</v>
      </c>
      <c r="DP41" s="110">
        <v>0</v>
      </c>
      <c r="DQ41" s="110">
        <v>0</v>
      </c>
      <c r="DR41" s="113">
        <v>0</v>
      </c>
      <c r="DS41" s="113">
        <v>0</v>
      </c>
      <c r="DT41" s="110">
        <v>0</v>
      </c>
      <c r="DU41" s="110">
        <v>0</v>
      </c>
    </row>
    <row r="42" spans="1:125" s="112" customFormat="1" ht="12.75" customHeight="1">
      <c r="A42" s="108" t="s">
        <v>603</v>
      </c>
      <c r="B42" s="109">
        <v>36000</v>
      </c>
      <c r="C42" s="108" t="s">
        <v>371</v>
      </c>
      <c r="D42" s="110">
        <f t="shared" si="0"/>
        <v>2715829</v>
      </c>
      <c r="E42" s="110">
        <f t="shared" si="1"/>
        <v>928380</v>
      </c>
      <c r="F42" s="113">
        <v>7</v>
      </c>
      <c r="G42" s="113">
        <v>7</v>
      </c>
      <c r="H42" s="110">
        <v>1441693</v>
      </c>
      <c r="I42" s="110">
        <v>628859</v>
      </c>
      <c r="J42" s="113">
        <v>7</v>
      </c>
      <c r="K42" s="113">
        <v>7</v>
      </c>
      <c r="L42" s="110">
        <v>849523</v>
      </c>
      <c r="M42" s="110">
        <v>183968</v>
      </c>
      <c r="N42" s="113">
        <v>4</v>
      </c>
      <c r="O42" s="113">
        <v>4</v>
      </c>
      <c r="P42" s="110">
        <v>282292</v>
      </c>
      <c r="Q42" s="110">
        <v>85666</v>
      </c>
      <c r="R42" s="113">
        <v>3</v>
      </c>
      <c r="S42" s="113">
        <v>3</v>
      </c>
      <c r="T42" s="110">
        <v>142321</v>
      </c>
      <c r="U42" s="110">
        <v>29887</v>
      </c>
      <c r="V42" s="113">
        <v>0</v>
      </c>
      <c r="W42" s="113">
        <v>0</v>
      </c>
      <c r="X42" s="110">
        <v>0</v>
      </c>
      <c r="Y42" s="110">
        <v>0</v>
      </c>
      <c r="Z42" s="113">
        <v>0</v>
      </c>
      <c r="AA42" s="113">
        <v>0</v>
      </c>
      <c r="AB42" s="110">
        <v>0</v>
      </c>
      <c r="AC42" s="110">
        <v>0</v>
      </c>
      <c r="AD42" s="113">
        <v>0</v>
      </c>
      <c r="AE42" s="113">
        <v>0</v>
      </c>
      <c r="AF42" s="110">
        <v>0</v>
      </c>
      <c r="AG42" s="110">
        <v>0</v>
      </c>
      <c r="AH42" s="113">
        <v>0</v>
      </c>
      <c r="AI42" s="113">
        <v>0</v>
      </c>
      <c r="AJ42" s="110">
        <v>0</v>
      </c>
      <c r="AK42" s="110">
        <v>0</v>
      </c>
      <c r="AL42" s="113">
        <v>0</v>
      </c>
      <c r="AM42" s="113">
        <v>0</v>
      </c>
      <c r="AN42" s="110">
        <v>0</v>
      </c>
      <c r="AO42" s="110">
        <v>0</v>
      </c>
      <c r="AP42" s="113">
        <v>0</v>
      </c>
      <c r="AQ42" s="113">
        <v>0</v>
      </c>
      <c r="AR42" s="110">
        <v>0</v>
      </c>
      <c r="AS42" s="110">
        <v>0</v>
      </c>
      <c r="AT42" s="113">
        <v>0</v>
      </c>
      <c r="AU42" s="113">
        <v>0</v>
      </c>
      <c r="AV42" s="110">
        <v>0</v>
      </c>
      <c r="AW42" s="110">
        <v>0</v>
      </c>
      <c r="AX42" s="113">
        <v>0</v>
      </c>
      <c r="AY42" s="113">
        <v>0</v>
      </c>
      <c r="AZ42" s="110">
        <v>0</v>
      </c>
      <c r="BA42" s="110">
        <v>0</v>
      </c>
      <c r="BB42" s="113">
        <v>0</v>
      </c>
      <c r="BC42" s="113">
        <v>0</v>
      </c>
      <c r="BD42" s="110">
        <v>0</v>
      </c>
      <c r="BE42" s="110">
        <v>0</v>
      </c>
      <c r="BF42" s="113">
        <v>0</v>
      </c>
      <c r="BG42" s="113">
        <v>0</v>
      </c>
      <c r="BH42" s="110">
        <v>0</v>
      </c>
      <c r="BI42" s="110">
        <v>0</v>
      </c>
      <c r="BJ42" s="113">
        <v>0</v>
      </c>
      <c r="BK42" s="113">
        <v>0</v>
      </c>
      <c r="BL42" s="110">
        <v>0</v>
      </c>
      <c r="BM42" s="110">
        <v>0</v>
      </c>
      <c r="BN42" s="113">
        <v>0</v>
      </c>
      <c r="BO42" s="113">
        <v>0</v>
      </c>
      <c r="BP42" s="110">
        <v>0</v>
      </c>
      <c r="BQ42" s="110">
        <v>0</v>
      </c>
      <c r="BR42" s="113">
        <v>0</v>
      </c>
      <c r="BS42" s="113">
        <v>0</v>
      </c>
      <c r="BT42" s="110">
        <v>0</v>
      </c>
      <c r="BU42" s="110">
        <v>0</v>
      </c>
      <c r="BV42" s="113">
        <v>0</v>
      </c>
      <c r="BW42" s="113">
        <v>0</v>
      </c>
      <c r="BX42" s="110">
        <v>0</v>
      </c>
      <c r="BY42" s="110">
        <v>0</v>
      </c>
      <c r="BZ42" s="113">
        <v>0</v>
      </c>
      <c r="CA42" s="113">
        <v>0</v>
      </c>
      <c r="CB42" s="110">
        <v>0</v>
      </c>
      <c r="CC42" s="110">
        <v>0</v>
      </c>
      <c r="CD42" s="113">
        <v>0</v>
      </c>
      <c r="CE42" s="113">
        <v>0</v>
      </c>
      <c r="CF42" s="110">
        <v>0</v>
      </c>
      <c r="CG42" s="110">
        <v>0</v>
      </c>
      <c r="CH42" s="113">
        <v>0</v>
      </c>
      <c r="CI42" s="113">
        <v>0</v>
      </c>
      <c r="CJ42" s="110">
        <v>0</v>
      </c>
      <c r="CK42" s="110">
        <v>0</v>
      </c>
      <c r="CL42" s="113">
        <v>0</v>
      </c>
      <c r="CM42" s="113">
        <v>0</v>
      </c>
      <c r="CN42" s="110">
        <v>0</v>
      </c>
      <c r="CO42" s="110">
        <v>0</v>
      </c>
      <c r="CP42" s="113">
        <v>0</v>
      </c>
      <c r="CQ42" s="113">
        <v>0</v>
      </c>
      <c r="CR42" s="110">
        <v>0</v>
      </c>
      <c r="CS42" s="110">
        <v>0</v>
      </c>
      <c r="CT42" s="113">
        <v>0</v>
      </c>
      <c r="CU42" s="113">
        <v>0</v>
      </c>
      <c r="CV42" s="110">
        <v>0</v>
      </c>
      <c r="CW42" s="110">
        <v>0</v>
      </c>
      <c r="CX42" s="113">
        <v>0</v>
      </c>
      <c r="CY42" s="113">
        <v>0</v>
      </c>
      <c r="CZ42" s="110">
        <v>0</v>
      </c>
      <c r="DA42" s="110">
        <v>0</v>
      </c>
      <c r="DB42" s="113">
        <v>0</v>
      </c>
      <c r="DC42" s="113">
        <v>0</v>
      </c>
      <c r="DD42" s="110">
        <v>0</v>
      </c>
      <c r="DE42" s="110">
        <v>0</v>
      </c>
      <c r="DF42" s="113">
        <v>0</v>
      </c>
      <c r="DG42" s="113">
        <v>0</v>
      </c>
      <c r="DH42" s="110">
        <v>0</v>
      </c>
      <c r="DI42" s="110">
        <v>0</v>
      </c>
      <c r="DJ42" s="113">
        <v>0</v>
      </c>
      <c r="DK42" s="113">
        <v>0</v>
      </c>
      <c r="DL42" s="110">
        <v>0</v>
      </c>
      <c r="DM42" s="110">
        <v>0</v>
      </c>
      <c r="DN42" s="113">
        <v>0</v>
      </c>
      <c r="DO42" s="113">
        <v>0</v>
      </c>
      <c r="DP42" s="110">
        <v>0</v>
      </c>
      <c r="DQ42" s="110">
        <v>0</v>
      </c>
      <c r="DR42" s="113">
        <v>0</v>
      </c>
      <c r="DS42" s="113">
        <v>0</v>
      </c>
      <c r="DT42" s="110">
        <v>0</v>
      </c>
      <c r="DU42" s="110">
        <v>0</v>
      </c>
    </row>
    <row r="43" spans="1:125" s="112" customFormat="1" ht="12.75" customHeight="1">
      <c r="A43" s="108" t="s">
        <v>609</v>
      </c>
      <c r="B43" s="109">
        <v>37000</v>
      </c>
      <c r="C43" s="108" t="s">
        <v>379</v>
      </c>
      <c r="D43" s="110">
        <f t="shared" si="0"/>
        <v>2242776</v>
      </c>
      <c r="E43" s="110">
        <f t="shared" si="1"/>
        <v>607881</v>
      </c>
      <c r="F43" s="113">
        <v>6</v>
      </c>
      <c r="G43" s="113">
        <v>6</v>
      </c>
      <c r="H43" s="110">
        <v>1274665</v>
      </c>
      <c r="I43" s="110">
        <v>328460</v>
      </c>
      <c r="J43" s="113">
        <v>6</v>
      </c>
      <c r="K43" s="113">
        <v>6</v>
      </c>
      <c r="L43" s="110">
        <v>606791</v>
      </c>
      <c r="M43" s="110">
        <v>111155</v>
      </c>
      <c r="N43" s="113">
        <v>2</v>
      </c>
      <c r="O43" s="113">
        <v>2</v>
      </c>
      <c r="P43" s="110">
        <v>206950</v>
      </c>
      <c r="Q43" s="110">
        <v>13557</v>
      </c>
      <c r="R43" s="113">
        <v>1</v>
      </c>
      <c r="S43" s="113">
        <v>1</v>
      </c>
      <c r="T43" s="110">
        <v>106634</v>
      </c>
      <c r="U43" s="110">
        <v>21666</v>
      </c>
      <c r="V43" s="113">
        <v>1</v>
      </c>
      <c r="W43" s="113">
        <v>1</v>
      </c>
      <c r="X43" s="110">
        <v>47736</v>
      </c>
      <c r="Y43" s="110">
        <v>19070</v>
      </c>
      <c r="Z43" s="113">
        <v>1</v>
      </c>
      <c r="AA43" s="113">
        <v>1</v>
      </c>
      <c r="AB43" s="110">
        <v>0</v>
      </c>
      <c r="AC43" s="110">
        <v>113973</v>
      </c>
      <c r="AD43" s="113">
        <v>0</v>
      </c>
      <c r="AE43" s="113">
        <v>0</v>
      </c>
      <c r="AF43" s="110">
        <v>0</v>
      </c>
      <c r="AG43" s="110">
        <v>0</v>
      </c>
      <c r="AH43" s="113">
        <v>0</v>
      </c>
      <c r="AI43" s="113">
        <v>0</v>
      </c>
      <c r="AJ43" s="110">
        <v>0</v>
      </c>
      <c r="AK43" s="110">
        <v>0</v>
      </c>
      <c r="AL43" s="113">
        <v>0</v>
      </c>
      <c r="AM43" s="113">
        <v>0</v>
      </c>
      <c r="AN43" s="110">
        <v>0</v>
      </c>
      <c r="AO43" s="110">
        <v>0</v>
      </c>
      <c r="AP43" s="113">
        <v>0</v>
      </c>
      <c r="AQ43" s="113">
        <v>0</v>
      </c>
      <c r="AR43" s="110">
        <v>0</v>
      </c>
      <c r="AS43" s="110">
        <v>0</v>
      </c>
      <c r="AT43" s="113">
        <v>0</v>
      </c>
      <c r="AU43" s="113">
        <v>0</v>
      </c>
      <c r="AV43" s="110">
        <v>0</v>
      </c>
      <c r="AW43" s="110">
        <v>0</v>
      </c>
      <c r="AX43" s="113">
        <v>0</v>
      </c>
      <c r="AY43" s="113">
        <v>0</v>
      </c>
      <c r="AZ43" s="110">
        <v>0</v>
      </c>
      <c r="BA43" s="110">
        <v>0</v>
      </c>
      <c r="BB43" s="113">
        <v>0</v>
      </c>
      <c r="BC43" s="113">
        <v>0</v>
      </c>
      <c r="BD43" s="110">
        <v>0</v>
      </c>
      <c r="BE43" s="110">
        <v>0</v>
      </c>
      <c r="BF43" s="113">
        <v>0</v>
      </c>
      <c r="BG43" s="113">
        <v>0</v>
      </c>
      <c r="BH43" s="110">
        <v>0</v>
      </c>
      <c r="BI43" s="110">
        <v>0</v>
      </c>
      <c r="BJ43" s="113">
        <v>0</v>
      </c>
      <c r="BK43" s="113">
        <v>0</v>
      </c>
      <c r="BL43" s="110">
        <v>0</v>
      </c>
      <c r="BM43" s="110">
        <v>0</v>
      </c>
      <c r="BN43" s="113">
        <v>0</v>
      </c>
      <c r="BO43" s="113">
        <v>0</v>
      </c>
      <c r="BP43" s="110">
        <v>0</v>
      </c>
      <c r="BQ43" s="110">
        <v>0</v>
      </c>
      <c r="BR43" s="113">
        <v>0</v>
      </c>
      <c r="BS43" s="113">
        <v>0</v>
      </c>
      <c r="BT43" s="110">
        <v>0</v>
      </c>
      <c r="BU43" s="110">
        <v>0</v>
      </c>
      <c r="BV43" s="113">
        <v>0</v>
      </c>
      <c r="BW43" s="113">
        <v>0</v>
      </c>
      <c r="BX43" s="110">
        <v>0</v>
      </c>
      <c r="BY43" s="110">
        <v>0</v>
      </c>
      <c r="BZ43" s="113">
        <v>0</v>
      </c>
      <c r="CA43" s="113">
        <v>0</v>
      </c>
      <c r="CB43" s="110">
        <v>0</v>
      </c>
      <c r="CC43" s="110">
        <v>0</v>
      </c>
      <c r="CD43" s="113">
        <v>0</v>
      </c>
      <c r="CE43" s="113">
        <v>0</v>
      </c>
      <c r="CF43" s="110">
        <v>0</v>
      </c>
      <c r="CG43" s="110">
        <v>0</v>
      </c>
      <c r="CH43" s="113">
        <v>0</v>
      </c>
      <c r="CI43" s="113">
        <v>0</v>
      </c>
      <c r="CJ43" s="110">
        <v>0</v>
      </c>
      <c r="CK43" s="110">
        <v>0</v>
      </c>
      <c r="CL43" s="113">
        <v>0</v>
      </c>
      <c r="CM43" s="113">
        <v>0</v>
      </c>
      <c r="CN43" s="110">
        <v>0</v>
      </c>
      <c r="CO43" s="110">
        <v>0</v>
      </c>
      <c r="CP43" s="113">
        <v>0</v>
      </c>
      <c r="CQ43" s="113">
        <v>0</v>
      </c>
      <c r="CR43" s="110">
        <v>0</v>
      </c>
      <c r="CS43" s="110">
        <v>0</v>
      </c>
      <c r="CT43" s="113">
        <v>0</v>
      </c>
      <c r="CU43" s="113">
        <v>0</v>
      </c>
      <c r="CV43" s="110">
        <v>0</v>
      </c>
      <c r="CW43" s="110">
        <v>0</v>
      </c>
      <c r="CX43" s="113">
        <v>0</v>
      </c>
      <c r="CY43" s="113">
        <v>0</v>
      </c>
      <c r="CZ43" s="110">
        <v>0</v>
      </c>
      <c r="DA43" s="110">
        <v>0</v>
      </c>
      <c r="DB43" s="113">
        <v>0</v>
      </c>
      <c r="DC43" s="113">
        <v>0</v>
      </c>
      <c r="DD43" s="110">
        <v>0</v>
      </c>
      <c r="DE43" s="110">
        <v>0</v>
      </c>
      <c r="DF43" s="113">
        <v>0</v>
      </c>
      <c r="DG43" s="113">
        <v>0</v>
      </c>
      <c r="DH43" s="110">
        <v>0</v>
      </c>
      <c r="DI43" s="110">
        <v>0</v>
      </c>
      <c r="DJ43" s="113">
        <v>0</v>
      </c>
      <c r="DK43" s="113">
        <v>0</v>
      </c>
      <c r="DL43" s="110">
        <v>0</v>
      </c>
      <c r="DM43" s="110">
        <v>0</v>
      </c>
      <c r="DN43" s="113">
        <v>0</v>
      </c>
      <c r="DO43" s="113">
        <v>0</v>
      </c>
      <c r="DP43" s="110">
        <v>0</v>
      </c>
      <c r="DQ43" s="110">
        <v>0</v>
      </c>
      <c r="DR43" s="113">
        <v>0</v>
      </c>
      <c r="DS43" s="113">
        <v>0</v>
      </c>
      <c r="DT43" s="110">
        <v>0</v>
      </c>
      <c r="DU43" s="110">
        <v>0</v>
      </c>
    </row>
    <row r="44" spans="1:125" s="112" customFormat="1" ht="12.75" customHeight="1">
      <c r="A44" s="108" t="s">
        <v>617</v>
      </c>
      <c r="B44" s="109">
        <v>38000</v>
      </c>
      <c r="C44" s="108" t="s">
        <v>618</v>
      </c>
      <c r="D44" s="110">
        <f t="shared" si="0"/>
        <v>3135579</v>
      </c>
      <c r="E44" s="110">
        <f t="shared" si="1"/>
        <v>1329044</v>
      </c>
      <c r="F44" s="113">
        <v>6</v>
      </c>
      <c r="G44" s="113">
        <v>6</v>
      </c>
      <c r="H44" s="110">
        <v>1953956</v>
      </c>
      <c r="I44" s="110">
        <v>884906</v>
      </c>
      <c r="J44" s="113">
        <v>6</v>
      </c>
      <c r="K44" s="113">
        <v>6</v>
      </c>
      <c r="L44" s="110">
        <v>258306</v>
      </c>
      <c r="M44" s="110">
        <v>274678</v>
      </c>
      <c r="N44" s="113">
        <v>3</v>
      </c>
      <c r="O44" s="113">
        <v>3</v>
      </c>
      <c r="P44" s="110">
        <v>292285</v>
      </c>
      <c r="Q44" s="110">
        <v>104573</v>
      </c>
      <c r="R44" s="113">
        <v>2</v>
      </c>
      <c r="S44" s="113">
        <v>2</v>
      </c>
      <c r="T44" s="110">
        <v>631032</v>
      </c>
      <c r="U44" s="110">
        <v>64887</v>
      </c>
      <c r="V44" s="113">
        <v>0</v>
      </c>
      <c r="W44" s="113">
        <v>0</v>
      </c>
      <c r="X44" s="110">
        <v>0</v>
      </c>
      <c r="Y44" s="110">
        <v>0</v>
      </c>
      <c r="Z44" s="113">
        <v>0</v>
      </c>
      <c r="AA44" s="113">
        <v>0</v>
      </c>
      <c r="AB44" s="110">
        <v>0</v>
      </c>
      <c r="AC44" s="110">
        <v>0</v>
      </c>
      <c r="AD44" s="113">
        <v>0</v>
      </c>
      <c r="AE44" s="113">
        <v>0</v>
      </c>
      <c r="AF44" s="110">
        <v>0</v>
      </c>
      <c r="AG44" s="110">
        <v>0</v>
      </c>
      <c r="AH44" s="113">
        <v>0</v>
      </c>
      <c r="AI44" s="113">
        <v>0</v>
      </c>
      <c r="AJ44" s="110">
        <v>0</v>
      </c>
      <c r="AK44" s="110">
        <v>0</v>
      </c>
      <c r="AL44" s="113">
        <v>0</v>
      </c>
      <c r="AM44" s="113">
        <v>0</v>
      </c>
      <c r="AN44" s="110">
        <v>0</v>
      </c>
      <c r="AO44" s="110">
        <v>0</v>
      </c>
      <c r="AP44" s="113">
        <v>0</v>
      </c>
      <c r="AQ44" s="113">
        <v>0</v>
      </c>
      <c r="AR44" s="110">
        <v>0</v>
      </c>
      <c r="AS44" s="110">
        <v>0</v>
      </c>
      <c r="AT44" s="113">
        <v>0</v>
      </c>
      <c r="AU44" s="113">
        <v>0</v>
      </c>
      <c r="AV44" s="110">
        <v>0</v>
      </c>
      <c r="AW44" s="110">
        <v>0</v>
      </c>
      <c r="AX44" s="113">
        <v>0</v>
      </c>
      <c r="AY44" s="113">
        <v>0</v>
      </c>
      <c r="AZ44" s="110">
        <v>0</v>
      </c>
      <c r="BA44" s="110">
        <v>0</v>
      </c>
      <c r="BB44" s="113">
        <v>0</v>
      </c>
      <c r="BC44" s="113">
        <v>0</v>
      </c>
      <c r="BD44" s="110">
        <v>0</v>
      </c>
      <c r="BE44" s="110">
        <v>0</v>
      </c>
      <c r="BF44" s="113">
        <v>0</v>
      </c>
      <c r="BG44" s="113">
        <v>0</v>
      </c>
      <c r="BH44" s="110">
        <v>0</v>
      </c>
      <c r="BI44" s="110">
        <v>0</v>
      </c>
      <c r="BJ44" s="113">
        <v>0</v>
      </c>
      <c r="BK44" s="113">
        <v>0</v>
      </c>
      <c r="BL44" s="110">
        <v>0</v>
      </c>
      <c r="BM44" s="110">
        <v>0</v>
      </c>
      <c r="BN44" s="113">
        <v>0</v>
      </c>
      <c r="BO44" s="113">
        <v>0</v>
      </c>
      <c r="BP44" s="110">
        <v>0</v>
      </c>
      <c r="BQ44" s="110">
        <v>0</v>
      </c>
      <c r="BR44" s="113">
        <v>0</v>
      </c>
      <c r="BS44" s="113">
        <v>0</v>
      </c>
      <c r="BT44" s="110">
        <v>0</v>
      </c>
      <c r="BU44" s="110">
        <v>0</v>
      </c>
      <c r="BV44" s="113">
        <v>0</v>
      </c>
      <c r="BW44" s="113">
        <v>0</v>
      </c>
      <c r="BX44" s="110">
        <v>0</v>
      </c>
      <c r="BY44" s="110">
        <v>0</v>
      </c>
      <c r="BZ44" s="113">
        <v>0</v>
      </c>
      <c r="CA44" s="113">
        <v>0</v>
      </c>
      <c r="CB44" s="110">
        <v>0</v>
      </c>
      <c r="CC44" s="110">
        <v>0</v>
      </c>
      <c r="CD44" s="113">
        <v>0</v>
      </c>
      <c r="CE44" s="113">
        <v>0</v>
      </c>
      <c r="CF44" s="110">
        <v>0</v>
      </c>
      <c r="CG44" s="110">
        <v>0</v>
      </c>
      <c r="CH44" s="113">
        <v>0</v>
      </c>
      <c r="CI44" s="113">
        <v>0</v>
      </c>
      <c r="CJ44" s="110">
        <v>0</v>
      </c>
      <c r="CK44" s="110">
        <v>0</v>
      </c>
      <c r="CL44" s="113">
        <v>0</v>
      </c>
      <c r="CM44" s="113">
        <v>0</v>
      </c>
      <c r="CN44" s="110">
        <v>0</v>
      </c>
      <c r="CO44" s="110">
        <v>0</v>
      </c>
      <c r="CP44" s="113">
        <v>0</v>
      </c>
      <c r="CQ44" s="113">
        <v>0</v>
      </c>
      <c r="CR44" s="110">
        <v>0</v>
      </c>
      <c r="CS44" s="110">
        <v>0</v>
      </c>
      <c r="CT44" s="113">
        <v>0</v>
      </c>
      <c r="CU44" s="113">
        <v>0</v>
      </c>
      <c r="CV44" s="110">
        <v>0</v>
      </c>
      <c r="CW44" s="110">
        <v>0</v>
      </c>
      <c r="CX44" s="113">
        <v>0</v>
      </c>
      <c r="CY44" s="113">
        <v>0</v>
      </c>
      <c r="CZ44" s="110">
        <v>0</v>
      </c>
      <c r="DA44" s="110">
        <v>0</v>
      </c>
      <c r="DB44" s="113">
        <v>0</v>
      </c>
      <c r="DC44" s="113">
        <v>0</v>
      </c>
      <c r="DD44" s="110">
        <v>0</v>
      </c>
      <c r="DE44" s="110">
        <v>0</v>
      </c>
      <c r="DF44" s="113">
        <v>0</v>
      </c>
      <c r="DG44" s="113">
        <v>0</v>
      </c>
      <c r="DH44" s="110">
        <v>0</v>
      </c>
      <c r="DI44" s="110">
        <v>0</v>
      </c>
      <c r="DJ44" s="113">
        <v>0</v>
      </c>
      <c r="DK44" s="113">
        <v>0</v>
      </c>
      <c r="DL44" s="110">
        <v>0</v>
      </c>
      <c r="DM44" s="110">
        <v>0</v>
      </c>
      <c r="DN44" s="113">
        <v>0</v>
      </c>
      <c r="DO44" s="113">
        <v>0</v>
      </c>
      <c r="DP44" s="110">
        <v>0</v>
      </c>
      <c r="DQ44" s="110">
        <v>0</v>
      </c>
      <c r="DR44" s="113">
        <v>0</v>
      </c>
      <c r="DS44" s="113">
        <v>0</v>
      </c>
      <c r="DT44" s="110">
        <v>0</v>
      </c>
      <c r="DU44" s="110">
        <v>0</v>
      </c>
    </row>
    <row r="45" spans="1:125" s="112" customFormat="1" ht="12.75" customHeight="1">
      <c r="A45" s="108" t="s">
        <v>627</v>
      </c>
      <c r="B45" s="109">
        <v>39000</v>
      </c>
      <c r="C45" s="108" t="s">
        <v>628</v>
      </c>
      <c r="D45" s="110">
        <f t="shared" si="0"/>
        <v>3595391</v>
      </c>
      <c r="E45" s="110">
        <f t="shared" si="1"/>
        <v>674109</v>
      </c>
      <c r="F45" s="113">
        <v>14</v>
      </c>
      <c r="G45" s="113">
        <v>14</v>
      </c>
      <c r="H45" s="110">
        <v>1370436</v>
      </c>
      <c r="I45" s="110">
        <v>365405</v>
      </c>
      <c r="J45" s="113">
        <v>14</v>
      </c>
      <c r="K45" s="113">
        <v>14</v>
      </c>
      <c r="L45" s="110">
        <v>1128232</v>
      </c>
      <c r="M45" s="110">
        <v>196250</v>
      </c>
      <c r="N45" s="113">
        <v>10</v>
      </c>
      <c r="O45" s="113">
        <v>10</v>
      </c>
      <c r="P45" s="110">
        <v>771692</v>
      </c>
      <c r="Q45" s="110">
        <v>87155</v>
      </c>
      <c r="R45" s="113">
        <v>4</v>
      </c>
      <c r="S45" s="113">
        <v>4</v>
      </c>
      <c r="T45" s="110">
        <v>150359</v>
      </c>
      <c r="U45" s="110">
        <v>15159</v>
      </c>
      <c r="V45" s="113">
        <v>3</v>
      </c>
      <c r="W45" s="113">
        <v>3</v>
      </c>
      <c r="X45" s="110">
        <v>65081</v>
      </c>
      <c r="Y45" s="110">
        <v>10140</v>
      </c>
      <c r="Z45" s="113">
        <v>2</v>
      </c>
      <c r="AA45" s="113">
        <v>2</v>
      </c>
      <c r="AB45" s="110">
        <v>44405</v>
      </c>
      <c r="AC45" s="110">
        <v>0</v>
      </c>
      <c r="AD45" s="113">
        <v>1</v>
      </c>
      <c r="AE45" s="113">
        <v>1</v>
      </c>
      <c r="AF45" s="110">
        <v>14277</v>
      </c>
      <c r="AG45" s="110">
        <v>0</v>
      </c>
      <c r="AH45" s="113">
        <v>1</v>
      </c>
      <c r="AI45" s="113">
        <v>1</v>
      </c>
      <c r="AJ45" s="110">
        <v>16048</v>
      </c>
      <c r="AK45" s="110">
        <v>0</v>
      </c>
      <c r="AL45" s="113">
        <v>1</v>
      </c>
      <c r="AM45" s="113">
        <v>1</v>
      </c>
      <c r="AN45" s="110">
        <v>34861</v>
      </c>
      <c r="AO45" s="110">
        <v>0</v>
      </c>
      <c r="AP45" s="113">
        <v>0</v>
      </c>
      <c r="AQ45" s="113">
        <v>0</v>
      </c>
      <c r="AR45" s="110">
        <v>0</v>
      </c>
      <c r="AS45" s="110">
        <v>0</v>
      </c>
      <c r="AT45" s="113">
        <v>0</v>
      </c>
      <c r="AU45" s="113">
        <v>0</v>
      </c>
      <c r="AV45" s="110">
        <v>0</v>
      </c>
      <c r="AW45" s="110">
        <v>0</v>
      </c>
      <c r="AX45" s="113">
        <v>0</v>
      </c>
      <c r="AY45" s="113">
        <v>0</v>
      </c>
      <c r="AZ45" s="110">
        <v>0</v>
      </c>
      <c r="BA45" s="110">
        <v>0</v>
      </c>
      <c r="BB45" s="113">
        <v>0</v>
      </c>
      <c r="BC45" s="113">
        <v>0</v>
      </c>
      <c r="BD45" s="110">
        <v>0</v>
      </c>
      <c r="BE45" s="110">
        <v>0</v>
      </c>
      <c r="BF45" s="113">
        <v>0</v>
      </c>
      <c r="BG45" s="113">
        <v>0</v>
      </c>
      <c r="BH45" s="110">
        <v>0</v>
      </c>
      <c r="BI45" s="110">
        <v>0</v>
      </c>
      <c r="BJ45" s="113">
        <v>0</v>
      </c>
      <c r="BK45" s="113">
        <v>0</v>
      </c>
      <c r="BL45" s="110">
        <v>0</v>
      </c>
      <c r="BM45" s="110">
        <v>0</v>
      </c>
      <c r="BN45" s="113">
        <v>0</v>
      </c>
      <c r="BO45" s="113">
        <v>0</v>
      </c>
      <c r="BP45" s="110">
        <v>0</v>
      </c>
      <c r="BQ45" s="110">
        <v>0</v>
      </c>
      <c r="BR45" s="113">
        <v>0</v>
      </c>
      <c r="BS45" s="113">
        <v>0</v>
      </c>
      <c r="BT45" s="110">
        <v>0</v>
      </c>
      <c r="BU45" s="110">
        <v>0</v>
      </c>
      <c r="BV45" s="113">
        <v>0</v>
      </c>
      <c r="BW45" s="113">
        <v>0</v>
      </c>
      <c r="BX45" s="110">
        <v>0</v>
      </c>
      <c r="BY45" s="110">
        <v>0</v>
      </c>
      <c r="BZ45" s="113">
        <v>0</v>
      </c>
      <c r="CA45" s="113">
        <v>0</v>
      </c>
      <c r="CB45" s="110">
        <v>0</v>
      </c>
      <c r="CC45" s="110">
        <v>0</v>
      </c>
      <c r="CD45" s="113">
        <v>0</v>
      </c>
      <c r="CE45" s="113">
        <v>0</v>
      </c>
      <c r="CF45" s="110">
        <v>0</v>
      </c>
      <c r="CG45" s="110">
        <v>0</v>
      </c>
      <c r="CH45" s="113">
        <v>0</v>
      </c>
      <c r="CI45" s="113">
        <v>0</v>
      </c>
      <c r="CJ45" s="110">
        <v>0</v>
      </c>
      <c r="CK45" s="110">
        <v>0</v>
      </c>
      <c r="CL45" s="113">
        <v>0</v>
      </c>
      <c r="CM45" s="113">
        <v>0</v>
      </c>
      <c r="CN45" s="110">
        <v>0</v>
      </c>
      <c r="CO45" s="110">
        <v>0</v>
      </c>
      <c r="CP45" s="113">
        <v>0</v>
      </c>
      <c r="CQ45" s="113">
        <v>0</v>
      </c>
      <c r="CR45" s="110">
        <v>0</v>
      </c>
      <c r="CS45" s="110">
        <v>0</v>
      </c>
      <c r="CT45" s="113">
        <v>0</v>
      </c>
      <c r="CU45" s="113">
        <v>0</v>
      </c>
      <c r="CV45" s="110">
        <v>0</v>
      </c>
      <c r="CW45" s="110">
        <v>0</v>
      </c>
      <c r="CX45" s="113">
        <v>0</v>
      </c>
      <c r="CY45" s="113">
        <v>0</v>
      </c>
      <c r="CZ45" s="110">
        <v>0</v>
      </c>
      <c r="DA45" s="110">
        <v>0</v>
      </c>
      <c r="DB45" s="113">
        <v>0</v>
      </c>
      <c r="DC45" s="113">
        <v>0</v>
      </c>
      <c r="DD45" s="110">
        <v>0</v>
      </c>
      <c r="DE45" s="110">
        <v>0</v>
      </c>
      <c r="DF45" s="113">
        <v>0</v>
      </c>
      <c r="DG45" s="113">
        <v>0</v>
      </c>
      <c r="DH45" s="110">
        <v>0</v>
      </c>
      <c r="DI45" s="110">
        <v>0</v>
      </c>
      <c r="DJ45" s="113">
        <v>0</v>
      </c>
      <c r="DK45" s="113">
        <v>0</v>
      </c>
      <c r="DL45" s="110">
        <v>0</v>
      </c>
      <c r="DM45" s="110">
        <v>0</v>
      </c>
      <c r="DN45" s="113">
        <v>0</v>
      </c>
      <c r="DO45" s="113">
        <v>0</v>
      </c>
      <c r="DP45" s="110">
        <v>0</v>
      </c>
      <c r="DQ45" s="110">
        <v>0</v>
      </c>
      <c r="DR45" s="113">
        <v>0</v>
      </c>
      <c r="DS45" s="113">
        <v>0</v>
      </c>
      <c r="DT45" s="110">
        <v>0</v>
      </c>
      <c r="DU45" s="110">
        <v>0</v>
      </c>
    </row>
    <row r="46" spans="1:125" s="112" customFormat="1" ht="12.75" customHeight="1">
      <c r="A46" s="108" t="s">
        <v>634</v>
      </c>
      <c r="B46" s="109">
        <v>40000</v>
      </c>
      <c r="C46" s="108" t="s">
        <v>470</v>
      </c>
      <c r="D46" s="110">
        <f t="shared" si="0"/>
        <v>14665527</v>
      </c>
      <c r="E46" s="110">
        <f t="shared" si="1"/>
        <v>2469472</v>
      </c>
      <c r="F46" s="113">
        <v>26</v>
      </c>
      <c r="G46" s="113">
        <v>26</v>
      </c>
      <c r="H46" s="110">
        <v>5998745</v>
      </c>
      <c r="I46" s="110">
        <v>1172921</v>
      </c>
      <c r="J46" s="113">
        <v>26</v>
      </c>
      <c r="K46" s="113">
        <v>26</v>
      </c>
      <c r="L46" s="110">
        <v>4431033</v>
      </c>
      <c r="M46" s="110">
        <v>1002803</v>
      </c>
      <c r="N46" s="113">
        <v>12</v>
      </c>
      <c r="O46" s="113">
        <v>12</v>
      </c>
      <c r="P46" s="110">
        <v>2150596</v>
      </c>
      <c r="Q46" s="110">
        <v>158790</v>
      </c>
      <c r="R46" s="113">
        <v>7</v>
      </c>
      <c r="S46" s="113">
        <v>7</v>
      </c>
      <c r="T46" s="110">
        <v>1408897</v>
      </c>
      <c r="U46" s="110">
        <v>40605</v>
      </c>
      <c r="V46" s="113">
        <v>6</v>
      </c>
      <c r="W46" s="113">
        <v>6</v>
      </c>
      <c r="X46" s="110">
        <v>496048</v>
      </c>
      <c r="Y46" s="110">
        <v>43455</v>
      </c>
      <c r="Z46" s="113">
        <v>3</v>
      </c>
      <c r="AA46" s="113">
        <v>3</v>
      </c>
      <c r="AB46" s="110">
        <v>142148</v>
      </c>
      <c r="AC46" s="110">
        <v>36853</v>
      </c>
      <c r="AD46" s="113">
        <v>1</v>
      </c>
      <c r="AE46" s="113">
        <v>1</v>
      </c>
      <c r="AF46" s="110">
        <v>29466</v>
      </c>
      <c r="AG46" s="110">
        <v>14045</v>
      </c>
      <c r="AH46" s="113">
        <v>1</v>
      </c>
      <c r="AI46" s="113">
        <v>1</v>
      </c>
      <c r="AJ46" s="110">
        <v>8594</v>
      </c>
      <c r="AK46" s="110">
        <v>0</v>
      </c>
      <c r="AL46" s="113">
        <v>0</v>
      </c>
      <c r="AM46" s="113">
        <v>0</v>
      </c>
      <c r="AN46" s="110">
        <v>0</v>
      </c>
      <c r="AO46" s="110">
        <v>0</v>
      </c>
      <c r="AP46" s="113">
        <v>0</v>
      </c>
      <c r="AQ46" s="113">
        <v>0</v>
      </c>
      <c r="AR46" s="110">
        <v>0</v>
      </c>
      <c r="AS46" s="110">
        <v>0</v>
      </c>
      <c r="AT46" s="113">
        <v>0</v>
      </c>
      <c r="AU46" s="113">
        <v>0</v>
      </c>
      <c r="AV46" s="110">
        <v>0</v>
      </c>
      <c r="AW46" s="110">
        <v>0</v>
      </c>
      <c r="AX46" s="113">
        <v>0</v>
      </c>
      <c r="AY46" s="113">
        <v>0</v>
      </c>
      <c r="AZ46" s="110">
        <v>0</v>
      </c>
      <c r="BA46" s="110">
        <v>0</v>
      </c>
      <c r="BB46" s="113">
        <v>0</v>
      </c>
      <c r="BC46" s="113">
        <v>0</v>
      </c>
      <c r="BD46" s="110">
        <v>0</v>
      </c>
      <c r="BE46" s="110">
        <v>0</v>
      </c>
      <c r="BF46" s="113">
        <v>0</v>
      </c>
      <c r="BG46" s="113">
        <v>0</v>
      </c>
      <c r="BH46" s="110">
        <v>0</v>
      </c>
      <c r="BI46" s="110">
        <v>0</v>
      </c>
      <c r="BJ46" s="113">
        <v>0</v>
      </c>
      <c r="BK46" s="113">
        <v>0</v>
      </c>
      <c r="BL46" s="110">
        <v>0</v>
      </c>
      <c r="BM46" s="110">
        <v>0</v>
      </c>
      <c r="BN46" s="113">
        <v>0</v>
      </c>
      <c r="BO46" s="113">
        <v>0</v>
      </c>
      <c r="BP46" s="110">
        <v>0</v>
      </c>
      <c r="BQ46" s="110">
        <v>0</v>
      </c>
      <c r="BR46" s="113">
        <v>0</v>
      </c>
      <c r="BS46" s="113">
        <v>0</v>
      </c>
      <c r="BT46" s="110">
        <v>0</v>
      </c>
      <c r="BU46" s="110">
        <v>0</v>
      </c>
      <c r="BV46" s="113">
        <v>0</v>
      </c>
      <c r="BW46" s="113">
        <v>0</v>
      </c>
      <c r="BX46" s="110">
        <v>0</v>
      </c>
      <c r="BY46" s="110">
        <v>0</v>
      </c>
      <c r="BZ46" s="113">
        <v>0</v>
      </c>
      <c r="CA46" s="113">
        <v>0</v>
      </c>
      <c r="CB46" s="110">
        <v>0</v>
      </c>
      <c r="CC46" s="110">
        <v>0</v>
      </c>
      <c r="CD46" s="113">
        <v>0</v>
      </c>
      <c r="CE46" s="113">
        <v>0</v>
      </c>
      <c r="CF46" s="110">
        <v>0</v>
      </c>
      <c r="CG46" s="110">
        <v>0</v>
      </c>
      <c r="CH46" s="113">
        <v>0</v>
      </c>
      <c r="CI46" s="113">
        <v>0</v>
      </c>
      <c r="CJ46" s="110">
        <v>0</v>
      </c>
      <c r="CK46" s="110">
        <v>0</v>
      </c>
      <c r="CL46" s="113">
        <v>0</v>
      </c>
      <c r="CM46" s="113">
        <v>0</v>
      </c>
      <c r="CN46" s="110">
        <v>0</v>
      </c>
      <c r="CO46" s="110">
        <v>0</v>
      </c>
      <c r="CP46" s="113">
        <v>0</v>
      </c>
      <c r="CQ46" s="113">
        <v>0</v>
      </c>
      <c r="CR46" s="110">
        <v>0</v>
      </c>
      <c r="CS46" s="110">
        <v>0</v>
      </c>
      <c r="CT46" s="113">
        <v>0</v>
      </c>
      <c r="CU46" s="113">
        <v>0</v>
      </c>
      <c r="CV46" s="110">
        <v>0</v>
      </c>
      <c r="CW46" s="110">
        <v>0</v>
      </c>
      <c r="CX46" s="113">
        <v>0</v>
      </c>
      <c r="CY46" s="113">
        <v>0</v>
      </c>
      <c r="CZ46" s="110">
        <v>0</v>
      </c>
      <c r="DA46" s="110">
        <v>0</v>
      </c>
      <c r="DB46" s="113">
        <v>0</v>
      </c>
      <c r="DC46" s="113">
        <v>0</v>
      </c>
      <c r="DD46" s="110">
        <v>0</v>
      </c>
      <c r="DE46" s="110">
        <v>0</v>
      </c>
      <c r="DF46" s="113">
        <v>0</v>
      </c>
      <c r="DG46" s="113">
        <v>0</v>
      </c>
      <c r="DH46" s="110">
        <v>0</v>
      </c>
      <c r="DI46" s="110">
        <v>0</v>
      </c>
      <c r="DJ46" s="113">
        <v>0</v>
      </c>
      <c r="DK46" s="113">
        <v>0</v>
      </c>
      <c r="DL46" s="110">
        <v>0</v>
      </c>
      <c r="DM46" s="110">
        <v>0</v>
      </c>
      <c r="DN46" s="113">
        <v>0</v>
      </c>
      <c r="DO46" s="113">
        <v>0</v>
      </c>
      <c r="DP46" s="110">
        <v>0</v>
      </c>
      <c r="DQ46" s="110">
        <v>0</v>
      </c>
      <c r="DR46" s="113">
        <v>0</v>
      </c>
      <c r="DS46" s="113">
        <v>0</v>
      </c>
      <c r="DT46" s="110">
        <v>0</v>
      </c>
      <c r="DU46" s="110">
        <v>0</v>
      </c>
    </row>
    <row r="47" spans="1:125" s="112" customFormat="1" ht="12.75" customHeight="1">
      <c r="A47" s="108" t="s">
        <v>639</v>
      </c>
      <c r="B47" s="109">
        <v>41000</v>
      </c>
      <c r="C47" s="108" t="s">
        <v>454</v>
      </c>
      <c r="D47" s="110">
        <f t="shared" si="0"/>
        <v>2527500</v>
      </c>
      <c r="E47" s="110">
        <f t="shared" si="1"/>
        <v>1357024</v>
      </c>
      <c r="F47" s="113">
        <v>11</v>
      </c>
      <c r="G47" s="113">
        <v>11</v>
      </c>
      <c r="H47" s="110">
        <v>1112689</v>
      </c>
      <c r="I47" s="110">
        <v>559519</v>
      </c>
      <c r="J47" s="113">
        <v>11</v>
      </c>
      <c r="K47" s="113">
        <v>11</v>
      </c>
      <c r="L47" s="110">
        <v>711628</v>
      </c>
      <c r="M47" s="110">
        <v>328244</v>
      </c>
      <c r="N47" s="113">
        <v>9</v>
      </c>
      <c r="O47" s="113">
        <v>9</v>
      </c>
      <c r="P47" s="110">
        <v>460645</v>
      </c>
      <c r="Q47" s="110">
        <v>178400</v>
      </c>
      <c r="R47" s="113">
        <v>5</v>
      </c>
      <c r="S47" s="113">
        <v>5</v>
      </c>
      <c r="T47" s="110">
        <v>66824</v>
      </c>
      <c r="U47" s="110">
        <v>149639</v>
      </c>
      <c r="V47" s="113">
        <v>4</v>
      </c>
      <c r="W47" s="113">
        <v>4</v>
      </c>
      <c r="X47" s="110">
        <v>48213</v>
      </c>
      <c r="Y47" s="110">
        <v>98306</v>
      </c>
      <c r="Z47" s="113">
        <v>3</v>
      </c>
      <c r="AA47" s="113">
        <v>3</v>
      </c>
      <c r="AB47" s="110">
        <v>21977</v>
      </c>
      <c r="AC47" s="110">
        <v>42916</v>
      </c>
      <c r="AD47" s="113">
        <v>2</v>
      </c>
      <c r="AE47" s="113">
        <v>2</v>
      </c>
      <c r="AF47" s="110">
        <v>23450</v>
      </c>
      <c r="AG47" s="110">
        <v>0</v>
      </c>
      <c r="AH47" s="113">
        <v>1</v>
      </c>
      <c r="AI47" s="113">
        <v>1</v>
      </c>
      <c r="AJ47" s="110">
        <v>63209</v>
      </c>
      <c r="AK47" s="110">
        <v>0</v>
      </c>
      <c r="AL47" s="113">
        <v>1</v>
      </c>
      <c r="AM47" s="113">
        <v>1</v>
      </c>
      <c r="AN47" s="110">
        <v>18865</v>
      </c>
      <c r="AO47" s="110">
        <v>0</v>
      </c>
      <c r="AP47" s="113">
        <v>0</v>
      </c>
      <c r="AQ47" s="113">
        <v>0</v>
      </c>
      <c r="AR47" s="110">
        <v>0</v>
      </c>
      <c r="AS47" s="110">
        <v>0</v>
      </c>
      <c r="AT47" s="113">
        <v>0</v>
      </c>
      <c r="AU47" s="113">
        <v>0</v>
      </c>
      <c r="AV47" s="110">
        <v>0</v>
      </c>
      <c r="AW47" s="110">
        <v>0</v>
      </c>
      <c r="AX47" s="113">
        <v>0</v>
      </c>
      <c r="AY47" s="113">
        <v>0</v>
      </c>
      <c r="AZ47" s="110">
        <v>0</v>
      </c>
      <c r="BA47" s="110">
        <v>0</v>
      </c>
      <c r="BB47" s="113">
        <v>0</v>
      </c>
      <c r="BC47" s="113">
        <v>0</v>
      </c>
      <c r="BD47" s="110">
        <v>0</v>
      </c>
      <c r="BE47" s="110">
        <v>0</v>
      </c>
      <c r="BF47" s="113">
        <v>0</v>
      </c>
      <c r="BG47" s="113">
        <v>0</v>
      </c>
      <c r="BH47" s="110">
        <v>0</v>
      </c>
      <c r="BI47" s="110">
        <v>0</v>
      </c>
      <c r="BJ47" s="113">
        <v>0</v>
      </c>
      <c r="BK47" s="113">
        <v>0</v>
      </c>
      <c r="BL47" s="110">
        <v>0</v>
      </c>
      <c r="BM47" s="110">
        <v>0</v>
      </c>
      <c r="BN47" s="113">
        <v>0</v>
      </c>
      <c r="BO47" s="113">
        <v>0</v>
      </c>
      <c r="BP47" s="110">
        <v>0</v>
      </c>
      <c r="BQ47" s="110">
        <v>0</v>
      </c>
      <c r="BR47" s="113">
        <v>0</v>
      </c>
      <c r="BS47" s="113">
        <v>0</v>
      </c>
      <c r="BT47" s="110">
        <v>0</v>
      </c>
      <c r="BU47" s="110">
        <v>0</v>
      </c>
      <c r="BV47" s="113">
        <v>0</v>
      </c>
      <c r="BW47" s="113">
        <v>0</v>
      </c>
      <c r="BX47" s="110">
        <v>0</v>
      </c>
      <c r="BY47" s="110">
        <v>0</v>
      </c>
      <c r="BZ47" s="113">
        <v>0</v>
      </c>
      <c r="CA47" s="113">
        <v>0</v>
      </c>
      <c r="CB47" s="110">
        <v>0</v>
      </c>
      <c r="CC47" s="110">
        <v>0</v>
      </c>
      <c r="CD47" s="113">
        <v>0</v>
      </c>
      <c r="CE47" s="113">
        <v>0</v>
      </c>
      <c r="CF47" s="110">
        <v>0</v>
      </c>
      <c r="CG47" s="110">
        <v>0</v>
      </c>
      <c r="CH47" s="113">
        <v>0</v>
      </c>
      <c r="CI47" s="113">
        <v>0</v>
      </c>
      <c r="CJ47" s="110">
        <v>0</v>
      </c>
      <c r="CK47" s="110">
        <v>0</v>
      </c>
      <c r="CL47" s="113">
        <v>0</v>
      </c>
      <c r="CM47" s="113">
        <v>0</v>
      </c>
      <c r="CN47" s="110">
        <v>0</v>
      </c>
      <c r="CO47" s="110">
        <v>0</v>
      </c>
      <c r="CP47" s="113">
        <v>0</v>
      </c>
      <c r="CQ47" s="113">
        <v>0</v>
      </c>
      <c r="CR47" s="110">
        <v>0</v>
      </c>
      <c r="CS47" s="110">
        <v>0</v>
      </c>
      <c r="CT47" s="113">
        <v>0</v>
      </c>
      <c r="CU47" s="113">
        <v>0</v>
      </c>
      <c r="CV47" s="110">
        <v>0</v>
      </c>
      <c r="CW47" s="110">
        <v>0</v>
      </c>
      <c r="CX47" s="113">
        <v>0</v>
      </c>
      <c r="CY47" s="113">
        <v>0</v>
      </c>
      <c r="CZ47" s="110">
        <v>0</v>
      </c>
      <c r="DA47" s="110">
        <v>0</v>
      </c>
      <c r="DB47" s="113">
        <v>0</v>
      </c>
      <c r="DC47" s="113">
        <v>0</v>
      </c>
      <c r="DD47" s="110">
        <v>0</v>
      </c>
      <c r="DE47" s="110">
        <v>0</v>
      </c>
      <c r="DF47" s="113">
        <v>0</v>
      </c>
      <c r="DG47" s="113">
        <v>0</v>
      </c>
      <c r="DH47" s="110">
        <v>0</v>
      </c>
      <c r="DI47" s="110">
        <v>0</v>
      </c>
      <c r="DJ47" s="113">
        <v>0</v>
      </c>
      <c r="DK47" s="113">
        <v>0</v>
      </c>
      <c r="DL47" s="110">
        <v>0</v>
      </c>
      <c r="DM47" s="110">
        <v>0</v>
      </c>
      <c r="DN47" s="113">
        <v>0</v>
      </c>
      <c r="DO47" s="113">
        <v>0</v>
      </c>
      <c r="DP47" s="110">
        <v>0</v>
      </c>
      <c r="DQ47" s="110">
        <v>0</v>
      </c>
      <c r="DR47" s="113">
        <v>0</v>
      </c>
      <c r="DS47" s="113">
        <v>0</v>
      </c>
      <c r="DT47" s="110">
        <v>0</v>
      </c>
      <c r="DU47" s="110">
        <v>0</v>
      </c>
    </row>
    <row r="48" spans="1:125" s="112" customFormat="1" ht="12.75" customHeight="1">
      <c r="A48" s="108" t="s">
        <v>647</v>
      </c>
      <c r="B48" s="109">
        <v>42000</v>
      </c>
      <c r="C48" s="108" t="s">
        <v>648</v>
      </c>
      <c r="D48" s="110">
        <f t="shared" si="0"/>
        <v>3094420</v>
      </c>
      <c r="E48" s="110">
        <f t="shared" si="1"/>
        <v>537349</v>
      </c>
      <c r="F48" s="113">
        <v>6</v>
      </c>
      <c r="G48" s="113">
        <v>6</v>
      </c>
      <c r="H48" s="110">
        <v>1265431</v>
      </c>
      <c r="I48" s="110">
        <v>287214</v>
      </c>
      <c r="J48" s="113">
        <v>6</v>
      </c>
      <c r="K48" s="113">
        <v>6</v>
      </c>
      <c r="L48" s="110">
        <v>1352115</v>
      </c>
      <c r="M48" s="110">
        <v>214425</v>
      </c>
      <c r="N48" s="113">
        <v>3</v>
      </c>
      <c r="O48" s="113">
        <v>3</v>
      </c>
      <c r="P48" s="110">
        <v>393466</v>
      </c>
      <c r="Q48" s="110">
        <v>35710</v>
      </c>
      <c r="R48" s="113">
        <v>1</v>
      </c>
      <c r="S48" s="113">
        <v>1</v>
      </c>
      <c r="T48" s="110">
        <v>83408</v>
      </c>
      <c r="U48" s="110">
        <v>0</v>
      </c>
      <c r="V48" s="113">
        <v>0</v>
      </c>
      <c r="W48" s="113">
        <v>0</v>
      </c>
      <c r="X48" s="110">
        <v>0</v>
      </c>
      <c r="Y48" s="110">
        <v>0</v>
      </c>
      <c r="Z48" s="113">
        <v>0</v>
      </c>
      <c r="AA48" s="113">
        <v>0</v>
      </c>
      <c r="AB48" s="110">
        <v>0</v>
      </c>
      <c r="AC48" s="110">
        <v>0</v>
      </c>
      <c r="AD48" s="113">
        <v>0</v>
      </c>
      <c r="AE48" s="113">
        <v>0</v>
      </c>
      <c r="AF48" s="110">
        <v>0</v>
      </c>
      <c r="AG48" s="110">
        <v>0</v>
      </c>
      <c r="AH48" s="113">
        <v>0</v>
      </c>
      <c r="AI48" s="113">
        <v>0</v>
      </c>
      <c r="AJ48" s="110">
        <v>0</v>
      </c>
      <c r="AK48" s="110">
        <v>0</v>
      </c>
      <c r="AL48" s="113">
        <v>0</v>
      </c>
      <c r="AM48" s="113">
        <v>0</v>
      </c>
      <c r="AN48" s="110">
        <v>0</v>
      </c>
      <c r="AO48" s="110">
        <v>0</v>
      </c>
      <c r="AP48" s="113">
        <v>0</v>
      </c>
      <c r="AQ48" s="113">
        <v>0</v>
      </c>
      <c r="AR48" s="110">
        <v>0</v>
      </c>
      <c r="AS48" s="110">
        <v>0</v>
      </c>
      <c r="AT48" s="113">
        <v>0</v>
      </c>
      <c r="AU48" s="113">
        <v>0</v>
      </c>
      <c r="AV48" s="110">
        <v>0</v>
      </c>
      <c r="AW48" s="110">
        <v>0</v>
      </c>
      <c r="AX48" s="113">
        <v>0</v>
      </c>
      <c r="AY48" s="113">
        <v>0</v>
      </c>
      <c r="AZ48" s="110">
        <v>0</v>
      </c>
      <c r="BA48" s="110">
        <v>0</v>
      </c>
      <c r="BB48" s="113">
        <v>0</v>
      </c>
      <c r="BC48" s="113">
        <v>0</v>
      </c>
      <c r="BD48" s="110">
        <v>0</v>
      </c>
      <c r="BE48" s="110">
        <v>0</v>
      </c>
      <c r="BF48" s="113">
        <v>0</v>
      </c>
      <c r="BG48" s="113">
        <v>0</v>
      </c>
      <c r="BH48" s="110">
        <v>0</v>
      </c>
      <c r="BI48" s="110">
        <v>0</v>
      </c>
      <c r="BJ48" s="113">
        <v>0</v>
      </c>
      <c r="BK48" s="113">
        <v>0</v>
      </c>
      <c r="BL48" s="110">
        <v>0</v>
      </c>
      <c r="BM48" s="110">
        <v>0</v>
      </c>
      <c r="BN48" s="113">
        <v>0</v>
      </c>
      <c r="BO48" s="113">
        <v>0</v>
      </c>
      <c r="BP48" s="110">
        <v>0</v>
      </c>
      <c r="BQ48" s="110">
        <v>0</v>
      </c>
      <c r="BR48" s="113">
        <v>0</v>
      </c>
      <c r="BS48" s="113">
        <v>0</v>
      </c>
      <c r="BT48" s="110">
        <v>0</v>
      </c>
      <c r="BU48" s="110">
        <v>0</v>
      </c>
      <c r="BV48" s="113">
        <v>0</v>
      </c>
      <c r="BW48" s="113">
        <v>0</v>
      </c>
      <c r="BX48" s="110">
        <v>0</v>
      </c>
      <c r="BY48" s="110">
        <v>0</v>
      </c>
      <c r="BZ48" s="113">
        <v>0</v>
      </c>
      <c r="CA48" s="113">
        <v>0</v>
      </c>
      <c r="CB48" s="110">
        <v>0</v>
      </c>
      <c r="CC48" s="110">
        <v>0</v>
      </c>
      <c r="CD48" s="113">
        <v>0</v>
      </c>
      <c r="CE48" s="113">
        <v>0</v>
      </c>
      <c r="CF48" s="110">
        <v>0</v>
      </c>
      <c r="CG48" s="110">
        <v>0</v>
      </c>
      <c r="CH48" s="113">
        <v>0</v>
      </c>
      <c r="CI48" s="113">
        <v>0</v>
      </c>
      <c r="CJ48" s="110">
        <v>0</v>
      </c>
      <c r="CK48" s="110">
        <v>0</v>
      </c>
      <c r="CL48" s="113">
        <v>0</v>
      </c>
      <c r="CM48" s="113">
        <v>0</v>
      </c>
      <c r="CN48" s="110">
        <v>0</v>
      </c>
      <c r="CO48" s="110">
        <v>0</v>
      </c>
      <c r="CP48" s="113">
        <v>0</v>
      </c>
      <c r="CQ48" s="113">
        <v>0</v>
      </c>
      <c r="CR48" s="110">
        <v>0</v>
      </c>
      <c r="CS48" s="110">
        <v>0</v>
      </c>
      <c r="CT48" s="113">
        <v>0</v>
      </c>
      <c r="CU48" s="113">
        <v>0</v>
      </c>
      <c r="CV48" s="110">
        <v>0</v>
      </c>
      <c r="CW48" s="110">
        <v>0</v>
      </c>
      <c r="CX48" s="113">
        <v>0</v>
      </c>
      <c r="CY48" s="113">
        <v>0</v>
      </c>
      <c r="CZ48" s="110">
        <v>0</v>
      </c>
      <c r="DA48" s="110">
        <v>0</v>
      </c>
      <c r="DB48" s="113">
        <v>0</v>
      </c>
      <c r="DC48" s="113">
        <v>0</v>
      </c>
      <c r="DD48" s="110">
        <v>0</v>
      </c>
      <c r="DE48" s="110">
        <v>0</v>
      </c>
      <c r="DF48" s="113">
        <v>0</v>
      </c>
      <c r="DG48" s="113">
        <v>0</v>
      </c>
      <c r="DH48" s="110">
        <v>0</v>
      </c>
      <c r="DI48" s="110">
        <v>0</v>
      </c>
      <c r="DJ48" s="113">
        <v>0</v>
      </c>
      <c r="DK48" s="113">
        <v>0</v>
      </c>
      <c r="DL48" s="110">
        <v>0</v>
      </c>
      <c r="DM48" s="110">
        <v>0</v>
      </c>
      <c r="DN48" s="113">
        <v>0</v>
      </c>
      <c r="DO48" s="113">
        <v>0</v>
      </c>
      <c r="DP48" s="110">
        <v>0</v>
      </c>
      <c r="DQ48" s="110">
        <v>0</v>
      </c>
      <c r="DR48" s="113">
        <v>0</v>
      </c>
      <c r="DS48" s="113">
        <v>0</v>
      </c>
      <c r="DT48" s="110">
        <v>0</v>
      </c>
      <c r="DU48" s="110">
        <v>0</v>
      </c>
    </row>
    <row r="49" spans="1:125" s="112" customFormat="1" ht="12.75" customHeight="1">
      <c r="A49" s="108" t="s">
        <v>655</v>
      </c>
      <c r="B49" s="109">
        <v>43000</v>
      </c>
      <c r="C49" s="108" t="s">
        <v>470</v>
      </c>
      <c r="D49" s="110">
        <f t="shared" si="0"/>
        <v>6835815</v>
      </c>
      <c r="E49" s="110">
        <f t="shared" si="1"/>
        <v>1999472</v>
      </c>
      <c r="F49" s="113">
        <v>14</v>
      </c>
      <c r="G49" s="113">
        <v>14</v>
      </c>
      <c r="H49" s="110">
        <v>3147430</v>
      </c>
      <c r="I49" s="110">
        <v>856444</v>
      </c>
      <c r="J49" s="113">
        <v>14</v>
      </c>
      <c r="K49" s="113">
        <v>14</v>
      </c>
      <c r="L49" s="110">
        <v>1870223</v>
      </c>
      <c r="M49" s="110">
        <v>556686</v>
      </c>
      <c r="N49" s="113">
        <v>10</v>
      </c>
      <c r="O49" s="113">
        <v>10</v>
      </c>
      <c r="P49" s="110">
        <v>811459</v>
      </c>
      <c r="Q49" s="110">
        <v>272780</v>
      </c>
      <c r="R49" s="113">
        <v>6</v>
      </c>
      <c r="S49" s="113">
        <v>6</v>
      </c>
      <c r="T49" s="110">
        <v>448742</v>
      </c>
      <c r="U49" s="110">
        <v>91089</v>
      </c>
      <c r="V49" s="113">
        <v>3</v>
      </c>
      <c r="W49" s="113">
        <v>3</v>
      </c>
      <c r="X49" s="110">
        <v>176876</v>
      </c>
      <c r="Y49" s="110">
        <v>65151</v>
      </c>
      <c r="Z49" s="113">
        <v>2</v>
      </c>
      <c r="AA49" s="113">
        <v>2</v>
      </c>
      <c r="AB49" s="110">
        <v>38365</v>
      </c>
      <c r="AC49" s="110">
        <v>45190</v>
      </c>
      <c r="AD49" s="113">
        <v>2</v>
      </c>
      <c r="AE49" s="113">
        <v>2</v>
      </c>
      <c r="AF49" s="110">
        <v>170031</v>
      </c>
      <c r="AG49" s="110">
        <v>52917</v>
      </c>
      <c r="AH49" s="113">
        <v>1</v>
      </c>
      <c r="AI49" s="113">
        <v>1</v>
      </c>
      <c r="AJ49" s="110">
        <v>30053</v>
      </c>
      <c r="AK49" s="110">
        <v>9961</v>
      </c>
      <c r="AL49" s="113">
        <v>1</v>
      </c>
      <c r="AM49" s="113">
        <v>1</v>
      </c>
      <c r="AN49" s="110">
        <v>29777</v>
      </c>
      <c r="AO49" s="110">
        <v>19842</v>
      </c>
      <c r="AP49" s="113">
        <v>1</v>
      </c>
      <c r="AQ49" s="113">
        <v>1</v>
      </c>
      <c r="AR49" s="110">
        <v>112859</v>
      </c>
      <c r="AS49" s="110">
        <v>29412</v>
      </c>
      <c r="AT49" s="113">
        <v>0</v>
      </c>
      <c r="AU49" s="113">
        <v>0</v>
      </c>
      <c r="AV49" s="110">
        <v>0</v>
      </c>
      <c r="AW49" s="110">
        <v>0</v>
      </c>
      <c r="AX49" s="113">
        <v>0</v>
      </c>
      <c r="AY49" s="113">
        <v>0</v>
      </c>
      <c r="AZ49" s="110">
        <v>0</v>
      </c>
      <c r="BA49" s="110">
        <v>0</v>
      </c>
      <c r="BB49" s="113">
        <v>0</v>
      </c>
      <c r="BC49" s="113">
        <v>0</v>
      </c>
      <c r="BD49" s="110">
        <v>0</v>
      </c>
      <c r="BE49" s="110">
        <v>0</v>
      </c>
      <c r="BF49" s="113">
        <v>0</v>
      </c>
      <c r="BG49" s="113">
        <v>0</v>
      </c>
      <c r="BH49" s="110">
        <v>0</v>
      </c>
      <c r="BI49" s="110">
        <v>0</v>
      </c>
      <c r="BJ49" s="113">
        <v>0</v>
      </c>
      <c r="BK49" s="113">
        <v>0</v>
      </c>
      <c r="BL49" s="110">
        <v>0</v>
      </c>
      <c r="BM49" s="110">
        <v>0</v>
      </c>
      <c r="BN49" s="113">
        <v>0</v>
      </c>
      <c r="BO49" s="113">
        <v>0</v>
      </c>
      <c r="BP49" s="110">
        <v>0</v>
      </c>
      <c r="BQ49" s="110">
        <v>0</v>
      </c>
      <c r="BR49" s="113">
        <v>0</v>
      </c>
      <c r="BS49" s="113">
        <v>0</v>
      </c>
      <c r="BT49" s="110">
        <v>0</v>
      </c>
      <c r="BU49" s="110">
        <v>0</v>
      </c>
      <c r="BV49" s="113">
        <v>0</v>
      </c>
      <c r="BW49" s="113">
        <v>0</v>
      </c>
      <c r="BX49" s="110">
        <v>0</v>
      </c>
      <c r="BY49" s="110">
        <v>0</v>
      </c>
      <c r="BZ49" s="113">
        <v>0</v>
      </c>
      <c r="CA49" s="113">
        <v>0</v>
      </c>
      <c r="CB49" s="110">
        <v>0</v>
      </c>
      <c r="CC49" s="110">
        <v>0</v>
      </c>
      <c r="CD49" s="113">
        <v>0</v>
      </c>
      <c r="CE49" s="113">
        <v>0</v>
      </c>
      <c r="CF49" s="110">
        <v>0</v>
      </c>
      <c r="CG49" s="110">
        <v>0</v>
      </c>
      <c r="CH49" s="113">
        <v>0</v>
      </c>
      <c r="CI49" s="113">
        <v>0</v>
      </c>
      <c r="CJ49" s="110">
        <v>0</v>
      </c>
      <c r="CK49" s="110">
        <v>0</v>
      </c>
      <c r="CL49" s="113">
        <v>0</v>
      </c>
      <c r="CM49" s="113">
        <v>0</v>
      </c>
      <c r="CN49" s="110">
        <v>0</v>
      </c>
      <c r="CO49" s="110">
        <v>0</v>
      </c>
      <c r="CP49" s="113">
        <v>0</v>
      </c>
      <c r="CQ49" s="113">
        <v>0</v>
      </c>
      <c r="CR49" s="110">
        <v>0</v>
      </c>
      <c r="CS49" s="110">
        <v>0</v>
      </c>
      <c r="CT49" s="113">
        <v>0</v>
      </c>
      <c r="CU49" s="113">
        <v>0</v>
      </c>
      <c r="CV49" s="110">
        <v>0</v>
      </c>
      <c r="CW49" s="110">
        <v>0</v>
      </c>
      <c r="CX49" s="113">
        <v>0</v>
      </c>
      <c r="CY49" s="113">
        <v>0</v>
      </c>
      <c r="CZ49" s="110">
        <v>0</v>
      </c>
      <c r="DA49" s="110">
        <v>0</v>
      </c>
      <c r="DB49" s="113">
        <v>0</v>
      </c>
      <c r="DC49" s="113">
        <v>0</v>
      </c>
      <c r="DD49" s="110">
        <v>0</v>
      </c>
      <c r="DE49" s="110">
        <v>0</v>
      </c>
      <c r="DF49" s="113">
        <v>0</v>
      </c>
      <c r="DG49" s="113">
        <v>0</v>
      </c>
      <c r="DH49" s="110">
        <v>0</v>
      </c>
      <c r="DI49" s="110">
        <v>0</v>
      </c>
      <c r="DJ49" s="113">
        <v>0</v>
      </c>
      <c r="DK49" s="113">
        <v>0</v>
      </c>
      <c r="DL49" s="110">
        <v>0</v>
      </c>
      <c r="DM49" s="110">
        <v>0</v>
      </c>
      <c r="DN49" s="113">
        <v>0</v>
      </c>
      <c r="DO49" s="113">
        <v>0</v>
      </c>
      <c r="DP49" s="110">
        <v>0</v>
      </c>
      <c r="DQ49" s="110">
        <v>0</v>
      </c>
      <c r="DR49" s="113">
        <v>0</v>
      </c>
      <c r="DS49" s="113">
        <v>0</v>
      </c>
      <c r="DT49" s="110">
        <v>0</v>
      </c>
      <c r="DU49" s="110">
        <v>0</v>
      </c>
    </row>
    <row r="50" spans="1:125" s="112" customFormat="1" ht="12.75" customHeight="1">
      <c r="A50" s="108" t="s">
        <v>663</v>
      </c>
      <c r="B50" s="109">
        <v>44000</v>
      </c>
      <c r="C50" s="108" t="s">
        <v>440</v>
      </c>
      <c r="D50" s="110">
        <f t="shared" si="0"/>
        <v>1016152</v>
      </c>
      <c r="E50" s="110">
        <f t="shared" si="1"/>
        <v>530559</v>
      </c>
      <c r="F50" s="113">
        <v>5</v>
      </c>
      <c r="G50" s="113">
        <v>5</v>
      </c>
      <c r="H50" s="110">
        <v>533404</v>
      </c>
      <c r="I50" s="110">
        <v>226024</v>
      </c>
      <c r="J50" s="113">
        <v>5</v>
      </c>
      <c r="K50" s="113">
        <v>5</v>
      </c>
      <c r="L50" s="110">
        <v>393514</v>
      </c>
      <c r="M50" s="110">
        <v>304535</v>
      </c>
      <c r="N50" s="113">
        <v>2</v>
      </c>
      <c r="O50" s="113">
        <v>2</v>
      </c>
      <c r="P50" s="110">
        <v>89234</v>
      </c>
      <c r="Q50" s="110">
        <v>0</v>
      </c>
      <c r="R50" s="113">
        <v>0</v>
      </c>
      <c r="S50" s="113">
        <v>0</v>
      </c>
      <c r="T50" s="110">
        <v>0</v>
      </c>
      <c r="U50" s="110">
        <v>0</v>
      </c>
      <c r="V50" s="113">
        <v>0</v>
      </c>
      <c r="W50" s="113">
        <v>0</v>
      </c>
      <c r="X50" s="110">
        <v>0</v>
      </c>
      <c r="Y50" s="110">
        <v>0</v>
      </c>
      <c r="Z50" s="113">
        <v>0</v>
      </c>
      <c r="AA50" s="113">
        <v>0</v>
      </c>
      <c r="AB50" s="110">
        <v>0</v>
      </c>
      <c r="AC50" s="110">
        <v>0</v>
      </c>
      <c r="AD50" s="113">
        <v>0</v>
      </c>
      <c r="AE50" s="113">
        <v>0</v>
      </c>
      <c r="AF50" s="110">
        <v>0</v>
      </c>
      <c r="AG50" s="110">
        <v>0</v>
      </c>
      <c r="AH50" s="113">
        <v>0</v>
      </c>
      <c r="AI50" s="113">
        <v>0</v>
      </c>
      <c r="AJ50" s="110">
        <v>0</v>
      </c>
      <c r="AK50" s="110">
        <v>0</v>
      </c>
      <c r="AL50" s="113">
        <v>0</v>
      </c>
      <c r="AM50" s="113">
        <v>0</v>
      </c>
      <c r="AN50" s="110">
        <v>0</v>
      </c>
      <c r="AO50" s="110">
        <v>0</v>
      </c>
      <c r="AP50" s="113">
        <v>0</v>
      </c>
      <c r="AQ50" s="113">
        <v>0</v>
      </c>
      <c r="AR50" s="110">
        <v>0</v>
      </c>
      <c r="AS50" s="110">
        <v>0</v>
      </c>
      <c r="AT50" s="113">
        <v>0</v>
      </c>
      <c r="AU50" s="113">
        <v>0</v>
      </c>
      <c r="AV50" s="110">
        <v>0</v>
      </c>
      <c r="AW50" s="110">
        <v>0</v>
      </c>
      <c r="AX50" s="113">
        <v>0</v>
      </c>
      <c r="AY50" s="113">
        <v>0</v>
      </c>
      <c r="AZ50" s="110">
        <v>0</v>
      </c>
      <c r="BA50" s="110">
        <v>0</v>
      </c>
      <c r="BB50" s="113">
        <v>0</v>
      </c>
      <c r="BC50" s="113">
        <v>0</v>
      </c>
      <c r="BD50" s="110">
        <v>0</v>
      </c>
      <c r="BE50" s="110">
        <v>0</v>
      </c>
      <c r="BF50" s="113">
        <v>0</v>
      </c>
      <c r="BG50" s="113">
        <v>0</v>
      </c>
      <c r="BH50" s="110">
        <v>0</v>
      </c>
      <c r="BI50" s="110">
        <v>0</v>
      </c>
      <c r="BJ50" s="113">
        <v>0</v>
      </c>
      <c r="BK50" s="113">
        <v>0</v>
      </c>
      <c r="BL50" s="110">
        <v>0</v>
      </c>
      <c r="BM50" s="110">
        <v>0</v>
      </c>
      <c r="BN50" s="113">
        <v>0</v>
      </c>
      <c r="BO50" s="113">
        <v>0</v>
      </c>
      <c r="BP50" s="110">
        <v>0</v>
      </c>
      <c r="BQ50" s="110">
        <v>0</v>
      </c>
      <c r="BR50" s="113">
        <v>0</v>
      </c>
      <c r="BS50" s="113">
        <v>0</v>
      </c>
      <c r="BT50" s="110">
        <v>0</v>
      </c>
      <c r="BU50" s="110">
        <v>0</v>
      </c>
      <c r="BV50" s="113">
        <v>0</v>
      </c>
      <c r="BW50" s="113">
        <v>0</v>
      </c>
      <c r="BX50" s="110">
        <v>0</v>
      </c>
      <c r="BY50" s="110">
        <v>0</v>
      </c>
      <c r="BZ50" s="113">
        <v>0</v>
      </c>
      <c r="CA50" s="113">
        <v>0</v>
      </c>
      <c r="CB50" s="110">
        <v>0</v>
      </c>
      <c r="CC50" s="110">
        <v>0</v>
      </c>
      <c r="CD50" s="113">
        <v>0</v>
      </c>
      <c r="CE50" s="113">
        <v>0</v>
      </c>
      <c r="CF50" s="110">
        <v>0</v>
      </c>
      <c r="CG50" s="110">
        <v>0</v>
      </c>
      <c r="CH50" s="113">
        <v>0</v>
      </c>
      <c r="CI50" s="113">
        <v>0</v>
      </c>
      <c r="CJ50" s="110">
        <v>0</v>
      </c>
      <c r="CK50" s="110">
        <v>0</v>
      </c>
      <c r="CL50" s="113">
        <v>0</v>
      </c>
      <c r="CM50" s="113">
        <v>0</v>
      </c>
      <c r="CN50" s="110">
        <v>0</v>
      </c>
      <c r="CO50" s="110">
        <v>0</v>
      </c>
      <c r="CP50" s="113">
        <v>0</v>
      </c>
      <c r="CQ50" s="113">
        <v>0</v>
      </c>
      <c r="CR50" s="110">
        <v>0</v>
      </c>
      <c r="CS50" s="110">
        <v>0</v>
      </c>
      <c r="CT50" s="113">
        <v>0</v>
      </c>
      <c r="CU50" s="113">
        <v>0</v>
      </c>
      <c r="CV50" s="110">
        <v>0</v>
      </c>
      <c r="CW50" s="110">
        <v>0</v>
      </c>
      <c r="CX50" s="113">
        <v>0</v>
      </c>
      <c r="CY50" s="113">
        <v>0</v>
      </c>
      <c r="CZ50" s="110">
        <v>0</v>
      </c>
      <c r="DA50" s="110">
        <v>0</v>
      </c>
      <c r="DB50" s="113">
        <v>0</v>
      </c>
      <c r="DC50" s="113">
        <v>0</v>
      </c>
      <c r="DD50" s="110">
        <v>0</v>
      </c>
      <c r="DE50" s="110">
        <v>0</v>
      </c>
      <c r="DF50" s="113">
        <v>0</v>
      </c>
      <c r="DG50" s="113">
        <v>0</v>
      </c>
      <c r="DH50" s="110">
        <v>0</v>
      </c>
      <c r="DI50" s="110">
        <v>0</v>
      </c>
      <c r="DJ50" s="113">
        <v>0</v>
      </c>
      <c r="DK50" s="113">
        <v>0</v>
      </c>
      <c r="DL50" s="110">
        <v>0</v>
      </c>
      <c r="DM50" s="110">
        <v>0</v>
      </c>
      <c r="DN50" s="113">
        <v>0</v>
      </c>
      <c r="DO50" s="113">
        <v>0</v>
      </c>
      <c r="DP50" s="110">
        <v>0</v>
      </c>
      <c r="DQ50" s="110">
        <v>0</v>
      </c>
      <c r="DR50" s="113">
        <v>0</v>
      </c>
      <c r="DS50" s="113">
        <v>0</v>
      </c>
      <c r="DT50" s="110">
        <v>0</v>
      </c>
      <c r="DU50" s="110">
        <v>0</v>
      </c>
    </row>
    <row r="51" spans="1:125" s="112" customFormat="1" ht="12.75" customHeight="1">
      <c r="A51" s="108" t="s">
        <v>668</v>
      </c>
      <c r="B51" s="109">
        <v>45000</v>
      </c>
      <c r="C51" s="108" t="s">
        <v>669</v>
      </c>
      <c r="D51" s="110">
        <f t="shared" si="0"/>
        <v>1315776</v>
      </c>
      <c r="E51" s="110">
        <f t="shared" si="1"/>
        <v>528985</v>
      </c>
      <c r="F51" s="113">
        <v>9</v>
      </c>
      <c r="G51" s="113">
        <v>9</v>
      </c>
      <c r="H51" s="110">
        <v>596625</v>
      </c>
      <c r="I51" s="110">
        <v>346311</v>
      </c>
      <c r="J51" s="113">
        <v>9</v>
      </c>
      <c r="K51" s="113">
        <v>9</v>
      </c>
      <c r="L51" s="110">
        <v>348200</v>
      </c>
      <c r="M51" s="110">
        <v>142264</v>
      </c>
      <c r="N51" s="113">
        <v>4</v>
      </c>
      <c r="O51" s="113">
        <v>4</v>
      </c>
      <c r="P51" s="110">
        <v>173874</v>
      </c>
      <c r="Q51" s="110">
        <v>40410</v>
      </c>
      <c r="R51" s="113">
        <v>2</v>
      </c>
      <c r="S51" s="113">
        <v>2</v>
      </c>
      <c r="T51" s="110">
        <v>30312</v>
      </c>
      <c r="U51" s="110">
        <v>0</v>
      </c>
      <c r="V51" s="113">
        <v>2</v>
      </c>
      <c r="W51" s="113">
        <v>2</v>
      </c>
      <c r="X51" s="110">
        <v>50968</v>
      </c>
      <c r="Y51" s="110">
        <v>0</v>
      </c>
      <c r="Z51" s="113">
        <v>1</v>
      </c>
      <c r="AA51" s="113">
        <v>1</v>
      </c>
      <c r="AB51" s="110">
        <v>72049</v>
      </c>
      <c r="AC51" s="110">
        <v>0</v>
      </c>
      <c r="AD51" s="113">
        <v>1</v>
      </c>
      <c r="AE51" s="113">
        <v>1</v>
      </c>
      <c r="AF51" s="110">
        <v>43748</v>
      </c>
      <c r="AG51" s="110">
        <v>0</v>
      </c>
      <c r="AH51" s="113">
        <v>0</v>
      </c>
      <c r="AI51" s="113">
        <v>0</v>
      </c>
      <c r="AJ51" s="110">
        <v>0</v>
      </c>
      <c r="AK51" s="110">
        <v>0</v>
      </c>
      <c r="AL51" s="113">
        <v>0</v>
      </c>
      <c r="AM51" s="113">
        <v>0</v>
      </c>
      <c r="AN51" s="110">
        <v>0</v>
      </c>
      <c r="AO51" s="110">
        <v>0</v>
      </c>
      <c r="AP51" s="113">
        <v>0</v>
      </c>
      <c r="AQ51" s="113">
        <v>0</v>
      </c>
      <c r="AR51" s="110">
        <v>0</v>
      </c>
      <c r="AS51" s="110">
        <v>0</v>
      </c>
      <c r="AT51" s="113">
        <v>0</v>
      </c>
      <c r="AU51" s="113">
        <v>0</v>
      </c>
      <c r="AV51" s="110">
        <v>0</v>
      </c>
      <c r="AW51" s="110">
        <v>0</v>
      </c>
      <c r="AX51" s="113">
        <v>0</v>
      </c>
      <c r="AY51" s="113">
        <v>0</v>
      </c>
      <c r="AZ51" s="110">
        <v>0</v>
      </c>
      <c r="BA51" s="110">
        <v>0</v>
      </c>
      <c r="BB51" s="113">
        <v>0</v>
      </c>
      <c r="BC51" s="113">
        <v>0</v>
      </c>
      <c r="BD51" s="110">
        <v>0</v>
      </c>
      <c r="BE51" s="110">
        <v>0</v>
      </c>
      <c r="BF51" s="113">
        <v>0</v>
      </c>
      <c r="BG51" s="113">
        <v>0</v>
      </c>
      <c r="BH51" s="110">
        <v>0</v>
      </c>
      <c r="BI51" s="110">
        <v>0</v>
      </c>
      <c r="BJ51" s="113">
        <v>0</v>
      </c>
      <c r="BK51" s="113">
        <v>0</v>
      </c>
      <c r="BL51" s="110">
        <v>0</v>
      </c>
      <c r="BM51" s="110">
        <v>0</v>
      </c>
      <c r="BN51" s="113">
        <v>0</v>
      </c>
      <c r="BO51" s="113">
        <v>0</v>
      </c>
      <c r="BP51" s="110">
        <v>0</v>
      </c>
      <c r="BQ51" s="110">
        <v>0</v>
      </c>
      <c r="BR51" s="113">
        <v>0</v>
      </c>
      <c r="BS51" s="113">
        <v>0</v>
      </c>
      <c r="BT51" s="110">
        <v>0</v>
      </c>
      <c r="BU51" s="110">
        <v>0</v>
      </c>
      <c r="BV51" s="113">
        <v>0</v>
      </c>
      <c r="BW51" s="113">
        <v>0</v>
      </c>
      <c r="BX51" s="110">
        <v>0</v>
      </c>
      <c r="BY51" s="110">
        <v>0</v>
      </c>
      <c r="BZ51" s="113">
        <v>0</v>
      </c>
      <c r="CA51" s="113">
        <v>0</v>
      </c>
      <c r="CB51" s="110">
        <v>0</v>
      </c>
      <c r="CC51" s="110">
        <v>0</v>
      </c>
      <c r="CD51" s="113">
        <v>0</v>
      </c>
      <c r="CE51" s="113">
        <v>0</v>
      </c>
      <c r="CF51" s="110">
        <v>0</v>
      </c>
      <c r="CG51" s="110">
        <v>0</v>
      </c>
      <c r="CH51" s="113">
        <v>0</v>
      </c>
      <c r="CI51" s="113">
        <v>0</v>
      </c>
      <c r="CJ51" s="110">
        <v>0</v>
      </c>
      <c r="CK51" s="110">
        <v>0</v>
      </c>
      <c r="CL51" s="113">
        <v>0</v>
      </c>
      <c r="CM51" s="113">
        <v>0</v>
      </c>
      <c r="CN51" s="110">
        <v>0</v>
      </c>
      <c r="CO51" s="110">
        <v>0</v>
      </c>
      <c r="CP51" s="113">
        <v>0</v>
      </c>
      <c r="CQ51" s="113">
        <v>0</v>
      </c>
      <c r="CR51" s="110">
        <v>0</v>
      </c>
      <c r="CS51" s="110">
        <v>0</v>
      </c>
      <c r="CT51" s="113">
        <v>0</v>
      </c>
      <c r="CU51" s="113">
        <v>0</v>
      </c>
      <c r="CV51" s="110">
        <v>0</v>
      </c>
      <c r="CW51" s="110">
        <v>0</v>
      </c>
      <c r="CX51" s="113">
        <v>0</v>
      </c>
      <c r="CY51" s="113">
        <v>0</v>
      </c>
      <c r="CZ51" s="110">
        <v>0</v>
      </c>
      <c r="DA51" s="110">
        <v>0</v>
      </c>
      <c r="DB51" s="113">
        <v>0</v>
      </c>
      <c r="DC51" s="113">
        <v>0</v>
      </c>
      <c r="DD51" s="110">
        <v>0</v>
      </c>
      <c r="DE51" s="110">
        <v>0</v>
      </c>
      <c r="DF51" s="113">
        <v>0</v>
      </c>
      <c r="DG51" s="113">
        <v>0</v>
      </c>
      <c r="DH51" s="110">
        <v>0</v>
      </c>
      <c r="DI51" s="110">
        <v>0</v>
      </c>
      <c r="DJ51" s="113">
        <v>0</v>
      </c>
      <c r="DK51" s="113">
        <v>0</v>
      </c>
      <c r="DL51" s="110">
        <v>0</v>
      </c>
      <c r="DM51" s="110">
        <v>0</v>
      </c>
      <c r="DN51" s="113">
        <v>0</v>
      </c>
      <c r="DO51" s="113">
        <v>0</v>
      </c>
      <c r="DP51" s="110">
        <v>0</v>
      </c>
      <c r="DQ51" s="110">
        <v>0</v>
      </c>
      <c r="DR51" s="113">
        <v>0</v>
      </c>
      <c r="DS51" s="113">
        <v>0</v>
      </c>
      <c r="DT51" s="110">
        <v>0</v>
      </c>
      <c r="DU51" s="110">
        <v>0</v>
      </c>
    </row>
    <row r="52" spans="1:125" s="112" customFormat="1" ht="12.75" customHeight="1">
      <c r="A52" s="108" t="s">
        <v>677</v>
      </c>
      <c r="B52" s="109">
        <v>46000</v>
      </c>
      <c r="C52" s="108" t="s">
        <v>454</v>
      </c>
      <c r="D52" s="110">
        <f t="shared" si="0"/>
        <v>4592831</v>
      </c>
      <c r="E52" s="110">
        <f t="shared" si="1"/>
        <v>1042714</v>
      </c>
      <c r="F52" s="113">
        <v>14</v>
      </c>
      <c r="G52" s="113">
        <v>14</v>
      </c>
      <c r="H52" s="110">
        <v>2332114</v>
      </c>
      <c r="I52" s="110">
        <v>555013</v>
      </c>
      <c r="J52" s="113">
        <v>14</v>
      </c>
      <c r="K52" s="113">
        <v>14</v>
      </c>
      <c r="L52" s="110">
        <v>1248664</v>
      </c>
      <c r="M52" s="110">
        <v>336541</v>
      </c>
      <c r="N52" s="113">
        <v>7</v>
      </c>
      <c r="O52" s="113">
        <v>7</v>
      </c>
      <c r="P52" s="110">
        <v>624724</v>
      </c>
      <c r="Q52" s="110">
        <v>121688</v>
      </c>
      <c r="R52" s="113">
        <v>3</v>
      </c>
      <c r="S52" s="113">
        <v>3</v>
      </c>
      <c r="T52" s="110">
        <v>202263</v>
      </c>
      <c r="U52" s="110">
        <v>29472</v>
      </c>
      <c r="V52" s="113">
        <v>2</v>
      </c>
      <c r="W52" s="113">
        <v>2</v>
      </c>
      <c r="X52" s="110">
        <v>99822</v>
      </c>
      <c r="Y52" s="110">
        <v>0</v>
      </c>
      <c r="Z52" s="113">
        <v>1</v>
      </c>
      <c r="AA52" s="113">
        <v>1</v>
      </c>
      <c r="AB52" s="110">
        <v>85244</v>
      </c>
      <c r="AC52" s="110">
        <v>0</v>
      </c>
      <c r="AD52" s="113">
        <v>0</v>
      </c>
      <c r="AE52" s="113">
        <v>0</v>
      </c>
      <c r="AF52" s="110">
        <v>0</v>
      </c>
      <c r="AG52" s="110">
        <v>0</v>
      </c>
      <c r="AH52" s="113">
        <v>0</v>
      </c>
      <c r="AI52" s="113">
        <v>0</v>
      </c>
      <c r="AJ52" s="110">
        <v>0</v>
      </c>
      <c r="AK52" s="110">
        <v>0</v>
      </c>
      <c r="AL52" s="113">
        <v>0</v>
      </c>
      <c r="AM52" s="113">
        <v>0</v>
      </c>
      <c r="AN52" s="110">
        <v>0</v>
      </c>
      <c r="AO52" s="110">
        <v>0</v>
      </c>
      <c r="AP52" s="113">
        <v>0</v>
      </c>
      <c r="AQ52" s="113">
        <v>0</v>
      </c>
      <c r="AR52" s="110">
        <v>0</v>
      </c>
      <c r="AS52" s="110">
        <v>0</v>
      </c>
      <c r="AT52" s="113">
        <v>0</v>
      </c>
      <c r="AU52" s="113">
        <v>0</v>
      </c>
      <c r="AV52" s="110">
        <v>0</v>
      </c>
      <c r="AW52" s="110">
        <v>0</v>
      </c>
      <c r="AX52" s="113">
        <v>0</v>
      </c>
      <c r="AY52" s="113">
        <v>0</v>
      </c>
      <c r="AZ52" s="110">
        <v>0</v>
      </c>
      <c r="BA52" s="110">
        <v>0</v>
      </c>
      <c r="BB52" s="113">
        <v>0</v>
      </c>
      <c r="BC52" s="113">
        <v>0</v>
      </c>
      <c r="BD52" s="110">
        <v>0</v>
      </c>
      <c r="BE52" s="110">
        <v>0</v>
      </c>
      <c r="BF52" s="113">
        <v>0</v>
      </c>
      <c r="BG52" s="113">
        <v>0</v>
      </c>
      <c r="BH52" s="110">
        <v>0</v>
      </c>
      <c r="BI52" s="110">
        <v>0</v>
      </c>
      <c r="BJ52" s="113">
        <v>0</v>
      </c>
      <c r="BK52" s="113">
        <v>0</v>
      </c>
      <c r="BL52" s="110">
        <v>0</v>
      </c>
      <c r="BM52" s="110">
        <v>0</v>
      </c>
      <c r="BN52" s="113">
        <v>0</v>
      </c>
      <c r="BO52" s="113">
        <v>0</v>
      </c>
      <c r="BP52" s="110">
        <v>0</v>
      </c>
      <c r="BQ52" s="110">
        <v>0</v>
      </c>
      <c r="BR52" s="113">
        <v>0</v>
      </c>
      <c r="BS52" s="113">
        <v>0</v>
      </c>
      <c r="BT52" s="110">
        <v>0</v>
      </c>
      <c r="BU52" s="110">
        <v>0</v>
      </c>
      <c r="BV52" s="113">
        <v>0</v>
      </c>
      <c r="BW52" s="113">
        <v>0</v>
      </c>
      <c r="BX52" s="110">
        <v>0</v>
      </c>
      <c r="BY52" s="110">
        <v>0</v>
      </c>
      <c r="BZ52" s="113">
        <v>0</v>
      </c>
      <c r="CA52" s="113">
        <v>0</v>
      </c>
      <c r="CB52" s="110">
        <v>0</v>
      </c>
      <c r="CC52" s="110">
        <v>0</v>
      </c>
      <c r="CD52" s="113">
        <v>0</v>
      </c>
      <c r="CE52" s="113">
        <v>0</v>
      </c>
      <c r="CF52" s="110">
        <v>0</v>
      </c>
      <c r="CG52" s="110">
        <v>0</v>
      </c>
      <c r="CH52" s="113">
        <v>0</v>
      </c>
      <c r="CI52" s="113">
        <v>0</v>
      </c>
      <c r="CJ52" s="110">
        <v>0</v>
      </c>
      <c r="CK52" s="110">
        <v>0</v>
      </c>
      <c r="CL52" s="113">
        <v>0</v>
      </c>
      <c r="CM52" s="113">
        <v>0</v>
      </c>
      <c r="CN52" s="110">
        <v>0</v>
      </c>
      <c r="CO52" s="110">
        <v>0</v>
      </c>
      <c r="CP52" s="113">
        <v>0</v>
      </c>
      <c r="CQ52" s="113">
        <v>0</v>
      </c>
      <c r="CR52" s="110">
        <v>0</v>
      </c>
      <c r="CS52" s="110">
        <v>0</v>
      </c>
      <c r="CT52" s="113">
        <v>0</v>
      </c>
      <c r="CU52" s="113">
        <v>0</v>
      </c>
      <c r="CV52" s="110">
        <v>0</v>
      </c>
      <c r="CW52" s="110">
        <v>0</v>
      </c>
      <c r="CX52" s="113">
        <v>0</v>
      </c>
      <c r="CY52" s="113">
        <v>0</v>
      </c>
      <c r="CZ52" s="110">
        <v>0</v>
      </c>
      <c r="DA52" s="110">
        <v>0</v>
      </c>
      <c r="DB52" s="113">
        <v>0</v>
      </c>
      <c r="DC52" s="113">
        <v>0</v>
      </c>
      <c r="DD52" s="110">
        <v>0</v>
      </c>
      <c r="DE52" s="110">
        <v>0</v>
      </c>
      <c r="DF52" s="113">
        <v>0</v>
      </c>
      <c r="DG52" s="113">
        <v>0</v>
      </c>
      <c r="DH52" s="110">
        <v>0</v>
      </c>
      <c r="DI52" s="110">
        <v>0</v>
      </c>
      <c r="DJ52" s="113">
        <v>0</v>
      </c>
      <c r="DK52" s="113">
        <v>0</v>
      </c>
      <c r="DL52" s="110">
        <v>0</v>
      </c>
      <c r="DM52" s="110">
        <v>0</v>
      </c>
      <c r="DN52" s="113">
        <v>0</v>
      </c>
      <c r="DO52" s="113">
        <v>0</v>
      </c>
      <c r="DP52" s="110">
        <v>0</v>
      </c>
      <c r="DQ52" s="110">
        <v>0</v>
      </c>
      <c r="DR52" s="113">
        <v>0</v>
      </c>
      <c r="DS52" s="113">
        <v>0</v>
      </c>
      <c r="DT52" s="110">
        <v>0</v>
      </c>
      <c r="DU52" s="110">
        <v>0</v>
      </c>
    </row>
    <row r="53" spans="1:125" s="112" customFormat="1" ht="12.75" customHeight="1">
      <c r="A53" s="108" t="s">
        <v>685</v>
      </c>
      <c r="B53" s="109">
        <v>47000</v>
      </c>
      <c r="C53" s="108" t="s">
        <v>440</v>
      </c>
      <c r="D53" s="110">
        <f t="shared" si="0"/>
        <v>5045608</v>
      </c>
      <c r="E53" s="110">
        <f t="shared" si="1"/>
        <v>599831</v>
      </c>
      <c r="F53" s="113">
        <v>13</v>
      </c>
      <c r="G53" s="113">
        <v>13</v>
      </c>
      <c r="H53" s="110">
        <v>3052081</v>
      </c>
      <c r="I53" s="110">
        <v>267654</v>
      </c>
      <c r="J53" s="113">
        <v>13</v>
      </c>
      <c r="K53" s="113">
        <v>13</v>
      </c>
      <c r="L53" s="110">
        <v>1430850</v>
      </c>
      <c r="M53" s="110">
        <v>181960</v>
      </c>
      <c r="N53" s="113">
        <v>5</v>
      </c>
      <c r="O53" s="113">
        <v>5</v>
      </c>
      <c r="P53" s="110">
        <v>275505</v>
      </c>
      <c r="Q53" s="110">
        <v>81399</v>
      </c>
      <c r="R53" s="113">
        <v>2</v>
      </c>
      <c r="S53" s="113">
        <v>2</v>
      </c>
      <c r="T53" s="110">
        <v>135101</v>
      </c>
      <c r="U53" s="110">
        <v>32051</v>
      </c>
      <c r="V53" s="113">
        <v>2</v>
      </c>
      <c r="W53" s="113">
        <v>2</v>
      </c>
      <c r="X53" s="110">
        <v>72984</v>
      </c>
      <c r="Y53" s="110">
        <v>12670</v>
      </c>
      <c r="Z53" s="113">
        <v>2</v>
      </c>
      <c r="AA53" s="113">
        <v>2</v>
      </c>
      <c r="AB53" s="110">
        <v>29471</v>
      </c>
      <c r="AC53" s="110">
        <v>17411</v>
      </c>
      <c r="AD53" s="113">
        <v>1</v>
      </c>
      <c r="AE53" s="113">
        <v>1</v>
      </c>
      <c r="AF53" s="110">
        <v>49616</v>
      </c>
      <c r="AG53" s="110">
        <v>6686</v>
      </c>
      <c r="AH53" s="113">
        <v>0</v>
      </c>
      <c r="AI53" s="113">
        <v>0</v>
      </c>
      <c r="AJ53" s="110">
        <v>0</v>
      </c>
      <c r="AK53" s="110">
        <v>0</v>
      </c>
      <c r="AL53" s="113">
        <v>0</v>
      </c>
      <c r="AM53" s="113">
        <v>0</v>
      </c>
      <c r="AN53" s="110">
        <v>0</v>
      </c>
      <c r="AO53" s="110">
        <v>0</v>
      </c>
      <c r="AP53" s="113">
        <v>0</v>
      </c>
      <c r="AQ53" s="113">
        <v>0</v>
      </c>
      <c r="AR53" s="110">
        <v>0</v>
      </c>
      <c r="AS53" s="110">
        <v>0</v>
      </c>
      <c r="AT53" s="113">
        <v>0</v>
      </c>
      <c r="AU53" s="113">
        <v>0</v>
      </c>
      <c r="AV53" s="110">
        <v>0</v>
      </c>
      <c r="AW53" s="110">
        <v>0</v>
      </c>
      <c r="AX53" s="113">
        <v>0</v>
      </c>
      <c r="AY53" s="113">
        <v>0</v>
      </c>
      <c r="AZ53" s="110">
        <v>0</v>
      </c>
      <c r="BA53" s="110">
        <v>0</v>
      </c>
      <c r="BB53" s="113">
        <v>0</v>
      </c>
      <c r="BC53" s="113">
        <v>0</v>
      </c>
      <c r="BD53" s="110">
        <v>0</v>
      </c>
      <c r="BE53" s="110">
        <v>0</v>
      </c>
      <c r="BF53" s="113">
        <v>0</v>
      </c>
      <c r="BG53" s="113">
        <v>0</v>
      </c>
      <c r="BH53" s="110">
        <v>0</v>
      </c>
      <c r="BI53" s="110">
        <v>0</v>
      </c>
      <c r="BJ53" s="113">
        <v>0</v>
      </c>
      <c r="BK53" s="113">
        <v>0</v>
      </c>
      <c r="BL53" s="110">
        <v>0</v>
      </c>
      <c r="BM53" s="110">
        <v>0</v>
      </c>
      <c r="BN53" s="113">
        <v>0</v>
      </c>
      <c r="BO53" s="113">
        <v>0</v>
      </c>
      <c r="BP53" s="110">
        <v>0</v>
      </c>
      <c r="BQ53" s="110">
        <v>0</v>
      </c>
      <c r="BR53" s="113">
        <v>0</v>
      </c>
      <c r="BS53" s="113">
        <v>0</v>
      </c>
      <c r="BT53" s="110">
        <v>0</v>
      </c>
      <c r="BU53" s="110">
        <v>0</v>
      </c>
      <c r="BV53" s="113">
        <v>0</v>
      </c>
      <c r="BW53" s="113">
        <v>0</v>
      </c>
      <c r="BX53" s="110">
        <v>0</v>
      </c>
      <c r="BY53" s="110">
        <v>0</v>
      </c>
      <c r="BZ53" s="113">
        <v>0</v>
      </c>
      <c r="CA53" s="113">
        <v>0</v>
      </c>
      <c r="CB53" s="110">
        <v>0</v>
      </c>
      <c r="CC53" s="110">
        <v>0</v>
      </c>
      <c r="CD53" s="113">
        <v>0</v>
      </c>
      <c r="CE53" s="113">
        <v>0</v>
      </c>
      <c r="CF53" s="110">
        <v>0</v>
      </c>
      <c r="CG53" s="110">
        <v>0</v>
      </c>
      <c r="CH53" s="113">
        <v>0</v>
      </c>
      <c r="CI53" s="113">
        <v>0</v>
      </c>
      <c r="CJ53" s="110">
        <v>0</v>
      </c>
      <c r="CK53" s="110">
        <v>0</v>
      </c>
      <c r="CL53" s="113">
        <v>0</v>
      </c>
      <c r="CM53" s="113">
        <v>0</v>
      </c>
      <c r="CN53" s="110">
        <v>0</v>
      </c>
      <c r="CO53" s="110">
        <v>0</v>
      </c>
      <c r="CP53" s="113">
        <v>0</v>
      </c>
      <c r="CQ53" s="113">
        <v>0</v>
      </c>
      <c r="CR53" s="110">
        <v>0</v>
      </c>
      <c r="CS53" s="110">
        <v>0</v>
      </c>
      <c r="CT53" s="113">
        <v>0</v>
      </c>
      <c r="CU53" s="113">
        <v>0</v>
      </c>
      <c r="CV53" s="110">
        <v>0</v>
      </c>
      <c r="CW53" s="110">
        <v>0</v>
      </c>
      <c r="CX53" s="113">
        <v>0</v>
      </c>
      <c r="CY53" s="113">
        <v>0</v>
      </c>
      <c r="CZ53" s="110">
        <v>0</v>
      </c>
      <c r="DA53" s="110">
        <v>0</v>
      </c>
      <c r="DB53" s="113">
        <v>0</v>
      </c>
      <c r="DC53" s="113">
        <v>0</v>
      </c>
      <c r="DD53" s="110">
        <v>0</v>
      </c>
      <c r="DE53" s="110">
        <v>0</v>
      </c>
      <c r="DF53" s="113">
        <v>0</v>
      </c>
      <c r="DG53" s="113">
        <v>0</v>
      </c>
      <c r="DH53" s="110">
        <v>0</v>
      </c>
      <c r="DI53" s="110">
        <v>0</v>
      </c>
      <c r="DJ53" s="113">
        <v>0</v>
      </c>
      <c r="DK53" s="113">
        <v>0</v>
      </c>
      <c r="DL53" s="110">
        <v>0</v>
      </c>
      <c r="DM53" s="110">
        <v>0</v>
      </c>
      <c r="DN53" s="113">
        <v>0</v>
      </c>
      <c r="DO53" s="113">
        <v>0</v>
      </c>
      <c r="DP53" s="110">
        <v>0</v>
      </c>
      <c r="DQ53" s="110">
        <v>0</v>
      </c>
      <c r="DR53" s="113">
        <v>0</v>
      </c>
      <c r="DS53" s="113">
        <v>0</v>
      </c>
      <c r="DT53" s="110">
        <v>0</v>
      </c>
      <c r="DU53" s="110">
        <v>0</v>
      </c>
    </row>
    <row r="54" spans="1:125" s="112" customFormat="1" ht="12.75" customHeight="1">
      <c r="A54" s="108" t="s">
        <v>701</v>
      </c>
      <c r="B54" s="109" t="s">
        <v>695</v>
      </c>
      <c r="C54" s="108" t="s">
        <v>702</v>
      </c>
      <c r="D54" s="110">
        <f t="shared" ref="D54:I54" si="2">SUM(D7:D53)</f>
        <v>305687469</v>
      </c>
      <c r="E54" s="110">
        <f t="shared" si="2"/>
        <v>65091992</v>
      </c>
      <c r="F54" s="113">
        <f>SUM(F7:F53)</f>
        <v>566</v>
      </c>
      <c r="G54" s="113">
        <f t="shared" si="2"/>
        <v>566</v>
      </c>
      <c r="H54" s="110">
        <f t="shared" si="2"/>
        <v>143231750</v>
      </c>
      <c r="I54" s="110">
        <f t="shared" si="2"/>
        <v>34347389</v>
      </c>
      <c r="J54" s="113">
        <f t="shared" ref="J54:AO54" si="3">SUM(J7:J53)</f>
        <v>566</v>
      </c>
      <c r="K54" s="113">
        <f t="shared" si="3"/>
        <v>566</v>
      </c>
      <c r="L54" s="110">
        <f t="shared" si="3"/>
        <v>71410044</v>
      </c>
      <c r="M54" s="110">
        <f t="shared" si="3"/>
        <v>16375382</v>
      </c>
      <c r="N54" s="113">
        <f t="shared" si="3"/>
        <v>355</v>
      </c>
      <c r="O54" s="113">
        <f t="shared" si="3"/>
        <v>355</v>
      </c>
      <c r="P54" s="110">
        <f t="shared" si="3"/>
        <v>35104722</v>
      </c>
      <c r="Q54" s="110">
        <f t="shared" si="3"/>
        <v>6912845</v>
      </c>
      <c r="R54" s="113">
        <f t="shared" si="3"/>
        <v>197</v>
      </c>
      <c r="S54" s="113">
        <f t="shared" si="3"/>
        <v>197</v>
      </c>
      <c r="T54" s="110">
        <f t="shared" si="3"/>
        <v>13991276</v>
      </c>
      <c r="U54" s="110">
        <f t="shared" si="3"/>
        <v>3336919</v>
      </c>
      <c r="V54" s="113">
        <f t="shared" si="3"/>
        <v>115</v>
      </c>
      <c r="W54" s="113">
        <f t="shared" si="3"/>
        <v>115</v>
      </c>
      <c r="X54" s="110">
        <f t="shared" si="3"/>
        <v>5360338</v>
      </c>
      <c r="Y54" s="110">
        <f t="shared" si="3"/>
        <v>1801068</v>
      </c>
      <c r="Z54" s="113">
        <f t="shared" si="3"/>
        <v>62</v>
      </c>
      <c r="AA54" s="113">
        <f t="shared" si="3"/>
        <v>62</v>
      </c>
      <c r="AB54" s="110">
        <f t="shared" si="3"/>
        <v>3214840</v>
      </c>
      <c r="AC54" s="110">
        <f t="shared" si="3"/>
        <v>897615</v>
      </c>
      <c r="AD54" s="113">
        <f t="shared" si="3"/>
        <v>41</v>
      </c>
      <c r="AE54" s="113">
        <f t="shared" si="3"/>
        <v>41</v>
      </c>
      <c r="AF54" s="110">
        <f t="shared" si="3"/>
        <v>2219977</v>
      </c>
      <c r="AG54" s="110">
        <f t="shared" si="3"/>
        <v>450141</v>
      </c>
      <c r="AH54" s="113">
        <f t="shared" si="3"/>
        <v>33</v>
      </c>
      <c r="AI54" s="113">
        <f t="shared" si="3"/>
        <v>33</v>
      </c>
      <c r="AJ54" s="110">
        <f t="shared" si="3"/>
        <v>2546329</v>
      </c>
      <c r="AK54" s="110">
        <f t="shared" si="3"/>
        <v>409651</v>
      </c>
      <c r="AL54" s="113">
        <f t="shared" si="3"/>
        <v>22</v>
      </c>
      <c r="AM54" s="113">
        <f t="shared" si="3"/>
        <v>22</v>
      </c>
      <c r="AN54" s="110">
        <f t="shared" si="3"/>
        <v>2391080</v>
      </c>
      <c r="AO54" s="110">
        <f t="shared" si="3"/>
        <v>157756</v>
      </c>
      <c r="AP54" s="113">
        <f t="shared" ref="AP54:BU54" si="4">SUM(AP7:AP53)</f>
        <v>15</v>
      </c>
      <c r="AQ54" s="113">
        <f t="shared" si="4"/>
        <v>15</v>
      </c>
      <c r="AR54" s="110">
        <f t="shared" si="4"/>
        <v>1624834</v>
      </c>
      <c r="AS54" s="110">
        <f t="shared" si="4"/>
        <v>99084</v>
      </c>
      <c r="AT54" s="113">
        <f t="shared" si="4"/>
        <v>8</v>
      </c>
      <c r="AU54" s="113">
        <f t="shared" si="4"/>
        <v>8</v>
      </c>
      <c r="AV54" s="110">
        <f t="shared" si="4"/>
        <v>2641140</v>
      </c>
      <c r="AW54" s="110">
        <f t="shared" si="4"/>
        <v>46098</v>
      </c>
      <c r="AX54" s="113">
        <f t="shared" si="4"/>
        <v>8</v>
      </c>
      <c r="AY54" s="113">
        <f t="shared" si="4"/>
        <v>8</v>
      </c>
      <c r="AZ54" s="110">
        <f t="shared" si="4"/>
        <v>3276299</v>
      </c>
      <c r="BA54" s="110">
        <f t="shared" si="4"/>
        <v>49316</v>
      </c>
      <c r="BB54" s="113">
        <f t="shared" si="4"/>
        <v>6</v>
      </c>
      <c r="BC54" s="113">
        <f t="shared" si="4"/>
        <v>6</v>
      </c>
      <c r="BD54" s="110">
        <f t="shared" si="4"/>
        <v>1396591</v>
      </c>
      <c r="BE54" s="110">
        <f t="shared" si="4"/>
        <v>40479</v>
      </c>
      <c r="BF54" s="113">
        <f t="shared" si="4"/>
        <v>5</v>
      </c>
      <c r="BG54" s="113">
        <f t="shared" si="4"/>
        <v>5</v>
      </c>
      <c r="BH54" s="110">
        <f t="shared" si="4"/>
        <v>1227818</v>
      </c>
      <c r="BI54" s="110">
        <f t="shared" si="4"/>
        <v>14583</v>
      </c>
      <c r="BJ54" s="113">
        <f t="shared" si="4"/>
        <v>4</v>
      </c>
      <c r="BK54" s="113">
        <f t="shared" si="4"/>
        <v>4</v>
      </c>
      <c r="BL54" s="110">
        <f t="shared" si="4"/>
        <v>1708284</v>
      </c>
      <c r="BM54" s="110">
        <f t="shared" si="4"/>
        <v>19081</v>
      </c>
      <c r="BN54" s="113">
        <f t="shared" si="4"/>
        <v>4</v>
      </c>
      <c r="BO54" s="113">
        <f t="shared" si="4"/>
        <v>4</v>
      </c>
      <c r="BP54" s="110">
        <f t="shared" si="4"/>
        <v>1092856</v>
      </c>
      <c r="BQ54" s="110">
        <f t="shared" si="4"/>
        <v>15384</v>
      </c>
      <c r="BR54" s="113">
        <f t="shared" si="4"/>
        <v>4</v>
      </c>
      <c r="BS54" s="113">
        <f t="shared" si="4"/>
        <v>4</v>
      </c>
      <c r="BT54" s="110">
        <f t="shared" si="4"/>
        <v>1131275</v>
      </c>
      <c r="BU54" s="110">
        <f t="shared" si="4"/>
        <v>24795</v>
      </c>
      <c r="BV54" s="110">
        <f t="shared" ref="BV54:DU54" si="5">SUM(BV7:BV53)</f>
        <v>4</v>
      </c>
      <c r="BW54" s="110">
        <f t="shared" si="5"/>
        <v>4</v>
      </c>
      <c r="BX54" s="110">
        <f t="shared" si="5"/>
        <v>905392</v>
      </c>
      <c r="BY54" s="110">
        <f t="shared" si="5"/>
        <v>8592</v>
      </c>
      <c r="BZ54" s="110">
        <f t="shared" si="5"/>
        <v>4</v>
      </c>
      <c r="CA54" s="110">
        <f t="shared" si="5"/>
        <v>4</v>
      </c>
      <c r="CB54" s="110">
        <f t="shared" si="5"/>
        <v>1940672</v>
      </c>
      <c r="CC54" s="110">
        <f t="shared" si="5"/>
        <v>19758</v>
      </c>
      <c r="CD54" s="110">
        <f t="shared" si="5"/>
        <v>3</v>
      </c>
      <c r="CE54" s="110">
        <f t="shared" si="5"/>
        <v>3</v>
      </c>
      <c r="CF54" s="110">
        <f t="shared" si="5"/>
        <v>2381421</v>
      </c>
      <c r="CG54" s="110">
        <f t="shared" si="5"/>
        <v>17809</v>
      </c>
      <c r="CH54" s="110">
        <f t="shared" si="5"/>
        <v>3</v>
      </c>
      <c r="CI54" s="110">
        <f t="shared" si="5"/>
        <v>3</v>
      </c>
      <c r="CJ54" s="110">
        <f t="shared" si="5"/>
        <v>2315323</v>
      </c>
      <c r="CK54" s="110">
        <f t="shared" si="5"/>
        <v>18288</v>
      </c>
      <c r="CL54" s="110">
        <f t="shared" si="5"/>
        <v>3</v>
      </c>
      <c r="CM54" s="110">
        <f t="shared" si="5"/>
        <v>3</v>
      </c>
      <c r="CN54" s="110">
        <f t="shared" si="5"/>
        <v>1710090</v>
      </c>
      <c r="CO54" s="110">
        <f t="shared" si="5"/>
        <v>11867</v>
      </c>
      <c r="CP54" s="110">
        <f t="shared" si="5"/>
        <v>3</v>
      </c>
      <c r="CQ54" s="110">
        <f t="shared" si="5"/>
        <v>3</v>
      </c>
      <c r="CR54" s="110">
        <f t="shared" si="5"/>
        <v>2223102</v>
      </c>
      <c r="CS54" s="110">
        <f t="shared" si="5"/>
        <v>18092</v>
      </c>
      <c r="CT54" s="110">
        <f t="shared" si="5"/>
        <v>2</v>
      </c>
      <c r="CU54" s="110">
        <f t="shared" si="5"/>
        <v>2</v>
      </c>
      <c r="CV54" s="110">
        <f t="shared" si="5"/>
        <v>118412</v>
      </c>
      <c r="CW54" s="110">
        <f t="shared" si="5"/>
        <v>0</v>
      </c>
      <c r="CX54" s="110">
        <f t="shared" si="5"/>
        <v>2</v>
      </c>
      <c r="CY54" s="110">
        <f t="shared" si="5"/>
        <v>2</v>
      </c>
      <c r="CZ54" s="110">
        <f t="shared" si="5"/>
        <v>436375</v>
      </c>
      <c r="DA54" s="110">
        <f t="shared" si="5"/>
        <v>0</v>
      </c>
      <c r="DB54" s="110">
        <f t="shared" si="5"/>
        <v>2</v>
      </c>
      <c r="DC54" s="110">
        <f t="shared" si="5"/>
        <v>2</v>
      </c>
      <c r="DD54" s="110">
        <f>SUM(DD7:DD53)</f>
        <v>86749</v>
      </c>
      <c r="DE54" s="110">
        <f t="shared" si="5"/>
        <v>0</v>
      </c>
      <c r="DF54" s="110">
        <f>SUM(DF7:DF53)</f>
        <v>1</v>
      </c>
      <c r="DG54" s="110">
        <f>SUM(DG7:DG53)</f>
        <v>1</v>
      </c>
      <c r="DH54" s="110">
        <f>SUM(DH7:DH53)</f>
        <v>480</v>
      </c>
      <c r="DI54" s="110">
        <f t="shared" si="5"/>
        <v>0</v>
      </c>
      <c r="DJ54" s="110">
        <f t="shared" si="5"/>
        <v>0</v>
      </c>
      <c r="DK54" s="110">
        <f t="shared" si="5"/>
        <v>0</v>
      </c>
      <c r="DL54" s="110">
        <f t="shared" si="5"/>
        <v>0</v>
      </c>
      <c r="DM54" s="110">
        <f t="shared" si="5"/>
        <v>0</v>
      </c>
      <c r="DN54" s="110">
        <f t="shared" si="5"/>
        <v>0</v>
      </c>
      <c r="DO54" s="110">
        <f t="shared" si="5"/>
        <v>0</v>
      </c>
      <c r="DP54" s="110">
        <f t="shared" si="5"/>
        <v>0</v>
      </c>
      <c r="DQ54" s="110">
        <f t="shared" si="5"/>
        <v>0</v>
      </c>
      <c r="DR54" s="110">
        <f t="shared" si="5"/>
        <v>0</v>
      </c>
      <c r="DS54" s="110">
        <f t="shared" si="5"/>
        <v>0</v>
      </c>
      <c r="DT54" s="110">
        <f t="shared" si="5"/>
        <v>0</v>
      </c>
      <c r="DU54" s="110">
        <f t="shared" si="5"/>
        <v>0</v>
      </c>
    </row>
  </sheetData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ゴシック,標準"&amp;14廃棄物処理事業経費【市区町村分担金の合計】（平成29年度実績）</oddHeader>
  </headerFooter>
  <colBreaks count="10" manualBreakCount="10">
    <brk id="9" max="1048575" man="1"/>
    <brk id="21" max="1048575" man="1"/>
    <brk id="33" max="1048575" man="1"/>
    <brk id="45" max="1048575" man="1"/>
    <brk id="57" max="1048575" man="1"/>
    <brk id="69" max="1048575" man="1"/>
    <brk id="81" max="1048575" man="1"/>
    <brk id="93" max="1048575" man="1"/>
    <brk id="105" max="1048575" man="1"/>
    <brk id="1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AL3000"/>
  <sheetViews>
    <sheetView zoomScale="85" zoomScaleNormal="85" workbookViewId="0"/>
  </sheetViews>
  <sheetFormatPr defaultColWidth="8.875" defaultRowHeight="14.25"/>
  <cols>
    <col min="1" max="1" width="5.5" style="25" customWidth="1"/>
    <col min="2" max="3" width="4.5" style="11" customWidth="1"/>
    <col min="4" max="4" width="12.125" style="11" customWidth="1"/>
    <col min="5" max="6" width="16.5" style="11" customWidth="1"/>
    <col min="7" max="10" width="4.5" style="11" customWidth="1"/>
    <col min="11" max="11" width="14.625" style="11" customWidth="1"/>
    <col min="12" max="13" width="16.5" style="11" customWidth="1"/>
    <col min="14" max="14" width="4" style="11" bestFit="1" customWidth="1"/>
    <col min="15" max="15" width="8" style="11" customWidth="1"/>
    <col min="16" max="27" width="8.875" style="25" customWidth="1"/>
    <col min="28" max="28" width="8.875" style="138" customWidth="1"/>
    <col min="29" max="29" width="19.125" style="1" customWidth="1"/>
    <col min="30" max="30" width="26" style="31" customWidth="1"/>
    <col min="31" max="31" width="3" style="31" customWidth="1"/>
    <col min="32" max="32" width="10.875" style="31" customWidth="1"/>
    <col min="33" max="33" width="8" style="31" customWidth="1"/>
    <col min="34" max="34" width="8" style="130" customWidth="1"/>
    <col min="35" max="35" width="5" style="130" customWidth="1"/>
    <col min="36" max="36" width="8.875" style="138" customWidth="1"/>
    <col min="37" max="37" width="4" style="138" customWidth="1"/>
    <col min="38" max="38" width="10" style="138" customWidth="1"/>
    <col min="39" max="16384" width="8.875" style="25"/>
  </cols>
  <sheetData>
    <row r="1" spans="2:38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B1" s="129"/>
      <c r="AJ1" s="129"/>
      <c r="AK1" s="129"/>
      <c r="AL1" s="129"/>
    </row>
    <row r="2" spans="2:38" ht="15" thickBot="1">
      <c r="B2" s="2"/>
      <c r="C2" s="3" t="s">
        <v>31</v>
      </c>
      <c r="D2" s="23"/>
      <c r="E2" s="4" t="s">
        <v>153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IF(L2&lt;&gt;"",VLOOKUP(L2,$AK$6:$AL$53,2,FALSE),"-")</f>
        <v>-</v>
      </c>
      <c r="N2" s="2"/>
      <c r="O2" s="2"/>
      <c r="AB2" s="129"/>
      <c r="AC2" s="131">
        <f>IF(VALUE(D2)=0,0,1)</f>
        <v>0</v>
      </c>
      <c r="AD2" s="132" t="str">
        <f ca="1">IF(AC2=0,"",VLOOKUP(D2,INDIRECT("'"&amp;AD7&amp;"'!B7:C2400",TRUE),2,FALSE))</f>
        <v/>
      </c>
      <c r="AE2" s="130"/>
      <c r="AF2" s="133">
        <f>IF(AC2=0,1,IF(ISERROR(AD2),1,0))</f>
        <v>1</v>
      </c>
      <c r="AH2" s="132">
        <f ca="1">COUNTA(INDIRECT("'["&amp;$AD$7&amp;"]廃棄物事業経費（歳入）!B7:C2400"))+6</f>
        <v>7</v>
      </c>
      <c r="AI2" s="132">
        <f>IF(AC2=0,0,VLOOKUP(D2,AH5:AI2400,2,FALSE))</f>
        <v>0</v>
      </c>
      <c r="AJ2" s="129"/>
      <c r="AK2" s="129"/>
      <c r="AL2" s="129"/>
    </row>
    <row r="3" spans="2:38" ht="13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AB3" s="129"/>
      <c r="AJ3" s="129"/>
      <c r="AK3" s="129"/>
      <c r="AL3" s="129"/>
    </row>
    <row r="4" spans="2:38" ht="17.25">
      <c r="B4" s="5"/>
      <c r="C4" s="25"/>
      <c r="D4" s="6"/>
      <c r="E4" s="7"/>
      <c r="F4" s="7"/>
      <c r="G4" s="7"/>
      <c r="H4" s="8"/>
      <c r="I4" s="8"/>
      <c r="J4" s="8"/>
      <c r="K4" s="6"/>
      <c r="L4" s="7"/>
      <c r="M4" s="7"/>
      <c r="N4" s="7"/>
      <c r="O4" s="7"/>
      <c r="AB4" s="129"/>
      <c r="AC4" s="129"/>
      <c r="AD4" s="134"/>
      <c r="AE4" s="134"/>
      <c r="AF4" s="134"/>
      <c r="AJ4" s="129"/>
      <c r="AK4" s="129"/>
      <c r="AL4" s="129"/>
    </row>
    <row r="5" spans="2:38" ht="19.5" customHeight="1">
      <c r="B5" s="9"/>
      <c r="C5" s="9"/>
      <c r="D5" s="10"/>
      <c r="M5" s="30" t="s">
        <v>151</v>
      </c>
      <c r="AB5" s="129"/>
      <c r="AH5" s="130">
        <f ca="1">INDIRECT("'"&amp;$AD$7&amp;"'!"&amp;"B"&amp;ROW(B5))</f>
        <v>0</v>
      </c>
      <c r="AI5" s="130">
        <v>5</v>
      </c>
      <c r="AJ5" s="129"/>
      <c r="AK5" s="129"/>
      <c r="AL5" s="129"/>
    </row>
    <row r="6" spans="2:38" ht="18.75" customHeight="1">
      <c r="B6" s="171" t="s">
        <v>32</v>
      </c>
      <c r="C6" s="172"/>
      <c r="D6" s="173"/>
      <c r="E6" s="12" t="s">
        <v>0</v>
      </c>
      <c r="F6" s="13" t="s">
        <v>1</v>
      </c>
      <c r="H6" s="174" t="s">
        <v>33</v>
      </c>
      <c r="I6" s="175"/>
      <c r="J6" s="175"/>
      <c r="K6" s="176"/>
      <c r="L6" s="12" t="s">
        <v>0</v>
      </c>
      <c r="M6" s="12" t="s">
        <v>1</v>
      </c>
      <c r="AB6" s="129"/>
      <c r="AH6" s="130">
        <f t="shared" ref="AH6:AH69" ca="1" si="0">INDIRECT("'"&amp;$AD$7&amp;"'!"&amp;"B"&amp;ROW(B6))</f>
        <v>0</v>
      </c>
      <c r="AI6" s="130">
        <v>6</v>
      </c>
      <c r="AJ6" s="129"/>
      <c r="AK6" s="135" t="s">
        <v>111</v>
      </c>
      <c r="AL6" s="129" t="s">
        <v>75</v>
      </c>
    </row>
    <row r="7" spans="2:38" ht="19.5" customHeight="1">
      <c r="B7" s="177" t="s">
        <v>34</v>
      </c>
      <c r="C7" s="178"/>
      <c r="D7" s="178"/>
      <c r="E7" s="15">
        <f t="shared" ref="E7:E12" ca="1" si="1">AF7</f>
        <v>0</v>
      </c>
      <c r="F7" s="15">
        <f t="shared" ref="F7:F12" ca="1" si="2">AF14</f>
        <v>0</v>
      </c>
      <c r="H7" s="179" t="s">
        <v>35</v>
      </c>
      <c r="I7" s="179" t="s">
        <v>36</v>
      </c>
      <c r="J7" s="190" t="s">
        <v>37</v>
      </c>
      <c r="K7" s="191"/>
      <c r="L7" s="15">
        <f t="shared" ref="L7:L12" ca="1" si="3">AF21</f>
        <v>0</v>
      </c>
      <c r="M7" s="15">
        <f t="shared" ref="M7:M12" ca="1" si="4">AF42</f>
        <v>0</v>
      </c>
      <c r="AB7" s="129"/>
      <c r="AC7" s="1" t="s">
        <v>34</v>
      </c>
      <c r="AD7" s="136" t="s">
        <v>324</v>
      </c>
      <c r="AE7" s="31" t="s">
        <v>60</v>
      </c>
      <c r="AF7" s="130">
        <f t="shared" ref="AF7:AF62" ca="1" si="5">IF(AF$2=0,INDIRECT("'"&amp;AD7&amp;"'!"&amp;AE7&amp;$AI$2),0)</f>
        <v>0</v>
      </c>
      <c r="AH7" s="130" t="str">
        <f t="shared" ca="1" si="0"/>
        <v>01000</v>
      </c>
      <c r="AI7" s="130">
        <v>7</v>
      </c>
      <c r="AJ7" s="129"/>
      <c r="AK7" s="135" t="s">
        <v>112</v>
      </c>
      <c r="AL7" s="129" t="s">
        <v>76</v>
      </c>
    </row>
    <row r="8" spans="2:38" ht="19.5" customHeight="1">
      <c r="B8" s="177" t="s">
        <v>38</v>
      </c>
      <c r="C8" s="178"/>
      <c r="D8" s="178"/>
      <c r="E8" s="15">
        <f t="shared" ca="1" si="1"/>
        <v>0</v>
      </c>
      <c r="F8" s="15">
        <f t="shared" ca="1" si="2"/>
        <v>0</v>
      </c>
      <c r="H8" s="180"/>
      <c r="I8" s="180"/>
      <c r="J8" s="174" t="s">
        <v>39</v>
      </c>
      <c r="K8" s="176"/>
      <c r="L8" s="15">
        <f t="shared" ca="1" si="3"/>
        <v>0</v>
      </c>
      <c r="M8" s="15">
        <f t="shared" ca="1" si="4"/>
        <v>0</v>
      </c>
      <c r="AB8" s="129"/>
      <c r="AC8" s="1" t="s">
        <v>38</v>
      </c>
      <c r="AD8" s="136" t="s">
        <v>59</v>
      </c>
      <c r="AE8" s="31" t="s">
        <v>61</v>
      </c>
      <c r="AF8" s="130">
        <f t="shared" ca="1" si="5"/>
        <v>0</v>
      </c>
      <c r="AH8" s="130" t="str">
        <f t="shared" ca="1" si="0"/>
        <v>02000</v>
      </c>
      <c r="AI8" s="130">
        <v>8</v>
      </c>
      <c r="AJ8" s="129"/>
      <c r="AK8" s="135" t="s">
        <v>113</v>
      </c>
      <c r="AL8" s="129" t="s">
        <v>77</v>
      </c>
    </row>
    <row r="9" spans="2:38" ht="19.5" customHeight="1">
      <c r="B9" s="177" t="s">
        <v>40</v>
      </c>
      <c r="C9" s="178"/>
      <c r="D9" s="178"/>
      <c r="E9" s="15">
        <f t="shared" ca="1" si="1"/>
        <v>0</v>
      </c>
      <c r="F9" s="15">
        <f t="shared" ca="1" si="2"/>
        <v>0</v>
      </c>
      <c r="H9" s="180"/>
      <c r="I9" s="180"/>
      <c r="J9" s="190" t="s">
        <v>41</v>
      </c>
      <c r="K9" s="191"/>
      <c r="L9" s="15">
        <f t="shared" ca="1" si="3"/>
        <v>0</v>
      </c>
      <c r="M9" s="15">
        <f t="shared" ca="1" si="4"/>
        <v>0</v>
      </c>
      <c r="AB9" s="129"/>
      <c r="AC9" s="1" t="s">
        <v>40</v>
      </c>
      <c r="AD9" s="136" t="s">
        <v>59</v>
      </c>
      <c r="AE9" s="31" t="s">
        <v>62</v>
      </c>
      <c r="AF9" s="130">
        <f t="shared" ca="1" si="5"/>
        <v>0</v>
      </c>
      <c r="AH9" s="130" t="str">
        <f t="shared" ca="1" si="0"/>
        <v>03000</v>
      </c>
      <c r="AI9" s="130">
        <v>9</v>
      </c>
      <c r="AJ9" s="129"/>
      <c r="AK9" s="135" t="s">
        <v>114</v>
      </c>
      <c r="AL9" s="129" t="s">
        <v>78</v>
      </c>
    </row>
    <row r="10" spans="2:38" ht="19.5" customHeight="1">
      <c r="B10" s="177" t="s">
        <v>42</v>
      </c>
      <c r="C10" s="178"/>
      <c r="D10" s="178"/>
      <c r="E10" s="15">
        <f t="shared" ca="1" si="1"/>
        <v>0</v>
      </c>
      <c r="F10" s="15">
        <f t="shared" ca="1" si="2"/>
        <v>0</v>
      </c>
      <c r="H10" s="180"/>
      <c r="I10" s="181"/>
      <c r="J10" s="190" t="s">
        <v>43</v>
      </c>
      <c r="K10" s="191"/>
      <c r="L10" s="15">
        <f t="shared" ca="1" si="3"/>
        <v>0</v>
      </c>
      <c r="M10" s="15">
        <f t="shared" ca="1" si="4"/>
        <v>0</v>
      </c>
      <c r="AB10" s="129"/>
      <c r="AC10" s="1" t="s">
        <v>42</v>
      </c>
      <c r="AD10" s="136" t="s">
        <v>59</v>
      </c>
      <c r="AE10" s="31" t="s">
        <v>63</v>
      </c>
      <c r="AF10" s="130">
        <f t="shared" ca="1" si="5"/>
        <v>0</v>
      </c>
      <c r="AH10" s="130" t="str">
        <f t="shared" ca="1" si="0"/>
        <v>04000</v>
      </c>
      <c r="AI10" s="130">
        <v>10</v>
      </c>
      <c r="AJ10" s="129"/>
      <c r="AK10" s="135" t="s">
        <v>115</v>
      </c>
      <c r="AL10" s="129" t="s">
        <v>79</v>
      </c>
    </row>
    <row r="11" spans="2:38" ht="19.5" customHeight="1">
      <c r="B11" s="183" t="s">
        <v>191</v>
      </c>
      <c r="C11" s="178"/>
      <c r="D11" s="178"/>
      <c r="E11" s="15">
        <f t="shared" ca="1" si="1"/>
        <v>0</v>
      </c>
      <c r="F11" s="15">
        <f t="shared" ca="1" si="2"/>
        <v>0</v>
      </c>
      <c r="H11" s="180"/>
      <c r="I11" s="182" t="s">
        <v>44</v>
      </c>
      <c r="J11" s="182"/>
      <c r="K11" s="182"/>
      <c r="L11" s="15">
        <f t="shared" ca="1" si="3"/>
        <v>0</v>
      </c>
      <c r="M11" s="15">
        <f t="shared" ca="1" si="4"/>
        <v>0</v>
      </c>
      <c r="AB11" s="129"/>
      <c r="AC11" s="1" t="s">
        <v>190</v>
      </c>
      <c r="AD11" s="136" t="s">
        <v>59</v>
      </c>
      <c r="AE11" s="31" t="s">
        <v>64</v>
      </c>
      <c r="AF11" s="130">
        <f t="shared" ca="1" si="5"/>
        <v>0</v>
      </c>
      <c r="AH11" s="130" t="str">
        <f t="shared" ca="1" si="0"/>
        <v>05000</v>
      </c>
      <c r="AI11" s="130">
        <v>11</v>
      </c>
      <c r="AJ11" s="129"/>
      <c r="AK11" s="135" t="s">
        <v>116</v>
      </c>
      <c r="AL11" s="129" t="s">
        <v>80</v>
      </c>
    </row>
    <row r="12" spans="2:38" ht="19.5" customHeight="1">
      <c r="B12" s="177" t="s">
        <v>43</v>
      </c>
      <c r="C12" s="178"/>
      <c r="D12" s="178"/>
      <c r="E12" s="15">
        <f t="shared" ca="1" si="1"/>
        <v>0</v>
      </c>
      <c r="F12" s="15">
        <f t="shared" ca="1" si="2"/>
        <v>0</v>
      </c>
      <c r="H12" s="180"/>
      <c r="I12" s="182" t="s">
        <v>45</v>
      </c>
      <c r="J12" s="182"/>
      <c r="K12" s="182"/>
      <c r="L12" s="15">
        <f t="shared" ca="1" si="3"/>
        <v>0</v>
      </c>
      <c r="M12" s="15">
        <f t="shared" ca="1" si="4"/>
        <v>0</v>
      </c>
      <c r="AB12" s="129"/>
      <c r="AC12" s="1" t="s">
        <v>43</v>
      </c>
      <c r="AD12" s="136" t="s">
        <v>59</v>
      </c>
      <c r="AE12" s="31" t="s">
        <v>65</v>
      </c>
      <c r="AF12" s="130">
        <f t="shared" ca="1" si="5"/>
        <v>0</v>
      </c>
      <c r="AH12" s="130" t="str">
        <f t="shared" ca="1" si="0"/>
        <v>06000</v>
      </c>
      <c r="AI12" s="130">
        <v>12</v>
      </c>
      <c r="AJ12" s="129"/>
      <c r="AK12" s="135" t="s">
        <v>117</v>
      </c>
      <c r="AL12" s="129" t="s">
        <v>81</v>
      </c>
    </row>
    <row r="13" spans="2:38" ht="19.5" customHeight="1">
      <c r="B13" s="186" t="s">
        <v>46</v>
      </c>
      <c r="C13" s="187"/>
      <c r="D13" s="187"/>
      <c r="E13" s="16">
        <f ca="1">SUM(E7:E12)</f>
        <v>0</v>
      </c>
      <c r="F13" s="16">
        <f ca="1">SUM(F7:F12)</f>
        <v>0</v>
      </c>
      <c r="H13" s="180"/>
      <c r="I13" s="171" t="s">
        <v>30</v>
      </c>
      <c r="J13" s="188"/>
      <c r="K13" s="189"/>
      <c r="L13" s="17">
        <f ca="1">SUM(L7:L12)</f>
        <v>0</v>
      </c>
      <c r="M13" s="17">
        <f ca="1">SUM(M7:M12)</f>
        <v>0</v>
      </c>
      <c r="AB13" s="129"/>
      <c r="AC13" s="1" t="s">
        <v>48</v>
      </c>
      <c r="AD13" s="136" t="s">
        <v>59</v>
      </c>
      <c r="AE13" s="31" t="s">
        <v>66</v>
      </c>
      <c r="AF13" s="130">
        <f t="shared" ca="1" si="5"/>
        <v>0</v>
      </c>
      <c r="AH13" s="130" t="str">
        <f t="shared" ca="1" si="0"/>
        <v>07000</v>
      </c>
      <c r="AI13" s="130">
        <v>13</v>
      </c>
      <c r="AJ13" s="129"/>
      <c r="AK13" s="135" t="s">
        <v>118</v>
      </c>
      <c r="AL13" s="129" t="s">
        <v>82</v>
      </c>
    </row>
    <row r="14" spans="2:38" ht="19.5" customHeight="1">
      <c r="B14" s="18"/>
      <c r="C14" s="184" t="s">
        <v>47</v>
      </c>
      <c r="D14" s="185"/>
      <c r="E14" s="20">
        <f ca="1">E13-E11</f>
        <v>0</v>
      </c>
      <c r="F14" s="20">
        <f ca="1">F13-F11</f>
        <v>0</v>
      </c>
      <c r="H14" s="181"/>
      <c r="I14" s="18"/>
      <c r="J14" s="22"/>
      <c r="K14" s="19" t="s">
        <v>47</v>
      </c>
      <c r="L14" s="21">
        <f ca="1">L13-L12</f>
        <v>0</v>
      </c>
      <c r="M14" s="21">
        <f ca="1">M13-M12</f>
        <v>0</v>
      </c>
      <c r="AB14" s="129"/>
      <c r="AC14" s="1" t="s">
        <v>34</v>
      </c>
      <c r="AD14" s="136" t="s">
        <v>59</v>
      </c>
      <c r="AE14" s="31" t="s">
        <v>67</v>
      </c>
      <c r="AF14" s="130">
        <f t="shared" ca="1" si="5"/>
        <v>0</v>
      </c>
      <c r="AH14" s="130" t="str">
        <f t="shared" ca="1" si="0"/>
        <v>08000</v>
      </c>
      <c r="AI14" s="130">
        <v>14</v>
      </c>
      <c r="AJ14" s="129"/>
      <c r="AK14" s="135" t="s">
        <v>119</v>
      </c>
      <c r="AL14" s="129" t="s">
        <v>83</v>
      </c>
    </row>
    <row r="15" spans="2:38" ht="19.5" customHeight="1">
      <c r="B15" s="177" t="s">
        <v>48</v>
      </c>
      <c r="C15" s="178"/>
      <c r="D15" s="178"/>
      <c r="E15" s="15">
        <f ca="1">AF13</f>
        <v>0</v>
      </c>
      <c r="F15" s="15">
        <f ca="1">AF20</f>
        <v>0</v>
      </c>
      <c r="H15" s="195" t="s">
        <v>49</v>
      </c>
      <c r="I15" s="179" t="s">
        <v>50</v>
      </c>
      <c r="J15" s="14" t="s">
        <v>106</v>
      </c>
      <c r="K15" s="24"/>
      <c r="L15" s="15">
        <f t="shared" ref="L15:L28" ca="1" si="6">AF27</f>
        <v>0</v>
      </c>
      <c r="M15" s="15">
        <f t="shared" ref="M15:M28" ca="1" si="7">AF48</f>
        <v>0</v>
      </c>
      <c r="AB15" s="129"/>
      <c r="AC15" s="1" t="s">
        <v>38</v>
      </c>
      <c r="AD15" s="136" t="s">
        <v>59</v>
      </c>
      <c r="AE15" s="31" t="s">
        <v>68</v>
      </c>
      <c r="AF15" s="130">
        <f t="shared" ca="1" si="5"/>
        <v>0</v>
      </c>
      <c r="AH15" s="130" t="str">
        <f t="shared" ca="1" si="0"/>
        <v>09000</v>
      </c>
      <c r="AI15" s="130">
        <v>15</v>
      </c>
      <c r="AJ15" s="129"/>
      <c r="AK15" s="135" t="s">
        <v>120</v>
      </c>
      <c r="AL15" s="129" t="s">
        <v>84</v>
      </c>
    </row>
    <row r="16" spans="2:38" ht="19.5" customHeight="1">
      <c r="B16" s="193" t="s">
        <v>2</v>
      </c>
      <c r="C16" s="194"/>
      <c r="D16" s="194"/>
      <c r="E16" s="16">
        <f ca="1">SUM(E13,E15)</f>
        <v>0</v>
      </c>
      <c r="F16" s="16">
        <f ca="1">SUM(F13,F15)</f>
        <v>0</v>
      </c>
      <c r="H16" s="196"/>
      <c r="I16" s="180"/>
      <c r="J16" s="180" t="s">
        <v>138</v>
      </c>
      <c r="K16" s="12" t="s">
        <v>107</v>
      </c>
      <c r="L16" s="15">
        <f t="shared" ca="1" si="6"/>
        <v>0</v>
      </c>
      <c r="M16" s="15">
        <f t="shared" ca="1" si="7"/>
        <v>0</v>
      </c>
      <c r="AB16" s="129"/>
      <c r="AC16" s="1" t="s">
        <v>40</v>
      </c>
      <c r="AD16" s="136" t="s">
        <v>59</v>
      </c>
      <c r="AE16" s="31" t="s">
        <v>69</v>
      </c>
      <c r="AF16" s="130">
        <f t="shared" ca="1" si="5"/>
        <v>0</v>
      </c>
      <c r="AH16" s="130" t="str">
        <f t="shared" ca="1" si="0"/>
        <v>10000</v>
      </c>
      <c r="AI16" s="130">
        <v>16</v>
      </c>
      <c r="AJ16" s="129"/>
      <c r="AK16" s="135" t="s">
        <v>121</v>
      </c>
      <c r="AL16" s="129" t="s">
        <v>85</v>
      </c>
    </row>
    <row r="17" spans="2:38" ht="19.5" customHeight="1">
      <c r="B17" s="18"/>
      <c r="C17" s="184" t="s">
        <v>47</v>
      </c>
      <c r="D17" s="185"/>
      <c r="E17" s="20">
        <f ca="1">SUM(E14:E15)</f>
        <v>0</v>
      </c>
      <c r="F17" s="20">
        <f ca="1">SUM(F14:F15)</f>
        <v>0</v>
      </c>
      <c r="H17" s="196"/>
      <c r="I17" s="180"/>
      <c r="J17" s="180"/>
      <c r="K17" s="12" t="s">
        <v>108</v>
      </c>
      <c r="L17" s="15">
        <f t="shared" ca="1" si="6"/>
        <v>0</v>
      </c>
      <c r="M17" s="15">
        <f t="shared" ca="1" si="7"/>
        <v>0</v>
      </c>
      <c r="AB17" s="129"/>
      <c r="AC17" s="1" t="s">
        <v>42</v>
      </c>
      <c r="AD17" s="136" t="s">
        <v>59</v>
      </c>
      <c r="AE17" s="31" t="s">
        <v>70</v>
      </c>
      <c r="AF17" s="130">
        <f t="shared" ca="1" si="5"/>
        <v>0</v>
      </c>
      <c r="AH17" s="130" t="str">
        <f t="shared" ca="1" si="0"/>
        <v>11000</v>
      </c>
      <c r="AI17" s="130">
        <v>17</v>
      </c>
      <c r="AJ17" s="129"/>
      <c r="AK17" s="135" t="s">
        <v>122</v>
      </c>
      <c r="AL17" s="129" t="s">
        <v>86</v>
      </c>
    </row>
    <row r="18" spans="2:38" ht="19.5" customHeight="1">
      <c r="E18" s="140"/>
      <c r="H18" s="196"/>
      <c r="I18" s="181"/>
      <c r="J18" s="181"/>
      <c r="K18" s="12" t="s">
        <v>109</v>
      </c>
      <c r="L18" s="15">
        <f t="shared" ca="1" si="6"/>
        <v>0</v>
      </c>
      <c r="M18" s="15">
        <f t="shared" ca="1" si="7"/>
        <v>0</v>
      </c>
      <c r="AB18" s="129"/>
      <c r="AC18" s="1" t="s">
        <v>190</v>
      </c>
      <c r="AD18" s="136" t="s">
        <v>59</v>
      </c>
      <c r="AE18" s="31" t="s">
        <v>71</v>
      </c>
      <c r="AF18" s="130">
        <f t="shared" ca="1" si="5"/>
        <v>0</v>
      </c>
      <c r="AH18" s="130" t="str">
        <f t="shared" ca="1" si="0"/>
        <v>12000</v>
      </c>
      <c r="AI18" s="130">
        <v>18</v>
      </c>
      <c r="AJ18" s="129"/>
      <c r="AK18" s="135" t="s">
        <v>123</v>
      </c>
      <c r="AL18" s="129" t="s">
        <v>87</v>
      </c>
    </row>
    <row r="19" spans="2:38" ht="19.5" customHeight="1">
      <c r="H19" s="196"/>
      <c r="I19" s="179" t="s">
        <v>51</v>
      </c>
      <c r="J19" s="190" t="s">
        <v>52</v>
      </c>
      <c r="K19" s="191"/>
      <c r="L19" s="15">
        <f t="shared" ca="1" si="6"/>
        <v>0</v>
      </c>
      <c r="M19" s="15">
        <f t="shared" ca="1" si="7"/>
        <v>0</v>
      </c>
      <c r="AB19" s="129"/>
      <c r="AC19" s="1" t="s">
        <v>43</v>
      </c>
      <c r="AD19" s="136" t="s">
        <v>59</v>
      </c>
      <c r="AE19" s="31" t="s">
        <v>72</v>
      </c>
      <c r="AF19" s="130">
        <f t="shared" ca="1" si="5"/>
        <v>0</v>
      </c>
      <c r="AH19" s="130" t="str">
        <f t="shared" ca="1" si="0"/>
        <v>13000</v>
      </c>
      <c r="AI19" s="130">
        <v>19</v>
      </c>
      <c r="AJ19" s="129"/>
      <c r="AK19" s="135" t="s">
        <v>124</v>
      </c>
      <c r="AL19" s="129" t="s">
        <v>88</v>
      </c>
    </row>
    <row r="20" spans="2:38" ht="19.5" customHeight="1">
      <c r="B20" s="183" t="s">
        <v>154</v>
      </c>
      <c r="C20" s="183"/>
      <c r="D20" s="183"/>
      <c r="E20" s="26">
        <f ca="1">E11</f>
        <v>0</v>
      </c>
      <c r="F20" s="26">
        <f ca="1">F11</f>
        <v>0</v>
      </c>
      <c r="H20" s="196"/>
      <c r="I20" s="180"/>
      <c r="J20" s="190" t="s">
        <v>53</v>
      </c>
      <c r="K20" s="191"/>
      <c r="L20" s="15">
        <f t="shared" ca="1" si="6"/>
        <v>0</v>
      </c>
      <c r="M20" s="15">
        <f t="shared" ca="1" si="7"/>
        <v>0</v>
      </c>
      <c r="AB20" s="129"/>
      <c r="AC20" s="1" t="s">
        <v>48</v>
      </c>
      <c r="AD20" s="136" t="s">
        <v>59</v>
      </c>
      <c r="AE20" s="31" t="s">
        <v>73</v>
      </c>
      <c r="AF20" s="130">
        <f t="shared" ca="1" si="5"/>
        <v>0</v>
      </c>
      <c r="AH20" s="130" t="str">
        <f t="shared" ca="1" si="0"/>
        <v>14000</v>
      </c>
      <c r="AI20" s="130">
        <v>20</v>
      </c>
      <c r="AJ20" s="129"/>
      <c r="AK20" s="135" t="s">
        <v>125</v>
      </c>
      <c r="AL20" s="129" t="s">
        <v>89</v>
      </c>
    </row>
    <row r="21" spans="2:38" ht="19.5" customHeight="1">
      <c r="B21" s="183" t="s">
        <v>57</v>
      </c>
      <c r="C21" s="177"/>
      <c r="D21" s="177"/>
      <c r="E21" s="26">
        <f ca="1">L12+L27</f>
        <v>0</v>
      </c>
      <c r="F21" s="26">
        <f ca="1">M12+M27</f>
        <v>0</v>
      </c>
      <c r="H21" s="196"/>
      <c r="I21" s="181"/>
      <c r="J21" s="190" t="s">
        <v>54</v>
      </c>
      <c r="K21" s="191"/>
      <c r="L21" s="15">
        <f t="shared" ca="1" si="6"/>
        <v>0</v>
      </c>
      <c r="M21" s="15">
        <f t="shared" ca="1" si="7"/>
        <v>0</v>
      </c>
      <c r="AB21" s="129" t="s">
        <v>149</v>
      </c>
      <c r="AC21" s="1" t="s">
        <v>146</v>
      </c>
      <c r="AD21" s="136" t="s">
        <v>74</v>
      </c>
      <c r="AE21" s="31" t="s">
        <v>60</v>
      </c>
      <c r="AF21" s="130">
        <f t="shared" ca="1" si="5"/>
        <v>0</v>
      </c>
      <c r="AH21" s="130" t="str">
        <f t="shared" ca="1" si="0"/>
        <v>15000</v>
      </c>
      <c r="AI21" s="130">
        <v>21</v>
      </c>
      <c r="AJ21" s="129"/>
      <c r="AK21" s="135" t="s">
        <v>126</v>
      </c>
      <c r="AL21" s="129" t="s">
        <v>90</v>
      </c>
    </row>
    <row r="22" spans="2:38" ht="19.5" customHeight="1">
      <c r="B22" s="27"/>
      <c r="C22" s="28"/>
      <c r="D22" s="28"/>
      <c r="E22" s="29"/>
      <c r="F22" s="29"/>
      <c r="H22" s="196"/>
      <c r="I22" s="190" t="s">
        <v>55</v>
      </c>
      <c r="J22" s="192"/>
      <c r="K22" s="191"/>
      <c r="L22" s="15">
        <f t="shared" ca="1" si="6"/>
        <v>0</v>
      </c>
      <c r="M22" s="15">
        <f t="shared" ca="1" si="7"/>
        <v>0</v>
      </c>
      <c r="AB22" s="129" t="s">
        <v>149</v>
      </c>
      <c r="AC22" s="1" t="s">
        <v>147</v>
      </c>
      <c r="AD22" s="136" t="s">
        <v>74</v>
      </c>
      <c r="AE22" s="31" t="s">
        <v>61</v>
      </c>
      <c r="AF22" s="130">
        <f t="shared" ca="1" si="5"/>
        <v>0</v>
      </c>
      <c r="AH22" s="130" t="str">
        <f t="shared" ca="1" si="0"/>
        <v>16000</v>
      </c>
      <c r="AI22" s="130">
        <v>22</v>
      </c>
      <c r="AJ22" s="129"/>
      <c r="AK22" s="135" t="s">
        <v>127</v>
      </c>
      <c r="AL22" s="129" t="s">
        <v>91</v>
      </c>
    </row>
    <row r="23" spans="2:38" ht="19.5" customHeight="1">
      <c r="B23" s="27"/>
      <c r="C23" s="28"/>
      <c r="D23" s="28"/>
      <c r="E23" s="29"/>
      <c r="F23" s="29"/>
      <c r="H23" s="196"/>
      <c r="I23" s="179" t="s">
        <v>56</v>
      </c>
      <c r="J23" s="171" t="s">
        <v>52</v>
      </c>
      <c r="K23" s="189"/>
      <c r="L23" s="15">
        <f t="shared" ca="1" si="6"/>
        <v>0</v>
      </c>
      <c r="M23" s="15">
        <f t="shared" ca="1" si="7"/>
        <v>0</v>
      </c>
      <c r="AB23" s="129" t="s">
        <v>149</v>
      </c>
      <c r="AC23" s="1" t="s">
        <v>148</v>
      </c>
      <c r="AD23" s="136" t="s">
        <v>74</v>
      </c>
      <c r="AE23" s="31" t="s">
        <v>62</v>
      </c>
      <c r="AF23" s="130">
        <f t="shared" ca="1" si="5"/>
        <v>0</v>
      </c>
      <c r="AH23" s="130" t="str">
        <f t="shared" ca="1" si="0"/>
        <v>17000</v>
      </c>
      <c r="AI23" s="130">
        <v>23</v>
      </c>
      <c r="AJ23" s="129"/>
      <c r="AK23" s="135" t="s">
        <v>128</v>
      </c>
      <c r="AL23" s="129" t="s">
        <v>92</v>
      </c>
    </row>
    <row r="24" spans="2:38" ht="19.5" customHeight="1">
      <c r="B24" s="27"/>
      <c r="C24" s="28"/>
      <c r="D24" s="28"/>
      <c r="E24" s="29"/>
      <c r="F24" s="29"/>
      <c r="H24" s="196"/>
      <c r="I24" s="180"/>
      <c r="J24" s="190" t="s">
        <v>53</v>
      </c>
      <c r="K24" s="191"/>
      <c r="L24" s="15">
        <f t="shared" ca="1" si="6"/>
        <v>0</v>
      </c>
      <c r="M24" s="15">
        <f t="shared" ca="1" si="7"/>
        <v>0</v>
      </c>
      <c r="AB24" s="129" t="s">
        <v>149</v>
      </c>
      <c r="AC24" s="1" t="s">
        <v>43</v>
      </c>
      <c r="AD24" s="136" t="s">
        <v>74</v>
      </c>
      <c r="AE24" s="31" t="s">
        <v>63</v>
      </c>
      <c r="AF24" s="130">
        <f t="shared" ca="1" si="5"/>
        <v>0</v>
      </c>
      <c r="AH24" s="130" t="str">
        <f t="shared" ca="1" si="0"/>
        <v>18000</v>
      </c>
      <c r="AI24" s="130">
        <v>24</v>
      </c>
      <c r="AJ24" s="129"/>
      <c r="AK24" s="135" t="s">
        <v>129</v>
      </c>
      <c r="AL24" s="129" t="s">
        <v>93</v>
      </c>
    </row>
    <row r="25" spans="2:38" ht="19.5" customHeight="1">
      <c r="H25" s="196"/>
      <c r="I25" s="180"/>
      <c r="J25" s="190" t="s">
        <v>54</v>
      </c>
      <c r="K25" s="191"/>
      <c r="L25" s="15">
        <f t="shared" ca="1" si="6"/>
        <v>0</v>
      </c>
      <c r="M25" s="15">
        <f t="shared" ca="1" si="7"/>
        <v>0</v>
      </c>
      <c r="AB25" s="129" t="s">
        <v>149</v>
      </c>
      <c r="AC25" s="1" t="s">
        <v>44</v>
      </c>
      <c r="AD25" s="136" t="s">
        <v>74</v>
      </c>
      <c r="AE25" s="31" t="s">
        <v>64</v>
      </c>
      <c r="AF25" s="130">
        <f t="shared" ca="1" si="5"/>
        <v>0</v>
      </c>
      <c r="AH25" s="130" t="str">
        <f t="shared" ca="1" si="0"/>
        <v>19000</v>
      </c>
      <c r="AI25" s="130">
        <v>25</v>
      </c>
      <c r="AJ25" s="129"/>
      <c r="AK25" s="135" t="s">
        <v>130</v>
      </c>
      <c r="AL25" s="129" t="s">
        <v>94</v>
      </c>
    </row>
    <row r="26" spans="2:38" ht="19.5" customHeight="1">
      <c r="H26" s="196"/>
      <c r="I26" s="181"/>
      <c r="J26" s="198" t="s">
        <v>43</v>
      </c>
      <c r="K26" s="199"/>
      <c r="L26" s="15">
        <f t="shared" ca="1" si="6"/>
        <v>0</v>
      </c>
      <c r="M26" s="15">
        <f t="shared" ca="1" si="7"/>
        <v>0</v>
      </c>
      <c r="AB26" s="129" t="s">
        <v>149</v>
      </c>
      <c r="AC26" s="1" t="s">
        <v>45</v>
      </c>
      <c r="AD26" s="136" t="s">
        <v>74</v>
      </c>
      <c r="AE26" s="31" t="s">
        <v>65</v>
      </c>
      <c r="AF26" s="130">
        <f t="shared" ca="1" si="5"/>
        <v>0</v>
      </c>
      <c r="AH26" s="130" t="str">
        <f t="shared" ca="1" si="0"/>
        <v>20000</v>
      </c>
      <c r="AI26" s="130">
        <v>26</v>
      </c>
      <c r="AJ26" s="129"/>
      <c r="AK26" s="135" t="s">
        <v>131</v>
      </c>
      <c r="AL26" s="129" t="s">
        <v>95</v>
      </c>
    </row>
    <row r="27" spans="2:38" ht="19.5" customHeight="1">
      <c r="H27" s="196"/>
      <c r="I27" s="190" t="s">
        <v>45</v>
      </c>
      <c r="J27" s="192"/>
      <c r="K27" s="191"/>
      <c r="L27" s="15">
        <f t="shared" ca="1" si="6"/>
        <v>0</v>
      </c>
      <c r="M27" s="15">
        <f t="shared" ca="1" si="7"/>
        <v>0</v>
      </c>
      <c r="AB27" s="129" t="s">
        <v>149</v>
      </c>
      <c r="AC27" s="1" t="s">
        <v>139</v>
      </c>
      <c r="AD27" s="136" t="s">
        <v>74</v>
      </c>
      <c r="AE27" s="31" t="s">
        <v>150</v>
      </c>
      <c r="AF27" s="130">
        <f t="shared" ca="1" si="5"/>
        <v>0</v>
      </c>
      <c r="AH27" s="130" t="str">
        <f t="shared" ca="1" si="0"/>
        <v>21000</v>
      </c>
      <c r="AI27" s="130">
        <v>27</v>
      </c>
      <c r="AJ27" s="129"/>
      <c r="AK27" s="135" t="s">
        <v>132</v>
      </c>
      <c r="AL27" s="129" t="s">
        <v>96</v>
      </c>
    </row>
    <row r="28" spans="2:38" ht="19.5" customHeight="1">
      <c r="H28" s="196"/>
      <c r="I28" s="190" t="s">
        <v>58</v>
      </c>
      <c r="J28" s="192"/>
      <c r="K28" s="191"/>
      <c r="L28" s="15">
        <f t="shared" ca="1" si="6"/>
        <v>0</v>
      </c>
      <c r="M28" s="15">
        <f t="shared" ca="1" si="7"/>
        <v>0</v>
      </c>
      <c r="AB28" s="129" t="s">
        <v>149</v>
      </c>
      <c r="AC28" s="1" t="s">
        <v>140</v>
      </c>
      <c r="AD28" s="136" t="s">
        <v>74</v>
      </c>
      <c r="AE28" s="31" t="s">
        <v>67</v>
      </c>
      <c r="AF28" s="130">
        <f t="shared" ca="1" si="5"/>
        <v>0</v>
      </c>
      <c r="AH28" s="130" t="str">
        <f t="shared" ca="1" si="0"/>
        <v>22000</v>
      </c>
      <c r="AI28" s="130">
        <v>28</v>
      </c>
      <c r="AJ28" s="129"/>
      <c r="AK28" s="135" t="s">
        <v>133</v>
      </c>
      <c r="AL28" s="129" t="s">
        <v>97</v>
      </c>
    </row>
    <row r="29" spans="2:38" ht="19.5" customHeight="1">
      <c r="H29" s="196"/>
      <c r="I29" s="171" t="s">
        <v>30</v>
      </c>
      <c r="J29" s="188"/>
      <c r="K29" s="189"/>
      <c r="L29" s="17">
        <f ca="1">SUM(L15:L28)</f>
        <v>0</v>
      </c>
      <c r="M29" s="17">
        <f ca="1">SUM(M15:M28)</f>
        <v>0</v>
      </c>
      <c r="AB29" s="129" t="s">
        <v>149</v>
      </c>
      <c r="AC29" s="1" t="s">
        <v>141</v>
      </c>
      <c r="AD29" s="136" t="s">
        <v>74</v>
      </c>
      <c r="AE29" s="31" t="s">
        <v>68</v>
      </c>
      <c r="AF29" s="130">
        <f t="shared" ca="1" si="5"/>
        <v>0</v>
      </c>
      <c r="AH29" s="130" t="str">
        <f t="shared" ca="1" si="0"/>
        <v>23000</v>
      </c>
      <c r="AI29" s="130">
        <v>29</v>
      </c>
      <c r="AJ29" s="129"/>
      <c r="AK29" s="135" t="s">
        <v>134</v>
      </c>
      <c r="AL29" s="129" t="s">
        <v>98</v>
      </c>
    </row>
    <row r="30" spans="2:38" ht="19.5" customHeight="1">
      <c r="H30" s="197"/>
      <c r="I30" s="18"/>
      <c r="J30" s="22"/>
      <c r="K30" s="19" t="s">
        <v>47</v>
      </c>
      <c r="L30" s="21">
        <f ca="1">L29-L27</f>
        <v>0</v>
      </c>
      <c r="M30" s="21">
        <f ca="1">M29-M27</f>
        <v>0</v>
      </c>
      <c r="AB30" s="129" t="s">
        <v>149</v>
      </c>
      <c r="AC30" s="1" t="s">
        <v>142</v>
      </c>
      <c r="AD30" s="136" t="s">
        <v>74</v>
      </c>
      <c r="AE30" s="31" t="s">
        <v>69</v>
      </c>
      <c r="AF30" s="130">
        <f t="shared" ca="1" si="5"/>
        <v>0</v>
      </c>
      <c r="AH30" s="130" t="str">
        <f t="shared" ca="1" si="0"/>
        <v>24000</v>
      </c>
      <c r="AI30" s="130">
        <v>30</v>
      </c>
      <c r="AJ30" s="129"/>
      <c r="AK30" s="135" t="s">
        <v>135</v>
      </c>
      <c r="AL30" s="129" t="s">
        <v>99</v>
      </c>
    </row>
    <row r="31" spans="2:38" ht="19.5" customHeight="1">
      <c r="H31" s="190" t="s">
        <v>43</v>
      </c>
      <c r="I31" s="192"/>
      <c r="J31" s="192"/>
      <c r="K31" s="191"/>
      <c r="L31" s="15">
        <f ca="1">AF41</f>
        <v>0</v>
      </c>
      <c r="M31" s="15">
        <f ca="1">AF62</f>
        <v>0</v>
      </c>
      <c r="AB31" s="129" t="s">
        <v>149</v>
      </c>
      <c r="AC31" s="1" t="s">
        <v>143</v>
      </c>
      <c r="AD31" s="136" t="s">
        <v>74</v>
      </c>
      <c r="AE31" s="31" t="s">
        <v>71</v>
      </c>
      <c r="AF31" s="130">
        <f t="shared" ca="1" si="5"/>
        <v>0</v>
      </c>
      <c r="AH31" s="130" t="str">
        <f t="shared" ca="1" si="0"/>
        <v>25000</v>
      </c>
      <c r="AI31" s="130">
        <v>31</v>
      </c>
      <c r="AJ31" s="129"/>
      <c r="AK31" s="135" t="s">
        <v>136</v>
      </c>
      <c r="AL31" s="129" t="s">
        <v>100</v>
      </c>
    </row>
    <row r="32" spans="2:38" ht="19.5" customHeight="1">
      <c r="H32" s="171" t="s">
        <v>2</v>
      </c>
      <c r="I32" s="188"/>
      <c r="J32" s="188"/>
      <c r="K32" s="189"/>
      <c r="L32" s="17">
        <f ca="1">SUM(L13,L29,L31)</f>
        <v>0</v>
      </c>
      <c r="M32" s="17">
        <f ca="1">SUM(M13,M29,M31)</f>
        <v>0</v>
      </c>
      <c r="AB32" s="129" t="s">
        <v>149</v>
      </c>
      <c r="AC32" s="1" t="s">
        <v>144</v>
      </c>
      <c r="AD32" s="136" t="s">
        <v>74</v>
      </c>
      <c r="AE32" s="31" t="s">
        <v>72</v>
      </c>
      <c r="AF32" s="130">
        <f t="shared" ca="1" si="5"/>
        <v>0</v>
      </c>
      <c r="AH32" s="130" t="str">
        <f t="shared" ca="1" si="0"/>
        <v>26000</v>
      </c>
      <c r="AI32" s="130">
        <v>32</v>
      </c>
      <c r="AJ32" s="129"/>
      <c r="AK32" s="135" t="s">
        <v>137</v>
      </c>
      <c r="AL32" s="129" t="s">
        <v>101</v>
      </c>
    </row>
    <row r="33" spans="2:38" ht="19.5" customHeight="1">
      <c r="B33" s="25"/>
      <c r="C33" s="25"/>
      <c r="D33" s="25"/>
      <c r="E33" s="25"/>
      <c r="F33" s="25"/>
      <c r="G33" s="25"/>
      <c r="H33" s="18"/>
      <c r="I33" s="22"/>
      <c r="J33" s="22"/>
      <c r="K33" s="19" t="s">
        <v>47</v>
      </c>
      <c r="L33" s="21">
        <f ca="1">SUM(L14,L30,L31)</f>
        <v>0</v>
      </c>
      <c r="M33" s="21">
        <f ca="1">SUM(M14,M30,M31)</f>
        <v>0</v>
      </c>
      <c r="AB33" s="129" t="s">
        <v>149</v>
      </c>
      <c r="AC33" s="1" t="s">
        <v>145</v>
      </c>
      <c r="AD33" s="136" t="s">
        <v>74</v>
      </c>
      <c r="AE33" s="31" t="s">
        <v>204</v>
      </c>
      <c r="AF33" s="130">
        <f t="shared" ca="1" si="5"/>
        <v>0</v>
      </c>
      <c r="AH33" s="130" t="str">
        <f t="shared" ca="1" si="0"/>
        <v>27000</v>
      </c>
      <c r="AI33" s="130">
        <v>33</v>
      </c>
      <c r="AJ33" s="129"/>
      <c r="AK33" s="135" t="s">
        <v>203</v>
      </c>
      <c r="AL33" s="129" t="s">
        <v>102</v>
      </c>
    </row>
    <row r="34" spans="2:38">
      <c r="B34" s="25"/>
      <c r="C34" s="25"/>
      <c r="D34" s="25"/>
      <c r="E34" s="25"/>
      <c r="F34" s="25"/>
      <c r="G34" s="25"/>
      <c r="AB34" s="129" t="s">
        <v>202</v>
      </c>
      <c r="AC34" s="1" t="s">
        <v>55</v>
      </c>
      <c r="AD34" s="136" t="s">
        <v>74</v>
      </c>
      <c r="AE34" s="31" t="s">
        <v>201</v>
      </c>
      <c r="AF34" s="130">
        <f t="shared" ca="1" si="5"/>
        <v>0</v>
      </c>
      <c r="AH34" s="130" t="str">
        <f t="shared" ca="1" si="0"/>
        <v>28000</v>
      </c>
      <c r="AI34" s="130">
        <v>34</v>
      </c>
      <c r="AJ34" s="129"/>
      <c r="AK34" s="135" t="s">
        <v>200</v>
      </c>
      <c r="AL34" s="129" t="s">
        <v>103</v>
      </c>
    </row>
    <row r="35" spans="2:38">
      <c r="AB35" s="129" t="s">
        <v>149</v>
      </c>
      <c r="AC35" s="1" t="s">
        <v>255</v>
      </c>
      <c r="AD35" s="136" t="s">
        <v>74</v>
      </c>
      <c r="AE35" s="31" t="s">
        <v>256</v>
      </c>
      <c r="AF35" s="130">
        <f t="shared" ca="1" si="5"/>
        <v>0</v>
      </c>
      <c r="AH35" s="130" t="str">
        <f t="shared" ca="1" si="0"/>
        <v>29000</v>
      </c>
      <c r="AI35" s="130">
        <v>35</v>
      </c>
      <c r="AJ35" s="129"/>
      <c r="AK35" s="137" t="s">
        <v>306</v>
      </c>
      <c r="AL35" s="129" t="s">
        <v>288</v>
      </c>
    </row>
    <row r="36" spans="2:38">
      <c r="AB36" s="129" t="s">
        <v>149</v>
      </c>
      <c r="AC36" s="1" t="s">
        <v>257</v>
      </c>
      <c r="AD36" s="136" t="s">
        <v>74</v>
      </c>
      <c r="AE36" s="31" t="s">
        <v>258</v>
      </c>
      <c r="AF36" s="130">
        <f t="shared" ca="1" si="5"/>
        <v>0</v>
      </c>
      <c r="AH36" s="130" t="str">
        <f t="shared" ca="1" si="0"/>
        <v>30000</v>
      </c>
      <c r="AI36" s="130">
        <v>36</v>
      </c>
      <c r="AJ36" s="129"/>
      <c r="AK36" s="137" t="s">
        <v>307</v>
      </c>
      <c r="AL36" s="129" t="s">
        <v>289</v>
      </c>
    </row>
    <row r="37" spans="2:38">
      <c r="AB37" s="129" t="s">
        <v>149</v>
      </c>
      <c r="AC37" s="1" t="s">
        <v>259</v>
      </c>
      <c r="AD37" s="136" t="s">
        <v>74</v>
      </c>
      <c r="AE37" s="31" t="s">
        <v>260</v>
      </c>
      <c r="AF37" s="130">
        <f t="shared" ca="1" si="5"/>
        <v>0</v>
      </c>
      <c r="AH37" s="130" t="str">
        <f t="shared" ca="1" si="0"/>
        <v>31000</v>
      </c>
      <c r="AI37" s="130">
        <v>37</v>
      </c>
      <c r="AJ37" s="129"/>
      <c r="AK37" s="137" t="s">
        <v>308</v>
      </c>
      <c r="AL37" s="129" t="s">
        <v>290</v>
      </c>
    </row>
    <row r="38" spans="2:38">
      <c r="AB38" s="129" t="s">
        <v>149</v>
      </c>
      <c r="AC38" s="1" t="s">
        <v>43</v>
      </c>
      <c r="AD38" s="136" t="s">
        <v>74</v>
      </c>
      <c r="AE38" s="31" t="s">
        <v>261</v>
      </c>
      <c r="AF38" s="31">
        <f t="shared" ca="1" si="5"/>
        <v>0</v>
      </c>
      <c r="AH38" s="130" t="str">
        <f t="shared" ca="1" si="0"/>
        <v>32000</v>
      </c>
      <c r="AI38" s="130">
        <v>38</v>
      </c>
      <c r="AJ38" s="129"/>
      <c r="AK38" s="137" t="s">
        <v>309</v>
      </c>
      <c r="AL38" s="129" t="s">
        <v>291</v>
      </c>
    </row>
    <row r="39" spans="2:38">
      <c r="AB39" s="129" t="s">
        <v>149</v>
      </c>
      <c r="AC39" s="1" t="s">
        <v>45</v>
      </c>
      <c r="AD39" s="136" t="s">
        <v>74</v>
      </c>
      <c r="AE39" s="31" t="s">
        <v>262</v>
      </c>
      <c r="AF39" s="31">
        <f t="shared" ca="1" si="5"/>
        <v>0</v>
      </c>
      <c r="AH39" s="130" t="str">
        <f t="shared" ca="1" si="0"/>
        <v>33000</v>
      </c>
      <c r="AI39" s="130">
        <v>39</v>
      </c>
      <c r="AJ39" s="129"/>
      <c r="AK39" s="137" t="s">
        <v>310</v>
      </c>
      <c r="AL39" s="129" t="s">
        <v>292</v>
      </c>
    </row>
    <row r="40" spans="2:38">
      <c r="AB40" s="129" t="s">
        <v>149</v>
      </c>
      <c r="AC40" s="1" t="s">
        <v>263</v>
      </c>
      <c r="AD40" s="136" t="s">
        <v>74</v>
      </c>
      <c r="AE40" s="31" t="s">
        <v>264</v>
      </c>
      <c r="AF40" s="31">
        <f t="shared" ca="1" si="5"/>
        <v>0</v>
      </c>
      <c r="AH40" s="130" t="str">
        <f t="shared" ca="1" si="0"/>
        <v>34000</v>
      </c>
      <c r="AI40" s="130">
        <v>40</v>
      </c>
      <c r="AJ40" s="129"/>
      <c r="AK40" s="137" t="s">
        <v>311</v>
      </c>
      <c r="AL40" s="129" t="s">
        <v>293</v>
      </c>
    </row>
    <row r="41" spans="2:38">
      <c r="AB41" s="129" t="s">
        <v>149</v>
      </c>
      <c r="AC41" s="1" t="s">
        <v>43</v>
      </c>
      <c r="AD41" s="136" t="s">
        <v>74</v>
      </c>
      <c r="AE41" s="31" t="s">
        <v>265</v>
      </c>
      <c r="AF41" s="31">
        <f t="shared" ca="1" si="5"/>
        <v>0</v>
      </c>
      <c r="AH41" s="130" t="str">
        <f t="shared" ca="1" si="0"/>
        <v>35000</v>
      </c>
      <c r="AI41" s="130">
        <v>41</v>
      </c>
      <c r="AJ41" s="129"/>
      <c r="AK41" s="137" t="s">
        <v>312</v>
      </c>
      <c r="AL41" s="129" t="s">
        <v>294</v>
      </c>
    </row>
    <row r="42" spans="2:38">
      <c r="AB42" s="129" t="s">
        <v>266</v>
      </c>
      <c r="AC42" s="1" t="s">
        <v>146</v>
      </c>
      <c r="AD42" s="136" t="s">
        <v>74</v>
      </c>
      <c r="AE42" s="31" t="s">
        <v>267</v>
      </c>
      <c r="AF42" s="31">
        <f t="shared" ca="1" si="5"/>
        <v>0</v>
      </c>
      <c r="AH42" s="130" t="str">
        <f t="shared" ca="1" si="0"/>
        <v>36000</v>
      </c>
      <c r="AI42" s="130">
        <v>42</v>
      </c>
      <c r="AJ42" s="129"/>
      <c r="AK42" s="137" t="s">
        <v>313</v>
      </c>
      <c r="AL42" s="129" t="s">
        <v>295</v>
      </c>
    </row>
    <row r="43" spans="2:38">
      <c r="AB43" s="129" t="s">
        <v>266</v>
      </c>
      <c r="AC43" s="1" t="s">
        <v>147</v>
      </c>
      <c r="AD43" s="136" t="s">
        <v>74</v>
      </c>
      <c r="AE43" s="31" t="s">
        <v>268</v>
      </c>
      <c r="AF43" s="31">
        <f t="shared" ca="1" si="5"/>
        <v>0</v>
      </c>
      <c r="AH43" s="130" t="str">
        <f t="shared" ca="1" si="0"/>
        <v>37000</v>
      </c>
      <c r="AI43" s="130">
        <v>43</v>
      </c>
      <c r="AJ43" s="129"/>
      <c r="AK43" s="137" t="s">
        <v>314</v>
      </c>
      <c r="AL43" s="129" t="s">
        <v>296</v>
      </c>
    </row>
    <row r="44" spans="2:38">
      <c r="AB44" s="129" t="s">
        <v>266</v>
      </c>
      <c r="AC44" s="1" t="s">
        <v>148</v>
      </c>
      <c r="AD44" s="136" t="s">
        <v>74</v>
      </c>
      <c r="AE44" s="31" t="s">
        <v>269</v>
      </c>
      <c r="AF44" s="31">
        <f t="shared" ca="1" si="5"/>
        <v>0</v>
      </c>
      <c r="AH44" s="130" t="str">
        <f t="shared" ca="1" si="0"/>
        <v>38000</v>
      </c>
      <c r="AI44" s="130">
        <v>44</v>
      </c>
      <c r="AJ44" s="129"/>
      <c r="AK44" s="137" t="s">
        <v>315</v>
      </c>
      <c r="AL44" s="129" t="s">
        <v>297</v>
      </c>
    </row>
    <row r="45" spans="2:38">
      <c r="AB45" s="129" t="s">
        <v>266</v>
      </c>
      <c r="AC45" s="1" t="s">
        <v>43</v>
      </c>
      <c r="AD45" s="136" t="s">
        <v>74</v>
      </c>
      <c r="AE45" s="31" t="s">
        <v>270</v>
      </c>
      <c r="AF45" s="31">
        <f t="shared" ca="1" si="5"/>
        <v>0</v>
      </c>
      <c r="AH45" s="130" t="str">
        <f t="shared" ca="1" si="0"/>
        <v>39000</v>
      </c>
      <c r="AI45" s="130">
        <v>45</v>
      </c>
      <c r="AJ45" s="129"/>
      <c r="AK45" s="137" t="s">
        <v>316</v>
      </c>
      <c r="AL45" s="129" t="s">
        <v>298</v>
      </c>
    </row>
    <row r="46" spans="2:38">
      <c r="AB46" s="129" t="s">
        <v>266</v>
      </c>
      <c r="AC46" s="1" t="s">
        <v>44</v>
      </c>
      <c r="AD46" s="136" t="s">
        <v>74</v>
      </c>
      <c r="AE46" s="31" t="s">
        <v>271</v>
      </c>
      <c r="AF46" s="31">
        <f t="shared" ca="1" si="5"/>
        <v>0</v>
      </c>
      <c r="AH46" s="130" t="str">
        <f t="shared" ca="1" si="0"/>
        <v>40000</v>
      </c>
      <c r="AI46" s="130">
        <v>46</v>
      </c>
      <c r="AJ46" s="129"/>
      <c r="AK46" s="137" t="s">
        <v>317</v>
      </c>
      <c r="AL46" s="129" t="s">
        <v>299</v>
      </c>
    </row>
    <row r="47" spans="2:38">
      <c r="AB47" s="129" t="s">
        <v>266</v>
      </c>
      <c r="AC47" s="1" t="s">
        <v>45</v>
      </c>
      <c r="AD47" s="136" t="s">
        <v>74</v>
      </c>
      <c r="AE47" s="31" t="s">
        <v>272</v>
      </c>
      <c r="AF47" s="31">
        <f t="shared" ca="1" si="5"/>
        <v>0</v>
      </c>
      <c r="AH47" s="130" t="str">
        <f t="shared" ca="1" si="0"/>
        <v>41000</v>
      </c>
      <c r="AI47" s="130">
        <v>47</v>
      </c>
      <c r="AJ47" s="129"/>
      <c r="AK47" s="137" t="s">
        <v>318</v>
      </c>
      <c r="AL47" s="129" t="s">
        <v>300</v>
      </c>
    </row>
    <row r="48" spans="2:38">
      <c r="AB48" s="129" t="s">
        <v>266</v>
      </c>
      <c r="AC48" s="1" t="s">
        <v>139</v>
      </c>
      <c r="AD48" s="136" t="s">
        <v>74</v>
      </c>
      <c r="AE48" s="31" t="s">
        <v>273</v>
      </c>
      <c r="AF48" s="31">
        <f t="shared" ca="1" si="5"/>
        <v>0</v>
      </c>
      <c r="AH48" s="130" t="str">
        <f t="shared" ca="1" si="0"/>
        <v>42000</v>
      </c>
      <c r="AI48" s="130">
        <v>48</v>
      </c>
      <c r="AJ48" s="129"/>
      <c r="AK48" s="137" t="s">
        <v>319</v>
      </c>
      <c r="AL48" s="129" t="s">
        <v>301</v>
      </c>
    </row>
    <row r="49" spans="28:38">
      <c r="AB49" s="129" t="s">
        <v>266</v>
      </c>
      <c r="AC49" s="1" t="s">
        <v>140</v>
      </c>
      <c r="AD49" s="136" t="s">
        <v>74</v>
      </c>
      <c r="AE49" s="31" t="s">
        <v>274</v>
      </c>
      <c r="AF49" s="31">
        <f t="shared" ca="1" si="5"/>
        <v>0</v>
      </c>
      <c r="AG49" s="129"/>
      <c r="AH49" s="130" t="str">
        <f t="shared" ca="1" si="0"/>
        <v>43000</v>
      </c>
      <c r="AI49" s="130">
        <v>49</v>
      </c>
      <c r="AJ49" s="129"/>
      <c r="AK49" s="137" t="s">
        <v>320</v>
      </c>
      <c r="AL49" s="129" t="s">
        <v>302</v>
      </c>
    </row>
    <row r="50" spans="28:38">
      <c r="AB50" s="129" t="s">
        <v>266</v>
      </c>
      <c r="AC50" s="1" t="s">
        <v>141</v>
      </c>
      <c r="AD50" s="136" t="s">
        <v>74</v>
      </c>
      <c r="AE50" s="31" t="s">
        <v>275</v>
      </c>
      <c r="AF50" s="31">
        <f t="shared" ca="1" si="5"/>
        <v>0</v>
      </c>
      <c r="AG50" s="129"/>
      <c r="AH50" s="130" t="str">
        <f t="shared" ca="1" si="0"/>
        <v>44000</v>
      </c>
      <c r="AI50" s="130">
        <v>50</v>
      </c>
      <c r="AJ50" s="129"/>
      <c r="AK50" s="137" t="s">
        <v>321</v>
      </c>
      <c r="AL50" s="129" t="s">
        <v>303</v>
      </c>
    </row>
    <row r="51" spans="28:38">
      <c r="AB51" s="129" t="s">
        <v>266</v>
      </c>
      <c r="AC51" s="1" t="s">
        <v>142</v>
      </c>
      <c r="AD51" s="136" t="s">
        <v>74</v>
      </c>
      <c r="AE51" s="31" t="s">
        <v>276</v>
      </c>
      <c r="AF51" s="31">
        <f t="shared" ca="1" si="5"/>
        <v>0</v>
      </c>
      <c r="AG51" s="129"/>
      <c r="AH51" s="130" t="str">
        <f t="shared" ca="1" si="0"/>
        <v>45000</v>
      </c>
      <c r="AI51" s="130">
        <v>51</v>
      </c>
      <c r="AJ51" s="129"/>
      <c r="AK51" s="137" t="s">
        <v>322</v>
      </c>
      <c r="AL51" s="129" t="s">
        <v>304</v>
      </c>
    </row>
    <row r="52" spans="28:38">
      <c r="AB52" s="129" t="s">
        <v>266</v>
      </c>
      <c r="AC52" s="1" t="s">
        <v>143</v>
      </c>
      <c r="AD52" s="136" t="s">
        <v>74</v>
      </c>
      <c r="AE52" s="31" t="s">
        <v>277</v>
      </c>
      <c r="AF52" s="31">
        <f t="shared" ca="1" si="5"/>
        <v>0</v>
      </c>
      <c r="AG52" s="129"/>
      <c r="AH52" s="130" t="str">
        <f t="shared" ca="1" si="0"/>
        <v>46000</v>
      </c>
      <c r="AI52" s="130">
        <v>52</v>
      </c>
      <c r="AJ52" s="129"/>
      <c r="AK52" s="137" t="s">
        <v>323</v>
      </c>
      <c r="AL52" s="129" t="s">
        <v>305</v>
      </c>
    </row>
    <row r="53" spans="28:38">
      <c r="AB53" s="129" t="s">
        <v>266</v>
      </c>
      <c r="AC53" s="1" t="s">
        <v>144</v>
      </c>
      <c r="AD53" s="136" t="s">
        <v>74</v>
      </c>
      <c r="AE53" s="31" t="s">
        <v>278</v>
      </c>
      <c r="AF53" s="31">
        <f t="shared" ca="1" si="5"/>
        <v>0</v>
      </c>
      <c r="AG53" s="129"/>
      <c r="AH53" s="130" t="str">
        <f t="shared" ca="1" si="0"/>
        <v>47000</v>
      </c>
      <c r="AI53" s="130">
        <v>53</v>
      </c>
      <c r="AJ53" s="129"/>
      <c r="AK53" s="137" t="s">
        <v>705</v>
      </c>
      <c r="AL53" s="129" t="s">
        <v>704</v>
      </c>
    </row>
    <row r="54" spans="28:38">
      <c r="AB54" s="129" t="s">
        <v>266</v>
      </c>
      <c r="AC54" s="1" t="s">
        <v>145</v>
      </c>
      <c r="AD54" s="136" t="s">
        <v>74</v>
      </c>
      <c r="AE54" s="31" t="s">
        <v>279</v>
      </c>
      <c r="AF54" s="31">
        <f t="shared" ca="1" si="5"/>
        <v>0</v>
      </c>
      <c r="AG54" s="129"/>
      <c r="AH54" s="130" t="str">
        <f t="shared" ca="1" si="0"/>
        <v>48000</v>
      </c>
      <c r="AI54" s="130">
        <v>54</v>
      </c>
      <c r="AJ54" s="129"/>
      <c r="AK54" s="129"/>
      <c r="AL54" s="129"/>
    </row>
    <row r="55" spans="28:38">
      <c r="AB55" s="129" t="s">
        <v>266</v>
      </c>
      <c r="AC55" s="1" t="s">
        <v>55</v>
      </c>
      <c r="AD55" s="136" t="s">
        <v>74</v>
      </c>
      <c r="AE55" s="31" t="s">
        <v>280</v>
      </c>
      <c r="AF55" s="31">
        <f t="shared" ca="1" si="5"/>
        <v>0</v>
      </c>
      <c r="AG55" s="129"/>
      <c r="AH55" s="130">
        <f t="shared" ca="1" si="0"/>
        <v>0</v>
      </c>
      <c r="AI55" s="130">
        <v>55</v>
      </c>
      <c r="AJ55" s="129"/>
      <c r="AK55" s="129"/>
      <c r="AL55" s="129"/>
    </row>
    <row r="56" spans="28:38">
      <c r="AB56" s="129" t="s">
        <v>266</v>
      </c>
      <c r="AC56" s="1" t="s">
        <v>255</v>
      </c>
      <c r="AD56" s="136" t="s">
        <v>74</v>
      </c>
      <c r="AE56" s="31" t="s">
        <v>281</v>
      </c>
      <c r="AF56" s="31">
        <f t="shared" ca="1" si="5"/>
        <v>0</v>
      </c>
      <c r="AG56" s="129"/>
      <c r="AH56" s="130">
        <f t="shared" ca="1" si="0"/>
        <v>0</v>
      </c>
      <c r="AI56" s="130">
        <v>56</v>
      </c>
      <c r="AJ56" s="129"/>
      <c r="AK56" s="129"/>
      <c r="AL56" s="129"/>
    </row>
    <row r="57" spans="28:38">
      <c r="AB57" s="129" t="s">
        <v>266</v>
      </c>
      <c r="AC57" s="1" t="s">
        <v>257</v>
      </c>
      <c r="AD57" s="136" t="s">
        <v>74</v>
      </c>
      <c r="AE57" s="31" t="s">
        <v>282</v>
      </c>
      <c r="AF57" s="31">
        <f t="shared" ca="1" si="5"/>
        <v>0</v>
      </c>
      <c r="AG57" s="129"/>
      <c r="AH57" s="130">
        <f t="shared" ca="1" si="0"/>
        <v>0</v>
      </c>
      <c r="AI57" s="130">
        <v>57</v>
      </c>
      <c r="AJ57" s="129"/>
      <c r="AK57" s="129"/>
      <c r="AL57" s="129"/>
    </row>
    <row r="58" spans="28:38">
      <c r="AB58" s="129" t="s">
        <v>266</v>
      </c>
      <c r="AC58" s="1" t="s">
        <v>259</v>
      </c>
      <c r="AD58" s="136" t="s">
        <v>74</v>
      </c>
      <c r="AE58" s="31" t="s">
        <v>283</v>
      </c>
      <c r="AF58" s="31">
        <f t="shared" ca="1" si="5"/>
        <v>0</v>
      </c>
      <c r="AG58" s="129"/>
      <c r="AH58" s="130">
        <f t="shared" ca="1" si="0"/>
        <v>0</v>
      </c>
      <c r="AI58" s="130">
        <v>58</v>
      </c>
      <c r="AJ58" s="129"/>
      <c r="AK58" s="129"/>
      <c r="AL58" s="129"/>
    </row>
    <row r="59" spans="28:38">
      <c r="AB59" s="129" t="s">
        <v>266</v>
      </c>
      <c r="AC59" s="1" t="s">
        <v>43</v>
      </c>
      <c r="AD59" s="136" t="s">
        <v>74</v>
      </c>
      <c r="AE59" s="31" t="s">
        <v>284</v>
      </c>
      <c r="AF59" s="31">
        <f t="shared" ca="1" si="5"/>
        <v>0</v>
      </c>
      <c r="AG59" s="129"/>
      <c r="AH59" s="130">
        <f t="shared" ca="1" si="0"/>
        <v>0</v>
      </c>
      <c r="AI59" s="130">
        <v>59</v>
      </c>
      <c r="AJ59" s="129"/>
      <c r="AK59" s="129"/>
      <c r="AL59" s="129"/>
    </row>
    <row r="60" spans="28:38">
      <c r="AB60" s="129" t="s">
        <v>266</v>
      </c>
      <c r="AC60" s="1" t="s">
        <v>45</v>
      </c>
      <c r="AD60" s="136" t="s">
        <v>74</v>
      </c>
      <c r="AE60" s="31" t="s">
        <v>285</v>
      </c>
      <c r="AF60" s="31">
        <f t="shared" ca="1" si="5"/>
        <v>0</v>
      </c>
      <c r="AG60" s="129"/>
      <c r="AH60" s="130">
        <f t="shared" ca="1" si="0"/>
        <v>0</v>
      </c>
      <c r="AI60" s="130">
        <v>60</v>
      </c>
      <c r="AJ60" s="129"/>
      <c r="AK60" s="129"/>
      <c r="AL60" s="129"/>
    </row>
    <row r="61" spans="28:38">
      <c r="AB61" s="129" t="s">
        <v>266</v>
      </c>
      <c r="AC61" s="1" t="s">
        <v>263</v>
      </c>
      <c r="AD61" s="136" t="s">
        <v>74</v>
      </c>
      <c r="AE61" s="31" t="s">
        <v>286</v>
      </c>
      <c r="AF61" s="31">
        <f t="shared" ca="1" si="5"/>
        <v>0</v>
      </c>
      <c r="AG61" s="129"/>
      <c r="AH61" s="130">
        <f t="shared" ca="1" si="0"/>
        <v>0</v>
      </c>
      <c r="AI61" s="130">
        <v>61</v>
      </c>
      <c r="AJ61" s="129"/>
      <c r="AK61" s="129"/>
      <c r="AL61" s="129"/>
    </row>
    <row r="62" spans="28:38">
      <c r="AB62" s="129" t="s">
        <v>266</v>
      </c>
      <c r="AC62" s="1" t="s">
        <v>43</v>
      </c>
      <c r="AD62" s="136" t="s">
        <v>74</v>
      </c>
      <c r="AE62" s="31" t="s">
        <v>287</v>
      </c>
      <c r="AF62" s="31">
        <f t="shared" ca="1" si="5"/>
        <v>0</v>
      </c>
      <c r="AG62" s="129"/>
      <c r="AH62" s="130">
        <f t="shared" ca="1" si="0"/>
        <v>0</v>
      </c>
      <c r="AI62" s="130">
        <v>62</v>
      </c>
      <c r="AJ62" s="129"/>
      <c r="AK62" s="129"/>
      <c r="AL62" s="129"/>
    </row>
    <row r="63" spans="28:38">
      <c r="AB63" s="129"/>
      <c r="AC63" s="129"/>
      <c r="AD63" s="129"/>
      <c r="AE63" s="129"/>
      <c r="AF63" s="129"/>
      <c r="AG63" s="129"/>
      <c r="AH63" s="130">
        <f t="shared" ca="1" si="0"/>
        <v>0</v>
      </c>
      <c r="AI63" s="130">
        <v>63</v>
      </c>
      <c r="AJ63" s="129"/>
      <c r="AK63" s="129"/>
      <c r="AL63" s="129"/>
    </row>
    <row r="64" spans="28:38">
      <c r="AC64" s="138"/>
      <c r="AD64" s="138"/>
      <c r="AE64" s="138"/>
      <c r="AF64" s="138"/>
      <c r="AG64" s="138"/>
      <c r="AH64" s="130">
        <f t="shared" ca="1" si="0"/>
        <v>0</v>
      </c>
      <c r="AI64" s="130">
        <v>64</v>
      </c>
    </row>
    <row r="65" spans="34:35">
      <c r="AH65" s="130">
        <f t="shared" ca="1" si="0"/>
        <v>0</v>
      </c>
      <c r="AI65" s="130">
        <v>65</v>
      </c>
    </row>
    <row r="66" spans="34:35">
      <c r="AH66" s="130">
        <f t="shared" ca="1" si="0"/>
        <v>0</v>
      </c>
      <c r="AI66" s="130">
        <v>66</v>
      </c>
    </row>
    <row r="67" spans="34:35">
      <c r="AH67" s="130">
        <f t="shared" ca="1" si="0"/>
        <v>0</v>
      </c>
      <c r="AI67" s="130">
        <v>67</v>
      </c>
    </row>
    <row r="68" spans="34:35">
      <c r="AH68" s="130">
        <f t="shared" ca="1" si="0"/>
        <v>0</v>
      </c>
      <c r="AI68" s="130">
        <v>68</v>
      </c>
    </row>
    <row r="69" spans="34:35">
      <c r="AH69" s="130">
        <f t="shared" ca="1" si="0"/>
        <v>0</v>
      </c>
      <c r="AI69" s="130">
        <v>69</v>
      </c>
    </row>
    <row r="70" spans="34:35">
      <c r="AH70" s="130">
        <f t="shared" ref="AH70:AH133" ca="1" si="8">INDIRECT("'"&amp;$AD$7&amp;"'!"&amp;"B"&amp;ROW(B70))</f>
        <v>0</v>
      </c>
      <c r="AI70" s="130">
        <v>70</v>
      </c>
    </row>
    <row r="71" spans="34:35">
      <c r="AH71" s="130">
        <f t="shared" ca="1" si="8"/>
        <v>0</v>
      </c>
      <c r="AI71" s="130">
        <v>71</v>
      </c>
    </row>
    <row r="72" spans="34:35">
      <c r="AH72" s="130">
        <f t="shared" ca="1" si="8"/>
        <v>0</v>
      </c>
      <c r="AI72" s="130">
        <v>72</v>
      </c>
    </row>
    <row r="73" spans="34:35">
      <c r="AH73" s="130">
        <f t="shared" ca="1" si="8"/>
        <v>0</v>
      </c>
      <c r="AI73" s="130">
        <v>73</v>
      </c>
    </row>
    <row r="74" spans="34:35">
      <c r="AH74" s="130">
        <f t="shared" ca="1" si="8"/>
        <v>0</v>
      </c>
      <c r="AI74" s="130">
        <v>74</v>
      </c>
    </row>
    <row r="75" spans="34:35">
      <c r="AH75" s="130">
        <f t="shared" ca="1" si="8"/>
        <v>0</v>
      </c>
      <c r="AI75" s="130">
        <v>75</v>
      </c>
    </row>
    <row r="76" spans="34:35">
      <c r="AH76" s="130">
        <f t="shared" ca="1" si="8"/>
        <v>0</v>
      </c>
      <c r="AI76" s="130">
        <v>76</v>
      </c>
    </row>
    <row r="77" spans="34:35">
      <c r="AH77" s="130">
        <f t="shared" ca="1" si="8"/>
        <v>0</v>
      </c>
      <c r="AI77" s="130">
        <v>77</v>
      </c>
    </row>
    <row r="78" spans="34:35">
      <c r="AH78" s="130">
        <f t="shared" ca="1" si="8"/>
        <v>0</v>
      </c>
      <c r="AI78" s="130">
        <v>78</v>
      </c>
    </row>
    <row r="79" spans="34:35">
      <c r="AH79" s="130">
        <f t="shared" ca="1" si="8"/>
        <v>0</v>
      </c>
      <c r="AI79" s="130">
        <v>79</v>
      </c>
    </row>
    <row r="80" spans="34:35">
      <c r="AH80" s="130">
        <f t="shared" ca="1" si="8"/>
        <v>0</v>
      </c>
      <c r="AI80" s="130">
        <v>80</v>
      </c>
    </row>
    <row r="81" spans="34:35">
      <c r="AH81" s="130">
        <f t="shared" ca="1" si="8"/>
        <v>0</v>
      </c>
      <c r="AI81" s="130">
        <v>81</v>
      </c>
    </row>
    <row r="82" spans="34:35">
      <c r="AH82" s="130">
        <f t="shared" ca="1" si="8"/>
        <v>0</v>
      </c>
      <c r="AI82" s="130">
        <v>82</v>
      </c>
    </row>
    <row r="83" spans="34:35">
      <c r="AH83" s="130">
        <f t="shared" ca="1" si="8"/>
        <v>0</v>
      </c>
      <c r="AI83" s="130">
        <v>83</v>
      </c>
    </row>
    <row r="84" spans="34:35">
      <c r="AH84" s="130">
        <f t="shared" ca="1" si="8"/>
        <v>0</v>
      </c>
      <c r="AI84" s="130">
        <v>84</v>
      </c>
    </row>
    <row r="85" spans="34:35">
      <c r="AH85" s="130">
        <f t="shared" ca="1" si="8"/>
        <v>0</v>
      </c>
      <c r="AI85" s="130">
        <v>85</v>
      </c>
    </row>
    <row r="86" spans="34:35">
      <c r="AH86" s="130">
        <f t="shared" ca="1" si="8"/>
        <v>0</v>
      </c>
      <c r="AI86" s="130">
        <v>86</v>
      </c>
    </row>
    <row r="87" spans="34:35">
      <c r="AH87" s="130">
        <f t="shared" ca="1" si="8"/>
        <v>0</v>
      </c>
      <c r="AI87" s="130">
        <v>87</v>
      </c>
    </row>
    <row r="88" spans="34:35">
      <c r="AH88" s="130">
        <f t="shared" ca="1" si="8"/>
        <v>0</v>
      </c>
      <c r="AI88" s="130">
        <v>88</v>
      </c>
    </row>
    <row r="89" spans="34:35">
      <c r="AH89" s="130">
        <f t="shared" ca="1" si="8"/>
        <v>0</v>
      </c>
      <c r="AI89" s="130">
        <v>89</v>
      </c>
    </row>
    <row r="90" spans="34:35">
      <c r="AH90" s="130">
        <f t="shared" ca="1" si="8"/>
        <v>0</v>
      </c>
      <c r="AI90" s="130">
        <v>90</v>
      </c>
    </row>
    <row r="91" spans="34:35">
      <c r="AH91" s="130">
        <f t="shared" ca="1" si="8"/>
        <v>0</v>
      </c>
      <c r="AI91" s="130">
        <v>91</v>
      </c>
    </row>
    <row r="92" spans="34:35">
      <c r="AH92" s="130">
        <f t="shared" ca="1" si="8"/>
        <v>0</v>
      </c>
      <c r="AI92" s="130">
        <v>92</v>
      </c>
    </row>
    <row r="93" spans="34:35">
      <c r="AH93" s="130">
        <f t="shared" ca="1" si="8"/>
        <v>0</v>
      </c>
      <c r="AI93" s="130">
        <v>93</v>
      </c>
    </row>
    <row r="94" spans="34:35">
      <c r="AH94" s="130">
        <f t="shared" ca="1" si="8"/>
        <v>0</v>
      </c>
      <c r="AI94" s="130">
        <v>94</v>
      </c>
    </row>
    <row r="95" spans="34:35">
      <c r="AH95" s="130">
        <f t="shared" ca="1" si="8"/>
        <v>0</v>
      </c>
      <c r="AI95" s="130">
        <v>95</v>
      </c>
    </row>
    <row r="96" spans="34:35">
      <c r="AH96" s="130">
        <f t="shared" ca="1" si="8"/>
        <v>0</v>
      </c>
      <c r="AI96" s="130">
        <v>96</v>
      </c>
    </row>
    <row r="97" spans="34:35">
      <c r="AH97" s="130">
        <f t="shared" ca="1" si="8"/>
        <v>0</v>
      </c>
      <c r="AI97" s="130">
        <v>97</v>
      </c>
    </row>
    <row r="98" spans="34:35">
      <c r="AH98" s="130">
        <f t="shared" ca="1" si="8"/>
        <v>0</v>
      </c>
      <c r="AI98" s="130">
        <v>98</v>
      </c>
    </row>
    <row r="99" spans="34:35">
      <c r="AH99" s="130">
        <f t="shared" ca="1" si="8"/>
        <v>0</v>
      </c>
      <c r="AI99" s="130">
        <v>99</v>
      </c>
    </row>
    <row r="100" spans="34:35">
      <c r="AH100" s="130">
        <f t="shared" ca="1" si="8"/>
        <v>0</v>
      </c>
      <c r="AI100" s="130">
        <v>100</v>
      </c>
    </row>
    <row r="101" spans="34:35">
      <c r="AH101" s="130">
        <f t="shared" ca="1" si="8"/>
        <v>0</v>
      </c>
      <c r="AI101" s="130">
        <v>101</v>
      </c>
    </row>
    <row r="102" spans="34:35">
      <c r="AH102" s="130">
        <f t="shared" ca="1" si="8"/>
        <v>0</v>
      </c>
      <c r="AI102" s="130">
        <v>102</v>
      </c>
    </row>
    <row r="103" spans="34:35">
      <c r="AH103" s="130">
        <f t="shared" ca="1" si="8"/>
        <v>0</v>
      </c>
      <c r="AI103" s="130">
        <v>103</v>
      </c>
    </row>
    <row r="104" spans="34:35">
      <c r="AH104" s="130">
        <f t="shared" ca="1" si="8"/>
        <v>0</v>
      </c>
      <c r="AI104" s="130">
        <v>104</v>
      </c>
    </row>
    <row r="105" spans="34:35">
      <c r="AH105" s="130">
        <f t="shared" ca="1" si="8"/>
        <v>0</v>
      </c>
      <c r="AI105" s="130">
        <v>105</v>
      </c>
    </row>
    <row r="106" spans="34:35">
      <c r="AH106" s="130">
        <f t="shared" ca="1" si="8"/>
        <v>0</v>
      </c>
      <c r="AI106" s="130">
        <v>106</v>
      </c>
    </row>
    <row r="107" spans="34:35">
      <c r="AH107" s="130">
        <f t="shared" ca="1" si="8"/>
        <v>0</v>
      </c>
      <c r="AI107" s="130">
        <v>107</v>
      </c>
    </row>
    <row r="108" spans="34:35">
      <c r="AH108" s="130">
        <f t="shared" ca="1" si="8"/>
        <v>0</v>
      </c>
      <c r="AI108" s="130">
        <v>108</v>
      </c>
    </row>
    <row r="109" spans="34:35">
      <c r="AH109" s="130">
        <f t="shared" ca="1" si="8"/>
        <v>0</v>
      </c>
      <c r="AI109" s="130">
        <v>109</v>
      </c>
    </row>
    <row r="110" spans="34:35">
      <c r="AH110" s="130">
        <f t="shared" ca="1" si="8"/>
        <v>0</v>
      </c>
      <c r="AI110" s="130">
        <v>110</v>
      </c>
    </row>
    <row r="111" spans="34:35">
      <c r="AH111" s="130">
        <f t="shared" ca="1" si="8"/>
        <v>0</v>
      </c>
      <c r="AI111" s="130">
        <v>111</v>
      </c>
    </row>
    <row r="112" spans="34:35">
      <c r="AH112" s="130">
        <f t="shared" ca="1" si="8"/>
        <v>0</v>
      </c>
      <c r="AI112" s="130">
        <v>112</v>
      </c>
    </row>
    <row r="113" spans="34:35">
      <c r="AH113" s="130">
        <f t="shared" ca="1" si="8"/>
        <v>0</v>
      </c>
      <c r="AI113" s="130">
        <v>113</v>
      </c>
    </row>
    <row r="114" spans="34:35">
      <c r="AH114" s="130">
        <f t="shared" ca="1" si="8"/>
        <v>0</v>
      </c>
      <c r="AI114" s="130">
        <v>114</v>
      </c>
    </row>
    <row r="115" spans="34:35">
      <c r="AH115" s="130">
        <f t="shared" ca="1" si="8"/>
        <v>0</v>
      </c>
      <c r="AI115" s="130">
        <v>115</v>
      </c>
    </row>
    <row r="116" spans="34:35">
      <c r="AH116" s="130">
        <f t="shared" ca="1" si="8"/>
        <v>0</v>
      </c>
      <c r="AI116" s="130">
        <v>116</v>
      </c>
    </row>
    <row r="117" spans="34:35">
      <c r="AH117" s="130">
        <f t="shared" ca="1" si="8"/>
        <v>0</v>
      </c>
      <c r="AI117" s="130">
        <v>117</v>
      </c>
    </row>
    <row r="118" spans="34:35">
      <c r="AH118" s="130">
        <f t="shared" ca="1" si="8"/>
        <v>0</v>
      </c>
      <c r="AI118" s="130">
        <v>118</v>
      </c>
    </row>
    <row r="119" spans="34:35">
      <c r="AH119" s="130">
        <f t="shared" ca="1" si="8"/>
        <v>0</v>
      </c>
      <c r="AI119" s="130">
        <v>119</v>
      </c>
    </row>
    <row r="120" spans="34:35">
      <c r="AH120" s="130">
        <f t="shared" ca="1" si="8"/>
        <v>0</v>
      </c>
      <c r="AI120" s="130">
        <v>120</v>
      </c>
    </row>
    <row r="121" spans="34:35">
      <c r="AH121" s="130">
        <f t="shared" ca="1" si="8"/>
        <v>0</v>
      </c>
      <c r="AI121" s="130">
        <v>121</v>
      </c>
    </row>
    <row r="122" spans="34:35">
      <c r="AH122" s="130">
        <f t="shared" ca="1" si="8"/>
        <v>0</v>
      </c>
      <c r="AI122" s="130">
        <v>122</v>
      </c>
    </row>
    <row r="123" spans="34:35">
      <c r="AH123" s="130">
        <f t="shared" ca="1" si="8"/>
        <v>0</v>
      </c>
      <c r="AI123" s="130">
        <v>123</v>
      </c>
    </row>
    <row r="124" spans="34:35">
      <c r="AH124" s="130">
        <f t="shared" ca="1" si="8"/>
        <v>0</v>
      </c>
      <c r="AI124" s="130">
        <v>124</v>
      </c>
    </row>
    <row r="125" spans="34:35">
      <c r="AH125" s="130">
        <f t="shared" ca="1" si="8"/>
        <v>0</v>
      </c>
      <c r="AI125" s="130">
        <v>125</v>
      </c>
    </row>
    <row r="126" spans="34:35">
      <c r="AH126" s="130">
        <f t="shared" ca="1" si="8"/>
        <v>0</v>
      </c>
      <c r="AI126" s="130">
        <v>126</v>
      </c>
    </row>
    <row r="127" spans="34:35">
      <c r="AH127" s="130">
        <f t="shared" ca="1" si="8"/>
        <v>0</v>
      </c>
      <c r="AI127" s="130">
        <v>127</v>
      </c>
    </row>
    <row r="128" spans="34:35">
      <c r="AH128" s="130">
        <f t="shared" ca="1" si="8"/>
        <v>0</v>
      </c>
      <c r="AI128" s="130">
        <v>128</v>
      </c>
    </row>
    <row r="129" spans="34:35">
      <c r="AH129" s="130">
        <f t="shared" ca="1" si="8"/>
        <v>0</v>
      </c>
      <c r="AI129" s="130">
        <v>129</v>
      </c>
    </row>
    <row r="130" spans="34:35">
      <c r="AH130" s="130">
        <f t="shared" ca="1" si="8"/>
        <v>0</v>
      </c>
      <c r="AI130" s="130">
        <v>130</v>
      </c>
    </row>
    <row r="131" spans="34:35">
      <c r="AH131" s="130">
        <f t="shared" ca="1" si="8"/>
        <v>0</v>
      </c>
      <c r="AI131" s="130">
        <v>131</v>
      </c>
    </row>
    <row r="132" spans="34:35">
      <c r="AH132" s="130">
        <f t="shared" ca="1" si="8"/>
        <v>0</v>
      </c>
      <c r="AI132" s="130">
        <v>132</v>
      </c>
    </row>
    <row r="133" spans="34:35">
      <c r="AH133" s="130">
        <f t="shared" ca="1" si="8"/>
        <v>0</v>
      </c>
      <c r="AI133" s="130">
        <v>133</v>
      </c>
    </row>
    <row r="134" spans="34:35">
      <c r="AH134" s="130">
        <f t="shared" ref="AH134:AH197" ca="1" si="9">INDIRECT("'"&amp;$AD$7&amp;"'!"&amp;"B"&amp;ROW(B134))</f>
        <v>0</v>
      </c>
      <c r="AI134" s="130">
        <v>134</v>
      </c>
    </row>
    <row r="135" spans="34:35">
      <c r="AH135" s="130">
        <f t="shared" ca="1" si="9"/>
        <v>0</v>
      </c>
      <c r="AI135" s="130">
        <v>135</v>
      </c>
    </row>
    <row r="136" spans="34:35">
      <c r="AH136" s="130">
        <f t="shared" ca="1" si="9"/>
        <v>0</v>
      </c>
      <c r="AI136" s="130">
        <v>136</v>
      </c>
    </row>
    <row r="137" spans="34:35">
      <c r="AH137" s="130">
        <f t="shared" ca="1" si="9"/>
        <v>0</v>
      </c>
      <c r="AI137" s="130">
        <v>137</v>
      </c>
    </row>
    <row r="138" spans="34:35">
      <c r="AH138" s="130">
        <f t="shared" ca="1" si="9"/>
        <v>0</v>
      </c>
      <c r="AI138" s="130">
        <v>138</v>
      </c>
    </row>
    <row r="139" spans="34:35">
      <c r="AH139" s="130">
        <f t="shared" ca="1" si="9"/>
        <v>0</v>
      </c>
      <c r="AI139" s="130">
        <v>139</v>
      </c>
    </row>
    <row r="140" spans="34:35">
      <c r="AH140" s="130">
        <f t="shared" ca="1" si="9"/>
        <v>0</v>
      </c>
      <c r="AI140" s="130">
        <v>140</v>
      </c>
    </row>
    <row r="141" spans="34:35">
      <c r="AH141" s="130">
        <f t="shared" ca="1" si="9"/>
        <v>0</v>
      </c>
      <c r="AI141" s="130">
        <v>141</v>
      </c>
    </row>
    <row r="142" spans="34:35">
      <c r="AH142" s="130">
        <f t="shared" ca="1" si="9"/>
        <v>0</v>
      </c>
      <c r="AI142" s="130">
        <v>142</v>
      </c>
    </row>
    <row r="143" spans="34:35">
      <c r="AH143" s="130">
        <f t="shared" ca="1" si="9"/>
        <v>0</v>
      </c>
      <c r="AI143" s="130">
        <v>143</v>
      </c>
    </row>
    <row r="144" spans="34:35">
      <c r="AH144" s="130">
        <f t="shared" ca="1" si="9"/>
        <v>0</v>
      </c>
      <c r="AI144" s="130">
        <v>144</v>
      </c>
    </row>
    <row r="145" spans="34:35">
      <c r="AH145" s="130">
        <f t="shared" ca="1" si="9"/>
        <v>0</v>
      </c>
      <c r="AI145" s="130">
        <v>145</v>
      </c>
    </row>
    <row r="146" spans="34:35">
      <c r="AH146" s="130">
        <f t="shared" ca="1" si="9"/>
        <v>0</v>
      </c>
      <c r="AI146" s="130">
        <v>146</v>
      </c>
    </row>
    <row r="147" spans="34:35">
      <c r="AH147" s="130">
        <f t="shared" ca="1" si="9"/>
        <v>0</v>
      </c>
      <c r="AI147" s="130">
        <v>147</v>
      </c>
    </row>
    <row r="148" spans="34:35">
      <c r="AH148" s="130">
        <f t="shared" ca="1" si="9"/>
        <v>0</v>
      </c>
      <c r="AI148" s="130">
        <v>148</v>
      </c>
    </row>
    <row r="149" spans="34:35">
      <c r="AH149" s="130">
        <f t="shared" ca="1" si="9"/>
        <v>0</v>
      </c>
      <c r="AI149" s="130">
        <v>149</v>
      </c>
    </row>
    <row r="150" spans="34:35">
      <c r="AH150" s="130">
        <f t="shared" ca="1" si="9"/>
        <v>0</v>
      </c>
      <c r="AI150" s="130">
        <v>150</v>
      </c>
    </row>
    <row r="151" spans="34:35">
      <c r="AH151" s="130">
        <f t="shared" ca="1" si="9"/>
        <v>0</v>
      </c>
      <c r="AI151" s="130">
        <v>151</v>
      </c>
    </row>
    <row r="152" spans="34:35">
      <c r="AH152" s="130">
        <f t="shared" ca="1" si="9"/>
        <v>0</v>
      </c>
      <c r="AI152" s="130">
        <v>152</v>
      </c>
    </row>
    <row r="153" spans="34:35">
      <c r="AH153" s="130">
        <f t="shared" ca="1" si="9"/>
        <v>0</v>
      </c>
      <c r="AI153" s="130">
        <v>153</v>
      </c>
    </row>
    <row r="154" spans="34:35">
      <c r="AH154" s="130">
        <f t="shared" ca="1" si="9"/>
        <v>0</v>
      </c>
      <c r="AI154" s="130">
        <v>154</v>
      </c>
    </row>
    <row r="155" spans="34:35">
      <c r="AH155" s="130">
        <f t="shared" ca="1" si="9"/>
        <v>0</v>
      </c>
      <c r="AI155" s="130">
        <v>155</v>
      </c>
    </row>
    <row r="156" spans="34:35">
      <c r="AH156" s="130">
        <f t="shared" ca="1" si="9"/>
        <v>0</v>
      </c>
      <c r="AI156" s="130">
        <v>156</v>
      </c>
    </row>
    <row r="157" spans="34:35">
      <c r="AH157" s="130">
        <f t="shared" ca="1" si="9"/>
        <v>0</v>
      </c>
      <c r="AI157" s="130">
        <v>157</v>
      </c>
    </row>
    <row r="158" spans="34:35">
      <c r="AH158" s="130">
        <f t="shared" ca="1" si="9"/>
        <v>0</v>
      </c>
      <c r="AI158" s="130">
        <v>158</v>
      </c>
    </row>
    <row r="159" spans="34:35">
      <c r="AH159" s="130">
        <f t="shared" ca="1" si="9"/>
        <v>0</v>
      </c>
      <c r="AI159" s="130">
        <v>159</v>
      </c>
    </row>
    <row r="160" spans="34:35">
      <c r="AH160" s="130">
        <f t="shared" ca="1" si="9"/>
        <v>0</v>
      </c>
      <c r="AI160" s="130">
        <v>160</v>
      </c>
    </row>
    <row r="161" spans="34:35">
      <c r="AH161" s="130">
        <f t="shared" ca="1" si="9"/>
        <v>0</v>
      </c>
      <c r="AI161" s="130">
        <v>161</v>
      </c>
    </row>
    <row r="162" spans="34:35">
      <c r="AH162" s="130">
        <f t="shared" ca="1" si="9"/>
        <v>0</v>
      </c>
      <c r="AI162" s="130">
        <v>162</v>
      </c>
    </row>
    <row r="163" spans="34:35">
      <c r="AH163" s="130">
        <f t="shared" ca="1" si="9"/>
        <v>0</v>
      </c>
      <c r="AI163" s="130">
        <v>163</v>
      </c>
    </row>
    <row r="164" spans="34:35">
      <c r="AH164" s="130">
        <f t="shared" ca="1" si="9"/>
        <v>0</v>
      </c>
      <c r="AI164" s="130">
        <v>164</v>
      </c>
    </row>
    <row r="165" spans="34:35">
      <c r="AH165" s="130">
        <f t="shared" ca="1" si="9"/>
        <v>0</v>
      </c>
      <c r="AI165" s="130">
        <v>165</v>
      </c>
    </row>
    <row r="166" spans="34:35">
      <c r="AH166" s="130">
        <f t="shared" ca="1" si="9"/>
        <v>0</v>
      </c>
      <c r="AI166" s="130">
        <v>166</v>
      </c>
    </row>
    <row r="167" spans="34:35">
      <c r="AH167" s="130">
        <f t="shared" ca="1" si="9"/>
        <v>0</v>
      </c>
      <c r="AI167" s="130">
        <v>167</v>
      </c>
    </row>
    <row r="168" spans="34:35">
      <c r="AH168" s="130">
        <f t="shared" ca="1" si="9"/>
        <v>0</v>
      </c>
      <c r="AI168" s="130">
        <v>168</v>
      </c>
    </row>
    <row r="169" spans="34:35">
      <c r="AH169" s="130">
        <f t="shared" ca="1" si="9"/>
        <v>0</v>
      </c>
      <c r="AI169" s="130">
        <v>169</v>
      </c>
    </row>
    <row r="170" spans="34:35">
      <c r="AH170" s="130">
        <f t="shared" ca="1" si="9"/>
        <v>0</v>
      </c>
      <c r="AI170" s="130">
        <v>170</v>
      </c>
    </row>
    <row r="171" spans="34:35">
      <c r="AH171" s="130">
        <f t="shared" ca="1" si="9"/>
        <v>0</v>
      </c>
      <c r="AI171" s="130">
        <v>171</v>
      </c>
    </row>
    <row r="172" spans="34:35">
      <c r="AH172" s="130">
        <f t="shared" ca="1" si="9"/>
        <v>0</v>
      </c>
      <c r="AI172" s="130">
        <v>172</v>
      </c>
    </row>
    <row r="173" spans="34:35">
      <c r="AH173" s="130">
        <f t="shared" ca="1" si="9"/>
        <v>0</v>
      </c>
      <c r="AI173" s="130">
        <v>173</v>
      </c>
    </row>
    <row r="174" spans="34:35">
      <c r="AH174" s="130">
        <f t="shared" ca="1" si="9"/>
        <v>0</v>
      </c>
      <c r="AI174" s="130">
        <v>174</v>
      </c>
    </row>
    <row r="175" spans="34:35">
      <c r="AH175" s="130">
        <f t="shared" ca="1" si="9"/>
        <v>0</v>
      </c>
      <c r="AI175" s="130">
        <v>175</v>
      </c>
    </row>
    <row r="176" spans="34:35">
      <c r="AH176" s="130">
        <f t="shared" ca="1" si="9"/>
        <v>0</v>
      </c>
      <c r="AI176" s="130">
        <v>176</v>
      </c>
    </row>
    <row r="177" spans="34:35">
      <c r="AH177" s="130">
        <f t="shared" ca="1" si="9"/>
        <v>0</v>
      </c>
      <c r="AI177" s="130">
        <v>177</v>
      </c>
    </row>
    <row r="178" spans="34:35">
      <c r="AH178" s="130">
        <f t="shared" ca="1" si="9"/>
        <v>0</v>
      </c>
      <c r="AI178" s="130">
        <v>178</v>
      </c>
    </row>
    <row r="179" spans="34:35">
      <c r="AH179" s="130">
        <f t="shared" ca="1" si="9"/>
        <v>0</v>
      </c>
      <c r="AI179" s="130">
        <v>179</v>
      </c>
    </row>
    <row r="180" spans="34:35">
      <c r="AH180" s="130">
        <f t="shared" ca="1" si="9"/>
        <v>0</v>
      </c>
      <c r="AI180" s="130">
        <v>180</v>
      </c>
    </row>
    <row r="181" spans="34:35">
      <c r="AH181" s="130">
        <f t="shared" ca="1" si="9"/>
        <v>0</v>
      </c>
      <c r="AI181" s="130">
        <v>181</v>
      </c>
    </row>
    <row r="182" spans="34:35">
      <c r="AH182" s="130">
        <f t="shared" ca="1" si="9"/>
        <v>0</v>
      </c>
      <c r="AI182" s="130">
        <v>182</v>
      </c>
    </row>
    <row r="183" spans="34:35">
      <c r="AH183" s="130">
        <f t="shared" ca="1" si="9"/>
        <v>0</v>
      </c>
      <c r="AI183" s="130">
        <v>183</v>
      </c>
    </row>
    <row r="184" spans="34:35">
      <c r="AH184" s="130">
        <f t="shared" ca="1" si="9"/>
        <v>0</v>
      </c>
      <c r="AI184" s="130">
        <v>184</v>
      </c>
    </row>
    <row r="185" spans="34:35">
      <c r="AH185" s="130">
        <f t="shared" ca="1" si="9"/>
        <v>0</v>
      </c>
      <c r="AI185" s="130">
        <v>185</v>
      </c>
    </row>
    <row r="186" spans="34:35">
      <c r="AH186" s="130">
        <f t="shared" ca="1" si="9"/>
        <v>0</v>
      </c>
      <c r="AI186" s="130">
        <v>186</v>
      </c>
    </row>
    <row r="187" spans="34:35">
      <c r="AH187" s="130">
        <f t="shared" ca="1" si="9"/>
        <v>0</v>
      </c>
      <c r="AI187" s="130">
        <v>187</v>
      </c>
    </row>
    <row r="188" spans="34:35">
      <c r="AH188" s="130">
        <f t="shared" ca="1" si="9"/>
        <v>0</v>
      </c>
      <c r="AI188" s="130">
        <v>188</v>
      </c>
    </row>
    <row r="189" spans="34:35">
      <c r="AH189" s="130">
        <f t="shared" ca="1" si="9"/>
        <v>0</v>
      </c>
      <c r="AI189" s="130">
        <v>189</v>
      </c>
    </row>
    <row r="190" spans="34:35">
      <c r="AH190" s="130">
        <f t="shared" ca="1" si="9"/>
        <v>0</v>
      </c>
      <c r="AI190" s="130">
        <v>190</v>
      </c>
    </row>
    <row r="191" spans="34:35">
      <c r="AH191" s="130">
        <f t="shared" ca="1" si="9"/>
        <v>0</v>
      </c>
      <c r="AI191" s="130">
        <v>191</v>
      </c>
    </row>
    <row r="192" spans="34:35">
      <c r="AH192" s="130">
        <f t="shared" ca="1" si="9"/>
        <v>0</v>
      </c>
      <c r="AI192" s="130">
        <v>192</v>
      </c>
    </row>
    <row r="193" spans="34:35">
      <c r="AH193" s="130">
        <f t="shared" ca="1" si="9"/>
        <v>0</v>
      </c>
      <c r="AI193" s="130">
        <v>193</v>
      </c>
    </row>
    <row r="194" spans="34:35">
      <c r="AH194" s="130">
        <f t="shared" ca="1" si="9"/>
        <v>0</v>
      </c>
      <c r="AI194" s="130">
        <v>194</v>
      </c>
    </row>
    <row r="195" spans="34:35">
      <c r="AH195" s="130">
        <f t="shared" ca="1" si="9"/>
        <v>0</v>
      </c>
      <c r="AI195" s="130">
        <v>195</v>
      </c>
    </row>
    <row r="196" spans="34:35">
      <c r="AH196" s="130">
        <f t="shared" ca="1" si="9"/>
        <v>0</v>
      </c>
      <c r="AI196" s="130">
        <v>196</v>
      </c>
    </row>
    <row r="197" spans="34:35">
      <c r="AH197" s="130">
        <f t="shared" ca="1" si="9"/>
        <v>0</v>
      </c>
      <c r="AI197" s="130">
        <v>197</v>
      </c>
    </row>
    <row r="198" spans="34:35">
      <c r="AH198" s="130">
        <f t="shared" ref="AH198:AH261" ca="1" si="10">INDIRECT("'"&amp;$AD$7&amp;"'!"&amp;"B"&amp;ROW(B198))</f>
        <v>0</v>
      </c>
      <c r="AI198" s="130">
        <v>198</v>
      </c>
    </row>
    <row r="199" spans="34:35">
      <c r="AH199" s="130">
        <f t="shared" ca="1" si="10"/>
        <v>0</v>
      </c>
      <c r="AI199" s="130">
        <v>199</v>
      </c>
    </row>
    <row r="200" spans="34:35">
      <c r="AH200" s="130">
        <f t="shared" ca="1" si="10"/>
        <v>0</v>
      </c>
      <c r="AI200" s="130">
        <v>200</v>
      </c>
    </row>
    <row r="201" spans="34:35">
      <c r="AH201" s="130">
        <f t="shared" ca="1" si="10"/>
        <v>0</v>
      </c>
      <c r="AI201" s="130">
        <v>201</v>
      </c>
    </row>
    <row r="202" spans="34:35">
      <c r="AH202" s="130">
        <f t="shared" ca="1" si="10"/>
        <v>0</v>
      </c>
      <c r="AI202" s="130">
        <v>202</v>
      </c>
    </row>
    <row r="203" spans="34:35">
      <c r="AH203" s="130">
        <f t="shared" ca="1" si="10"/>
        <v>0</v>
      </c>
      <c r="AI203" s="130">
        <v>203</v>
      </c>
    </row>
    <row r="204" spans="34:35">
      <c r="AH204" s="130">
        <f t="shared" ca="1" si="10"/>
        <v>0</v>
      </c>
      <c r="AI204" s="130">
        <v>204</v>
      </c>
    </row>
    <row r="205" spans="34:35">
      <c r="AH205" s="130">
        <f t="shared" ca="1" si="10"/>
        <v>0</v>
      </c>
      <c r="AI205" s="130">
        <v>205</v>
      </c>
    </row>
    <row r="206" spans="34:35">
      <c r="AH206" s="130">
        <f t="shared" ca="1" si="10"/>
        <v>0</v>
      </c>
      <c r="AI206" s="130">
        <v>206</v>
      </c>
    </row>
    <row r="207" spans="34:35">
      <c r="AH207" s="130">
        <f t="shared" ca="1" si="10"/>
        <v>0</v>
      </c>
      <c r="AI207" s="130">
        <v>207</v>
      </c>
    </row>
    <row r="208" spans="34:35">
      <c r="AH208" s="130">
        <f t="shared" ca="1" si="10"/>
        <v>0</v>
      </c>
      <c r="AI208" s="130">
        <v>208</v>
      </c>
    </row>
    <row r="209" spans="34:35">
      <c r="AH209" s="130">
        <f t="shared" ca="1" si="10"/>
        <v>0</v>
      </c>
      <c r="AI209" s="130">
        <v>209</v>
      </c>
    </row>
    <row r="210" spans="34:35">
      <c r="AH210" s="130">
        <f t="shared" ca="1" si="10"/>
        <v>0</v>
      </c>
      <c r="AI210" s="130">
        <v>210</v>
      </c>
    </row>
    <row r="211" spans="34:35">
      <c r="AH211" s="130">
        <f t="shared" ca="1" si="10"/>
        <v>0</v>
      </c>
      <c r="AI211" s="130">
        <v>211</v>
      </c>
    </row>
    <row r="212" spans="34:35">
      <c r="AH212" s="130">
        <f t="shared" ca="1" si="10"/>
        <v>0</v>
      </c>
      <c r="AI212" s="130">
        <v>212</v>
      </c>
    </row>
    <row r="213" spans="34:35">
      <c r="AH213" s="130">
        <f t="shared" ca="1" si="10"/>
        <v>0</v>
      </c>
      <c r="AI213" s="130">
        <v>213</v>
      </c>
    </row>
    <row r="214" spans="34:35">
      <c r="AH214" s="130">
        <f t="shared" ca="1" si="10"/>
        <v>0</v>
      </c>
      <c r="AI214" s="130">
        <v>214</v>
      </c>
    </row>
    <row r="215" spans="34:35">
      <c r="AH215" s="130">
        <f t="shared" ca="1" si="10"/>
        <v>0</v>
      </c>
      <c r="AI215" s="130">
        <v>215</v>
      </c>
    </row>
    <row r="216" spans="34:35">
      <c r="AH216" s="130">
        <f t="shared" ca="1" si="10"/>
        <v>0</v>
      </c>
      <c r="AI216" s="130">
        <v>216</v>
      </c>
    </row>
    <row r="217" spans="34:35">
      <c r="AH217" s="130">
        <f t="shared" ca="1" si="10"/>
        <v>0</v>
      </c>
      <c r="AI217" s="130">
        <v>217</v>
      </c>
    </row>
    <row r="218" spans="34:35">
      <c r="AH218" s="130">
        <f t="shared" ca="1" si="10"/>
        <v>0</v>
      </c>
      <c r="AI218" s="130">
        <v>218</v>
      </c>
    </row>
    <row r="219" spans="34:35">
      <c r="AH219" s="130">
        <f t="shared" ca="1" si="10"/>
        <v>0</v>
      </c>
      <c r="AI219" s="130">
        <v>219</v>
      </c>
    </row>
    <row r="220" spans="34:35">
      <c r="AH220" s="130">
        <f t="shared" ca="1" si="10"/>
        <v>0</v>
      </c>
      <c r="AI220" s="130">
        <v>220</v>
      </c>
    </row>
    <row r="221" spans="34:35">
      <c r="AH221" s="130">
        <f t="shared" ca="1" si="10"/>
        <v>0</v>
      </c>
      <c r="AI221" s="130">
        <v>221</v>
      </c>
    </row>
    <row r="222" spans="34:35">
      <c r="AH222" s="130">
        <f t="shared" ca="1" si="10"/>
        <v>0</v>
      </c>
      <c r="AI222" s="130">
        <v>222</v>
      </c>
    </row>
    <row r="223" spans="34:35">
      <c r="AH223" s="130">
        <f t="shared" ca="1" si="10"/>
        <v>0</v>
      </c>
      <c r="AI223" s="130">
        <v>223</v>
      </c>
    </row>
    <row r="224" spans="34:35">
      <c r="AH224" s="130">
        <f t="shared" ca="1" si="10"/>
        <v>0</v>
      </c>
      <c r="AI224" s="130">
        <v>224</v>
      </c>
    </row>
    <row r="225" spans="34:35">
      <c r="AH225" s="130">
        <f t="shared" ca="1" si="10"/>
        <v>0</v>
      </c>
      <c r="AI225" s="130">
        <v>225</v>
      </c>
    </row>
    <row r="226" spans="34:35">
      <c r="AH226" s="130">
        <f t="shared" ca="1" si="10"/>
        <v>0</v>
      </c>
      <c r="AI226" s="130">
        <v>226</v>
      </c>
    </row>
    <row r="227" spans="34:35">
      <c r="AH227" s="130">
        <f t="shared" ca="1" si="10"/>
        <v>0</v>
      </c>
      <c r="AI227" s="130">
        <v>227</v>
      </c>
    </row>
    <row r="228" spans="34:35">
      <c r="AH228" s="130">
        <f t="shared" ca="1" si="10"/>
        <v>0</v>
      </c>
      <c r="AI228" s="130">
        <v>228</v>
      </c>
    </row>
    <row r="229" spans="34:35">
      <c r="AH229" s="130">
        <f t="shared" ca="1" si="10"/>
        <v>0</v>
      </c>
      <c r="AI229" s="130">
        <v>229</v>
      </c>
    </row>
    <row r="230" spans="34:35">
      <c r="AH230" s="130">
        <f t="shared" ca="1" si="10"/>
        <v>0</v>
      </c>
      <c r="AI230" s="130">
        <v>230</v>
      </c>
    </row>
    <row r="231" spans="34:35">
      <c r="AH231" s="130">
        <f t="shared" ca="1" si="10"/>
        <v>0</v>
      </c>
      <c r="AI231" s="130">
        <v>231</v>
      </c>
    </row>
    <row r="232" spans="34:35">
      <c r="AH232" s="130">
        <f t="shared" ca="1" si="10"/>
        <v>0</v>
      </c>
      <c r="AI232" s="130">
        <v>232</v>
      </c>
    </row>
    <row r="233" spans="34:35">
      <c r="AH233" s="130">
        <f t="shared" ca="1" si="10"/>
        <v>0</v>
      </c>
      <c r="AI233" s="130">
        <v>233</v>
      </c>
    </row>
    <row r="234" spans="34:35">
      <c r="AH234" s="130">
        <f t="shared" ca="1" si="10"/>
        <v>0</v>
      </c>
      <c r="AI234" s="130">
        <v>234</v>
      </c>
    </row>
    <row r="235" spans="34:35">
      <c r="AH235" s="130">
        <f t="shared" ca="1" si="10"/>
        <v>0</v>
      </c>
      <c r="AI235" s="130">
        <v>235</v>
      </c>
    </row>
    <row r="236" spans="34:35">
      <c r="AH236" s="130">
        <f t="shared" ca="1" si="10"/>
        <v>0</v>
      </c>
      <c r="AI236" s="130">
        <v>236</v>
      </c>
    </row>
    <row r="237" spans="34:35">
      <c r="AH237" s="130">
        <f t="shared" ca="1" si="10"/>
        <v>0</v>
      </c>
      <c r="AI237" s="130">
        <v>237</v>
      </c>
    </row>
    <row r="238" spans="34:35">
      <c r="AH238" s="130">
        <f t="shared" ca="1" si="10"/>
        <v>0</v>
      </c>
      <c r="AI238" s="130">
        <v>238</v>
      </c>
    </row>
    <row r="239" spans="34:35">
      <c r="AH239" s="130">
        <f t="shared" ca="1" si="10"/>
        <v>0</v>
      </c>
      <c r="AI239" s="130">
        <v>239</v>
      </c>
    </row>
    <row r="240" spans="34:35">
      <c r="AH240" s="130">
        <f t="shared" ca="1" si="10"/>
        <v>0</v>
      </c>
      <c r="AI240" s="130">
        <v>240</v>
      </c>
    </row>
    <row r="241" spans="34:35">
      <c r="AH241" s="130">
        <f t="shared" ca="1" si="10"/>
        <v>0</v>
      </c>
      <c r="AI241" s="130">
        <v>241</v>
      </c>
    </row>
    <row r="242" spans="34:35">
      <c r="AH242" s="130">
        <f t="shared" ca="1" si="10"/>
        <v>0</v>
      </c>
      <c r="AI242" s="130">
        <v>242</v>
      </c>
    </row>
    <row r="243" spans="34:35">
      <c r="AH243" s="130">
        <f t="shared" ca="1" si="10"/>
        <v>0</v>
      </c>
      <c r="AI243" s="130">
        <v>243</v>
      </c>
    </row>
    <row r="244" spans="34:35">
      <c r="AH244" s="130">
        <f t="shared" ca="1" si="10"/>
        <v>0</v>
      </c>
      <c r="AI244" s="130">
        <v>244</v>
      </c>
    </row>
    <row r="245" spans="34:35">
      <c r="AH245" s="130">
        <f t="shared" ca="1" si="10"/>
        <v>0</v>
      </c>
      <c r="AI245" s="130">
        <v>245</v>
      </c>
    </row>
    <row r="246" spans="34:35">
      <c r="AH246" s="130">
        <f t="shared" ca="1" si="10"/>
        <v>0</v>
      </c>
      <c r="AI246" s="130">
        <v>246</v>
      </c>
    </row>
    <row r="247" spans="34:35">
      <c r="AH247" s="130">
        <f t="shared" ca="1" si="10"/>
        <v>0</v>
      </c>
      <c r="AI247" s="130">
        <v>247</v>
      </c>
    </row>
    <row r="248" spans="34:35">
      <c r="AH248" s="130">
        <f t="shared" ca="1" si="10"/>
        <v>0</v>
      </c>
      <c r="AI248" s="130">
        <v>248</v>
      </c>
    </row>
    <row r="249" spans="34:35">
      <c r="AH249" s="130">
        <f t="shared" ca="1" si="10"/>
        <v>0</v>
      </c>
      <c r="AI249" s="130">
        <v>249</v>
      </c>
    </row>
    <row r="250" spans="34:35">
      <c r="AH250" s="130">
        <f t="shared" ca="1" si="10"/>
        <v>0</v>
      </c>
      <c r="AI250" s="130">
        <v>250</v>
      </c>
    </row>
    <row r="251" spans="34:35">
      <c r="AH251" s="130">
        <f t="shared" ca="1" si="10"/>
        <v>0</v>
      </c>
      <c r="AI251" s="130">
        <v>251</v>
      </c>
    </row>
    <row r="252" spans="34:35">
      <c r="AH252" s="130">
        <f t="shared" ca="1" si="10"/>
        <v>0</v>
      </c>
      <c r="AI252" s="130">
        <v>252</v>
      </c>
    </row>
    <row r="253" spans="34:35">
      <c r="AH253" s="130">
        <f t="shared" ca="1" si="10"/>
        <v>0</v>
      </c>
      <c r="AI253" s="130">
        <v>253</v>
      </c>
    </row>
    <row r="254" spans="34:35">
      <c r="AH254" s="130">
        <f t="shared" ca="1" si="10"/>
        <v>0</v>
      </c>
      <c r="AI254" s="130">
        <v>254</v>
      </c>
    </row>
    <row r="255" spans="34:35">
      <c r="AH255" s="130">
        <f t="shared" ca="1" si="10"/>
        <v>0</v>
      </c>
      <c r="AI255" s="130">
        <v>255</v>
      </c>
    </row>
    <row r="256" spans="34:35">
      <c r="AH256" s="130">
        <f t="shared" ca="1" si="10"/>
        <v>0</v>
      </c>
      <c r="AI256" s="130">
        <v>256</v>
      </c>
    </row>
    <row r="257" spans="34:35">
      <c r="AH257" s="130">
        <f t="shared" ca="1" si="10"/>
        <v>0</v>
      </c>
      <c r="AI257" s="130">
        <v>257</v>
      </c>
    </row>
    <row r="258" spans="34:35">
      <c r="AH258" s="130">
        <f t="shared" ca="1" si="10"/>
        <v>0</v>
      </c>
      <c r="AI258" s="130">
        <v>258</v>
      </c>
    </row>
    <row r="259" spans="34:35">
      <c r="AH259" s="130">
        <f t="shared" ca="1" si="10"/>
        <v>0</v>
      </c>
      <c r="AI259" s="130">
        <v>259</v>
      </c>
    </row>
    <row r="260" spans="34:35">
      <c r="AH260" s="130">
        <f t="shared" ca="1" si="10"/>
        <v>0</v>
      </c>
      <c r="AI260" s="130">
        <v>260</v>
      </c>
    </row>
    <row r="261" spans="34:35">
      <c r="AH261" s="130">
        <f t="shared" ca="1" si="10"/>
        <v>0</v>
      </c>
      <c r="AI261" s="130">
        <v>261</v>
      </c>
    </row>
    <row r="262" spans="34:35">
      <c r="AH262" s="130">
        <f t="shared" ref="AH262:AH325" ca="1" si="11">INDIRECT("'"&amp;$AD$7&amp;"'!"&amp;"B"&amp;ROW(B262))</f>
        <v>0</v>
      </c>
      <c r="AI262" s="130">
        <v>262</v>
      </c>
    </row>
    <row r="263" spans="34:35">
      <c r="AH263" s="130">
        <f t="shared" ca="1" si="11"/>
        <v>0</v>
      </c>
      <c r="AI263" s="130">
        <v>263</v>
      </c>
    </row>
    <row r="264" spans="34:35">
      <c r="AH264" s="130">
        <f t="shared" ca="1" si="11"/>
        <v>0</v>
      </c>
      <c r="AI264" s="130">
        <v>264</v>
      </c>
    </row>
    <row r="265" spans="34:35">
      <c r="AH265" s="130">
        <f t="shared" ca="1" si="11"/>
        <v>0</v>
      </c>
      <c r="AI265" s="130">
        <v>265</v>
      </c>
    </row>
    <row r="266" spans="34:35">
      <c r="AH266" s="130">
        <f t="shared" ca="1" si="11"/>
        <v>0</v>
      </c>
      <c r="AI266" s="130">
        <v>266</v>
      </c>
    </row>
    <row r="267" spans="34:35">
      <c r="AH267" s="130">
        <f t="shared" ca="1" si="11"/>
        <v>0</v>
      </c>
      <c r="AI267" s="130">
        <v>267</v>
      </c>
    </row>
    <row r="268" spans="34:35">
      <c r="AH268" s="130">
        <f t="shared" ca="1" si="11"/>
        <v>0</v>
      </c>
      <c r="AI268" s="130">
        <v>268</v>
      </c>
    </row>
    <row r="269" spans="34:35">
      <c r="AH269" s="130">
        <f t="shared" ca="1" si="11"/>
        <v>0</v>
      </c>
      <c r="AI269" s="130">
        <v>269</v>
      </c>
    </row>
    <row r="270" spans="34:35">
      <c r="AH270" s="130">
        <f t="shared" ca="1" si="11"/>
        <v>0</v>
      </c>
      <c r="AI270" s="130">
        <v>270</v>
      </c>
    </row>
    <row r="271" spans="34:35">
      <c r="AH271" s="130">
        <f t="shared" ca="1" si="11"/>
        <v>0</v>
      </c>
      <c r="AI271" s="130">
        <v>271</v>
      </c>
    </row>
    <row r="272" spans="34:35">
      <c r="AH272" s="130">
        <f t="shared" ca="1" si="11"/>
        <v>0</v>
      </c>
      <c r="AI272" s="130">
        <v>272</v>
      </c>
    </row>
    <row r="273" spans="34:35">
      <c r="AH273" s="130">
        <f t="shared" ca="1" si="11"/>
        <v>0</v>
      </c>
      <c r="AI273" s="130">
        <v>273</v>
      </c>
    </row>
    <row r="274" spans="34:35">
      <c r="AH274" s="130">
        <f t="shared" ca="1" si="11"/>
        <v>0</v>
      </c>
      <c r="AI274" s="130">
        <v>274</v>
      </c>
    </row>
    <row r="275" spans="34:35">
      <c r="AH275" s="130">
        <f t="shared" ca="1" si="11"/>
        <v>0</v>
      </c>
      <c r="AI275" s="130">
        <v>275</v>
      </c>
    </row>
    <row r="276" spans="34:35">
      <c r="AH276" s="130">
        <f t="shared" ca="1" si="11"/>
        <v>0</v>
      </c>
      <c r="AI276" s="130">
        <v>276</v>
      </c>
    </row>
    <row r="277" spans="34:35">
      <c r="AH277" s="130">
        <f t="shared" ca="1" si="11"/>
        <v>0</v>
      </c>
      <c r="AI277" s="130">
        <v>277</v>
      </c>
    </row>
    <row r="278" spans="34:35">
      <c r="AH278" s="130">
        <f t="shared" ca="1" si="11"/>
        <v>0</v>
      </c>
      <c r="AI278" s="130">
        <v>278</v>
      </c>
    </row>
    <row r="279" spans="34:35">
      <c r="AH279" s="130">
        <f t="shared" ca="1" si="11"/>
        <v>0</v>
      </c>
      <c r="AI279" s="130">
        <v>279</v>
      </c>
    </row>
    <row r="280" spans="34:35">
      <c r="AH280" s="130">
        <f t="shared" ca="1" si="11"/>
        <v>0</v>
      </c>
      <c r="AI280" s="130">
        <v>280</v>
      </c>
    </row>
    <row r="281" spans="34:35">
      <c r="AH281" s="130">
        <f t="shared" ca="1" si="11"/>
        <v>0</v>
      </c>
      <c r="AI281" s="130">
        <v>281</v>
      </c>
    </row>
    <row r="282" spans="34:35">
      <c r="AH282" s="130">
        <f t="shared" ca="1" si="11"/>
        <v>0</v>
      </c>
      <c r="AI282" s="130">
        <v>282</v>
      </c>
    </row>
    <row r="283" spans="34:35">
      <c r="AH283" s="130">
        <f t="shared" ca="1" si="11"/>
        <v>0</v>
      </c>
      <c r="AI283" s="130">
        <v>283</v>
      </c>
    </row>
    <row r="284" spans="34:35">
      <c r="AH284" s="130">
        <f t="shared" ca="1" si="11"/>
        <v>0</v>
      </c>
      <c r="AI284" s="130">
        <v>284</v>
      </c>
    </row>
    <row r="285" spans="34:35">
      <c r="AH285" s="130">
        <f t="shared" ca="1" si="11"/>
        <v>0</v>
      </c>
      <c r="AI285" s="130">
        <v>285</v>
      </c>
    </row>
    <row r="286" spans="34:35">
      <c r="AH286" s="130">
        <f t="shared" ca="1" si="11"/>
        <v>0</v>
      </c>
      <c r="AI286" s="130">
        <v>286</v>
      </c>
    </row>
    <row r="287" spans="34:35">
      <c r="AH287" s="130">
        <f t="shared" ca="1" si="11"/>
        <v>0</v>
      </c>
      <c r="AI287" s="130">
        <v>287</v>
      </c>
    </row>
    <row r="288" spans="34:35">
      <c r="AH288" s="130">
        <f t="shared" ca="1" si="11"/>
        <v>0</v>
      </c>
      <c r="AI288" s="130">
        <v>288</v>
      </c>
    </row>
    <row r="289" spans="34:35">
      <c r="AH289" s="130">
        <f t="shared" ca="1" si="11"/>
        <v>0</v>
      </c>
      <c r="AI289" s="130">
        <v>289</v>
      </c>
    </row>
    <row r="290" spans="34:35">
      <c r="AH290" s="130">
        <f t="shared" ca="1" si="11"/>
        <v>0</v>
      </c>
      <c r="AI290" s="130">
        <v>290</v>
      </c>
    </row>
    <row r="291" spans="34:35">
      <c r="AH291" s="130">
        <f t="shared" ca="1" si="11"/>
        <v>0</v>
      </c>
      <c r="AI291" s="130">
        <v>291</v>
      </c>
    </row>
    <row r="292" spans="34:35">
      <c r="AH292" s="130">
        <f t="shared" ca="1" si="11"/>
        <v>0</v>
      </c>
      <c r="AI292" s="130">
        <v>292</v>
      </c>
    </row>
    <row r="293" spans="34:35">
      <c r="AH293" s="130">
        <f t="shared" ca="1" si="11"/>
        <v>0</v>
      </c>
      <c r="AI293" s="130">
        <v>293</v>
      </c>
    </row>
    <row r="294" spans="34:35">
      <c r="AH294" s="130">
        <f t="shared" ca="1" si="11"/>
        <v>0</v>
      </c>
      <c r="AI294" s="130">
        <v>294</v>
      </c>
    </row>
    <row r="295" spans="34:35">
      <c r="AH295" s="130">
        <f t="shared" ca="1" si="11"/>
        <v>0</v>
      </c>
      <c r="AI295" s="130">
        <v>295</v>
      </c>
    </row>
    <row r="296" spans="34:35">
      <c r="AH296" s="130">
        <f t="shared" ca="1" si="11"/>
        <v>0</v>
      </c>
      <c r="AI296" s="130">
        <v>296</v>
      </c>
    </row>
    <row r="297" spans="34:35">
      <c r="AH297" s="130">
        <f t="shared" ca="1" si="11"/>
        <v>0</v>
      </c>
      <c r="AI297" s="130">
        <v>297</v>
      </c>
    </row>
    <row r="298" spans="34:35">
      <c r="AH298" s="130">
        <f t="shared" ca="1" si="11"/>
        <v>0</v>
      </c>
      <c r="AI298" s="130">
        <v>298</v>
      </c>
    </row>
    <row r="299" spans="34:35">
      <c r="AH299" s="130">
        <f t="shared" ca="1" si="11"/>
        <v>0</v>
      </c>
      <c r="AI299" s="130">
        <v>299</v>
      </c>
    </row>
    <row r="300" spans="34:35">
      <c r="AH300" s="130">
        <f t="shared" ca="1" si="11"/>
        <v>0</v>
      </c>
      <c r="AI300" s="130">
        <v>300</v>
      </c>
    </row>
    <row r="301" spans="34:35">
      <c r="AH301" s="130">
        <f t="shared" ca="1" si="11"/>
        <v>0</v>
      </c>
      <c r="AI301" s="130">
        <v>301</v>
      </c>
    </row>
    <row r="302" spans="34:35">
      <c r="AH302" s="130">
        <f t="shared" ca="1" si="11"/>
        <v>0</v>
      </c>
      <c r="AI302" s="130">
        <v>302</v>
      </c>
    </row>
    <row r="303" spans="34:35">
      <c r="AH303" s="130">
        <f t="shared" ca="1" si="11"/>
        <v>0</v>
      </c>
      <c r="AI303" s="130">
        <v>303</v>
      </c>
    </row>
    <row r="304" spans="34:35">
      <c r="AH304" s="130">
        <f t="shared" ca="1" si="11"/>
        <v>0</v>
      </c>
      <c r="AI304" s="130">
        <v>304</v>
      </c>
    </row>
    <row r="305" spans="34:35">
      <c r="AH305" s="130">
        <f t="shared" ca="1" si="11"/>
        <v>0</v>
      </c>
      <c r="AI305" s="130">
        <v>305</v>
      </c>
    </row>
    <row r="306" spans="34:35">
      <c r="AH306" s="130">
        <f t="shared" ca="1" si="11"/>
        <v>0</v>
      </c>
      <c r="AI306" s="130">
        <v>306</v>
      </c>
    </row>
    <row r="307" spans="34:35">
      <c r="AH307" s="130">
        <f t="shared" ca="1" si="11"/>
        <v>0</v>
      </c>
      <c r="AI307" s="130">
        <v>307</v>
      </c>
    </row>
    <row r="308" spans="34:35">
      <c r="AH308" s="130">
        <f t="shared" ca="1" si="11"/>
        <v>0</v>
      </c>
      <c r="AI308" s="130">
        <v>308</v>
      </c>
    </row>
    <row r="309" spans="34:35">
      <c r="AH309" s="130">
        <f t="shared" ca="1" si="11"/>
        <v>0</v>
      </c>
      <c r="AI309" s="130">
        <v>309</v>
      </c>
    </row>
    <row r="310" spans="34:35">
      <c r="AH310" s="130">
        <f t="shared" ca="1" si="11"/>
        <v>0</v>
      </c>
      <c r="AI310" s="130">
        <v>310</v>
      </c>
    </row>
    <row r="311" spans="34:35">
      <c r="AH311" s="130">
        <f t="shared" ca="1" si="11"/>
        <v>0</v>
      </c>
      <c r="AI311" s="130">
        <v>311</v>
      </c>
    </row>
    <row r="312" spans="34:35">
      <c r="AH312" s="130">
        <f t="shared" ca="1" si="11"/>
        <v>0</v>
      </c>
      <c r="AI312" s="130">
        <v>312</v>
      </c>
    </row>
    <row r="313" spans="34:35">
      <c r="AH313" s="130">
        <f t="shared" ca="1" si="11"/>
        <v>0</v>
      </c>
      <c r="AI313" s="130">
        <v>313</v>
      </c>
    </row>
    <row r="314" spans="34:35">
      <c r="AH314" s="130">
        <f t="shared" ca="1" si="11"/>
        <v>0</v>
      </c>
      <c r="AI314" s="130">
        <v>314</v>
      </c>
    </row>
    <row r="315" spans="34:35">
      <c r="AH315" s="130">
        <f t="shared" ca="1" si="11"/>
        <v>0</v>
      </c>
      <c r="AI315" s="130">
        <v>315</v>
      </c>
    </row>
    <row r="316" spans="34:35">
      <c r="AH316" s="130">
        <f t="shared" ca="1" si="11"/>
        <v>0</v>
      </c>
      <c r="AI316" s="130">
        <v>316</v>
      </c>
    </row>
    <row r="317" spans="34:35">
      <c r="AH317" s="130">
        <f t="shared" ca="1" si="11"/>
        <v>0</v>
      </c>
      <c r="AI317" s="130">
        <v>317</v>
      </c>
    </row>
    <row r="318" spans="34:35">
      <c r="AH318" s="130">
        <f t="shared" ca="1" si="11"/>
        <v>0</v>
      </c>
      <c r="AI318" s="130">
        <v>318</v>
      </c>
    </row>
    <row r="319" spans="34:35">
      <c r="AH319" s="130">
        <f t="shared" ca="1" si="11"/>
        <v>0</v>
      </c>
      <c r="AI319" s="130">
        <v>319</v>
      </c>
    </row>
    <row r="320" spans="34:35">
      <c r="AH320" s="130">
        <f t="shared" ca="1" si="11"/>
        <v>0</v>
      </c>
      <c r="AI320" s="130">
        <v>320</v>
      </c>
    </row>
    <row r="321" spans="34:35">
      <c r="AH321" s="130">
        <f t="shared" ca="1" si="11"/>
        <v>0</v>
      </c>
      <c r="AI321" s="130">
        <v>321</v>
      </c>
    </row>
    <row r="322" spans="34:35">
      <c r="AH322" s="130">
        <f t="shared" ca="1" si="11"/>
        <v>0</v>
      </c>
      <c r="AI322" s="130">
        <v>322</v>
      </c>
    </row>
    <row r="323" spans="34:35">
      <c r="AH323" s="130">
        <f t="shared" ca="1" si="11"/>
        <v>0</v>
      </c>
      <c r="AI323" s="130">
        <v>323</v>
      </c>
    </row>
    <row r="324" spans="34:35">
      <c r="AH324" s="130">
        <f t="shared" ca="1" si="11"/>
        <v>0</v>
      </c>
      <c r="AI324" s="130">
        <v>324</v>
      </c>
    </row>
    <row r="325" spans="34:35">
      <c r="AH325" s="130">
        <f t="shared" ca="1" si="11"/>
        <v>0</v>
      </c>
      <c r="AI325" s="130">
        <v>325</v>
      </c>
    </row>
    <row r="326" spans="34:35">
      <c r="AH326" s="130">
        <f t="shared" ref="AH326:AH389" ca="1" si="12">INDIRECT("'"&amp;$AD$7&amp;"'!"&amp;"B"&amp;ROW(B326))</f>
        <v>0</v>
      </c>
      <c r="AI326" s="130">
        <v>326</v>
      </c>
    </row>
    <row r="327" spans="34:35">
      <c r="AH327" s="130">
        <f t="shared" ca="1" si="12"/>
        <v>0</v>
      </c>
      <c r="AI327" s="130">
        <v>327</v>
      </c>
    </row>
    <row r="328" spans="34:35">
      <c r="AH328" s="130">
        <f t="shared" ca="1" si="12"/>
        <v>0</v>
      </c>
      <c r="AI328" s="130">
        <v>328</v>
      </c>
    </row>
    <row r="329" spans="34:35">
      <c r="AH329" s="130">
        <f t="shared" ca="1" si="12"/>
        <v>0</v>
      </c>
      <c r="AI329" s="130">
        <v>329</v>
      </c>
    </row>
    <row r="330" spans="34:35">
      <c r="AH330" s="130">
        <f t="shared" ca="1" si="12"/>
        <v>0</v>
      </c>
      <c r="AI330" s="130">
        <v>330</v>
      </c>
    </row>
    <row r="331" spans="34:35">
      <c r="AH331" s="130">
        <f t="shared" ca="1" si="12"/>
        <v>0</v>
      </c>
      <c r="AI331" s="130">
        <v>331</v>
      </c>
    </row>
    <row r="332" spans="34:35">
      <c r="AH332" s="130">
        <f t="shared" ca="1" si="12"/>
        <v>0</v>
      </c>
      <c r="AI332" s="130">
        <v>332</v>
      </c>
    </row>
    <row r="333" spans="34:35">
      <c r="AH333" s="130">
        <f t="shared" ca="1" si="12"/>
        <v>0</v>
      </c>
      <c r="AI333" s="130">
        <v>333</v>
      </c>
    </row>
    <row r="334" spans="34:35">
      <c r="AH334" s="130">
        <f t="shared" ca="1" si="12"/>
        <v>0</v>
      </c>
      <c r="AI334" s="130">
        <v>334</v>
      </c>
    </row>
    <row r="335" spans="34:35">
      <c r="AH335" s="130">
        <f t="shared" ca="1" si="12"/>
        <v>0</v>
      </c>
      <c r="AI335" s="130">
        <v>335</v>
      </c>
    </row>
    <row r="336" spans="34:35">
      <c r="AH336" s="130">
        <f t="shared" ca="1" si="12"/>
        <v>0</v>
      </c>
      <c r="AI336" s="130">
        <v>336</v>
      </c>
    </row>
    <row r="337" spans="34:35">
      <c r="AH337" s="130">
        <f t="shared" ca="1" si="12"/>
        <v>0</v>
      </c>
      <c r="AI337" s="130">
        <v>337</v>
      </c>
    </row>
    <row r="338" spans="34:35">
      <c r="AH338" s="130">
        <f t="shared" ca="1" si="12"/>
        <v>0</v>
      </c>
      <c r="AI338" s="130">
        <v>338</v>
      </c>
    </row>
    <row r="339" spans="34:35">
      <c r="AH339" s="130">
        <f t="shared" ca="1" si="12"/>
        <v>0</v>
      </c>
      <c r="AI339" s="130">
        <v>339</v>
      </c>
    </row>
    <row r="340" spans="34:35">
      <c r="AH340" s="130">
        <f t="shared" ca="1" si="12"/>
        <v>0</v>
      </c>
      <c r="AI340" s="130">
        <v>340</v>
      </c>
    </row>
    <row r="341" spans="34:35">
      <c r="AH341" s="130">
        <f t="shared" ca="1" si="12"/>
        <v>0</v>
      </c>
      <c r="AI341" s="130">
        <v>341</v>
      </c>
    </row>
    <row r="342" spans="34:35">
      <c r="AH342" s="130">
        <f t="shared" ca="1" si="12"/>
        <v>0</v>
      </c>
      <c r="AI342" s="130">
        <v>342</v>
      </c>
    </row>
    <row r="343" spans="34:35">
      <c r="AH343" s="130">
        <f t="shared" ca="1" si="12"/>
        <v>0</v>
      </c>
      <c r="AI343" s="130">
        <v>343</v>
      </c>
    </row>
    <row r="344" spans="34:35">
      <c r="AH344" s="130">
        <f t="shared" ca="1" si="12"/>
        <v>0</v>
      </c>
      <c r="AI344" s="130">
        <v>344</v>
      </c>
    </row>
    <row r="345" spans="34:35">
      <c r="AH345" s="130">
        <f t="shared" ca="1" si="12"/>
        <v>0</v>
      </c>
      <c r="AI345" s="130">
        <v>345</v>
      </c>
    </row>
    <row r="346" spans="34:35">
      <c r="AH346" s="130">
        <f t="shared" ca="1" si="12"/>
        <v>0</v>
      </c>
      <c r="AI346" s="130">
        <v>346</v>
      </c>
    </row>
    <row r="347" spans="34:35">
      <c r="AH347" s="130">
        <f t="shared" ca="1" si="12"/>
        <v>0</v>
      </c>
      <c r="AI347" s="130">
        <v>347</v>
      </c>
    </row>
    <row r="348" spans="34:35">
      <c r="AH348" s="130">
        <f t="shared" ca="1" si="12"/>
        <v>0</v>
      </c>
      <c r="AI348" s="130">
        <v>348</v>
      </c>
    </row>
    <row r="349" spans="34:35">
      <c r="AH349" s="130">
        <f t="shared" ca="1" si="12"/>
        <v>0</v>
      </c>
      <c r="AI349" s="130">
        <v>349</v>
      </c>
    </row>
    <row r="350" spans="34:35">
      <c r="AH350" s="130">
        <f t="shared" ca="1" si="12"/>
        <v>0</v>
      </c>
      <c r="AI350" s="130">
        <v>350</v>
      </c>
    </row>
    <row r="351" spans="34:35">
      <c r="AH351" s="130">
        <f t="shared" ca="1" si="12"/>
        <v>0</v>
      </c>
      <c r="AI351" s="130">
        <v>351</v>
      </c>
    </row>
    <row r="352" spans="34:35">
      <c r="AH352" s="130">
        <f t="shared" ca="1" si="12"/>
        <v>0</v>
      </c>
      <c r="AI352" s="130">
        <v>352</v>
      </c>
    </row>
    <row r="353" spans="34:35">
      <c r="AH353" s="130">
        <f t="shared" ca="1" si="12"/>
        <v>0</v>
      </c>
      <c r="AI353" s="130">
        <v>353</v>
      </c>
    </row>
    <row r="354" spans="34:35">
      <c r="AH354" s="130">
        <f t="shared" ca="1" si="12"/>
        <v>0</v>
      </c>
      <c r="AI354" s="130">
        <v>354</v>
      </c>
    </row>
    <row r="355" spans="34:35">
      <c r="AH355" s="130">
        <f t="shared" ca="1" si="12"/>
        <v>0</v>
      </c>
      <c r="AI355" s="130">
        <v>355</v>
      </c>
    </row>
    <row r="356" spans="34:35">
      <c r="AH356" s="130">
        <f t="shared" ca="1" si="12"/>
        <v>0</v>
      </c>
      <c r="AI356" s="130">
        <v>356</v>
      </c>
    </row>
    <row r="357" spans="34:35">
      <c r="AH357" s="130">
        <f t="shared" ca="1" si="12"/>
        <v>0</v>
      </c>
      <c r="AI357" s="130">
        <v>357</v>
      </c>
    </row>
    <row r="358" spans="34:35">
      <c r="AH358" s="130">
        <f t="shared" ca="1" si="12"/>
        <v>0</v>
      </c>
      <c r="AI358" s="130">
        <v>358</v>
      </c>
    </row>
    <row r="359" spans="34:35">
      <c r="AH359" s="130">
        <f t="shared" ca="1" si="12"/>
        <v>0</v>
      </c>
      <c r="AI359" s="130">
        <v>359</v>
      </c>
    </row>
    <row r="360" spans="34:35">
      <c r="AH360" s="130">
        <f t="shared" ca="1" si="12"/>
        <v>0</v>
      </c>
      <c r="AI360" s="130">
        <v>360</v>
      </c>
    </row>
    <row r="361" spans="34:35">
      <c r="AH361" s="130">
        <f t="shared" ca="1" si="12"/>
        <v>0</v>
      </c>
      <c r="AI361" s="130">
        <v>361</v>
      </c>
    </row>
    <row r="362" spans="34:35">
      <c r="AH362" s="130">
        <f t="shared" ca="1" si="12"/>
        <v>0</v>
      </c>
      <c r="AI362" s="130">
        <v>362</v>
      </c>
    </row>
    <row r="363" spans="34:35">
      <c r="AH363" s="130">
        <f t="shared" ca="1" si="12"/>
        <v>0</v>
      </c>
      <c r="AI363" s="130">
        <v>363</v>
      </c>
    </row>
    <row r="364" spans="34:35">
      <c r="AH364" s="130">
        <f t="shared" ca="1" si="12"/>
        <v>0</v>
      </c>
      <c r="AI364" s="130">
        <v>364</v>
      </c>
    </row>
    <row r="365" spans="34:35">
      <c r="AH365" s="130">
        <f t="shared" ca="1" si="12"/>
        <v>0</v>
      </c>
      <c r="AI365" s="130">
        <v>365</v>
      </c>
    </row>
    <row r="366" spans="34:35">
      <c r="AH366" s="130">
        <f t="shared" ca="1" si="12"/>
        <v>0</v>
      </c>
      <c r="AI366" s="130">
        <v>366</v>
      </c>
    </row>
    <row r="367" spans="34:35">
      <c r="AH367" s="130">
        <f t="shared" ca="1" si="12"/>
        <v>0</v>
      </c>
      <c r="AI367" s="130">
        <v>367</v>
      </c>
    </row>
    <row r="368" spans="34:35">
      <c r="AH368" s="130">
        <f t="shared" ca="1" si="12"/>
        <v>0</v>
      </c>
      <c r="AI368" s="130">
        <v>368</v>
      </c>
    </row>
    <row r="369" spans="34:35">
      <c r="AH369" s="130">
        <f t="shared" ca="1" si="12"/>
        <v>0</v>
      </c>
      <c r="AI369" s="130">
        <v>369</v>
      </c>
    </row>
    <row r="370" spans="34:35">
      <c r="AH370" s="130">
        <f t="shared" ca="1" si="12"/>
        <v>0</v>
      </c>
      <c r="AI370" s="130">
        <v>370</v>
      </c>
    </row>
    <row r="371" spans="34:35">
      <c r="AH371" s="130">
        <f t="shared" ca="1" si="12"/>
        <v>0</v>
      </c>
      <c r="AI371" s="130">
        <v>371</v>
      </c>
    </row>
    <row r="372" spans="34:35">
      <c r="AH372" s="130">
        <f t="shared" ca="1" si="12"/>
        <v>0</v>
      </c>
      <c r="AI372" s="130">
        <v>372</v>
      </c>
    </row>
    <row r="373" spans="34:35">
      <c r="AH373" s="130">
        <f t="shared" ca="1" si="12"/>
        <v>0</v>
      </c>
      <c r="AI373" s="130">
        <v>373</v>
      </c>
    </row>
    <row r="374" spans="34:35">
      <c r="AH374" s="130">
        <f t="shared" ca="1" si="12"/>
        <v>0</v>
      </c>
      <c r="AI374" s="130">
        <v>374</v>
      </c>
    </row>
    <row r="375" spans="34:35">
      <c r="AH375" s="130">
        <f t="shared" ca="1" si="12"/>
        <v>0</v>
      </c>
      <c r="AI375" s="130">
        <v>375</v>
      </c>
    </row>
    <row r="376" spans="34:35">
      <c r="AH376" s="130">
        <f t="shared" ca="1" si="12"/>
        <v>0</v>
      </c>
      <c r="AI376" s="130">
        <v>376</v>
      </c>
    </row>
    <row r="377" spans="34:35">
      <c r="AH377" s="130">
        <f t="shared" ca="1" si="12"/>
        <v>0</v>
      </c>
      <c r="AI377" s="130">
        <v>377</v>
      </c>
    </row>
    <row r="378" spans="34:35">
      <c r="AH378" s="130">
        <f t="shared" ca="1" si="12"/>
        <v>0</v>
      </c>
      <c r="AI378" s="130">
        <v>378</v>
      </c>
    </row>
    <row r="379" spans="34:35">
      <c r="AH379" s="130">
        <f t="shared" ca="1" si="12"/>
        <v>0</v>
      </c>
      <c r="AI379" s="130">
        <v>379</v>
      </c>
    </row>
    <row r="380" spans="34:35">
      <c r="AH380" s="130">
        <f t="shared" ca="1" si="12"/>
        <v>0</v>
      </c>
      <c r="AI380" s="130">
        <v>380</v>
      </c>
    </row>
    <row r="381" spans="34:35">
      <c r="AH381" s="130">
        <f t="shared" ca="1" si="12"/>
        <v>0</v>
      </c>
      <c r="AI381" s="130">
        <v>381</v>
      </c>
    </row>
    <row r="382" spans="34:35">
      <c r="AH382" s="130">
        <f t="shared" ca="1" si="12"/>
        <v>0</v>
      </c>
      <c r="AI382" s="130">
        <v>382</v>
      </c>
    </row>
    <row r="383" spans="34:35">
      <c r="AH383" s="130">
        <f t="shared" ca="1" si="12"/>
        <v>0</v>
      </c>
      <c r="AI383" s="130">
        <v>383</v>
      </c>
    </row>
    <row r="384" spans="34:35">
      <c r="AH384" s="130">
        <f t="shared" ca="1" si="12"/>
        <v>0</v>
      </c>
      <c r="AI384" s="130">
        <v>384</v>
      </c>
    </row>
    <row r="385" spans="34:35">
      <c r="AH385" s="130">
        <f t="shared" ca="1" si="12"/>
        <v>0</v>
      </c>
      <c r="AI385" s="130">
        <v>385</v>
      </c>
    </row>
    <row r="386" spans="34:35">
      <c r="AH386" s="130">
        <f t="shared" ca="1" si="12"/>
        <v>0</v>
      </c>
      <c r="AI386" s="130">
        <v>386</v>
      </c>
    </row>
    <row r="387" spans="34:35">
      <c r="AH387" s="130">
        <f t="shared" ca="1" si="12"/>
        <v>0</v>
      </c>
      <c r="AI387" s="130">
        <v>387</v>
      </c>
    </row>
    <row r="388" spans="34:35">
      <c r="AH388" s="130">
        <f t="shared" ca="1" si="12"/>
        <v>0</v>
      </c>
      <c r="AI388" s="130">
        <v>388</v>
      </c>
    </row>
    <row r="389" spans="34:35">
      <c r="AH389" s="130">
        <f t="shared" ca="1" si="12"/>
        <v>0</v>
      </c>
      <c r="AI389" s="130">
        <v>389</v>
      </c>
    </row>
    <row r="390" spans="34:35">
      <c r="AH390" s="130">
        <f t="shared" ref="AH390:AH453" ca="1" si="13">INDIRECT("'"&amp;$AD$7&amp;"'!"&amp;"B"&amp;ROW(B390))</f>
        <v>0</v>
      </c>
      <c r="AI390" s="130">
        <v>390</v>
      </c>
    </row>
    <row r="391" spans="34:35">
      <c r="AH391" s="130">
        <f t="shared" ca="1" si="13"/>
        <v>0</v>
      </c>
      <c r="AI391" s="130">
        <v>391</v>
      </c>
    </row>
    <row r="392" spans="34:35">
      <c r="AH392" s="130">
        <f t="shared" ca="1" si="13"/>
        <v>0</v>
      </c>
      <c r="AI392" s="130">
        <v>392</v>
      </c>
    </row>
    <row r="393" spans="34:35">
      <c r="AH393" s="130">
        <f t="shared" ca="1" si="13"/>
        <v>0</v>
      </c>
      <c r="AI393" s="130">
        <v>393</v>
      </c>
    </row>
    <row r="394" spans="34:35">
      <c r="AH394" s="130">
        <f t="shared" ca="1" si="13"/>
        <v>0</v>
      </c>
      <c r="AI394" s="130">
        <v>394</v>
      </c>
    </row>
    <row r="395" spans="34:35">
      <c r="AH395" s="130">
        <f t="shared" ca="1" si="13"/>
        <v>0</v>
      </c>
      <c r="AI395" s="130">
        <v>395</v>
      </c>
    </row>
    <row r="396" spans="34:35">
      <c r="AH396" s="130">
        <f t="shared" ca="1" si="13"/>
        <v>0</v>
      </c>
      <c r="AI396" s="130">
        <v>396</v>
      </c>
    </row>
    <row r="397" spans="34:35">
      <c r="AH397" s="130">
        <f t="shared" ca="1" si="13"/>
        <v>0</v>
      </c>
      <c r="AI397" s="130">
        <v>397</v>
      </c>
    </row>
    <row r="398" spans="34:35">
      <c r="AH398" s="130">
        <f t="shared" ca="1" si="13"/>
        <v>0</v>
      </c>
      <c r="AI398" s="130">
        <v>398</v>
      </c>
    </row>
    <row r="399" spans="34:35">
      <c r="AH399" s="130">
        <f t="shared" ca="1" si="13"/>
        <v>0</v>
      </c>
      <c r="AI399" s="130">
        <v>399</v>
      </c>
    </row>
    <row r="400" spans="34:35">
      <c r="AH400" s="130">
        <f t="shared" ca="1" si="13"/>
        <v>0</v>
      </c>
      <c r="AI400" s="130">
        <v>400</v>
      </c>
    </row>
    <row r="401" spans="34:35">
      <c r="AH401" s="130">
        <f t="shared" ca="1" si="13"/>
        <v>0</v>
      </c>
      <c r="AI401" s="130">
        <v>401</v>
      </c>
    </row>
    <row r="402" spans="34:35">
      <c r="AH402" s="130">
        <f t="shared" ca="1" si="13"/>
        <v>0</v>
      </c>
      <c r="AI402" s="130">
        <v>402</v>
      </c>
    </row>
    <row r="403" spans="34:35">
      <c r="AH403" s="130">
        <f t="shared" ca="1" si="13"/>
        <v>0</v>
      </c>
      <c r="AI403" s="130">
        <v>403</v>
      </c>
    </row>
    <row r="404" spans="34:35">
      <c r="AH404" s="130">
        <f t="shared" ca="1" si="13"/>
        <v>0</v>
      </c>
      <c r="AI404" s="130">
        <v>404</v>
      </c>
    </row>
    <row r="405" spans="34:35">
      <c r="AH405" s="130">
        <f t="shared" ca="1" si="13"/>
        <v>0</v>
      </c>
      <c r="AI405" s="130">
        <v>405</v>
      </c>
    </row>
    <row r="406" spans="34:35">
      <c r="AH406" s="130">
        <f t="shared" ca="1" si="13"/>
        <v>0</v>
      </c>
      <c r="AI406" s="130">
        <v>406</v>
      </c>
    </row>
    <row r="407" spans="34:35">
      <c r="AH407" s="130">
        <f t="shared" ca="1" si="13"/>
        <v>0</v>
      </c>
      <c r="AI407" s="130">
        <v>407</v>
      </c>
    </row>
    <row r="408" spans="34:35">
      <c r="AH408" s="130">
        <f t="shared" ca="1" si="13"/>
        <v>0</v>
      </c>
      <c r="AI408" s="130">
        <v>408</v>
      </c>
    </row>
    <row r="409" spans="34:35">
      <c r="AH409" s="130">
        <f t="shared" ca="1" si="13"/>
        <v>0</v>
      </c>
      <c r="AI409" s="130">
        <v>409</v>
      </c>
    </row>
    <row r="410" spans="34:35">
      <c r="AH410" s="130">
        <f t="shared" ca="1" si="13"/>
        <v>0</v>
      </c>
      <c r="AI410" s="130">
        <v>410</v>
      </c>
    </row>
    <row r="411" spans="34:35">
      <c r="AH411" s="130">
        <f t="shared" ca="1" si="13"/>
        <v>0</v>
      </c>
      <c r="AI411" s="130">
        <v>411</v>
      </c>
    </row>
    <row r="412" spans="34:35">
      <c r="AH412" s="130">
        <f t="shared" ca="1" si="13"/>
        <v>0</v>
      </c>
      <c r="AI412" s="130">
        <v>412</v>
      </c>
    </row>
    <row r="413" spans="34:35">
      <c r="AH413" s="130">
        <f t="shared" ca="1" si="13"/>
        <v>0</v>
      </c>
      <c r="AI413" s="130">
        <v>413</v>
      </c>
    </row>
    <row r="414" spans="34:35">
      <c r="AH414" s="130">
        <f t="shared" ca="1" si="13"/>
        <v>0</v>
      </c>
      <c r="AI414" s="130">
        <v>414</v>
      </c>
    </row>
    <row r="415" spans="34:35">
      <c r="AH415" s="130">
        <f t="shared" ca="1" si="13"/>
        <v>0</v>
      </c>
      <c r="AI415" s="130">
        <v>415</v>
      </c>
    </row>
    <row r="416" spans="34:35">
      <c r="AH416" s="130">
        <f t="shared" ca="1" si="13"/>
        <v>0</v>
      </c>
      <c r="AI416" s="130">
        <v>416</v>
      </c>
    </row>
    <row r="417" spans="34:35">
      <c r="AH417" s="130">
        <f t="shared" ca="1" si="13"/>
        <v>0</v>
      </c>
      <c r="AI417" s="130">
        <v>417</v>
      </c>
    </row>
    <row r="418" spans="34:35">
      <c r="AH418" s="130">
        <f t="shared" ca="1" si="13"/>
        <v>0</v>
      </c>
      <c r="AI418" s="130">
        <v>418</v>
      </c>
    </row>
    <row r="419" spans="34:35">
      <c r="AH419" s="130">
        <f t="shared" ca="1" si="13"/>
        <v>0</v>
      </c>
      <c r="AI419" s="130">
        <v>419</v>
      </c>
    </row>
    <row r="420" spans="34:35">
      <c r="AH420" s="130">
        <f t="shared" ca="1" si="13"/>
        <v>0</v>
      </c>
      <c r="AI420" s="130">
        <v>420</v>
      </c>
    </row>
    <row r="421" spans="34:35">
      <c r="AH421" s="130">
        <f t="shared" ca="1" si="13"/>
        <v>0</v>
      </c>
      <c r="AI421" s="130">
        <v>421</v>
      </c>
    </row>
    <row r="422" spans="34:35">
      <c r="AH422" s="130">
        <f t="shared" ca="1" si="13"/>
        <v>0</v>
      </c>
      <c r="AI422" s="130">
        <v>422</v>
      </c>
    </row>
    <row r="423" spans="34:35">
      <c r="AH423" s="130">
        <f t="shared" ca="1" si="13"/>
        <v>0</v>
      </c>
      <c r="AI423" s="130">
        <v>423</v>
      </c>
    </row>
    <row r="424" spans="34:35">
      <c r="AH424" s="130">
        <f t="shared" ca="1" si="13"/>
        <v>0</v>
      </c>
      <c r="AI424" s="130">
        <v>424</v>
      </c>
    </row>
    <row r="425" spans="34:35">
      <c r="AH425" s="130">
        <f t="shared" ca="1" si="13"/>
        <v>0</v>
      </c>
      <c r="AI425" s="130">
        <v>425</v>
      </c>
    </row>
    <row r="426" spans="34:35">
      <c r="AH426" s="130">
        <f t="shared" ca="1" si="13"/>
        <v>0</v>
      </c>
      <c r="AI426" s="130">
        <v>426</v>
      </c>
    </row>
    <row r="427" spans="34:35">
      <c r="AH427" s="130">
        <f t="shared" ca="1" si="13"/>
        <v>0</v>
      </c>
      <c r="AI427" s="130">
        <v>427</v>
      </c>
    </row>
    <row r="428" spans="34:35">
      <c r="AH428" s="130">
        <f t="shared" ca="1" si="13"/>
        <v>0</v>
      </c>
      <c r="AI428" s="130">
        <v>428</v>
      </c>
    </row>
    <row r="429" spans="34:35">
      <c r="AH429" s="130">
        <f t="shared" ca="1" si="13"/>
        <v>0</v>
      </c>
      <c r="AI429" s="130">
        <v>429</v>
      </c>
    </row>
    <row r="430" spans="34:35">
      <c r="AH430" s="130">
        <f t="shared" ca="1" si="13"/>
        <v>0</v>
      </c>
      <c r="AI430" s="130">
        <v>430</v>
      </c>
    </row>
    <row r="431" spans="34:35">
      <c r="AH431" s="130">
        <f t="shared" ca="1" si="13"/>
        <v>0</v>
      </c>
      <c r="AI431" s="130">
        <v>431</v>
      </c>
    </row>
    <row r="432" spans="34:35">
      <c r="AH432" s="130">
        <f t="shared" ca="1" si="13"/>
        <v>0</v>
      </c>
      <c r="AI432" s="130">
        <v>432</v>
      </c>
    </row>
    <row r="433" spans="34:35">
      <c r="AH433" s="130">
        <f t="shared" ca="1" si="13"/>
        <v>0</v>
      </c>
      <c r="AI433" s="130">
        <v>433</v>
      </c>
    </row>
    <row r="434" spans="34:35">
      <c r="AH434" s="130">
        <f t="shared" ca="1" si="13"/>
        <v>0</v>
      </c>
      <c r="AI434" s="130">
        <v>434</v>
      </c>
    </row>
    <row r="435" spans="34:35">
      <c r="AH435" s="130">
        <f t="shared" ca="1" si="13"/>
        <v>0</v>
      </c>
      <c r="AI435" s="130">
        <v>435</v>
      </c>
    </row>
    <row r="436" spans="34:35">
      <c r="AH436" s="130">
        <f t="shared" ca="1" si="13"/>
        <v>0</v>
      </c>
      <c r="AI436" s="130">
        <v>436</v>
      </c>
    </row>
    <row r="437" spans="34:35">
      <c r="AH437" s="130">
        <f t="shared" ca="1" si="13"/>
        <v>0</v>
      </c>
      <c r="AI437" s="130">
        <v>437</v>
      </c>
    </row>
    <row r="438" spans="34:35">
      <c r="AH438" s="130">
        <f t="shared" ca="1" si="13"/>
        <v>0</v>
      </c>
      <c r="AI438" s="130">
        <v>438</v>
      </c>
    </row>
    <row r="439" spans="34:35">
      <c r="AH439" s="130">
        <f t="shared" ca="1" si="13"/>
        <v>0</v>
      </c>
      <c r="AI439" s="130">
        <v>439</v>
      </c>
    </row>
    <row r="440" spans="34:35">
      <c r="AH440" s="130">
        <f t="shared" ca="1" si="13"/>
        <v>0</v>
      </c>
      <c r="AI440" s="130">
        <v>440</v>
      </c>
    </row>
    <row r="441" spans="34:35">
      <c r="AH441" s="130">
        <f t="shared" ca="1" si="13"/>
        <v>0</v>
      </c>
      <c r="AI441" s="130">
        <v>441</v>
      </c>
    </row>
    <row r="442" spans="34:35">
      <c r="AH442" s="130">
        <f t="shared" ca="1" si="13"/>
        <v>0</v>
      </c>
      <c r="AI442" s="130">
        <v>442</v>
      </c>
    </row>
    <row r="443" spans="34:35">
      <c r="AH443" s="130">
        <f t="shared" ca="1" si="13"/>
        <v>0</v>
      </c>
      <c r="AI443" s="130">
        <v>443</v>
      </c>
    </row>
    <row r="444" spans="34:35">
      <c r="AH444" s="130">
        <f t="shared" ca="1" si="13"/>
        <v>0</v>
      </c>
      <c r="AI444" s="130">
        <v>444</v>
      </c>
    </row>
    <row r="445" spans="34:35">
      <c r="AH445" s="130">
        <f t="shared" ca="1" si="13"/>
        <v>0</v>
      </c>
      <c r="AI445" s="130">
        <v>445</v>
      </c>
    </row>
    <row r="446" spans="34:35">
      <c r="AH446" s="130">
        <f t="shared" ca="1" si="13"/>
        <v>0</v>
      </c>
      <c r="AI446" s="130">
        <v>446</v>
      </c>
    </row>
    <row r="447" spans="34:35">
      <c r="AH447" s="130">
        <f t="shared" ca="1" si="13"/>
        <v>0</v>
      </c>
      <c r="AI447" s="130">
        <v>447</v>
      </c>
    </row>
    <row r="448" spans="34:35">
      <c r="AH448" s="130">
        <f t="shared" ca="1" si="13"/>
        <v>0</v>
      </c>
      <c r="AI448" s="130">
        <v>448</v>
      </c>
    </row>
    <row r="449" spans="34:35">
      <c r="AH449" s="130">
        <f t="shared" ca="1" si="13"/>
        <v>0</v>
      </c>
      <c r="AI449" s="130">
        <v>449</v>
      </c>
    </row>
    <row r="450" spans="34:35">
      <c r="AH450" s="130">
        <f t="shared" ca="1" si="13"/>
        <v>0</v>
      </c>
      <c r="AI450" s="130">
        <v>450</v>
      </c>
    </row>
    <row r="451" spans="34:35">
      <c r="AH451" s="130">
        <f t="shared" ca="1" si="13"/>
        <v>0</v>
      </c>
      <c r="AI451" s="130">
        <v>451</v>
      </c>
    </row>
    <row r="452" spans="34:35">
      <c r="AH452" s="130">
        <f t="shared" ca="1" si="13"/>
        <v>0</v>
      </c>
      <c r="AI452" s="130">
        <v>452</v>
      </c>
    </row>
    <row r="453" spans="34:35">
      <c r="AH453" s="130">
        <f t="shared" ca="1" si="13"/>
        <v>0</v>
      </c>
      <c r="AI453" s="130">
        <v>453</v>
      </c>
    </row>
    <row r="454" spans="34:35">
      <c r="AH454" s="130">
        <f t="shared" ref="AH454:AH517" ca="1" si="14">INDIRECT("'"&amp;$AD$7&amp;"'!"&amp;"B"&amp;ROW(B454))</f>
        <v>0</v>
      </c>
      <c r="AI454" s="130">
        <v>454</v>
      </c>
    </row>
    <row r="455" spans="34:35">
      <c r="AH455" s="130">
        <f t="shared" ca="1" si="14"/>
        <v>0</v>
      </c>
      <c r="AI455" s="130">
        <v>455</v>
      </c>
    </row>
    <row r="456" spans="34:35">
      <c r="AH456" s="130">
        <f t="shared" ca="1" si="14"/>
        <v>0</v>
      </c>
      <c r="AI456" s="130">
        <v>456</v>
      </c>
    </row>
    <row r="457" spans="34:35">
      <c r="AH457" s="130">
        <f t="shared" ca="1" si="14"/>
        <v>0</v>
      </c>
      <c r="AI457" s="130">
        <v>457</v>
      </c>
    </row>
    <row r="458" spans="34:35">
      <c r="AH458" s="130">
        <f t="shared" ca="1" si="14"/>
        <v>0</v>
      </c>
      <c r="AI458" s="130">
        <v>458</v>
      </c>
    </row>
    <row r="459" spans="34:35">
      <c r="AH459" s="130">
        <f t="shared" ca="1" si="14"/>
        <v>0</v>
      </c>
      <c r="AI459" s="130">
        <v>459</v>
      </c>
    </row>
    <row r="460" spans="34:35">
      <c r="AH460" s="130">
        <f t="shared" ca="1" si="14"/>
        <v>0</v>
      </c>
      <c r="AI460" s="130">
        <v>460</v>
      </c>
    </row>
    <row r="461" spans="34:35">
      <c r="AH461" s="130">
        <f t="shared" ca="1" si="14"/>
        <v>0</v>
      </c>
      <c r="AI461" s="130">
        <v>461</v>
      </c>
    </row>
    <row r="462" spans="34:35">
      <c r="AH462" s="130">
        <f t="shared" ca="1" si="14"/>
        <v>0</v>
      </c>
      <c r="AI462" s="130">
        <v>462</v>
      </c>
    </row>
    <row r="463" spans="34:35">
      <c r="AH463" s="130">
        <f t="shared" ca="1" si="14"/>
        <v>0</v>
      </c>
      <c r="AI463" s="130">
        <v>463</v>
      </c>
    </row>
    <row r="464" spans="34:35">
      <c r="AH464" s="130">
        <f t="shared" ca="1" si="14"/>
        <v>0</v>
      </c>
      <c r="AI464" s="130">
        <v>464</v>
      </c>
    </row>
    <row r="465" spans="34:35">
      <c r="AH465" s="130">
        <f t="shared" ca="1" si="14"/>
        <v>0</v>
      </c>
      <c r="AI465" s="130">
        <v>465</v>
      </c>
    </row>
    <row r="466" spans="34:35">
      <c r="AH466" s="130">
        <f t="shared" ca="1" si="14"/>
        <v>0</v>
      </c>
      <c r="AI466" s="130">
        <v>466</v>
      </c>
    </row>
    <row r="467" spans="34:35">
      <c r="AH467" s="130">
        <f t="shared" ca="1" si="14"/>
        <v>0</v>
      </c>
      <c r="AI467" s="130">
        <v>467</v>
      </c>
    </row>
    <row r="468" spans="34:35">
      <c r="AH468" s="130">
        <f t="shared" ca="1" si="14"/>
        <v>0</v>
      </c>
      <c r="AI468" s="130">
        <v>468</v>
      </c>
    </row>
    <row r="469" spans="34:35">
      <c r="AH469" s="130">
        <f t="shared" ca="1" si="14"/>
        <v>0</v>
      </c>
      <c r="AI469" s="130">
        <v>469</v>
      </c>
    </row>
    <row r="470" spans="34:35">
      <c r="AH470" s="130">
        <f t="shared" ca="1" si="14"/>
        <v>0</v>
      </c>
      <c r="AI470" s="130">
        <v>470</v>
      </c>
    </row>
    <row r="471" spans="34:35">
      <c r="AH471" s="130">
        <f t="shared" ca="1" si="14"/>
        <v>0</v>
      </c>
      <c r="AI471" s="130">
        <v>471</v>
      </c>
    </row>
    <row r="472" spans="34:35">
      <c r="AH472" s="130">
        <f t="shared" ca="1" si="14"/>
        <v>0</v>
      </c>
      <c r="AI472" s="130">
        <v>472</v>
      </c>
    </row>
    <row r="473" spans="34:35">
      <c r="AH473" s="130">
        <f t="shared" ca="1" si="14"/>
        <v>0</v>
      </c>
      <c r="AI473" s="130">
        <v>473</v>
      </c>
    </row>
    <row r="474" spans="34:35">
      <c r="AH474" s="130">
        <f t="shared" ca="1" si="14"/>
        <v>0</v>
      </c>
      <c r="AI474" s="130">
        <v>474</v>
      </c>
    </row>
    <row r="475" spans="34:35">
      <c r="AH475" s="130">
        <f t="shared" ca="1" si="14"/>
        <v>0</v>
      </c>
      <c r="AI475" s="130">
        <v>475</v>
      </c>
    </row>
    <row r="476" spans="34:35">
      <c r="AH476" s="130">
        <f t="shared" ca="1" si="14"/>
        <v>0</v>
      </c>
      <c r="AI476" s="130">
        <v>476</v>
      </c>
    </row>
    <row r="477" spans="34:35">
      <c r="AH477" s="130">
        <f t="shared" ca="1" si="14"/>
        <v>0</v>
      </c>
      <c r="AI477" s="130">
        <v>477</v>
      </c>
    </row>
    <row r="478" spans="34:35">
      <c r="AH478" s="130">
        <f t="shared" ca="1" si="14"/>
        <v>0</v>
      </c>
      <c r="AI478" s="130">
        <v>478</v>
      </c>
    </row>
    <row r="479" spans="34:35">
      <c r="AH479" s="130">
        <f t="shared" ca="1" si="14"/>
        <v>0</v>
      </c>
      <c r="AI479" s="130">
        <v>479</v>
      </c>
    </row>
    <row r="480" spans="34:35">
      <c r="AH480" s="130">
        <f t="shared" ca="1" si="14"/>
        <v>0</v>
      </c>
      <c r="AI480" s="130">
        <v>480</v>
      </c>
    </row>
    <row r="481" spans="34:35">
      <c r="AH481" s="130">
        <f t="shared" ca="1" si="14"/>
        <v>0</v>
      </c>
      <c r="AI481" s="130">
        <v>481</v>
      </c>
    </row>
    <row r="482" spans="34:35">
      <c r="AH482" s="130">
        <f t="shared" ca="1" si="14"/>
        <v>0</v>
      </c>
      <c r="AI482" s="130">
        <v>482</v>
      </c>
    </row>
    <row r="483" spans="34:35">
      <c r="AH483" s="130">
        <f t="shared" ca="1" si="14"/>
        <v>0</v>
      </c>
      <c r="AI483" s="130">
        <v>483</v>
      </c>
    </row>
    <row r="484" spans="34:35">
      <c r="AH484" s="130">
        <f t="shared" ca="1" si="14"/>
        <v>0</v>
      </c>
      <c r="AI484" s="130">
        <v>484</v>
      </c>
    </row>
    <row r="485" spans="34:35">
      <c r="AH485" s="130">
        <f t="shared" ca="1" si="14"/>
        <v>0</v>
      </c>
      <c r="AI485" s="130">
        <v>485</v>
      </c>
    </row>
    <row r="486" spans="34:35">
      <c r="AH486" s="130">
        <f t="shared" ca="1" si="14"/>
        <v>0</v>
      </c>
      <c r="AI486" s="130">
        <v>486</v>
      </c>
    </row>
    <row r="487" spans="34:35">
      <c r="AH487" s="130">
        <f t="shared" ca="1" si="14"/>
        <v>0</v>
      </c>
      <c r="AI487" s="130">
        <v>487</v>
      </c>
    </row>
    <row r="488" spans="34:35">
      <c r="AH488" s="130">
        <f t="shared" ca="1" si="14"/>
        <v>0</v>
      </c>
      <c r="AI488" s="130">
        <v>488</v>
      </c>
    </row>
    <row r="489" spans="34:35">
      <c r="AH489" s="130">
        <f t="shared" ca="1" si="14"/>
        <v>0</v>
      </c>
      <c r="AI489" s="130">
        <v>489</v>
      </c>
    </row>
    <row r="490" spans="34:35">
      <c r="AH490" s="130">
        <f t="shared" ca="1" si="14"/>
        <v>0</v>
      </c>
      <c r="AI490" s="130">
        <v>490</v>
      </c>
    </row>
    <row r="491" spans="34:35">
      <c r="AH491" s="130">
        <f t="shared" ca="1" si="14"/>
        <v>0</v>
      </c>
      <c r="AI491" s="130">
        <v>491</v>
      </c>
    </row>
    <row r="492" spans="34:35">
      <c r="AH492" s="130">
        <f t="shared" ca="1" si="14"/>
        <v>0</v>
      </c>
      <c r="AI492" s="130">
        <v>492</v>
      </c>
    </row>
    <row r="493" spans="34:35">
      <c r="AH493" s="130">
        <f t="shared" ca="1" si="14"/>
        <v>0</v>
      </c>
      <c r="AI493" s="130">
        <v>493</v>
      </c>
    </row>
    <row r="494" spans="34:35">
      <c r="AH494" s="130">
        <f t="shared" ca="1" si="14"/>
        <v>0</v>
      </c>
      <c r="AI494" s="130">
        <v>494</v>
      </c>
    </row>
    <row r="495" spans="34:35">
      <c r="AH495" s="130">
        <f t="shared" ca="1" si="14"/>
        <v>0</v>
      </c>
      <c r="AI495" s="130">
        <v>495</v>
      </c>
    </row>
    <row r="496" spans="34:35">
      <c r="AH496" s="130">
        <f t="shared" ca="1" si="14"/>
        <v>0</v>
      </c>
      <c r="AI496" s="130">
        <v>496</v>
      </c>
    </row>
    <row r="497" spans="34:35">
      <c r="AH497" s="130">
        <f t="shared" ca="1" si="14"/>
        <v>0</v>
      </c>
      <c r="AI497" s="130">
        <v>497</v>
      </c>
    </row>
    <row r="498" spans="34:35">
      <c r="AH498" s="130">
        <f t="shared" ca="1" si="14"/>
        <v>0</v>
      </c>
      <c r="AI498" s="130">
        <v>498</v>
      </c>
    </row>
    <row r="499" spans="34:35">
      <c r="AH499" s="130">
        <f t="shared" ca="1" si="14"/>
        <v>0</v>
      </c>
      <c r="AI499" s="130">
        <v>499</v>
      </c>
    </row>
    <row r="500" spans="34:35">
      <c r="AH500" s="130">
        <f t="shared" ca="1" si="14"/>
        <v>0</v>
      </c>
      <c r="AI500" s="130">
        <v>500</v>
      </c>
    </row>
    <row r="501" spans="34:35">
      <c r="AH501" s="130">
        <f t="shared" ca="1" si="14"/>
        <v>0</v>
      </c>
      <c r="AI501" s="130">
        <v>501</v>
      </c>
    </row>
    <row r="502" spans="34:35">
      <c r="AH502" s="130">
        <f t="shared" ca="1" si="14"/>
        <v>0</v>
      </c>
      <c r="AI502" s="130">
        <v>502</v>
      </c>
    </row>
    <row r="503" spans="34:35">
      <c r="AH503" s="130">
        <f t="shared" ca="1" si="14"/>
        <v>0</v>
      </c>
      <c r="AI503" s="130">
        <v>503</v>
      </c>
    </row>
    <row r="504" spans="34:35">
      <c r="AH504" s="130">
        <f t="shared" ca="1" si="14"/>
        <v>0</v>
      </c>
      <c r="AI504" s="130">
        <v>504</v>
      </c>
    </row>
    <row r="505" spans="34:35">
      <c r="AH505" s="130">
        <f t="shared" ca="1" si="14"/>
        <v>0</v>
      </c>
      <c r="AI505" s="130">
        <v>505</v>
      </c>
    </row>
    <row r="506" spans="34:35">
      <c r="AH506" s="130">
        <f t="shared" ca="1" si="14"/>
        <v>0</v>
      </c>
      <c r="AI506" s="130">
        <v>506</v>
      </c>
    </row>
    <row r="507" spans="34:35">
      <c r="AH507" s="130">
        <f t="shared" ca="1" si="14"/>
        <v>0</v>
      </c>
      <c r="AI507" s="130">
        <v>507</v>
      </c>
    </row>
    <row r="508" spans="34:35">
      <c r="AH508" s="130">
        <f t="shared" ca="1" si="14"/>
        <v>0</v>
      </c>
      <c r="AI508" s="130">
        <v>508</v>
      </c>
    </row>
    <row r="509" spans="34:35">
      <c r="AH509" s="130">
        <f t="shared" ca="1" si="14"/>
        <v>0</v>
      </c>
      <c r="AI509" s="130">
        <v>509</v>
      </c>
    </row>
    <row r="510" spans="34:35">
      <c r="AH510" s="130">
        <f t="shared" ca="1" si="14"/>
        <v>0</v>
      </c>
      <c r="AI510" s="130">
        <v>510</v>
      </c>
    </row>
    <row r="511" spans="34:35">
      <c r="AH511" s="130">
        <f t="shared" ca="1" si="14"/>
        <v>0</v>
      </c>
      <c r="AI511" s="130">
        <v>511</v>
      </c>
    </row>
    <row r="512" spans="34:35">
      <c r="AH512" s="130">
        <f t="shared" ca="1" si="14"/>
        <v>0</v>
      </c>
      <c r="AI512" s="130">
        <v>512</v>
      </c>
    </row>
    <row r="513" spans="34:35">
      <c r="AH513" s="130">
        <f t="shared" ca="1" si="14"/>
        <v>0</v>
      </c>
      <c r="AI513" s="130">
        <v>513</v>
      </c>
    </row>
    <row r="514" spans="34:35">
      <c r="AH514" s="130">
        <f t="shared" ca="1" si="14"/>
        <v>0</v>
      </c>
      <c r="AI514" s="130">
        <v>514</v>
      </c>
    </row>
    <row r="515" spans="34:35">
      <c r="AH515" s="130">
        <f t="shared" ca="1" si="14"/>
        <v>0</v>
      </c>
      <c r="AI515" s="130">
        <v>515</v>
      </c>
    </row>
    <row r="516" spans="34:35">
      <c r="AH516" s="130">
        <f t="shared" ca="1" si="14"/>
        <v>0</v>
      </c>
      <c r="AI516" s="130">
        <v>516</v>
      </c>
    </row>
    <row r="517" spans="34:35">
      <c r="AH517" s="130">
        <f t="shared" ca="1" si="14"/>
        <v>0</v>
      </c>
      <c r="AI517" s="130">
        <v>517</v>
      </c>
    </row>
    <row r="518" spans="34:35">
      <c r="AH518" s="130">
        <f t="shared" ref="AH518:AH581" ca="1" si="15">INDIRECT("'"&amp;$AD$7&amp;"'!"&amp;"B"&amp;ROW(B518))</f>
        <v>0</v>
      </c>
      <c r="AI518" s="130">
        <v>518</v>
      </c>
    </row>
    <row r="519" spans="34:35">
      <c r="AH519" s="130">
        <f t="shared" ca="1" si="15"/>
        <v>0</v>
      </c>
      <c r="AI519" s="130">
        <v>519</v>
      </c>
    </row>
    <row r="520" spans="34:35">
      <c r="AH520" s="130">
        <f t="shared" ca="1" si="15"/>
        <v>0</v>
      </c>
      <c r="AI520" s="130">
        <v>520</v>
      </c>
    </row>
    <row r="521" spans="34:35">
      <c r="AH521" s="130">
        <f t="shared" ca="1" si="15"/>
        <v>0</v>
      </c>
      <c r="AI521" s="130">
        <v>521</v>
      </c>
    </row>
    <row r="522" spans="34:35">
      <c r="AH522" s="130">
        <f t="shared" ca="1" si="15"/>
        <v>0</v>
      </c>
      <c r="AI522" s="130">
        <v>522</v>
      </c>
    </row>
    <row r="523" spans="34:35">
      <c r="AH523" s="130">
        <f t="shared" ca="1" si="15"/>
        <v>0</v>
      </c>
      <c r="AI523" s="130">
        <v>523</v>
      </c>
    </row>
    <row r="524" spans="34:35">
      <c r="AH524" s="130">
        <f t="shared" ca="1" si="15"/>
        <v>0</v>
      </c>
      <c r="AI524" s="130">
        <v>524</v>
      </c>
    </row>
    <row r="525" spans="34:35">
      <c r="AH525" s="130">
        <f t="shared" ca="1" si="15"/>
        <v>0</v>
      </c>
      <c r="AI525" s="130">
        <v>525</v>
      </c>
    </row>
    <row r="526" spans="34:35">
      <c r="AH526" s="130">
        <f t="shared" ca="1" si="15"/>
        <v>0</v>
      </c>
      <c r="AI526" s="130">
        <v>526</v>
      </c>
    </row>
    <row r="527" spans="34:35">
      <c r="AH527" s="130">
        <f t="shared" ca="1" si="15"/>
        <v>0</v>
      </c>
      <c r="AI527" s="130">
        <v>527</v>
      </c>
    </row>
    <row r="528" spans="34:35">
      <c r="AH528" s="130">
        <f t="shared" ca="1" si="15"/>
        <v>0</v>
      </c>
      <c r="AI528" s="130">
        <v>528</v>
      </c>
    </row>
    <row r="529" spans="34:35">
      <c r="AH529" s="130">
        <f t="shared" ca="1" si="15"/>
        <v>0</v>
      </c>
      <c r="AI529" s="130">
        <v>529</v>
      </c>
    </row>
    <row r="530" spans="34:35">
      <c r="AH530" s="130">
        <f t="shared" ca="1" si="15"/>
        <v>0</v>
      </c>
      <c r="AI530" s="130">
        <v>530</v>
      </c>
    </row>
    <row r="531" spans="34:35">
      <c r="AH531" s="130">
        <f t="shared" ca="1" si="15"/>
        <v>0</v>
      </c>
      <c r="AI531" s="130">
        <v>531</v>
      </c>
    </row>
    <row r="532" spans="34:35">
      <c r="AH532" s="130">
        <f t="shared" ca="1" si="15"/>
        <v>0</v>
      </c>
      <c r="AI532" s="130">
        <v>532</v>
      </c>
    </row>
    <row r="533" spans="34:35">
      <c r="AH533" s="130">
        <f t="shared" ca="1" si="15"/>
        <v>0</v>
      </c>
      <c r="AI533" s="130">
        <v>533</v>
      </c>
    </row>
    <row r="534" spans="34:35">
      <c r="AH534" s="130">
        <f t="shared" ca="1" si="15"/>
        <v>0</v>
      </c>
      <c r="AI534" s="130">
        <v>534</v>
      </c>
    </row>
    <row r="535" spans="34:35">
      <c r="AH535" s="130">
        <f t="shared" ca="1" si="15"/>
        <v>0</v>
      </c>
      <c r="AI535" s="130">
        <v>535</v>
      </c>
    </row>
    <row r="536" spans="34:35">
      <c r="AH536" s="130">
        <f t="shared" ca="1" si="15"/>
        <v>0</v>
      </c>
      <c r="AI536" s="130">
        <v>536</v>
      </c>
    </row>
    <row r="537" spans="34:35">
      <c r="AH537" s="130">
        <f t="shared" ca="1" si="15"/>
        <v>0</v>
      </c>
      <c r="AI537" s="130">
        <v>537</v>
      </c>
    </row>
    <row r="538" spans="34:35">
      <c r="AH538" s="130">
        <f t="shared" ca="1" si="15"/>
        <v>0</v>
      </c>
      <c r="AI538" s="130">
        <v>538</v>
      </c>
    </row>
    <row r="539" spans="34:35">
      <c r="AH539" s="130">
        <f t="shared" ca="1" si="15"/>
        <v>0</v>
      </c>
      <c r="AI539" s="130">
        <v>539</v>
      </c>
    </row>
    <row r="540" spans="34:35">
      <c r="AH540" s="130">
        <f t="shared" ca="1" si="15"/>
        <v>0</v>
      </c>
      <c r="AI540" s="130">
        <v>540</v>
      </c>
    </row>
    <row r="541" spans="34:35">
      <c r="AH541" s="130">
        <f t="shared" ca="1" si="15"/>
        <v>0</v>
      </c>
      <c r="AI541" s="130">
        <v>541</v>
      </c>
    </row>
    <row r="542" spans="34:35">
      <c r="AH542" s="130">
        <f t="shared" ca="1" si="15"/>
        <v>0</v>
      </c>
      <c r="AI542" s="130">
        <v>542</v>
      </c>
    </row>
    <row r="543" spans="34:35">
      <c r="AH543" s="130">
        <f t="shared" ca="1" si="15"/>
        <v>0</v>
      </c>
      <c r="AI543" s="130">
        <v>543</v>
      </c>
    </row>
    <row r="544" spans="34:35">
      <c r="AH544" s="130">
        <f t="shared" ca="1" si="15"/>
        <v>0</v>
      </c>
      <c r="AI544" s="130">
        <v>544</v>
      </c>
    </row>
    <row r="545" spans="34:35">
      <c r="AH545" s="130">
        <f t="shared" ca="1" si="15"/>
        <v>0</v>
      </c>
      <c r="AI545" s="130">
        <v>545</v>
      </c>
    </row>
    <row r="546" spans="34:35">
      <c r="AH546" s="130">
        <f t="shared" ca="1" si="15"/>
        <v>0</v>
      </c>
      <c r="AI546" s="130">
        <v>546</v>
      </c>
    </row>
    <row r="547" spans="34:35">
      <c r="AH547" s="130">
        <f t="shared" ca="1" si="15"/>
        <v>0</v>
      </c>
      <c r="AI547" s="130">
        <v>547</v>
      </c>
    </row>
    <row r="548" spans="34:35">
      <c r="AH548" s="130">
        <f t="shared" ca="1" si="15"/>
        <v>0</v>
      </c>
      <c r="AI548" s="130">
        <v>548</v>
      </c>
    </row>
    <row r="549" spans="34:35">
      <c r="AH549" s="130">
        <f t="shared" ca="1" si="15"/>
        <v>0</v>
      </c>
      <c r="AI549" s="130">
        <v>549</v>
      </c>
    </row>
    <row r="550" spans="34:35">
      <c r="AH550" s="130">
        <f t="shared" ca="1" si="15"/>
        <v>0</v>
      </c>
      <c r="AI550" s="130">
        <v>550</v>
      </c>
    </row>
    <row r="551" spans="34:35">
      <c r="AH551" s="130">
        <f t="shared" ca="1" si="15"/>
        <v>0</v>
      </c>
      <c r="AI551" s="130">
        <v>551</v>
      </c>
    </row>
    <row r="552" spans="34:35">
      <c r="AH552" s="130">
        <f t="shared" ca="1" si="15"/>
        <v>0</v>
      </c>
      <c r="AI552" s="130">
        <v>552</v>
      </c>
    </row>
    <row r="553" spans="34:35">
      <c r="AH553" s="130">
        <f t="shared" ca="1" si="15"/>
        <v>0</v>
      </c>
      <c r="AI553" s="130">
        <v>553</v>
      </c>
    </row>
    <row r="554" spans="34:35">
      <c r="AH554" s="130">
        <f t="shared" ca="1" si="15"/>
        <v>0</v>
      </c>
      <c r="AI554" s="130">
        <v>554</v>
      </c>
    </row>
    <row r="555" spans="34:35">
      <c r="AH555" s="130">
        <f t="shared" ca="1" si="15"/>
        <v>0</v>
      </c>
      <c r="AI555" s="130">
        <v>555</v>
      </c>
    </row>
    <row r="556" spans="34:35">
      <c r="AH556" s="130">
        <f t="shared" ca="1" si="15"/>
        <v>0</v>
      </c>
      <c r="AI556" s="130">
        <v>556</v>
      </c>
    </row>
    <row r="557" spans="34:35">
      <c r="AH557" s="130">
        <f t="shared" ca="1" si="15"/>
        <v>0</v>
      </c>
      <c r="AI557" s="130">
        <v>557</v>
      </c>
    </row>
    <row r="558" spans="34:35">
      <c r="AH558" s="130">
        <f t="shared" ca="1" si="15"/>
        <v>0</v>
      </c>
      <c r="AI558" s="130">
        <v>558</v>
      </c>
    </row>
    <row r="559" spans="34:35">
      <c r="AH559" s="130">
        <f t="shared" ca="1" si="15"/>
        <v>0</v>
      </c>
      <c r="AI559" s="130">
        <v>559</v>
      </c>
    </row>
    <row r="560" spans="34:35">
      <c r="AH560" s="130">
        <f t="shared" ca="1" si="15"/>
        <v>0</v>
      </c>
      <c r="AI560" s="130">
        <v>560</v>
      </c>
    </row>
    <row r="561" spans="34:35">
      <c r="AH561" s="130">
        <f t="shared" ca="1" si="15"/>
        <v>0</v>
      </c>
      <c r="AI561" s="130">
        <v>561</v>
      </c>
    </row>
    <row r="562" spans="34:35">
      <c r="AH562" s="130">
        <f t="shared" ca="1" si="15"/>
        <v>0</v>
      </c>
      <c r="AI562" s="130">
        <v>562</v>
      </c>
    </row>
    <row r="563" spans="34:35">
      <c r="AH563" s="130">
        <f t="shared" ca="1" si="15"/>
        <v>0</v>
      </c>
      <c r="AI563" s="130">
        <v>563</v>
      </c>
    </row>
    <row r="564" spans="34:35">
      <c r="AH564" s="130">
        <f t="shared" ca="1" si="15"/>
        <v>0</v>
      </c>
      <c r="AI564" s="130">
        <v>564</v>
      </c>
    </row>
    <row r="565" spans="34:35">
      <c r="AH565" s="130">
        <f t="shared" ca="1" si="15"/>
        <v>0</v>
      </c>
      <c r="AI565" s="130">
        <v>565</v>
      </c>
    </row>
    <row r="566" spans="34:35">
      <c r="AH566" s="130">
        <f t="shared" ca="1" si="15"/>
        <v>0</v>
      </c>
      <c r="AI566" s="130">
        <v>566</v>
      </c>
    </row>
    <row r="567" spans="34:35">
      <c r="AH567" s="130">
        <f t="shared" ca="1" si="15"/>
        <v>0</v>
      </c>
      <c r="AI567" s="130">
        <v>567</v>
      </c>
    </row>
    <row r="568" spans="34:35">
      <c r="AH568" s="130">
        <f t="shared" ca="1" si="15"/>
        <v>0</v>
      </c>
      <c r="AI568" s="130">
        <v>568</v>
      </c>
    </row>
    <row r="569" spans="34:35">
      <c r="AH569" s="130">
        <f t="shared" ca="1" si="15"/>
        <v>0</v>
      </c>
      <c r="AI569" s="130">
        <v>569</v>
      </c>
    </row>
    <row r="570" spans="34:35">
      <c r="AH570" s="130">
        <f t="shared" ca="1" si="15"/>
        <v>0</v>
      </c>
      <c r="AI570" s="130">
        <v>570</v>
      </c>
    </row>
    <row r="571" spans="34:35">
      <c r="AH571" s="130">
        <f t="shared" ca="1" si="15"/>
        <v>0</v>
      </c>
      <c r="AI571" s="130">
        <v>571</v>
      </c>
    </row>
    <row r="572" spans="34:35">
      <c r="AH572" s="130">
        <f t="shared" ca="1" si="15"/>
        <v>0</v>
      </c>
      <c r="AI572" s="130">
        <v>572</v>
      </c>
    </row>
    <row r="573" spans="34:35">
      <c r="AH573" s="130">
        <f t="shared" ca="1" si="15"/>
        <v>0</v>
      </c>
      <c r="AI573" s="130">
        <v>573</v>
      </c>
    </row>
    <row r="574" spans="34:35">
      <c r="AH574" s="130">
        <f t="shared" ca="1" si="15"/>
        <v>0</v>
      </c>
      <c r="AI574" s="130">
        <v>574</v>
      </c>
    </row>
    <row r="575" spans="34:35">
      <c r="AH575" s="130">
        <f t="shared" ca="1" si="15"/>
        <v>0</v>
      </c>
      <c r="AI575" s="130">
        <v>575</v>
      </c>
    </row>
    <row r="576" spans="34:35">
      <c r="AH576" s="130">
        <f t="shared" ca="1" si="15"/>
        <v>0</v>
      </c>
      <c r="AI576" s="130">
        <v>576</v>
      </c>
    </row>
    <row r="577" spans="34:35">
      <c r="AH577" s="130">
        <f t="shared" ca="1" si="15"/>
        <v>0</v>
      </c>
      <c r="AI577" s="130">
        <v>577</v>
      </c>
    </row>
    <row r="578" spans="34:35">
      <c r="AH578" s="130">
        <f t="shared" ca="1" si="15"/>
        <v>0</v>
      </c>
      <c r="AI578" s="130">
        <v>578</v>
      </c>
    </row>
    <row r="579" spans="34:35">
      <c r="AH579" s="130">
        <f t="shared" ca="1" si="15"/>
        <v>0</v>
      </c>
      <c r="AI579" s="130">
        <v>579</v>
      </c>
    </row>
    <row r="580" spans="34:35">
      <c r="AH580" s="130">
        <f t="shared" ca="1" si="15"/>
        <v>0</v>
      </c>
      <c r="AI580" s="130">
        <v>580</v>
      </c>
    </row>
    <row r="581" spans="34:35">
      <c r="AH581" s="130">
        <f t="shared" ca="1" si="15"/>
        <v>0</v>
      </c>
      <c r="AI581" s="130">
        <v>581</v>
      </c>
    </row>
    <row r="582" spans="34:35">
      <c r="AH582" s="130">
        <f t="shared" ref="AH582:AH645" ca="1" si="16">INDIRECT("'"&amp;$AD$7&amp;"'!"&amp;"B"&amp;ROW(B582))</f>
        <v>0</v>
      </c>
      <c r="AI582" s="130">
        <v>582</v>
      </c>
    </row>
    <row r="583" spans="34:35">
      <c r="AH583" s="130">
        <f t="shared" ca="1" si="16"/>
        <v>0</v>
      </c>
      <c r="AI583" s="130">
        <v>583</v>
      </c>
    </row>
    <row r="584" spans="34:35">
      <c r="AH584" s="130">
        <f t="shared" ca="1" si="16"/>
        <v>0</v>
      </c>
      <c r="AI584" s="130">
        <v>584</v>
      </c>
    </row>
    <row r="585" spans="34:35">
      <c r="AH585" s="130">
        <f t="shared" ca="1" si="16"/>
        <v>0</v>
      </c>
      <c r="AI585" s="130">
        <v>585</v>
      </c>
    </row>
    <row r="586" spans="34:35">
      <c r="AH586" s="130">
        <f t="shared" ca="1" si="16"/>
        <v>0</v>
      </c>
      <c r="AI586" s="130">
        <v>586</v>
      </c>
    </row>
    <row r="587" spans="34:35">
      <c r="AH587" s="130">
        <f t="shared" ca="1" si="16"/>
        <v>0</v>
      </c>
      <c r="AI587" s="130">
        <v>587</v>
      </c>
    </row>
    <row r="588" spans="34:35">
      <c r="AH588" s="130">
        <f t="shared" ca="1" si="16"/>
        <v>0</v>
      </c>
      <c r="AI588" s="130">
        <v>588</v>
      </c>
    </row>
    <row r="589" spans="34:35">
      <c r="AH589" s="130">
        <f t="shared" ca="1" si="16"/>
        <v>0</v>
      </c>
      <c r="AI589" s="130">
        <v>589</v>
      </c>
    </row>
    <row r="590" spans="34:35">
      <c r="AH590" s="130">
        <f t="shared" ca="1" si="16"/>
        <v>0</v>
      </c>
      <c r="AI590" s="130">
        <v>590</v>
      </c>
    </row>
    <row r="591" spans="34:35">
      <c r="AH591" s="130">
        <f t="shared" ca="1" si="16"/>
        <v>0</v>
      </c>
      <c r="AI591" s="130">
        <v>591</v>
      </c>
    </row>
    <row r="592" spans="34:35">
      <c r="AH592" s="130">
        <f t="shared" ca="1" si="16"/>
        <v>0</v>
      </c>
      <c r="AI592" s="130">
        <v>592</v>
      </c>
    </row>
    <row r="593" spans="34:35">
      <c r="AH593" s="130">
        <f t="shared" ca="1" si="16"/>
        <v>0</v>
      </c>
      <c r="AI593" s="130">
        <v>593</v>
      </c>
    </row>
    <row r="594" spans="34:35">
      <c r="AH594" s="130">
        <f t="shared" ca="1" si="16"/>
        <v>0</v>
      </c>
      <c r="AI594" s="130">
        <v>594</v>
      </c>
    </row>
    <row r="595" spans="34:35">
      <c r="AH595" s="130">
        <f t="shared" ca="1" si="16"/>
        <v>0</v>
      </c>
      <c r="AI595" s="130">
        <v>595</v>
      </c>
    </row>
    <row r="596" spans="34:35">
      <c r="AH596" s="130">
        <f t="shared" ca="1" si="16"/>
        <v>0</v>
      </c>
      <c r="AI596" s="130">
        <v>596</v>
      </c>
    </row>
    <row r="597" spans="34:35">
      <c r="AH597" s="130">
        <f t="shared" ca="1" si="16"/>
        <v>0</v>
      </c>
      <c r="AI597" s="130">
        <v>597</v>
      </c>
    </row>
    <row r="598" spans="34:35">
      <c r="AH598" s="130">
        <f t="shared" ca="1" si="16"/>
        <v>0</v>
      </c>
      <c r="AI598" s="130">
        <v>598</v>
      </c>
    </row>
    <row r="599" spans="34:35">
      <c r="AH599" s="130">
        <f t="shared" ca="1" si="16"/>
        <v>0</v>
      </c>
      <c r="AI599" s="130">
        <v>599</v>
      </c>
    </row>
    <row r="600" spans="34:35">
      <c r="AH600" s="130">
        <f t="shared" ca="1" si="16"/>
        <v>0</v>
      </c>
      <c r="AI600" s="130">
        <v>600</v>
      </c>
    </row>
    <row r="601" spans="34:35">
      <c r="AH601" s="130">
        <f t="shared" ca="1" si="16"/>
        <v>0</v>
      </c>
      <c r="AI601" s="130">
        <v>601</v>
      </c>
    </row>
    <row r="602" spans="34:35">
      <c r="AH602" s="130">
        <f t="shared" ca="1" si="16"/>
        <v>0</v>
      </c>
      <c r="AI602" s="130">
        <v>602</v>
      </c>
    </row>
    <row r="603" spans="34:35">
      <c r="AH603" s="130">
        <f t="shared" ca="1" si="16"/>
        <v>0</v>
      </c>
      <c r="AI603" s="130">
        <v>603</v>
      </c>
    </row>
    <row r="604" spans="34:35">
      <c r="AH604" s="130">
        <f t="shared" ca="1" si="16"/>
        <v>0</v>
      </c>
      <c r="AI604" s="130">
        <v>604</v>
      </c>
    </row>
    <row r="605" spans="34:35">
      <c r="AH605" s="130">
        <f t="shared" ca="1" si="16"/>
        <v>0</v>
      </c>
      <c r="AI605" s="130">
        <v>605</v>
      </c>
    </row>
    <row r="606" spans="34:35">
      <c r="AH606" s="130">
        <f t="shared" ca="1" si="16"/>
        <v>0</v>
      </c>
      <c r="AI606" s="130">
        <v>606</v>
      </c>
    </row>
    <row r="607" spans="34:35">
      <c r="AH607" s="130">
        <f t="shared" ca="1" si="16"/>
        <v>0</v>
      </c>
      <c r="AI607" s="130">
        <v>607</v>
      </c>
    </row>
    <row r="608" spans="34:35">
      <c r="AH608" s="130">
        <f t="shared" ca="1" si="16"/>
        <v>0</v>
      </c>
      <c r="AI608" s="130">
        <v>608</v>
      </c>
    </row>
    <row r="609" spans="34:35">
      <c r="AH609" s="130">
        <f t="shared" ca="1" si="16"/>
        <v>0</v>
      </c>
      <c r="AI609" s="130">
        <v>609</v>
      </c>
    </row>
    <row r="610" spans="34:35">
      <c r="AH610" s="130">
        <f t="shared" ca="1" si="16"/>
        <v>0</v>
      </c>
      <c r="AI610" s="130">
        <v>610</v>
      </c>
    </row>
    <row r="611" spans="34:35">
      <c r="AH611" s="130">
        <f t="shared" ca="1" si="16"/>
        <v>0</v>
      </c>
      <c r="AI611" s="130">
        <v>611</v>
      </c>
    </row>
    <row r="612" spans="34:35">
      <c r="AH612" s="130">
        <f t="shared" ca="1" si="16"/>
        <v>0</v>
      </c>
      <c r="AI612" s="130">
        <v>612</v>
      </c>
    </row>
    <row r="613" spans="34:35">
      <c r="AH613" s="130">
        <f t="shared" ca="1" si="16"/>
        <v>0</v>
      </c>
      <c r="AI613" s="130">
        <v>613</v>
      </c>
    </row>
    <row r="614" spans="34:35">
      <c r="AH614" s="130">
        <f t="shared" ca="1" si="16"/>
        <v>0</v>
      </c>
      <c r="AI614" s="130">
        <v>614</v>
      </c>
    </row>
    <row r="615" spans="34:35">
      <c r="AH615" s="130">
        <f t="shared" ca="1" si="16"/>
        <v>0</v>
      </c>
      <c r="AI615" s="130">
        <v>615</v>
      </c>
    </row>
    <row r="616" spans="34:35">
      <c r="AH616" s="130">
        <f t="shared" ca="1" si="16"/>
        <v>0</v>
      </c>
      <c r="AI616" s="130">
        <v>616</v>
      </c>
    </row>
    <row r="617" spans="34:35">
      <c r="AH617" s="130">
        <f t="shared" ca="1" si="16"/>
        <v>0</v>
      </c>
      <c r="AI617" s="130">
        <v>617</v>
      </c>
    </row>
    <row r="618" spans="34:35">
      <c r="AH618" s="130">
        <f t="shared" ca="1" si="16"/>
        <v>0</v>
      </c>
      <c r="AI618" s="130">
        <v>618</v>
      </c>
    </row>
    <row r="619" spans="34:35">
      <c r="AH619" s="130">
        <f t="shared" ca="1" si="16"/>
        <v>0</v>
      </c>
      <c r="AI619" s="130">
        <v>619</v>
      </c>
    </row>
    <row r="620" spans="34:35">
      <c r="AH620" s="130">
        <f t="shared" ca="1" si="16"/>
        <v>0</v>
      </c>
      <c r="AI620" s="130">
        <v>620</v>
      </c>
    </row>
    <row r="621" spans="34:35">
      <c r="AH621" s="130">
        <f t="shared" ca="1" si="16"/>
        <v>0</v>
      </c>
      <c r="AI621" s="130">
        <v>621</v>
      </c>
    </row>
    <row r="622" spans="34:35">
      <c r="AH622" s="130">
        <f t="shared" ca="1" si="16"/>
        <v>0</v>
      </c>
      <c r="AI622" s="130">
        <v>622</v>
      </c>
    </row>
    <row r="623" spans="34:35">
      <c r="AH623" s="130">
        <f t="shared" ca="1" si="16"/>
        <v>0</v>
      </c>
      <c r="AI623" s="130">
        <v>623</v>
      </c>
    </row>
    <row r="624" spans="34:35">
      <c r="AH624" s="130">
        <f t="shared" ca="1" si="16"/>
        <v>0</v>
      </c>
      <c r="AI624" s="130">
        <v>624</v>
      </c>
    </row>
    <row r="625" spans="34:35">
      <c r="AH625" s="130">
        <f t="shared" ca="1" si="16"/>
        <v>0</v>
      </c>
      <c r="AI625" s="130">
        <v>625</v>
      </c>
    </row>
    <row r="626" spans="34:35">
      <c r="AH626" s="130">
        <f t="shared" ca="1" si="16"/>
        <v>0</v>
      </c>
      <c r="AI626" s="130">
        <v>626</v>
      </c>
    </row>
    <row r="627" spans="34:35">
      <c r="AH627" s="130">
        <f t="shared" ca="1" si="16"/>
        <v>0</v>
      </c>
      <c r="AI627" s="130">
        <v>627</v>
      </c>
    </row>
    <row r="628" spans="34:35">
      <c r="AH628" s="130">
        <f t="shared" ca="1" si="16"/>
        <v>0</v>
      </c>
      <c r="AI628" s="130">
        <v>628</v>
      </c>
    </row>
    <row r="629" spans="34:35">
      <c r="AH629" s="130">
        <f t="shared" ca="1" si="16"/>
        <v>0</v>
      </c>
      <c r="AI629" s="130">
        <v>629</v>
      </c>
    </row>
    <row r="630" spans="34:35">
      <c r="AH630" s="130">
        <f t="shared" ca="1" si="16"/>
        <v>0</v>
      </c>
      <c r="AI630" s="130">
        <v>630</v>
      </c>
    </row>
    <row r="631" spans="34:35">
      <c r="AH631" s="130">
        <f t="shared" ca="1" si="16"/>
        <v>0</v>
      </c>
      <c r="AI631" s="130">
        <v>631</v>
      </c>
    </row>
    <row r="632" spans="34:35">
      <c r="AH632" s="130">
        <f t="shared" ca="1" si="16"/>
        <v>0</v>
      </c>
      <c r="AI632" s="130">
        <v>632</v>
      </c>
    </row>
    <row r="633" spans="34:35">
      <c r="AH633" s="130">
        <f t="shared" ca="1" si="16"/>
        <v>0</v>
      </c>
      <c r="AI633" s="130">
        <v>633</v>
      </c>
    </row>
    <row r="634" spans="34:35">
      <c r="AH634" s="130">
        <f t="shared" ca="1" si="16"/>
        <v>0</v>
      </c>
      <c r="AI634" s="130">
        <v>634</v>
      </c>
    </row>
    <row r="635" spans="34:35">
      <c r="AH635" s="130">
        <f t="shared" ca="1" si="16"/>
        <v>0</v>
      </c>
      <c r="AI635" s="130">
        <v>635</v>
      </c>
    </row>
    <row r="636" spans="34:35">
      <c r="AH636" s="130">
        <f t="shared" ca="1" si="16"/>
        <v>0</v>
      </c>
      <c r="AI636" s="130">
        <v>636</v>
      </c>
    </row>
    <row r="637" spans="34:35">
      <c r="AH637" s="130">
        <f t="shared" ca="1" si="16"/>
        <v>0</v>
      </c>
      <c r="AI637" s="130">
        <v>637</v>
      </c>
    </row>
    <row r="638" spans="34:35">
      <c r="AH638" s="130">
        <f t="shared" ca="1" si="16"/>
        <v>0</v>
      </c>
      <c r="AI638" s="130">
        <v>638</v>
      </c>
    </row>
    <row r="639" spans="34:35">
      <c r="AH639" s="130">
        <f t="shared" ca="1" si="16"/>
        <v>0</v>
      </c>
      <c r="AI639" s="130">
        <v>639</v>
      </c>
    </row>
    <row r="640" spans="34:35">
      <c r="AH640" s="130">
        <f t="shared" ca="1" si="16"/>
        <v>0</v>
      </c>
      <c r="AI640" s="130">
        <v>640</v>
      </c>
    </row>
    <row r="641" spans="34:35">
      <c r="AH641" s="130">
        <f t="shared" ca="1" si="16"/>
        <v>0</v>
      </c>
      <c r="AI641" s="130">
        <v>641</v>
      </c>
    </row>
    <row r="642" spans="34:35">
      <c r="AH642" s="130">
        <f t="shared" ca="1" si="16"/>
        <v>0</v>
      </c>
      <c r="AI642" s="130">
        <v>642</v>
      </c>
    </row>
    <row r="643" spans="34:35">
      <c r="AH643" s="130">
        <f t="shared" ca="1" si="16"/>
        <v>0</v>
      </c>
      <c r="AI643" s="130">
        <v>643</v>
      </c>
    </row>
    <row r="644" spans="34:35">
      <c r="AH644" s="130">
        <f t="shared" ca="1" si="16"/>
        <v>0</v>
      </c>
      <c r="AI644" s="130">
        <v>644</v>
      </c>
    </row>
    <row r="645" spans="34:35">
      <c r="AH645" s="130">
        <f t="shared" ca="1" si="16"/>
        <v>0</v>
      </c>
      <c r="AI645" s="130">
        <v>645</v>
      </c>
    </row>
    <row r="646" spans="34:35">
      <c r="AH646" s="130">
        <f t="shared" ref="AH646:AH709" ca="1" si="17">INDIRECT("'"&amp;$AD$7&amp;"'!"&amp;"B"&amp;ROW(B646))</f>
        <v>0</v>
      </c>
      <c r="AI646" s="130">
        <v>646</v>
      </c>
    </row>
    <row r="647" spans="34:35">
      <c r="AH647" s="130">
        <f t="shared" ca="1" si="17"/>
        <v>0</v>
      </c>
      <c r="AI647" s="130">
        <v>647</v>
      </c>
    </row>
    <row r="648" spans="34:35">
      <c r="AH648" s="130">
        <f t="shared" ca="1" si="17"/>
        <v>0</v>
      </c>
      <c r="AI648" s="130">
        <v>648</v>
      </c>
    </row>
    <row r="649" spans="34:35">
      <c r="AH649" s="130">
        <f t="shared" ca="1" si="17"/>
        <v>0</v>
      </c>
      <c r="AI649" s="130">
        <v>649</v>
      </c>
    </row>
    <row r="650" spans="34:35">
      <c r="AH650" s="130">
        <f t="shared" ca="1" si="17"/>
        <v>0</v>
      </c>
      <c r="AI650" s="130">
        <v>650</v>
      </c>
    </row>
    <row r="651" spans="34:35">
      <c r="AH651" s="130">
        <f t="shared" ca="1" si="17"/>
        <v>0</v>
      </c>
      <c r="AI651" s="130">
        <v>651</v>
      </c>
    </row>
    <row r="652" spans="34:35">
      <c r="AH652" s="130">
        <f t="shared" ca="1" si="17"/>
        <v>0</v>
      </c>
      <c r="AI652" s="130">
        <v>652</v>
      </c>
    </row>
    <row r="653" spans="34:35">
      <c r="AH653" s="130">
        <f t="shared" ca="1" si="17"/>
        <v>0</v>
      </c>
      <c r="AI653" s="130">
        <v>653</v>
      </c>
    </row>
    <row r="654" spans="34:35">
      <c r="AH654" s="130">
        <f t="shared" ca="1" si="17"/>
        <v>0</v>
      </c>
      <c r="AI654" s="130">
        <v>654</v>
      </c>
    </row>
    <row r="655" spans="34:35">
      <c r="AH655" s="130">
        <f t="shared" ca="1" si="17"/>
        <v>0</v>
      </c>
      <c r="AI655" s="130">
        <v>655</v>
      </c>
    </row>
    <row r="656" spans="34:35">
      <c r="AH656" s="130">
        <f t="shared" ca="1" si="17"/>
        <v>0</v>
      </c>
      <c r="AI656" s="130">
        <v>656</v>
      </c>
    </row>
    <row r="657" spans="34:35">
      <c r="AH657" s="130">
        <f t="shared" ca="1" si="17"/>
        <v>0</v>
      </c>
      <c r="AI657" s="130">
        <v>657</v>
      </c>
    </row>
    <row r="658" spans="34:35">
      <c r="AH658" s="130">
        <f t="shared" ca="1" si="17"/>
        <v>0</v>
      </c>
      <c r="AI658" s="130">
        <v>658</v>
      </c>
    </row>
    <row r="659" spans="34:35">
      <c r="AH659" s="130">
        <f t="shared" ca="1" si="17"/>
        <v>0</v>
      </c>
      <c r="AI659" s="130">
        <v>659</v>
      </c>
    </row>
    <row r="660" spans="34:35">
      <c r="AH660" s="130">
        <f t="shared" ca="1" si="17"/>
        <v>0</v>
      </c>
      <c r="AI660" s="130">
        <v>660</v>
      </c>
    </row>
    <row r="661" spans="34:35">
      <c r="AH661" s="130">
        <f t="shared" ca="1" si="17"/>
        <v>0</v>
      </c>
      <c r="AI661" s="130">
        <v>661</v>
      </c>
    </row>
    <row r="662" spans="34:35">
      <c r="AH662" s="130">
        <f t="shared" ca="1" si="17"/>
        <v>0</v>
      </c>
      <c r="AI662" s="130">
        <v>662</v>
      </c>
    </row>
    <row r="663" spans="34:35">
      <c r="AH663" s="130">
        <f t="shared" ca="1" si="17"/>
        <v>0</v>
      </c>
      <c r="AI663" s="130">
        <v>663</v>
      </c>
    </row>
    <row r="664" spans="34:35">
      <c r="AH664" s="130">
        <f t="shared" ca="1" si="17"/>
        <v>0</v>
      </c>
      <c r="AI664" s="130">
        <v>664</v>
      </c>
    </row>
    <row r="665" spans="34:35">
      <c r="AH665" s="130">
        <f t="shared" ca="1" si="17"/>
        <v>0</v>
      </c>
      <c r="AI665" s="130">
        <v>665</v>
      </c>
    </row>
    <row r="666" spans="34:35">
      <c r="AH666" s="130">
        <f t="shared" ca="1" si="17"/>
        <v>0</v>
      </c>
      <c r="AI666" s="130">
        <v>666</v>
      </c>
    </row>
    <row r="667" spans="34:35">
      <c r="AH667" s="130">
        <f t="shared" ca="1" si="17"/>
        <v>0</v>
      </c>
      <c r="AI667" s="130">
        <v>667</v>
      </c>
    </row>
    <row r="668" spans="34:35">
      <c r="AH668" s="130">
        <f t="shared" ca="1" si="17"/>
        <v>0</v>
      </c>
      <c r="AI668" s="130">
        <v>668</v>
      </c>
    </row>
    <row r="669" spans="34:35">
      <c r="AH669" s="130">
        <f t="shared" ca="1" si="17"/>
        <v>0</v>
      </c>
      <c r="AI669" s="130">
        <v>669</v>
      </c>
    </row>
    <row r="670" spans="34:35">
      <c r="AH670" s="130">
        <f t="shared" ca="1" si="17"/>
        <v>0</v>
      </c>
      <c r="AI670" s="130">
        <v>670</v>
      </c>
    </row>
    <row r="671" spans="34:35">
      <c r="AH671" s="130">
        <f t="shared" ca="1" si="17"/>
        <v>0</v>
      </c>
      <c r="AI671" s="130">
        <v>671</v>
      </c>
    </row>
    <row r="672" spans="34:35">
      <c r="AH672" s="130">
        <f t="shared" ca="1" si="17"/>
        <v>0</v>
      </c>
      <c r="AI672" s="130">
        <v>672</v>
      </c>
    </row>
    <row r="673" spans="34:35">
      <c r="AH673" s="130">
        <f t="shared" ca="1" si="17"/>
        <v>0</v>
      </c>
      <c r="AI673" s="130">
        <v>673</v>
      </c>
    </row>
    <row r="674" spans="34:35">
      <c r="AH674" s="130">
        <f t="shared" ca="1" si="17"/>
        <v>0</v>
      </c>
      <c r="AI674" s="130">
        <v>674</v>
      </c>
    </row>
    <row r="675" spans="34:35">
      <c r="AH675" s="130">
        <f t="shared" ca="1" si="17"/>
        <v>0</v>
      </c>
      <c r="AI675" s="130">
        <v>675</v>
      </c>
    </row>
    <row r="676" spans="34:35">
      <c r="AH676" s="130">
        <f t="shared" ca="1" si="17"/>
        <v>0</v>
      </c>
      <c r="AI676" s="130">
        <v>676</v>
      </c>
    </row>
    <row r="677" spans="34:35">
      <c r="AH677" s="130">
        <f t="shared" ca="1" si="17"/>
        <v>0</v>
      </c>
      <c r="AI677" s="130">
        <v>677</v>
      </c>
    </row>
    <row r="678" spans="34:35">
      <c r="AH678" s="130">
        <f t="shared" ca="1" si="17"/>
        <v>0</v>
      </c>
      <c r="AI678" s="130">
        <v>678</v>
      </c>
    </row>
    <row r="679" spans="34:35">
      <c r="AH679" s="130">
        <f t="shared" ca="1" si="17"/>
        <v>0</v>
      </c>
      <c r="AI679" s="130">
        <v>679</v>
      </c>
    </row>
    <row r="680" spans="34:35">
      <c r="AH680" s="130">
        <f t="shared" ca="1" si="17"/>
        <v>0</v>
      </c>
      <c r="AI680" s="130">
        <v>680</v>
      </c>
    </row>
    <row r="681" spans="34:35">
      <c r="AH681" s="130">
        <f t="shared" ca="1" si="17"/>
        <v>0</v>
      </c>
      <c r="AI681" s="130">
        <v>681</v>
      </c>
    </row>
    <row r="682" spans="34:35">
      <c r="AH682" s="130">
        <f t="shared" ca="1" si="17"/>
        <v>0</v>
      </c>
      <c r="AI682" s="130">
        <v>682</v>
      </c>
    </row>
    <row r="683" spans="34:35">
      <c r="AH683" s="130">
        <f t="shared" ca="1" si="17"/>
        <v>0</v>
      </c>
      <c r="AI683" s="130">
        <v>683</v>
      </c>
    </row>
    <row r="684" spans="34:35">
      <c r="AH684" s="130">
        <f t="shared" ca="1" si="17"/>
        <v>0</v>
      </c>
      <c r="AI684" s="130">
        <v>684</v>
      </c>
    </row>
    <row r="685" spans="34:35">
      <c r="AH685" s="130">
        <f t="shared" ca="1" si="17"/>
        <v>0</v>
      </c>
      <c r="AI685" s="130">
        <v>685</v>
      </c>
    </row>
    <row r="686" spans="34:35">
      <c r="AH686" s="130">
        <f t="shared" ca="1" si="17"/>
        <v>0</v>
      </c>
      <c r="AI686" s="130">
        <v>686</v>
      </c>
    </row>
    <row r="687" spans="34:35">
      <c r="AH687" s="130">
        <f t="shared" ca="1" si="17"/>
        <v>0</v>
      </c>
      <c r="AI687" s="130">
        <v>687</v>
      </c>
    </row>
    <row r="688" spans="34:35">
      <c r="AH688" s="130">
        <f t="shared" ca="1" si="17"/>
        <v>0</v>
      </c>
      <c r="AI688" s="130">
        <v>688</v>
      </c>
    </row>
    <row r="689" spans="34:35">
      <c r="AH689" s="130">
        <f t="shared" ca="1" si="17"/>
        <v>0</v>
      </c>
      <c r="AI689" s="130">
        <v>689</v>
      </c>
    </row>
    <row r="690" spans="34:35">
      <c r="AH690" s="130">
        <f t="shared" ca="1" si="17"/>
        <v>0</v>
      </c>
      <c r="AI690" s="130">
        <v>690</v>
      </c>
    </row>
    <row r="691" spans="34:35">
      <c r="AH691" s="130">
        <f t="shared" ca="1" si="17"/>
        <v>0</v>
      </c>
      <c r="AI691" s="130">
        <v>691</v>
      </c>
    </row>
    <row r="692" spans="34:35">
      <c r="AH692" s="130">
        <f t="shared" ca="1" si="17"/>
        <v>0</v>
      </c>
      <c r="AI692" s="130">
        <v>692</v>
      </c>
    </row>
    <row r="693" spans="34:35">
      <c r="AH693" s="130">
        <f t="shared" ca="1" si="17"/>
        <v>0</v>
      </c>
      <c r="AI693" s="130">
        <v>693</v>
      </c>
    </row>
    <row r="694" spans="34:35">
      <c r="AH694" s="130">
        <f t="shared" ca="1" si="17"/>
        <v>0</v>
      </c>
      <c r="AI694" s="130">
        <v>694</v>
      </c>
    </row>
    <row r="695" spans="34:35">
      <c r="AH695" s="130">
        <f t="shared" ca="1" si="17"/>
        <v>0</v>
      </c>
      <c r="AI695" s="130">
        <v>695</v>
      </c>
    </row>
    <row r="696" spans="34:35">
      <c r="AH696" s="130">
        <f t="shared" ca="1" si="17"/>
        <v>0</v>
      </c>
      <c r="AI696" s="130">
        <v>696</v>
      </c>
    </row>
    <row r="697" spans="34:35">
      <c r="AH697" s="130">
        <f t="shared" ca="1" si="17"/>
        <v>0</v>
      </c>
      <c r="AI697" s="130">
        <v>697</v>
      </c>
    </row>
    <row r="698" spans="34:35">
      <c r="AH698" s="130">
        <f t="shared" ca="1" si="17"/>
        <v>0</v>
      </c>
      <c r="AI698" s="130">
        <v>698</v>
      </c>
    </row>
    <row r="699" spans="34:35">
      <c r="AH699" s="130">
        <f t="shared" ca="1" si="17"/>
        <v>0</v>
      </c>
      <c r="AI699" s="130">
        <v>699</v>
      </c>
    </row>
    <row r="700" spans="34:35">
      <c r="AH700" s="130">
        <f t="shared" ca="1" si="17"/>
        <v>0</v>
      </c>
      <c r="AI700" s="130">
        <v>700</v>
      </c>
    </row>
    <row r="701" spans="34:35">
      <c r="AH701" s="130">
        <f t="shared" ca="1" si="17"/>
        <v>0</v>
      </c>
      <c r="AI701" s="130">
        <v>701</v>
      </c>
    </row>
    <row r="702" spans="34:35">
      <c r="AH702" s="130">
        <f t="shared" ca="1" si="17"/>
        <v>0</v>
      </c>
      <c r="AI702" s="130">
        <v>702</v>
      </c>
    </row>
    <row r="703" spans="34:35">
      <c r="AH703" s="130">
        <f t="shared" ca="1" si="17"/>
        <v>0</v>
      </c>
      <c r="AI703" s="130">
        <v>703</v>
      </c>
    </row>
    <row r="704" spans="34:35">
      <c r="AH704" s="130">
        <f t="shared" ca="1" si="17"/>
        <v>0</v>
      </c>
      <c r="AI704" s="130">
        <v>704</v>
      </c>
    </row>
    <row r="705" spans="34:35">
      <c r="AH705" s="130">
        <f t="shared" ca="1" si="17"/>
        <v>0</v>
      </c>
      <c r="AI705" s="130">
        <v>705</v>
      </c>
    </row>
    <row r="706" spans="34:35">
      <c r="AH706" s="130">
        <f t="shared" ca="1" si="17"/>
        <v>0</v>
      </c>
      <c r="AI706" s="130">
        <v>706</v>
      </c>
    </row>
    <row r="707" spans="34:35">
      <c r="AH707" s="130">
        <f t="shared" ca="1" si="17"/>
        <v>0</v>
      </c>
      <c r="AI707" s="130">
        <v>707</v>
      </c>
    </row>
    <row r="708" spans="34:35">
      <c r="AH708" s="130">
        <f t="shared" ca="1" si="17"/>
        <v>0</v>
      </c>
      <c r="AI708" s="130">
        <v>708</v>
      </c>
    </row>
    <row r="709" spans="34:35">
      <c r="AH709" s="130">
        <f t="shared" ca="1" si="17"/>
        <v>0</v>
      </c>
      <c r="AI709" s="130">
        <v>709</v>
      </c>
    </row>
    <row r="710" spans="34:35">
      <c r="AH710" s="130">
        <f t="shared" ref="AH710:AH773" ca="1" si="18">INDIRECT("'"&amp;$AD$7&amp;"'!"&amp;"B"&amp;ROW(B710))</f>
        <v>0</v>
      </c>
      <c r="AI710" s="130">
        <v>710</v>
      </c>
    </row>
    <row r="711" spans="34:35">
      <c r="AH711" s="130">
        <f t="shared" ca="1" si="18"/>
        <v>0</v>
      </c>
      <c r="AI711" s="130">
        <v>711</v>
      </c>
    </row>
    <row r="712" spans="34:35">
      <c r="AH712" s="130">
        <f t="shared" ca="1" si="18"/>
        <v>0</v>
      </c>
      <c r="AI712" s="130">
        <v>712</v>
      </c>
    </row>
    <row r="713" spans="34:35">
      <c r="AH713" s="130">
        <f t="shared" ca="1" si="18"/>
        <v>0</v>
      </c>
      <c r="AI713" s="130">
        <v>713</v>
      </c>
    </row>
    <row r="714" spans="34:35">
      <c r="AH714" s="130">
        <f t="shared" ca="1" si="18"/>
        <v>0</v>
      </c>
      <c r="AI714" s="130">
        <v>714</v>
      </c>
    </row>
    <row r="715" spans="34:35">
      <c r="AH715" s="130">
        <f t="shared" ca="1" si="18"/>
        <v>0</v>
      </c>
      <c r="AI715" s="130">
        <v>715</v>
      </c>
    </row>
    <row r="716" spans="34:35">
      <c r="AH716" s="130">
        <f t="shared" ca="1" si="18"/>
        <v>0</v>
      </c>
      <c r="AI716" s="130">
        <v>716</v>
      </c>
    </row>
    <row r="717" spans="34:35">
      <c r="AH717" s="130">
        <f t="shared" ca="1" si="18"/>
        <v>0</v>
      </c>
      <c r="AI717" s="130">
        <v>717</v>
      </c>
    </row>
    <row r="718" spans="34:35">
      <c r="AH718" s="130">
        <f t="shared" ca="1" si="18"/>
        <v>0</v>
      </c>
      <c r="AI718" s="130">
        <v>718</v>
      </c>
    </row>
    <row r="719" spans="34:35">
      <c r="AH719" s="130">
        <f t="shared" ca="1" si="18"/>
        <v>0</v>
      </c>
      <c r="AI719" s="130">
        <v>719</v>
      </c>
    </row>
    <row r="720" spans="34:35">
      <c r="AH720" s="130">
        <f t="shared" ca="1" si="18"/>
        <v>0</v>
      </c>
      <c r="AI720" s="130">
        <v>720</v>
      </c>
    </row>
    <row r="721" spans="34:35">
      <c r="AH721" s="130">
        <f t="shared" ca="1" si="18"/>
        <v>0</v>
      </c>
      <c r="AI721" s="130">
        <v>721</v>
      </c>
    </row>
    <row r="722" spans="34:35">
      <c r="AH722" s="130">
        <f t="shared" ca="1" si="18"/>
        <v>0</v>
      </c>
      <c r="AI722" s="130">
        <v>722</v>
      </c>
    </row>
    <row r="723" spans="34:35">
      <c r="AH723" s="130">
        <f t="shared" ca="1" si="18"/>
        <v>0</v>
      </c>
      <c r="AI723" s="130">
        <v>723</v>
      </c>
    </row>
    <row r="724" spans="34:35">
      <c r="AH724" s="130">
        <f t="shared" ca="1" si="18"/>
        <v>0</v>
      </c>
      <c r="AI724" s="130">
        <v>724</v>
      </c>
    </row>
    <row r="725" spans="34:35">
      <c r="AH725" s="130">
        <f t="shared" ca="1" si="18"/>
        <v>0</v>
      </c>
      <c r="AI725" s="130">
        <v>725</v>
      </c>
    </row>
    <row r="726" spans="34:35">
      <c r="AH726" s="130">
        <f t="shared" ca="1" si="18"/>
        <v>0</v>
      </c>
      <c r="AI726" s="130">
        <v>726</v>
      </c>
    </row>
    <row r="727" spans="34:35">
      <c r="AH727" s="130">
        <f t="shared" ca="1" si="18"/>
        <v>0</v>
      </c>
      <c r="AI727" s="130">
        <v>727</v>
      </c>
    </row>
    <row r="728" spans="34:35">
      <c r="AH728" s="130">
        <f t="shared" ca="1" si="18"/>
        <v>0</v>
      </c>
      <c r="AI728" s="130">
        <v>728</v>
      </c>
    </row>
    <row r="729" spans="34:35">
      <c r="AH729" s="130">
        <f t="shared" ca="1" si="18"/>
        <v>0</v>
      </c>
      <c r="AI729" s="130">
        <v>729</v>
      </c>
    </row>
    <row r="730" spans="34:35">
      <c r="AH730" s="130">
        <f t="shared" ca="1" si="18"/>
        <v>0</v>
      </c>
      <c r="AI730" s="130">
        <v>730</v>
      </c>
    </row>
    <row r="731" spans="34:35">
      <c r="AH731" s="130">
        <f t="shared" ca="1" si="18"/>
        <v>0</v>
      </c>
      <c r="AI731" s="130">
        <v>731</v>
      </c>
    </row>
    <row r="732" spans="34:35">
      <c r="AH732" s="130">
        <f t="shared" ca="1" si="18"/>
        <v>0</v>
      </c>
      <c r="AI732" s="130">
        <v>732</v>
      </c>
    </row>
    <row r="733" spans="34:35">
      <c r="AH733" s="130">
        <f t="shared" ca="1" si="18"/>
        <v>0</v>
      </c>
      <c r="AI733" s="130">
        <v>733</v>
      </c>
    </row>
    <row r="734" spans="34:35">
      <c r="AH734" s="130">
        <f t="shared" ca="1" si="18"/>
        <v>0</v>
      </c>
      <c r="AI734" s="130">
        <v>734</v>
      </c>
    </row>
    <row r="735" spans="34:35">
      <c r="AH735" s="130">
        <f t="shared" ca="1" si="18"/>
        <v>0</v>
      </c>
      <c r="AI735" s="130">
        <v>735</v>
      </c>
    </row>
    <row r="736" spans="34:35">
      <c r="AH736" s="130">
        <f t="shared" ca="1" si="18"/>
        <v>0</v>
      </c>
      <c r="AI736" s="130">
        <v>736</v>
      </c>
    </row>
    <row r="737" spans="34:35">
      <c r="AH737" s="130">
        <f t="shared" ca="1" si="18"/>
        <v>0</v>
      </c>
      <c r="AI737" s="130">
        <v>737</v>
      </c>
    </row>
    <row r="738" spans="34:35">
      <c r="AH738" s="130">
        <f t="shared" ca="1" si="18"/>
        <v>0</v>
      </c>
      <c r="AI738" s="130">
        <v>738</v>
      </c>
    </row>
    <row r="739" spans="34:35">
      <c r="AH739" s="130">
        <f t="shared" ca="1" si="18"/>
        <v>0</v>
      </c>
      <c r="AI739" s="130">
        <v>739</v>
      </c>
    </row>
    <row r="740" spans="34:35">
      <c r="AH740" s="130">
        <f t="shared" ca="1" si="18"/>
        <v>0</v>
      </c>
      <c r="AI740" s="130">
        <v>740</v>
      </c>
    </row>
    <row r="741" spans="34:35">
      <c r="AH741" s="130">
        <f t="shared" ca="1" si="18"/>
        <v>0</v>
      </c>
      <c r="AI741" s="130">
        <v>741</v>
      </c>
    </row>
    <row r="742" spans="34:35">
      <c r="AH742" s="130">
        <f t="shared" ca="1" si="18"/>
        <v>0</v>
      </c>
      <c r="AI742" s="130">
        <v>742</v>
      </c>
    </row>
    <row r="743" spans="34:35">
      <c r="AH743" s="130">
        <f t="shared" ca="1" si="18"/>
        <v>0</v>
      </c>
      <c r="AI743" s="130">
        <v>743</v>
      </c>
    </row>
    <row r="744" spans="34:35">
      <c r="AH744" s="130">
        <f t="shared" ca="1" si="18"/>
        <v>0</v>
      </c>
      <c r="AI744" s="130">
        <v>744</v>
      </c>
    </row>
    <row r="745" spans="34:35">
      <c r="AH745" s="130">
        <f t="shared" ca="1" si="18"/>
        <v>0</v>
      </c>
      <c r="AI745" s="130">
        <v>745</v>
      </c>
    </row>
    <row r="746" spans="34:35">
      <c r="AH746" s="130">
        <f t="shared" ca="1" si="18"/>
        <v>0</v>
      </c>
      <c r="AI746" s="130">
        <v>746</v>
      </c>
    </row>
    <row r="747" spans="34:35">
      <c r="AH747" s="130">
        <f t="shared" ca="1" si="18"/>
        <v>0</v>
      </c>
      <c r="AI747" s="130">
        <v>747</v>
      </c>
    </row>
    <row r="748" spans="34:35">
      <c r="AH748" s="130">
        <f t="shared" ca="1" si="18"/>
        <v>0</v>
      </c>
      <c r="AI748" s="130">
        <v>748</v>
      </c>
    </row>
    <row r="749" spans="34:35">
      <c r="AH749" s="130">
        <f t="shared" ca="1" si="18"/>
        <v>0</v>
      </c>
      <c r="AI749" s="130">
        <v>749</v>
      </c>
    </row>
    <row r="750" spans="34:35">
      <c r="AH750" s="130">
        <f t="shared" ca="1" si="18"/>
        <v>0</v>
      </c>
      <c r="AI750" s="130">
        <v>750</v>
      </c>
    </row>
    <row r="751" spans="34:35">
      <c r="AH751" s="130">
        <f t="shared" ca="1" si="18"/>
        <v>0</v>
      </c>
      <c r="AI751" s="130">
        <v>751</v>
      </c>
    </row>
    <row r="752" spans="34:35">
      <c r="AH752" s="130">
        <f t="shared" ca="1" si="18"/>
        <v>0</v>
      </c>
      <c r="AI752" s="130">
        <v>752</v>
      </c>
    </row>
    <row r="753" spans="34:35">
      <c r="AH753" s="130">
        <f t="shared" ca="1" si="18"/>
        <v>0</v>
      </c>
      <c r="AI753" s="130">
        <v>753</v>
      </c>
    </row>
    <row r="754" spans="34:35">
      <c r="AH754" s="130">
        <f t="shared" ca="1" si="18"/>
        <v>0</v>
      </c>
      <c r="AI754" s="130">
        <v>754</v>
      </c>
    </row>
    <row r="755" spans="34:35">
      <c r="AH755" s="130">
        <f t="shared" ca="1" si="18"/>
        <v>0</v>
      </c>
      <c r="AI755" s="130">
        <v>755</v>
      </c>
    </row>
    <row r="756" spans="34:35">
      <c r="AH756" s="130">
        <f t="shared" ca="1" si="18"/>
        <v>0</v>
      </c>
      <c r="AI756" s="130">
        <v>756</v>
      </c>
    </row>
    <row r="757" spans="34:35">
      <c r="AH757" s="130">
        <f t="shared" ca="1" si="18"/>
        <v>0</v>
      </c>
      <c r="AI757" s="130">
        <v>757</v>
      </c>
    </row>
    <row r="758" spans="34:35">
      <c r="AH758" s="130">
        <f t="shared" ca="1" si="18"/>
        <v>0</v>
      </c>
      <c r="AI758" s="130">
        <v>758</v>
      </c>
    </row>
    <row r="759" spans="34:35">
      <c r="AH759" s="130">
        <f t="shared" ca="1" si="18"/>
        <v>0</v>
      </c>
      <c r="AI759" s="130">
        <v>759</v>
      </c>
    </row>
    <row r="760" spans="34:35">
      <c r="AH760" s="130">
        <f t="shared" ca="1" si="18"/>
        <v>0</v>
      </c>
      <c r="AI760" s="130">
        <v>760</v>
      </c>
    </row>
    <row r="761" spans="34:35">
      <c r="AH761" s="130">
        <f t="shared" ca="1" si="18"/>
        <v>0</v>
      </c>
      <c r="AI761" s="130">
        <v>761</v>
      </c>
    </row>
    <row r="762" spans="34:35">
      <c r="AH762" s="130">
        <f t="shared" ca="1" si="18"/>
        <v>0</v>
      </c>
      <c r="AI762" s="130">
        <v>762</v>
      </c>
    </row>
    <row r="763" spans="34:35">
      <c r="AH763" s="130">
        <f t="shared" ca="1" si="18"/>
        <v>0</v>
      </c>
      <c r="AI763" s="130">
        <v>763</v>
      </c>
    </row>
    <row r="764" spans="34:35">
      <c r="AH764" s="130">
        <f t="shared" ca="1" si="18"/>
        <v>0</v>
      </c>
      <c r="AI764" s="130">
        <v>764</v>
      </c>
    </row>
    <row r="765" spans="34:35">
      <c r="AH765" s="130">
        <f t="shared" ca="1" si="18"/>
        <v>0</v>
      </c>
      <c r="AI765" s="130">
        <v>765</v>
      </c>
    </row>
    <row r="766" spans="34:35">
      <c r="AH766" s="130">
        <f t="shared" ca="1" si="18"/>
        <v>0</v>
      </c>
      <c r="AI766" s="130">
        <v>766</v>
      </c>
    </row>
    <row r="767" spans="34:35">
      <c r="AH767" s="130">
        <f t="shared" ca="1" si="18"/>
        <v>0</v>
      </c>
      <c r="AI767" s="130">
        <v>767</v>
      </c>
    </row>
    <row r="768" spans="34:35">
      <c r="AH768" s="130">
        <f t="shared" ca="1" si="18"/>
        <v>0</v>
      </c>
      <c r="AI768" s="130">
        <v>768</v>
      </c>
    </row>
    <row r="769" spans="34:35">
      <c r="AH769" s="130">
        <f t="shared" ca="1" si="18"/>
        <v>0</v>
      </c>
      <c r="AI769" s="130">
        <v>769</v>
      </c>
    </row>
    <row r="770" spans="34:35">
      <c r="AH770" s="130">
        <f t="shared" ca="1" si="18"/>
        <v>0</v>
      </c>
      <c r="AI770" s="130">
        <v>770</v>
      </c>
    </row>
    <row r="771" spans="34:35">
      <c r="AH771" s="130">
        <f t="shared" ca="1" si="18"/>
        <v>0</v>
      </c>
      <c r="AI771" s="130">
        <v>771</v>
      </c>
    </row>
    <row r="772" spans="34:35">
      <c r="AH772" s="130">
        <f t="shared" ca="1" si="18"/>
        <v>0</v>
      </c>
      <c r="AI772" s="130">
        <v>772</v>
      </c>
    </row>
    <row r="773" spans="34:35">
      <c r="AH773" s="130">
        <f t="shared" ca="1" si="18"/>
        <v>0</v>
      </c>
      <c r="AI773" s="130">
        <v>773</v>
      </c>
    </row>
    <row r="774" spans="34:35">
      <c r="AH774" s="130">
        <f t="shared" ref="AH774:AH837" ca="1" si="19">INDIRECT("'"&amp;$AD$7&amp;"'!"&amp;"B"&amp;ROW(B774))</f>
        <v>0</v>
      </c>
      <c r="AI774" s="130">
        <v>774</v>
      </c>
    </row>
    <row r="775" spans="34:35">
      <c r="AH775" s="130">
        <f t="shared" ca="1" si="19"/>
        <v>0</v>
      </c>
      <c r="AI775" s="130">
        <v>775</v>
      </c>
    </row>
    <row r="776" spans="34:35">
      <c r="AH776" s="130">
        <f t="shared" ca="1" si="19"/>
        <v>0</v>
      </c>
      <c r="AI776" s="130">
        <v>776</v>
      </c>
    </row>
    <row r="777" spans="34:35">
      <c r="AH777" s="130">
        <f t="shared" ca="1" si="19"/>
        <v>0</v>
      </c>
      <c r="AI777" s="130">
        <v>777</v>
      </c>
    </row>
    <row r="778" spans="34:35">
      <c r="AH778" s="130">
        <f t="shared" ca="1" si="19"/>
        <v>0</v>
      </c>
      <c r="AI778" s="130">
        <v>778</v>
      </c>
    </row>
    <row r="779" spans="34:35">
      <c r="AH779" s="130">
        <f t="shared" ca="1" si="19"/>
        <v>0</v>
      </c>
      <c r="AI779" s="130">
        <v>779</v>
      </c>
    </row>
    <row r="780" spans="34:35">
      <c r="AH780" s="130">
        <f t="shared" ca="1" si="19"/>
        <v>0</v>
      </c>
      <c r="AI780" s="130">
        <v>780</v>
      </c>
    </row>
    <row r="781" spans="34:35">
      <c r="AH781" s="130">
        <f t="shared" ca="1" si="19"/>
        <v>0</v>
      </c>
      <c r="AI781" s="130">
        <v>781</v>
      </c>
    </row>
    <row r="782" spans="34:35">
      <c r="AH782" s="130">
        <f t="shared" ca="1" si="19"/>
        <v>0</v>
      </c>
      <c r="AI782" s="130">
        <v>782</v>
      </c>
    </row>
    <row r="783" spans="34:35">
      <c r="AH783" s="130">
        <f t="shared" ca="1" si="19"/>
        <v>0</v>
      </c>
      <c r="AI783" s="130">
        <v>783</v>
      </c>
    </row>
    <row r="784" spans="34:35">
      <c r="AH784" s="130">
        <f t="shared" ca="1" si="19"/>
        <v>0</v>
      </c>
      <c r="AI784" s="130">
        <v>784</v>
      </c>
    </row>
    <row r="785" spans="34:35">
      <c r="AH785" s="130">
        <f t="shared" ca="1" si="19"/>
        <v>0</v>
      </c>
      <c r="AI785" s="130">
        <v>785</v>
      </c>
    </row>
    <row r="786" spans="34:35">
      <c r="AH786" s="130">
        <f t="shared" ca="1" si="19"/>
        <v>0</v>
      </c>
      <c r="AI786" s="130">
        <v>786</v>
      </c>
    </row>
    <row r="787" spans="34:35">
      <c r="AH787" s="130">
        <f t="shared" ca="1" si="19"/>
        <v>0</v>
      </c>
      <c r="AI787" s="130">
        <v>787</v>
      </c>
    </row>
    <row r="788" spans="34:35">
      <c r="AH788" s="130">
        <f t="shared" ca="1" si="19"/>
        <v>0</v>
      </c>
      <c r="AI788" s="130">
        <v>788</v>
      </c>
    </row>
    <row r="789" spans="34:35">
      <c r="AH789" s="130">
        <f t="shared" ca="1" si="19"/>
        <v>0</v>
      </c>
      <c r="AI789" s="130">
        <v>789</v>
      </c>
    </row>
    <row r="790" spans="34:35">
      <c r="AH790" s="130">
        <f t="shared" ca="1" si="19"/>
        <v>0</v>
      </c>
      <c r="AI790" s="130">
        <v>790</v>
      </c>
    </row>
    <row r="791" spans="34:35">
      <c r="AH791" s="130">
        <f t="shared" ca="1" si="19"/>
        <v>0</v>
      </c>
      <c r="AI791" s="130">
        <v>791</v>
      </c>
    </row>
    <row r="792" spans="34:35">
      <c r="AH792" s="130">
        <f t="shared" ca="1" si="19"/>
        <v>0</v>
      </c>
      <c r="AI792" s="130">
        <v>792</v>
      </c>
    </row>
    <row r="793" spans="34:35">
      <c r="AH793" s="130">
        <f t="shared" ca="1" si="19"/>
        <v>0</v>
      </c>
      <c r="AI793" s="130">
        <v>793</v>
      </c>
    </row>
    <row r="794" spans="34:35">
      <c r="AH794" s="130">
        <f t="shared" ca="1" si="19"/>
        <v>0</v>
      </c>
      <c r="AI794" s="130">
        <v>794</v>
      </c>
    </row>
    <row r="795" spans="34:35">
      <c r="AH795" s="130">
        <f t="shared" ca="1" si="19"/>
        <v>0</v>
      </c>
      <c r="AI795" s="130">
        <v>795</v>
      </c>
    </row>
    <row r="796" spans="34:35">
      <c r="AH796" s="130">
        <f t="shared" ca="1" si="19"/>
        <v>0</v>
      </c>
      <c r="AI796" s="130">
        <v>796</v>
      </c>
    </row>
    <row r="797" spans="34:35">
      <c r="AH797" s="130">
        <f t="shared" ca="1" si="19"/>
        <v>0</v>
      </c>
      <c r="AI797" s="130">
        <v>797</v>
      </c>
    </row>
    <row r="798" spans="34:35">
      <c r="AH798" s="130">
        <f t="shared" ca="1" si="19"/>
        <v>0</v>
      </c>
      <c r="AI798" s="130">
        <v>798</v>
      </c>
    </row>
    <row r="799" spans="34:35">
      <c r="AH799" s="130">
        <f t="shared" ca="1" si="19"/>
        <v>0</v>
      </c>
      <c r="AI799" s="130">
        <v>799</v>
      </c>
    </row>
    <row r="800" spans="34:35">
      <c r="AH800" s="130">
        <f t="shared" ca="1" si="19"/>
        <v>0</v>
      </c>
      <c r="AI800" s="130">
        <v>800</v>
      </c>
    </row>
    <row r="801" spans="34:35">
      <c r="AH801" s="130">
        <f t="shared" ca="1" si="19"/>
        <v>0</v>
      </c>
      <c r="AI801" s="130">
        <v>801</v>
      </c>
    </row>
    <row r="802" spans="34:35">
      <c r="AH802" s="130">
        <f t="shared" ca="1" si="19"/>
        <v>0</v>
      </c>
      <c r="AI802" s="130">
        <v>802</v>
      </c>
    </row>
    <row r="803" spans="34:35">
      <c r="AH803" s="130">
        <f t="shared" ca="1" si="19"/>
        <v>0</v>
      </c>
      <c r="AI803" s="130">
        <v>803</v>
      </c>
    </row>
    <row r="804" spans="34:35">
      <c r="AH804" s="130">
        <f t="shared" ca="1" si="19"/>
        <v>0</v>
      </c>
      <c r="AI804" s="130">
        <v>804</v>
      </c>
    </row>
    <row r="805" spans="34:35">
      <c r="AH805" s="130">
        <f t="shared" ca="1" si="19"/>
        <v>0</v>
      </c>
      <c r="AI805" s="130">
        <v>805</v>
      </c>
    </row>
    <row r="806" spans="34:35">
      <c r="AH806" s="130">
        <f t="shared" ca="1" si="19"/>
        <v>0</v>
      </c>
      <c r="AI806" s="130">
        <v>806</v>
      </c>
    </row>
    <row r="807" spans="34:35">
      <c r="AH807" s="130">
        <f t="shared" ca="1" si="19"/>
        <v>0</v>
      </c>
      <c r="AI807" s="130">
        <v>807</v>
      </c>
    </row>
    <row r="808" spans="34:35">
      <c r="AH808" s="130">
        <f t="shared" ca="1" si="19"/>
        <v>0</v>
      </c>
      <c r="AI808" s="130">
        <v>808</v>
      </c>
    </row>
    <row r="809" spans="34:35">
      <c r="AH809" s="130">
        <f t="shared" ca="1" si="19"/>
        <v>0</v>
      </c>
      <c r="AI809" s="130">
        <v>809</v>
      </c>
    </row>
    <row r="810" spans="34:35">
      <c r="AH810" s="130">
        <f t="shared" ca="1" si="19"/>
        <v>0</v>
      </c>
      <c r="AI810" s="130">
        <v>810</v>
      </c>
    </row>
    <row r="811" spans="34:35">
      <c r="AH811" s="130">
        <f t="shared" ca="1" si="19"/>
        <v>0</v>
      </c>
      <c r="AI811" s="130">
        <v>811</v>
      </c>
    </row>
    <row r="812" spans="34:35">
      <c r="AH812" s="130">
        <f t="shared" ca="1" si="19"/>
        <v>0</v>
      </c>
      <c r="AI812" s="130">
        <v>812</v>
      </c>
    </row>
    <row r="813" spans="34:35">
      <c r="AH813" s="130">
        <f t="shared" ca="1" si="19"/>
        <v>0</v>
      </c>
      <c r="AI813" s="130">
        <v>813</v>
      </c>
    </row>
    <row r="814" spans="34:35">
      <c r="AH814" s="130">
        <f t="shared" ca="1" si="19"/>
        <v>0</v>
      </c>
      <c r="AI814" s="130">
        <v>814</v>
      </c>
    </row>
    <row r="815" spans="34:35">
      <c r="AH815" s="130">
        <f t="shared" ca="1" si="19"/>
        <v>0</v>
      </c>
      <c r="AI815" s="130">
        <v>815</v>
      </c>
    </row>
    <row r="816" spans="34:35">
      <c r="AH816" s="130">
        <f t="shared" ca="1" si="19"/>
        <v>0</v>
      </c>
      <c r="AI816" s="130">
        <v>816</v>
      </c>
    </row>
    <row r="817" spans="34:35">
      <c r="AH817" s="130">
        <f t="shared" ca="1" si="19"/>
        <v>0</v>
      </c>
      <c r="AI817" s="130">
        <v>817</v>
      </c>
    </row>
    <row r="818" spans="34:35">
      <c r="AH818" s="130">
        <f t="shared" ca="1" si="19"/>
        <v>0</v>
      </c>
      <c r="AI818" s="130">
        <v>818</v>
      </c>
    </row>
    <row r="819" spans="34:35">
      <c r="AH819" s="130">
        <f t="shared" ca="1" si="19"/>
        <v>0</v>
      </c>
      <c r="AI819" s="130">
        <v>819</v>
      </c>
    </row>
    <row r="820" spans="34:35">
      <c r="AH820" s="130">
        <f t="shared" ca="1" si="19"/>
        <v>0</v>
      </c>
      <c r="AI820" s="130">
        <v>820</v>
      </c>
    </row>
    <row r="821" spans="34:35">
      <c r="AH821" s="130">
        <f t="shared" ca="1" si="19"/>
        <v>0</v>
      </c>
      <c r="AI821" s="130">
        <v>821</v>
      </c>
    </row>
    <row r="822" spans="34:35">
      <c r="AH822" s="130">
        <f t="shared" ca="1" si="19"/>
        <v>0</v>
      </c>
      <c r="AI822" s="130">
        <v>822</v>
      </c>
    </row>
    <row r="823" spans="34:35">
      <c r="AH823" s="130">
        <f t="shared" ca="1" si="19"/>
        <v>0</v>
      </c>
      <c r="AI823" s="130">
        <v>823</v>
      </c>
    </row>
    <row r="824" spans="34:35">
      <c r="AH824" s="130">
        <f t="shared" ca="1" si="19"/>
        <v>0</v>
      </c>
      <c r="AI824" s="130">
        <v>824</v>
      </c>
    </row>
    <row r="825" spans="34:35">
      <c r="AH825" s="130">
        <f t="shared" ca="1" si="19"/>
        <v>0</v>
      </c>
      <c r="AI825" s="130">
        <v>825</v>
      </c>
    </row>
    <row r="826" spans="34:35">
      <c r="AH826" s="130">
        <f t="shared" ca="1" si="19"/>
        <v>0</v>
      </c>
      <c r="AI826" s="130">
        <v>826</v>
      </c>
    </row>
    <row r="827" spans="34:35">
      <c r="AH827" s="130">
        <f t="shared" ca="1" si="19"/>
        <v>0</v>
      </c>
      <c r="AI827" s="130">
        <v>827</v>
      </c>
    </row>
    <row r="828" spans="34:35">
      <c r="AH828" s="130">
        <f t="shared" ca="1" si="19"/>
        <v>0</v>
      </c>
      <c r="AI828" s="130">
        <v>828</v>
      </c>
    </row>
    <row r="829" spans="34:35">
      <c r="AH829" s="130">
        <f t="shared" ca="1" si="19"/>
        <v>0</v>
      </c>
      <c r="AI829" s="130">
        <v>829</v>
      </c>
    </row>
    <row r="830" spans="34:35">
      <c r="AH830" s="130">
        <f t="shared" ca="1" si="19"/>
        <v>0</v>
      </c>
      <c r="AI830" s="130">
        <v>830</v>
      </c>
    </row>
    <row r="831" spans="34:35">
      <c r="AH831" s="130">
        <f t="shared" ca="1" si="19"/>
        <v>0</v>
      </c>
      <c r="AI831" s="130">
        <v>831</v>
      </c>
    </row>
    <row r="832" spans="34:35">
      <c r="AH832" s="130">
        <f t="shared" ca="1" si="19"/>
        <v>0</v>
      </c>
      <c r="AI832" s="130">
        <v>832</v>
      </c>
    </row>
    <row r="833" spans="34:35">
      <c r="AH833" s="130">
        <f t="shared" ca="1" si="19"/>
        <v>0</v>
      </c>
      <c r="AI833" s="130">
        <v>833</v>
      </c>
    </row>
    <row r="834" spans="34:35">
      <c r="AH834" s="130">
        <f t="shared" ca="1" si="19"/>
        <v>0</v>
      </c>
      <c r="AI834" s="130">
        <v>834</v>
      </c>
    </row>
    <row r="835" spans="34:35">
      <c r="AH835" s="130">
        <f t="shared" ca="1" si="19"/>
        <v>0</v>
      </c>
      <c r="AI835" s="130">
        <v>835</v>
      </c>
    </row>
    <row r="836" spans="34:35">
      <c r="AH836" s="130">
        <f t="shared" ca="1" si="19"/>
        <v>0</v>
      </c>
      <c r="AI836" s="130">
        <v>836</v>
      </c>
    </row>
    <row r="837" spans="34:35">
      <c r="AH837" s="130">
        <f t="shared" ca="1" si="19"/>
        <v>0</v>
      </c>
      <c r="AI837" s="130">
        <v>837</v>
      </c>
    </row>
    <row r="838" spans="34:35">
      <c r="AH838" s="130">
        <f t="shared" ref="AH838:AH901" ca="1" si="20">INDIRECT("'"&amp;$AD$7&amp;"'!"&amp;"B"&amp;ROW(B838))</f>
        <v>0</v>
      </c>
      <c r="AI838" s="130">
        <v>838</v>
      </c>
    </row>
    <row r="839" spans="34:35">
      <c r="AH839" s="130">
        <f t="shared" ca="1" si="20"/>
        <v>0</v>
      </c>
      <c r="AI839" s="130">
        <v>839</v>
      </c>
    </row>
    <row r="840" spans="34:35">
      <c r="AH840" s="130">
        <f t="shared" ca="1" si="20"/>
        <v>0</v>
      </c>
      <c r="AI840" s="130">
        <v>840</v>
      </c>
    </row>
    <row r="841" spans="34:35">
      <c r="AH841" s="130">
        <f t="shared" ca="1" si="20"/>
        <v>0</v>
      </c>
      <c r="AI841" s="130">
        <v>841</v>
      </c>
    </row>
    <row r="842" spans="34:35">
      <c r="AH842" s="130">
        <f t="shared" ca="1" si="20"/>
        <v>0</v>
      </c>
      <c r="AI842" s="130">
        <v>842</v>
      </c>
    </row>
    <row r="843" spans="34:35">
      <c r="AH843" s="130">
        <f t="shared" ca="1" si="20"/>
        <v>0</v>
      </c>
      <c r="AI843" s="130">
        <v>843</v>
      </c>
    </row>
    <row r="844" spans="34:35">
      <c r="AH844" s="130">
        <f t="shared" ca="1" si="20"/>
        <v>0</v>
      </c>
      <c r="AI844" s="130">
        <v>844</v>
      </c>
    </row>
    <row r="845" spans="34:35">
      <c r="AH845" s="130">
        <f t="shared" ca="1" si="20"/>
        <v>0</v>
      </c>
      <c r="AI845" s="130">
        <v>845</v>
      </c>
    </row>
    <row r="846" spans="34:35">
      <c r="AH846" s="130">
        <f t="shared" ca="1" si="20"/>
        <v>0</v>
      </c>
      <c r="AI846" s="130">
        <v>846</v>
      </c>
    </row>
    <row r="847" spans="34:35">
      <c r="AH847" s="130">
        <f t="shared" ca="1" si="20"/>
        <v>0</v>
      </c>
      <c r="AI847" s="130">
        <v>847</v>
      </c>
    </row>
    <row r="848" spans="34:35">
      <c r="AH848" s="130">
        <f t="shared" ca="1" si="20"/>
        <v>0</v>
      </c>
      <c r="AI848" s="130">
        <v>848</v>
      </c>
    </row>
    <row r="849" spans="34:35">
      <c r="AH849" s="130">
        <f t="shared" ca="1" si="20"/>
        <v>0</v>
      </c>
      <c r="AI849" s="130">
        <v>849</v>
      </c>
    </row>
    <row r="850" spans="34:35">
      <c r="AH850" s="130">
        <f t="shared" ca="1" si="20"/>
        <v>0</v>
      </c>
      <c r="AI850" s="130">
        <v>850</v>
      </c>
    </row>
    <row r="851" spans="34:35">
      <c r="AH851" s="130">
        <f t="shared" ca="1" si="20"/>
        <v>0</v>
      </c>
      <c r="AI851" s="130">
        <v>851</v>
      </c>
    </row>
    <row r="852" spans="34:35">
      <c r="AH852" s="130">
        <f t="shared" ca="1" si="20"/>
        <v>0</v>
      </c>
      <c r="AI852" s="130">
        <v>852</v>
      </c>
    </row>
    <row r="853" spans="34:35">
      <c r="AH853" s="130">
        <f t="shared" ca="1" si="20"/>
        <v>0</v>
      </c>
      <c r="AI853" s="130">
        <v>853</v>
      </c>
    </row>
    <row r="854" spans="34:35">
      <c r="AH854" s="130">
        <f t="shared" ca="1" si="20"/>
        <v>0</v>
      </c>
      <c r="AI854" s="130">
        <v>854</v>
      </c>
    </row>
    <row r="855" spans="34:35">
      <c r="AH855" s="130">
        <f t="shared" ca="1" si="20"/>
        <v>0</v>
      </c>
      <c r="AI855" s="130">
        <v>855</v>
      </c>
    </row>
    <row r="856" spans="34:35">
      <c r="AH856" s="130">
        <f t="shared" ca="1" si="20"/>
        <v>0</v>
      </c>
      <c r="AI856" s="130">
        <v>856</v>
      </c>
    </row>
    <row r="857" spans="34:35">
      <c r="AH857" s="130">
        <f t="shared" ca="1" si="20"/>
        <v>0</v>
      </c>
      <c r="AI857" s="130">
        <v>857</v>
      </c>
    </row>
    <row r="858" spans="34:35">
      <c r="AH858" s="130">
        <f t="shared" ca="1" si="20"/>
        <v>0</v>
      </c>
      <c r="AI858" s="130">
        <v>858</v>
      </c>
    </row>
    <row r="859" spans="34:35">
      <c r="AH859" s="130">
        <f t="shared" ca="1" si="20"/>
        <v>0</v>
      </c>
      <c r="AI859" s="130">
        <v>859</v>
      </c>
    </row>
    <row r="860" spans="34:35">
      <c r="AH860" s="130">
        <f t="shared" ca="1" si="20"/>
        <v>0</v>
      </c>
      <c r="AI860" s="130">
        <v>860</v>
      </c>
    </row>
    <row r="861" spans="34:35">
      <c r="AH861" s="130">
        <f t="shared" ca="1" si="20"/>
        <v>0</v>
      </c>
      <c r="AI861" s="130">
        <v>861</v>
      </c>
    </row>
    <row r="862" spans="34:35">
      <c r="AH862" s="130">
        <f t="shared" ca="1" si="20"/>
        <v>0</v>
      </c>
      <c r="AI862" s="130">
        <v>862</v>
      </c>
    </row>
    <row r="863" spans="34:35">
      <c r="AH863" s="130">
        <f t="shared" ca="1" si="20"/>
        <v>0</v>
      </c>
      <c r="AI863" s="130">
        <v>863</v>
      </c>
    </row>
    <row r="864" spans="34:35">
      <c r="AH864" s="130">
        <f t="shared" ca="1" si="20"/>
        <v>0</v>
      </c>
      <c r="AI864" s="130">
        <v>864</v>
      </c>
    </row>
    <row r="865" spans="34:35">
      <c r="AH865" s="130">
        <f t="shared" ca="1" si="20"/>
        <v>0</v>
      </c>
      <c r="AI865" s="130">
        <v>865</v>
      </c>
    </row>
    <row r="866" spans="34:35">
      <c r="AH866" s="130">
        <f t="shared" ca="1" si="20"/>
        <v>0</v>
      </c>
      <c r="AI866" s="130">
        <v>866</v>
      </c>
    </row>
    <row r="867" spans="34:35">
      <c r="AH867" s="130">
        <f t="shared" ca="1" si="20"/>
        <v>0</v>
      </c>
      <c r="AI867" s="130">
        <v>867</v>
      </c>
    </row>
    <row r="868" spans="34:35">
      <c r="AH868" s="130">
        <f t="shared" ca="1" si="20"/>
        <v>0</v>
      </c>
      <c r="AI868" s="130">
        <v>868</v>
      </c>
    </row>
    <row r="869" spans="34:35">
      <c r="AH869" s="130">
        <f t="shared" ca="1" si="20"/>
        <v>0</v>
      </c>
      <c r="AI869" s="130">
        <v>869</v>
      </c>
    </row>
    <row r="870" spans="34:35">
      <c r="AH870" s="130">
        <f t="shared" ca="1" si="20"/>
        <v>0</v>
      </c>
      <c r="AI870" s="130">
        <v>870</v>
      </c>
    </row>
    <row r="871" spans="34:35">
      <c r="AH871" s="130">
        <f t="shared" ca="1" si="20"/>
        <v>0</v>
      </c>
      <c r="AI871" s="130">
        <v>871</v>
      </c>
    </row>
    <row r="872" spans="34:35">
      <c r="AH872" s="130">
        <f t="shared" ca="1" si="20"/>
        <v>0</v>
      </c>
      <c r="AI872" s="130">
        <v>872</v>
      </c>
    </row>
    <row r="873" spans="34:35">
      <c r="AH873" s="130">
        <f t="shared" ca="1" si="20"/>
        <v>0</v>
      </c>
      <c r="AI873" s="130">
        <v>873</v>
      </c>
    </row>
    <row r="874" spans="34:35">
      <c r="AH874" s="130">
        <f t="shared" ca="1" si="20"/>
        <v>0</v>
      </c>
      <c r="AI874" s="130">
        <v>874</v>
      </c>
    </row>
    <row r="875" spans="34:35">
      <c r="AH875" s="130">
        <f t="shared" ca="1" si="20"/>
        <v>0</v>
      </c>
      <c r="AI875" s="130">
        <v>875</v>
      </c>
    </row>
    <row r="876" spans="34:35">
      <c r="AH876" s="130">
        <f t="shared" ca="1" si="20"/>
        <v>0</v>
      </c>
      <c r="AI876" s="130">
        <v>876</v>
      </c>
    </row>
    <row r="877" spans="34:35">
      <c r="AH877" s="130">
        <f t="shared" ca="1" si="20"/>
        <v>0</v>
      </c>
      <c r="AI877" s="130">
        <v>877</v>
      </c>
    </row>
    <row r="878" spans="34:35">
      <c r="AH878" s="130">
        <f t="shared" ca="1" si="20"/>
        <v>0</v>
      </c>
      <c r="AI878" s="130">
        <v>878</v>
      </c>
    </row>
    <row r="879" spans="34:35">
      <c r="AH879" s="130">
        <f t="shared" ca="1" si="20"/>
        <v>0</v>
      </c>
      <c r="AI879" s="130">
        <v>879</v>
      </c>
    </row>
    <row r="880" spans="34:35">
      <c r="AH880" s="130">
        <f t="shared" ca="1" si="20"/>
        <v>0</v>
      </c>
      <c r="AI880" s="130">
        <v>880</v>
      </c>
    </row>
    <row r="881" spans="34:35">
      <c r="AH881" s="130">
        <f t="shared" ca="1" si="20"/>
        <v>0</v>
      </c>
      <c r="AI881" s="130">
        <v>881</v>
      </c>
    </row>
    <row r="882" spans="34:35">
      <c r="AH882" s="130">
        <f t="shared" ca="1" si="20"/>
        <v>0</v>
      </c>
      <c r="AI882" s="130">
        <v>882</v>
      </c>
    </row>
    <row r="883" spans="34:35">
      <c r="AH883" s="130">
        <f t="shared" ca="1" si="20"/>
        <v>0</v>
      </c>
      <c r="AI883" s="130">
        <v>883</v>
      </c>
    </row>
    <row r="884" spans="34:35">
      <c r="AH884" s="130">
        <f t="shared" ca="1" si="20"/>
        <v>0</v>
      </c>
      <c r="AI884" s="130">
        <v>884</v>
      </c>
    </row>
    <row r="885" spans="34:35">
      <c r="AH885" s="130">
        <f t="shared" ca="1" si="20"/>
        <v>0</v>
      </c>
      <c r="AI885" s="130">
        <v>885</v>
      </c>
    </row>
    <row r="886" spans="34:35">
      <c r="AH886" s="130">
        <f t="shared" ca="1" si="20"/>
        <v>0</v>
      </c>
      <c r="AI886" s="130">
        <v>886</v>
      </c>
    </row>
    <row r="887" spans="34:35">
      <c r="AH887" s="130">
        <f t="shared" ca="1" si="20"/>
        <v>0</v>
      </c>
      <c r="AI887" s="130">
        <v>887</v>
      </c>
    </row>
    <row r="888" spans="34:35">
      <c r="AH888" s="130">
        <f t="shared" ca="1" si="20"/>
        <v>0</v>
      </c>
      <c r="AI888" s="130">
        <v>888</v>
      </c>
    </row>
    <row r="889" spans="34:35">
      <c r="AH889" s="130">
        <f t="shared" ca="1" si="20"/>
        <v>0</v>
      </c>
      <c r="AI889" s="130">
        <v>889</v>
      </c>
    </row>
    <row r="890" spans="34:35">
      <c r="AH890" s="130">
        <f t="shared" ca="1" si="20"/>
        <v>0</v>
      </c>
      <c r="AI890" s="130">
        <v>890</v>
      </c>
    </row>
    <row r="891" spans="34:35">
      <c r="AH891" s="130">
        <f t="shared" ca="1" si="20"/>
        <v>0</v>
      </c>
      <c r="AI891" s="130">
        <v>891</v>
      </c>
    </row>
    <row r="892" spans="34:35">
      <c r="AH892" s="130">
        <f t="shared" ca="1" si="20"/>
        <v>0</v>
      </c>
      <c r="AI892" s="130">
        <v>892</v>
      </c>
    </row>
    <row r="893" spans="34:35">
      <c r="AH893" s="130">
        <f t="shared" ca="1" si="20"/>
        <v>0</v>
      </c>
      <c r="AI893" s="130">
        <v>893</v>
      </c>
    </row>
    <row r="894" spans="34:35">
      <c r="AH894" s="130">
        <f t="shared" ca="1" si="20"/>
        <v>0</v>
      </c>
      <c r="AI894" s="130">
        <v>894</v>
      </c>
    </row>
    <row r="895" spans="34:35">
      <c r="AH895" s="130">
        <f t="shared" ca="1" si="20"/>
        <v>0</v>
      </c>
      <c r="AI895" s="130">
        <v>895</v>
      </c>
    </row>
    <row r="896" spans="34:35">
      <c r="AH896" s="130">
        <f t="shared" ca="1" si="20"/>
        <v>0</v>
      </c>
      <c r="AI896" s="130">
        <v>896</v>
      </c>
    </row>
    <row r="897" spans="34:35">
      <c r="AH897" s="130">
        <f t="shared" ca="1" si="20"/>
        <v>0</v>
      </c>
      <c r="AI897" s="130">
        <v>897</v>
      </c>
    </row>
    <row r="898" spans="34:35">
      <c r="AH898" s="130">
        <f t="shared" ca="1" si="20"/>
        <v>0</v>
      </c>
      <c r="AI898" s="130">
        <v>898</v>
      </c>
    </row>
    <row r="899" spans="34:35">
      <c r="AH899" s="130">
        <f t="shared" ca="1" si="20"/>
        <v>0</v>
      </c>
      <c r="AI899" s="130">
        <v>899</v>
      </c>
    </row>
    <row r="900" spans="34:35">
      <c r="AH900" s="130">
        <f t="shared" ca="1" si="20"/>
        <v>0</v>
      </c>
      <c r="AI900" s="130">
        <v>900</v>
      </c>
    </row>
    <row r="901" spans="34:35">
      <c r="AH901" s="130">
        <f t="shared" ca="1" si="20"/>
        <v>0</v>
      </c>
      <c r="AI901" s="130">
        <v>901</v>
      </c>
    </row>
    <row r="902" spans="34:35">
      <c r="AH902" s="130">
        <f t="shared" ref="AH902:AH965" ca="1" si="21">INDIRECT("'"&amp;$AD$7&amp;"'!"&amp;"B"&amp;ROW(B902))</f>
        <v>0</v>
      </c>
      <c r="AI902" s="130">
        <v>902</v>
      </c>
    </row>
    <row r="903" spans="34:35">
      <c r="AH903" s="130">
        <f t="shared" ca="1" si="21"/>
        <v>0</v>
      </c>
      <c r="AI903" s="130">
        <v>903</v>
      </c>
    </row>
    <row r="904" spans="34:35">
      <c r="AH904" s="130">
        <f t="shared" ca="1" si="21"/>
        <v>0</v>
      </c>
      <c r="AI904" s="130">
        <v>904</v>
      </c>
    </row>
    <row r="905" spans="34:35">
      <c r="AH905" s="130">
        <f t="shared" ca="1" si="21"/>
        <v>0</v>
      </c>
      <c r="AI905" s="130">
        <v>905</v>
      </c>
    </row>
    <row r="906" spans="34:35">
      <c r="AH906" s="130">
        <f t="shared" ca="1" si="21"/>
        <v>0</v>
      </c>
      <c r="AI906" s="130">
        <v>906</v>
      </c>
    </row>
    <row r="907" spans="34:35">
      <c r="AH907" s="130">
        <f t="shared" ca="1" si="21"/>
        <v>0</v>
      </c>
      <c r="AI907" s="130">
        <v>907</v>
      </c>
    </row>
    <row r="908" spans="34:35">
      <c r="AH908" s="130">
        <f t="shared" ca="1" si="21"/>
        <v>0</v>
      </c>
      <c r="AI908" s="130">
        <v>908</v>
      </c>
    </row>
    <row r="909" spans="34:35">
      <c r="AH909" s="130">
        <f t="shared" ca="1" si="21"/>
        <v>0</v>
      </c>
      <c r="AI909" s="130">
        <v>909</v>
      </c>
    </row>
    <row r="910" spans="34:35">
      <c r="AH910" s="130">
        <f t="shared" ca="1" si="21"/>
        <v>0</v>
      </c>
      <c r="AI910" s="130">
        <v>910</v>
      </c>
    </row>
    <row r="911" spans="34:35">
      <c r="AH911" s="130">
        <f t="shared" ca="1" si="21"/>
        <v>0</v>
      </c>
      <c r="AI911" s="130">
        <v>911</v>
      </c>
    </row>
    <row r="912" spans="34:35">
      <c r="AH912" s="130">
        <f t="shared" ca="1" si="21"/>
        <v>0</v>
      </c>
      <c r="AI912" s="130">
        <v>912</v>
      </c>
    </row>
    <row r="913" spans="34:35">
      <c r="AH913" s="130">
        <f t="shared" ca="1" si="21"/>
        <v>0</v>
      </c>
      <c r="AI913" s="130">
        <v>913</v>
      </c>
    </row>
    <row r="914" spans="34:35">
      <c r="AH914" s="130">
        <f t="shared" ca="1" si="21"/>
        <v>0</v>
      </c>
      <c r="AI914" s="130">
        <v>914</v>
      </c>
    </row>
    <row r="915" spans="34:35">
      <c r="AH915" s="130">
        <f t="shared" ca="1" si="21"/>
        <v>0</v>
      </c>
      <c r="AI915" s="130">
        <v>915</v>
      </c>
    </row>
    <row r="916" spans="34:35">
      <c r="AH916" s="130">
        <f t="shared" ca="1" si="21"/>
        <v>0</v>
      </c>
      <c r="AI916" s="130">
        <v>916</v>
      </c>
    </row>
    <row r="917" spans="34:35">
      <c r="AH917" s="130">
        <f t="shared" ca="1" si="21"/>
        <v>0</v>
      </c>
      <c r="AI917" s="130">
        <v>917</v>
      </c>
    </row>
    <row r="918" spans="34:35">
      <c r="AH918" s="130">
        <f t="shared" ca="1" si="21"/>
        <v>0</v>
      </c>
      <c r="AI918" s="130">
        <v>918</v>
      </c>
    </row>
    <row r="919" spans="34:35">
      <c r="AH919" s="130">
        <f t="shared" ca="1" si="21"/>
        <v>0</v>
      </c>
      <c r="AI919" s="130">
        <v>919</v>
      </c>
    </row>
    <row r="920" spans="34:35">
      <c r="AH920" s="130">
        <f t="shared" ca="1" si="21"/>
        <v>0</v>
      </c>
      <c r="AI920" s="130">
        <v>920</v>
      </c>
    </row>
    <row r="921" spans="34:35">
      <c r="AH921" s="130">
        <f t="shared" ca="1" si="21"/>
        <v>0</v>
      </c>
      <c r="AI921" s="130">
        <v>921</v>
      </c>
    </row>
    <row r="922" spans="34:35">
      <c r="AH922" s="130">
        <f t="shared" ca="1" si="21"/>
        <v>0</v>
      </c>
      <c r="AI922" s="130">
        <v>922</v>
      </c>
    </row>
    <row r="923" spans="34:35">
      <c r="AH923" s="130">
        <f t="shared" ca="1" si="21"/>
        <v>0</v>
      </c>
      <c r="AI923" s="130">
        <v>923</v>
      </c>
    </row>
    <row r="924" spans="34:35">
      <c r="AH924" s="130">
        <f t="shared" ca="1" si="21"/>
        <v>0</v>
      </c>
      <c r="AI924" s="130">
        <v>924</v>
      </c>
    </row>
    <row r="925" spans="34:35">
      <c r="AH925" s="130">
        <f t="shared" ca="1" si="21"/>
        <v>0</v>
      </c>
      <c r="AI925" s="130">
        <v>925</v>
      </c>
    </row>
    <row r="926" spans="34:35">
      <c r="AH926" s="130">
        <f t="shared" ca="1" si="21"/>
        <v>0</v>
      </c>
      <c r="AI926" s="130">
        <v>926</v>
      </c>
    </row>
    <row r="927" spans="34:35">
      <c r="AH927" s="130">
        <f t="shared" ca="1" si="21"/>
        <v>0</v>
      </c>
      <c r="AI927" s="130">
        <v>927</v>
      </c>
    </row>
    <row r="928" spans="34:35">
      <c r="AH928" s="130">
        <f t="shared" ca="1" si="21"/>
        <v>0</v>
      </c>
      <c r="AI928" s="130">
        <v>928</v>
      </c>
    </row>
    <row r="929" spans="34:35">
      <c r="AH929" s="130">
        <f t="shared" ca="1" si="21"/>
        <v>0</v>
      </c>
      <c r="AI929" s="130">
        <v>929</v>
      </c>
    </row>
    <row r="930" spans="34:35">
      <c r="AH930" s="130">
        <f t="shared" ca="1" si="21"/>
        <v>0</v>
      </c>
      <c r="AI930" s="130">
        <v>930</v>
      </c>
    </row>
    <row r="931" spans="34:35">
      <c r="AH931" s="130">
        <f t="shared" ca="1" si="21"/>
        <v>0</v>
      </c>
      <c r="AI931" s="130">
        <v>931</v>
      </c>
    </row>
    <row r="932" spans="34:35">
      <c r="AH932" s="130">
        <f t="shared" ca="1" si="21"/>
        <v>0</v>
      </c>
      <c r="AI932" s="130">
        <v>932</v>
      </c>
    </row>
    <row r="933" spans="34:35">
      <c r="AH933" s="130">
        <f t="shared" ca="1" si="21"/>
        <v>0</v>
      </c>
      <c r="AI933" s="130">
        <v>933</v>
      </c>
    </row>
    <row r="934" spans="34:35">
      <c r="AH934" s="130">
        <f t="shared" ca="1" si="21"/>
        <v>0</v>
      </c>
      <c r="AI934" s="130">
        <v>934</v>
      </c>
    </row>
    <row r="935" spans="34:35">
      <c r="AH935" s="130">
        <f t="shared" ca="1" si="21"/>
        <v>0</v>
      </c>
      <c r="AI935" s="130">
        <v>935</v>
      </c>
    </row>
    <row r="936" spans="34:35">
      <c r="AH936" s="130">
        <f t="shared" ca="1" si="21"/>
        <v>0</v>
      </c>
      <c r="AI936" s="130">
        <v>936</v>
      </c>
    </row>
    <row r="937" spans="34:35">
      <c r="AH937" s="130">
        <f t="shared" ca="1" si="21"/>
        <v>0</v>
      </c>
      <c r="AI937" s="130">
        <v>937</v>
      </c>
    </row>
    <row r="938" spans="34:35">
      <c r="AH938" s="130">
        <f t="shared" ca="1" si="21"/>
        <v>0</v>
      </c>
      <c r="AI938" s="130">
        <v>938</v>
      </c>
    </row>
    <row r="939" spans="34:35">
      <c r="AH939" s="130">
        <f t="shared" ca="1" si="21"/>
        <v>0</v>
      </c>
      <c r="AI939" s="130">
        <v>939</v>
      </c>
    </row>
    <row r="940" spans="34:35">
      <c r="AH940" s="130">
        <f t="shared" ca="1" si="21"/>
        <v>0</v>
      </c>
      <c r="AI940" s="130">
        <v>940</v>
      </c>
    </row>
    <row r="941" spans="34:35">
      <c r="AH941" s="130">
        <f t="shared" ca="1" si="21"/>
        <v>0</v>
      </c>
      <c r="AI941" s="130">
        <v>941</v>
      </c>
    </row>
    <row r="942" spans="34:35">
      <c r="AH942" s="130">
        <f t="shared" ca="1" si="21"/>
        <v>0</v>
      </c>
      <c r="AI942" s="130">
        <v>942</v>
      </c>
    </row>
    <row r="943" spans="34:35">
      <c r="AH943" s="130">
        <f t="shared" ca="1" si="21"/>
        <v>0</v>
      </c>
      <c r="AI943" s="130">
        <v>943</v>
      </c>
    </row>
    <row r="944" spans="34:35">
      <c r="AH944" s="130">
        <f t="shared" ca="1" si="21"/>
        <v>0</v>
      </c>
      <c r="AI944" s="130">
        <v>944</v>
      </c>
    </row>
    <row r="945" spans="34:35">
      <c r="AH945" s="130">
        <f t="shared" ca="1" si="21"/>
        <v>0</v>
      </c>
      <c r="AI945" s="130">
        <v>945</v>
      </c>
    </row>
    <row r="946" spans="34:35">
      <c r="AH946" s="130">
        <f t="shared" ca="1" si="21"/>
        <v>0</v>
      </c>
      <c r="AI946" s="130">
        <v>946</v>
      </c>
    </row>
    <row r="947" spans="34:35">
      <c r="AH947" s="130">
        <f t="shared" ca="1" si="21"/>
        <v>0</v>
      </c>
      <c r="AI947" s="130">
        <v>947</v>
      </c>
    </row>
    <row r="948" spans="34:35">
      <c r="AH948" s="130">
        <f t="shared" ca="1" si="21"/>
        <v>0</v>
      </c>
      <c r="AI948" s="130">
        <v>948</v>
      </c>
    </row>
    <row r="949" spans="34:35">
      <c r="AH949" s="130">
        <f t="shared" ca="1" si="21"/>
        <v>0</v>
      </c>
      <c r="AI949" s="130">
        <v>949</v>
      </c>
    </row>
    <row r="950" spans="34:35">
      <c r="AH950" s="130">
        <f t="shared" ca="1" si="21"/>
        <v>0</v>
      </c>
      <c r="AI950" s="130">
        <v>950</v>
      </c>
    </row>
    <row r="951" spans="34:35">
      <c r="AH951" s="130">
        <f t="shared" ca="1" si="21"/>
        <v>0</v>
      </c>
      <c r="AI951" s="130">
        <v>951</v>
      </c>
    </row>
    <row r="952" spans="34:35">
      <c r="AH952" s="130">
        <f t="shared" ca="1" si="21"/>
        <v>0</v>
      </c>
      <c r="AI952" s="130">
        <v>952</v>
      </c>
    </row>
    <row r="953" spans="34:35">
      <c r="AH953" s="130">
        <f t="shared" ca="1" si="21"/>
        <v>0</v>
      </c>
      <c r="AI953" s="130">
        <v>953</v>
      </c>
    </row>
    <row r="954" spans="34:35">
      <c r="AH954" s="130">
        <f t="shared" ca="1" si="21"/>
        <v>0</v>
      </c>
      <c r="AI954" s="130">
        <v>954</v>
      </c>
    </row>
    <row r="955" spans="34:35">
      <c r="AH955" s="130">
        <f t="shared" ca="1" si="21"/>
        <v>0</v>
      </c>
      <c r="AI955" s="130">
        <v>955</v>
      </c>
    </row>
    <row r="956" spans="34:35">
      <c r="AH956" s="130">
        <f t="shared" ca="1" si="21"/>
        <v>0</v>
      </c>
      <c r="AI956" s="130">
        <v>956</v>
      </c>
    </row>
    <row r="957" spans="34:35">
      <c r="AH957" s="130">
        <f t="shared" ca="1" si="21"/>
        <v>0</v>
      </c>
      <c r="AI957" s="130">
        <v>957</v>
      </c>
    </row>
    <row r="958" spans="34:35">
      <c r="AH958" s="130">
        <f t="shared" ca="1" si="21"/>
        <v>0</v>
      </c>
      <c r="AI958" s="130">
        <v>958</v>
      </c>
    </row>
    <row r="959" spans="34:35">
      <c r="AH959" s="130">
        <f t="shared" ca="1" si="21"/>
        <v>0</v>
      </c>
      <c r="AI959" s="130">
        <v>959</v>
      </c>
    </row>
    <row r="960" spans="34:35">
      <c r="AH960" s="130">
        <f t="shared" ca="1" si="21"/>
        <v>0</v>
      </c>
      <c r="AI960" s="130">
        <v>960</v>
      </c>
    </row>
    <row r="961" spans="34:35">
      <c r="AH961" s="130">
        <f t="shared" ca="1" si="21"/>
        <v>0</v>
      </c>
      <c r="AI961" s="130">
        <v>961</v>
      </c>
    </row>
    <row r="962" spans="34:35">
      <c r="AH962" s="130">
        <f t="shared" ca="1" si="21"/>
        <v>0</v>
      </c>
      <c r="AI962" s="130">
        <v>962</v>
      </c>
    </row>
    <row r="963" spans="34:35">
      <c r="AH963" s="130">
        <f t="shared" ca="1" si="21"/>
        <v>0</v>
      </c>
      <c r="AI963" s="130">
        <v>963</v>
      </c>
    </row>
    <row r="964" spans="34:35">
      <c r="AH964" s="130">
        <f t="shared" ca="1" si="21"/>
        <v>0</v>
      </c>
      <c r="AI964" s="130">
        <v>964</v>
      </c>
    </row>
    <row r="965" spans="34:35">
      <c r="AH965" s="130">
        <f t="shared" ca="1" si="21"/>
        <v>0</v>
      </c>
      <c r="AI965" s="130">
        <v>965</v>
      </c>
    </row>
    <row r="966" spans="34:35">
      <c r="AH966" s="130">
        <f t="shared" ref="AH966:AH1029" ca="1" si="22">INDIRECT("'"&amp;$AD$7&amp;"'!"&amp;"B"&amp;ROW(B966))</f>
        <v>0</v>
      </c>
      <c r="AI966" s="130">
        <v>966</v>
      </c>
    </row>
    <row r="967" spans="34:35">
      <c r="AH967" s="130">
        <f t="shared" ca="1" si="22"/>
        <v>0</v>
      </c>
      <c r="AI967" s="130">
        <v>967</v>
      </c>
    </row>
    <row r="968" spans="34:35">
      <c r="AH968" s="130">
        <f t="shared" ca="1" si="22"/>
        <v>0</v>
      </c>
      <c r="AI968" s="130">
        <v>968</v>
      </c>
    </row>
    <row r="969" spans="34:35">
      <c r="AH969" s="130">
        <f t="shared" ca="1" si="22"/>
        <v>0</v>
      </c>
      <c r="AI969" s="130">
        <v>969</v>
      </c>
    </row>
    <row r="970" spans="34:35">
      <c r="AH970" s="130">
        <f t="shared" ca="1" si="22"/>
        <v>0</v>
      </c>
      <c r="AI970" s="130">
        <v>970</v>
      </c>
    </row>
    <row r="971" spans="34:35">
      <c r="AH971" s="130">
        <f t="shared" ca="1" si="22"/>
        <v>0</v>
      </c>
      <c r="AI971" s="130">
        <v>971</v>
      </c>
    </row>
    <row r="972" spans="34:35">
      <c r="AH972" s="130">
        <f t="shared" ca="1" si="22"/>
        <v>0</v>
      </c>
      <c r="AI972" s="130">
        <v>972</v>
      </c>
    </row>
    <row r="973" spans="34:35">
      <c r="AH973" s="130">
        <f t="shared" ca="1" si="22"/>
        <v>0</v>
      </c>
      <c r="AI973" s="130">
        <v>973</v>
      </c>
    </row>
    <row r="974" spans="34:35">
      <c r="AH974" s="130">
        <f t="shared" ca="1" si="22"/>
        <v>0</v>
      </c>
      <c r="AI974" s="130">
        <v>974</v>
      </c>
    </row>
    <row r="975" spans="34:35">
      <c r="AH975" s="130">
        <f t="shared" ca="1" si="22"/>
        <v>0</v>
      </c>
      <c r="AI975" s="130">
        <v>975</v>
      </c>
    </row>
    <row r="976" spans="34:35">
      <c r="AH976" s="130">
        <f t="shared" ca="1" si="22"/>
        <v>0</v>
      </c>
      <c r="AI976" s="130">
        <v>976</v>
      </c>
    </row>
    <row r="977" spans="34:35">
      <c r="AH977" s="130">
        <f t="shared" ca="1" si="22"/>
        <v>0</v>
      </c>
      <c r="AI977" s="130">
        <v>977</v>
      </c>
    </row>
    <row r="978" spans="34:35">
      <c r="AH978" s="130">
        <f t="shared" ca="1" si="22"/>
        <v>0</v>
      </c>
      <c r="AI978" s="130">
        <v>978</v>
      </c>
    </row>
    <row r="979" spans="34:35">
      <c r="AH979" s="130">
        <f t="shared" ca="1" si="22"/>
        <v>0</v>
      </c>
      <c r="AI979" s="130">
        <v>979</v>
      </c>
    </row>
    <row r="980" spans="34:35">
      <c r="AH980" s="130">
        <f t="shared" ca="1" si="22"/>
        <v>0</v>
      </c>
      <c r="AI980" s="130">
        <v>980</v>
      </c>
    </row>
    <row r="981" spans="34:35">
      <c r="AH981" s="130">
        <f t="shared" ca="1" si="22"/>
        <v>0</v>
      </c>
      <c r="AI981" s="130">
        <v>981</v>
      </c>
    </row>
    <row r="982" spans="34:35">
      <c r="AH982" s="130">
        <f t="shared" ca="1" si="22"/>
        <v>0</v>
      </c>
      <c r="AI982" s="130">
        <v>982</v>
      </c>
    </row>
    <row r="983" spans="34:35">
      <c r="AH983" s="130">
        <f t="shared" ca="1" si="22"/>
        <v>0</v>
      </c>
      <c r="AI983" s="130">
        <v>983</v>
      </c>
    </row>
    <row r="984" spans="34:35">
      <c r="AH984" s="130">
        <f t="shared" ca="1" si="22"/>
        <v>0</v>
      </c>
      <c r="AI984" s="130">
        <v>984</v>
      </c>
    </row>
    <row r="985" spans="34:35">
      <c r="AH985" s="130">
        <f t="shared" ca="1" si="22"/>
        <v>0</v>
      </c>
      <c r="AI985" s="130">
        <v>985</v>
      </c>
    </row>
    <row r="986" spans="34:35">
      <c r="AH986" s="130">
        <f t="shared" ca="1" si="22"/>
        <v>0</v>
      </c>
      <c r="AI986" s="130">
        <v>986</v>
      </c>
    </row>
    <row r="987" spans="34:35">
      <c r="AH987" s="130">
        <f t="shared" ca="1" si="22"/>
        <v>0</v>
      </c>
      <c r="AI987" s="130">
        <v>987</v>
      </c>
    </row>
    <row r="988" spans="34:35">
      <c r="AH988" s="130">
        <f t="shared" ca="1" si="22"/>
        <v>0</v>
      </c>
      <c r="AI988" s="130">
        <v>988</v>
      </c>
    </row>
    <row r="989" spans="34:35">
      <c r="AH989" s="130">
        <f t="shared" ca="1" si="22"/>
        <v>0</v>
      </c>
      <c r="AI989" s="130">
        <v>989</v>
      </c>
    </row>
    <row r="990" spans="34:35">
      <c r="AH990" s="130">
        <f t="shared" ca="1" si="22"/>
        <v>0</v>
      </c>
      <c r="AI990" s="130">
        <v>990</v>
      </c>
    </row>
    <row r="991" spans="34:35">
      <c r="AH991" s="130">
        <f t="shared" ca="1" si="22"/>
        <v>0</v>
      </c>
      <c r="AI991" s="130">
        <v>991</v>
      </c>
    </row>
    <row r="992" spans="34:35">
      <c r="AH992" s="130">
        <f t="shared" ca="1" si="22"/>
        <v>0</v>
      </c>
      <c r="AI992" s="130">
        <v>992</v>
      </c>
    </row>
    <row r="993" spans="34:35">
      <c r="AH993" s="130">
        <f t="shared" ca="1" si="22"/>
        <v>0</v>
      </c>
      <c r="AI993" s="130">
        <v>993</v>
      </c>
    </row>
    <row r="994" spans="34:35">
      <c r="AH994" s="130">
        <f t="shared" ca="1" si="22"/>
        <v>0</v>
      </c>
      <c r="AI994" s="130">
        <v>994</v>
      </c>
    </row>
    <row r="995" spans="34:35">
      <c r="AH995" s="130">
        <f t="shared" ca="1" si="22"/>
        <v>0</v>
      </c>
      <c r="AI995" s="130">
        <v>995</v>
      </c>
    </row>
    <row r="996" spans="34:35">
      <c r="AH996" s="130">
        <f t="shared" ca="1" si="22"/>
        <v>0</v>
      </c>
      <c r="AI996" s="130">
        <v>996</v>
      </c>
    </row>
    <row r="997" spans="34:35">
      <c r="AH997" s="130">
        <f t="shared" ca="1" si="22"/>
        <v>0</v>
      </c>
      <c r="AI997" s="130">
        <v>997</v>
      </c>
    </row>
    <row r="998" spans="34:35">
      <c r="AH998" s="130">
        <f t="shared" ca="1" si="22"/>
        <v>0</v>
      </c>
      <c r="AI998" s="130">
        <v>998</v>
      </c>
    </row>
    <row r="999" spans="34:35">
      <c r="AH999" s="130">
        <f t="shared" ca="1" si="22"/>
        <v>0</v>
      </c>
      <c r="AI999" s="130">
        <v>999</v>
      </c>
    </row>
    <row r="1000" spans="34:35">
      <c r="AH1000" s="130">
        <f t="shared" ca="1" si="22"/>
        <v>0</v>
      </c>
      <c r="AI1000" s="130">
        <v>1000</v>
      </c>
    </row>
    <row r="1001" spans="34:35">
      <c r="AH1001" s="130">
        <f t="shared" ca="1" si="22"/>
        <v>0</v>
      </c>
      <c r="AI1001" s="130">
        <v>1001</v>
      </c>
    </row>
    <row r="1002" spans="34:35">
      <c r="AH1002" s="130">
        <f t="shared" ca="1" si="22"/>
        <v>0</v>
      </c>
      <c r="AI1002" s="130">
        <v>1002</v>
      </c>
    </row>
    <row r="1003" spans="34:35">
      <c r="AH1003" s="130">
        <f t="shared" ca="1" si="22"/>
        <v>0</v>
      </c>
      <c r="AI1003" s="130">
        <v>1003</v>
      </c>
    </row>
    <row r="1004" spans="34:35">
      <c r="AH1004" s="130">
        <f t="shared" ca="1" si="22"/>
        <v>0</v>
      </c>
      <c r="AI1004" s="130">
        <v>1004</v>
      </c>
    </row>
    <row r="1005" spans="34:35">
      <c r="AH1005" s="130">
        <f t="shared" ca="1" si="22"/>
        <v>0</v>
      </c>
      <c r="AI1005" s="130">
        <v>1005</v>
      </c>
    </row>
    <row r="1006" spans="34:35">
      <c r="AH1006" s="130">
        <f t="shared" ca="1" si="22"/>
        <v>0</v>
      </c>
      <c r="AI1006" s="130">
        <v>1006</v>
      </c>
    </row>
    <row r="1007" spans="34:35">
      <c r="AH1007" s="130">
        <f t="shared" ca="1" si="22"/>
        <v>0</v>
      </c>
      <c r="AI1007" s="130">
        <v>1007</v>
      </c>
    </row>
    <row r="1008" spans="34:35">
      <c r="AH1008" s="130">
        <f t="shared" ca="1" si="22"/>
        <v>0</v>
      </c>
      <c r="AI1008" s="130">
        <v>1008</v>
      </c>
    </row>
    <row r="1009" spans="34:35">
      <c r="AH1009" s="130">
        <f t="shared" ca="1" si="22"/>
        <v>0</v>
      </c>
      <c r="AI1009" s="130">
        <v>1009</v>
      </c>
    </row>
    <row r="1010" spans="34:35">
      <c r="AH1010" s="130">
        <f t="shared" ca="1" si="22"/>
        <v>0</v>
      </c>
      <c r="AI1010" s="130">
        <v>1010</v>
      </c>
    </row>
    <row r="1011" spans="34:35">
      <c r="AH1011" s="130">
        <f t="shared" ca="1" si="22"/>
        <v>0</v>
      </c>
      <c r="AI1011" s="130">
        <v>1011</v>
      </c>
    </row>
    <row r="1012" spans="34:35">
      <c r="AH1012" s="130">
        <f t="shared" ca="1" si="22"/>
        <v>0</v>
      </c>
      <c r="AI1012" s="130">
        <v>1012</v>
      </c>
    </row>
    <row r="1013" spans="34:35">
      <c r="AH1013" s="130">
        <f t="shared" ca="1" si="22"/>
        <v>0</v>
      </c>
      <c r="AI1013" s="130">
        <v>1013</v>
      </c>
    </row>
    <row r="1014" spans="34:35">
      <c r="AH1014" s="130">
        <f t="shared" ca="1" si="22"/>
        <v>0</v>
      </c>
      <c r="AI1014" s="130">
        <v>1014</v>
      </c>
    </row>
    <row r="1015" spans="34:35">
      <c r="AH1015" s="130">
        <f t="shared" ca="1" si="22"/>
        <v>0</v>
      </c>
      <c r="AI1015" s="130">
        <v>1015</v>
      </c>
    </row>
    <row r="1016" spans="34:35">
      <c r="AH1016" s="130">
        <f t="shared" ca="1" si="22"/>
        <v>0</v>
      </c>
      <c r="AI1016" s="130">
        <v>1016</v>
      </c>
    </row>
    <row r="1017" spans="34:35">
      <c r="AH1017" s="130">
        <f t="shared" ca="1" si="22"/>
        <v>0</v>
      </c>
      <c r="AI1017" s="130">
        <v>1017</v>
      </c>
    </row>
    <row r="1018" spans="34:35">
      <c r="AH1018" s="130">
        <f t="shared" ca="1" si="22"/>
        <v>0</v>
      </c>
      <c r="AI1018" s="130">
        <v>1018</v>
      </c>
    </row>
    <row r="1019" spans="34:35">
      <c r="AH1019" s="130">
        <f t="shared" ca="1" si="22"/>
        <v>0</v>
      </c>
      <c r="AI1019" s="130">
        <v>1019</v>
      </c>
    </row>
    <row r="1020" spans="34:35">
      <c r="AH1020" s="130">
        <f t="shared" ca="1" si="22"/>
        <v>0</v>
      </c>
      <c r="AI1020" s="130">
        <v>1020</v>
      </c>
    </row>
    <row r="1021" spans="34:35">
      <c r="AH1021" s="130">
        <f t="shared" ca="1" si="22"/>
        <v>0</v>
      </c>
      <c r="AI1021" s="130">
        <v>1021</v>
      </c>
    </row>
    <row r="1022" spans="34:35">
      <c r="AH1022" s="130">
        <f t="shared" ca="1" si="22"/>
        <v>0</v>
      </c>
      <c r="AI1022" s="130">
        <v>1022</v>
      </c>
    </row>
    <row r="1023" spans="34:35">
      <c r="AH1023" s="130">
        <f t="shared" ca="1" si="22"/>
        <v>0</v>
      </c>
      <c r="AI1023" s="130">
        <v>1023</v>
      </c>
    </row>
    <row r="1024" spans="34:35">
      <c r="AH1024" s="130">
        <f t="shared" ca="1" si="22"/>
        <v>0</v>
      </c>
      <c r="AI1024" s="130">
        <v>1024</v>
      </c>
    </row>
    <row r="1025" spans="34:35">
      <c r="AH1025" s="130">
        <f t="shared" ca="1" si="22"/>
        <v>0</v>
      </c>
      <c r="AI1025" s="130">
        <v>1025</v>
      </c>
    </row>
    <row r="1026" spans="34:35">
      <c r="AH1026" s="130">
        <f t="shared" ca="1" si="22"/>
        <v>0</v>
      </c>
      <c r="AI1026" s="130">
        <v>1026</v>
      </c>
    </row>
    <row r="1027" spans="34:35">
      <c r="AH1027" s="130">
        <f t="shared" ca="1" si="22"/>
        <v>0</v>
      </c>
      <c r="AI1027" s="130">
        <v>1027</v>
      </c>
    </row>
    <row r="1028" spans="34:35">
      <c r="AH1028" s="130">
        <f t="shared" ca="1" si="22"/>
        <v>0</v>
      </c>
      <c r="AI1028" s="130">
        <v>1028</v>
      </c>
    </row>
    <row r="1029" spans="34:35">
      <c r="AH1029" s="130">
        <f t="shared" ca="1" si="22"/>
        <v>0</v>
      </c>
      <c r="AI1029" s="130">
        <v>1029</v>
      </c>
    </row>
    <row r="1030" spans="34:35">
      <c r="AH1030" s="130">
        <f t="shared" ref="AH1030:AH1093" ca="1" si="23">INDIRECT("'"&amp;$AD$7&amp;"'!"&amp;"B"&amp;ROW(B1030))</f>
        <v>0</v>
      </c>
      <c r="AI1030" s="130">
        <v>1030</v>
      </c>
    </row>
    <row r="1031" spans="34:35">
      <c r="AH1031" s="130">
        <f t="shared" ca="1" si="23"/>
        <v>0</v>
      </c>
      <c r="AI1031" s="130">
        <v>1031</v>
      </c>
    </row>
    <row r="1032" spans="34:35">
      <c r="AH1032" s="130">
        <f t="shared" ca="1" si="23"/>
        <v>0</v>
      </c>
      <c r="AI1032" s="130">
        <v>1032</v>
      </c>
    </row>
    <row r="1033" spans="34:35">
      <c r="AH1033" s="130">
        <f t="shared" ca="1" si="23"/>
        <v>0</v>
      </c>
      <c r="AI1033" s="130">
        <v>1033</v>
      </c>
    </row>
    <row r="1034" spans="34:35">
      <c r="AH1034" s="130">
        <f t="shared" ca="1" si="23"/>
        <v>0</v>
      </c>
      <c r="AI1034" s="130">
        <v>1034</v>
      </c>
    </row>
    <row r="1035" spans="34:35">
      <c r="AH1035" s="130">
        <f t="shared" ca="1" si="23"/>
        <v>0</v>
      </c>
      <c r="AI1035" s="130">
        <v>1035</v>
      </c>
    </row>
    <row r="1036" spans="34:35">
      <c r="AH1036" s="130">
        <f t="shared" ca="1" si="23"/>
        <v>0</v>
      </c>
      <c r="AI1036" s="130">
        <v>1036</v>
      </c>
    </row>
    <row r="1037" spans="34:35">
      <c r="AH1037" s="130">
        <f t="shared" ca="1" si="23"/>
        <v>0</v>
      </c>
      <c r="AI1037" s="130">
        <v>1037</v>
      </c>
    </row>
    <row r="1038" spans="34:35">
      <c r="AH1038" s="130">
        <f t="shared" ca="1" si="23"/>
        <v>0</v>
      </c>
      <c r="AI1038" s="130">
        <v>1038</v>
      </c>
    </row>
    <row r="1039" spans="34:35">
      <c r="AH1039" s="130">
        <f t="shared" ca="1" si="23"/>
        <v>0</v>
      </c>
      <c r="AI1039" s="130">
        <v>1039</v>
      </c>
    </row>
    <row r="1040" spans="34:35">
      <c r="AH1040" s="130">
        <f t="shared" ca="1" si="23"/>
        <v>0</v>
      </c>
      <c r="AI1040" s="130">
        <v>1040</v>
      </c>
    </row>
    <row r="1041" spans="34:35">
      <c r="AH1041" s="130">
        <f t="shared" ca="1" si="23"/>
        <v>0</v>
      </c>
      <c r="AI1041" s="130">
        <v>1041</v>
      </c>
    </row>
    <row r="1042" spans="34:35">
      <c r="AH1042" s="130">
        <f t="shared" ca="1" si="23"/>
        <v>0</v>
      </c>
      <c r="AI1042" s="130">
        <v>1042</v>
      </c>
    </row>
    <row r="1043" spans="34:35">
      <c r="AH1043" s="130">
        <f t="shared" ca="1" si="23"/>
        <v>0</v>
      </c>
      <c r="AI1043" s="130">
        <v>1043</v>
      </c>
    </row>
    <row r="1044" spans="34:35">
      <c r="AH1044" s="130">
        <f t="shared" ca="1" si="23"/>
        <v>0</v>
      </c>
      <c r="AI1044" s="130">
        <v>1044</v>
      </c>
    </row>
    <row r="1045" spans="34:35">
      <c r="AH1045" s="130">
        <f t="shared" ca="1" si="23"/>
        <v>0</v>
      </c>
      <c r="AI1045" s="130">
        <v>1045</v>
      </c>
    </row>
    <row r="1046" spans="34:35">
      <c r="AH1046" s="130">
        <f t="shared" ca="1" si="23"/>
        <v>0</v>
      </c>
      <c r="AI1046" s="130">
        <v>1046</v>
      </c>
    </row>
    <row r="1047" spans="34:35">
      <c r="AH1047" s="130">
        <f t="shared" ca="1" si="23"/>
        <v>0</v>
      </c>
      <c r="AI1047" s="130">
        <v>1047</v>
      </c>
    </row>
    <row r="1048" spans="34:35">
      <c r="AH1048" s="130">
        <f t="shared" ca="1" si="23"/>
        <v>0</v>
      </c>
      <c r="AI1048" s="130">
        <v>1048</v>
      </c>
    </row>
    <row r="1049" spans="34:35">
      <c r="AH1049" s="130">
        <f t="shared" ca="1" si="23"/>
        <v>0</v>
      </c>
      <c r="AI1049" s="130">
        <v>1049</v>
      </c>
    </row>
    <row r="1050" spans="34:35">
      <c r="AH1050" s="130">
        <f t="shared" ca="1" si="23"/>
        <v>0</v>
      </c>
      <c r="AI1050" s="130">
        <v>1050</v>
      </c>
    </row>
    <row r="1051" spans="34:35">
      <c r="AH1051" s="130">
        <f t="shared" ca="1" si="23"/>
        <v>0</v>
      </c>
      <c r="AI1051" s="130">
        <v>1051</v>
      </c>
    </row>
    <row r="1052" spans="34:35">
      <c r="AH1052" s="130">
        <f t="shared" ca="1" si="23"/>
        <v>0</v>
      </c>
      <c r="AI1052" s="130">
        <v>1052</v>
      </c>
    </row>
    <row r="1053" spans="34:35">
      <c r="AH1053" s="130">
        <f t="shared" ca="1" si="23"/>
        <v>0</v>
      </c>
      <c r="AI1053" s="130">
        <v>1053</v>
      </c>
    </row>
    <row r="1054" spans="34:35">
      <c r="AH1054" s="130">
        <f t="shared" ca="1" si="23"/>
        <v>0</v>
      </c>
      <c r="AI1054" s="130">
        <v>1054</v>
      </c>
    </row>
    <row r="1055" spans="34:35">
      <c r="AH1055" s="130">
        <f t="shared" ca="1" si="23"/>
        <v>0</v>
      </c>
      <c r="AI1055" s="130">
        <v>1055</v>
      </c>
    </row>
    <row r="1056" spans="34:35">
      <c r="AH1056" s="130">
        <f t="shared" ca="1" si="23"/>
        <v>0</v>
      </c>
      <c r="AI1056" s="130">
        <v>1056</v>
      </c>
    </row>
    <row r="1057" spans="34:35">
      <c r="AH1057" s="130">
        <f t="shared" ca="1" si="23"/>
        <v>0</v>
      </c>
      <c r="AI1057" s="130">
        <v>1057</v>
      </c>
    </row>
    <row r="1058" spans="34:35">
      <c r="AH1058" s="130">
        <f t="shared" ca="1" si="23"/>
        <v>0</v>
      </c>
      <c r="AI1058" s="130">
        <v>1058</v>
      </c>
    </row>
    <row r="1059" spans="34:35">
      <c r="AH1059" s="130">
        <f t="shared" ca="1" si="23"/>
        <v>0</v>
      </c>
      <c r="AI1059" s="130">
        <v>1059</v>
      </c>
    </row>
    <row r="1060" spans="34:35">
      <c r="AH1060" s="130">
        <f t="shared" ca="1" si="23"/>
        <v>0</v>
      </c>
      <c r="AI1060" s="130">
        <v>1060</v>
      </c>
    </row>
    <row r="1061" spans="34:35">
      <c r="AH1061" s="130">
        <f t="shared" ca="1" si="23"/>
        <v>0</v>
      </c>
      <c r="AI1061" s="130">
        <v>1061</v>
      </c>
    </row>
    <row r="1062" spans="34:35">
      <c r="AH1062" s="130">
        <f t="shared" ca="1" si="23"/>
        <v>0</v>
      </c>
      <c r="AI1062" s="130">
        <v>1062</v>
      </c>
    </row>
    <row r="1063" spans="34:35">
      <c r="AH1063" s="130">
        <f t="shared" ca="1" si="23"/>
        <v>0</v>
      </c>
      <c r="AI1063" s="130">
        <v>1063</v>
      </c>
    </row>
    <row r="1064" spans="34:35">
      <c r="AH1064" s="130">
        <f t="shared" ca="1" si="23"/>
        <v>0</v>
      </c>
      <c r="AI1064" s="130">
        <v>1064</v>
      </c>
    </row>
    <row r="1065" spans="34:35">
      <c r="AH1065" s="130">
        <f t="shared" ca="1" si="23"/>
        <v>0</v>
      </c>
      <c r="AI1065" s="130">
        <v>1065</v>
      </c>
    </row>
    <row r="1066" spans="34:35">
      <c r="AH1066" s="130">
        <f t="shared" ca="1" si="23"/>
        <v>0</v>
      </c>
      <c r="AI1066" s="130">
        <v>1066</v>
      </c>
    </row>
    <row r="1067" spans="34:35">
      <c r="AH1067" s="130">
        <f t="shared" ca="1" si="23"/>
        <v>0</v>
      </c>
      <c r="AI1067" s="130">
        <v>1067</v>
      </c>
    </row>
    <row r="1068" spans="34:35">
      <c r="AH1068" s="130">
        <f t="shared" ca="1" si="23"/>
        <v>0</v>
      </c>
      <c r="AI1068" s="130">
        <v>1068</v>
      </c>
    </row>
    <row r="1069" spans="34:35">
      <c r="AH1069" s="130">
        <f t="shared" ca="1" si="23"/>
        <v>0</v>
      </c>
      <c r="AI1069" s="130">
        <v>1069</v>
      </c>
    </row>
    <row r="1070" spans="34:35">
      <c r="AH1070" s="130">
        <f t="shared" ca="1" si="23"/>
        <v>0</v>
      </c>
      <c r="AI1070" s="130">
        <v>1070</v>
      </c>
    </row>
    <row r="1071" spans="34:35">
      <c r="AH1071" s="130">
        <f t="shared" ca="1" si="23"/>
        <v>0</v>
      </c>
      <c r="AI1071" s="130">
        <v>1071</v>
      </c>
    </row>
    <row r="1072" spans="34:35">
      <c r="AH1072" s="130">
        <f t="shared" ca="1" si="23"/>
        <v>0</v>
      </c>
      <c r="AI1072" s="130">
        <v>1072</v>
      </c>
    </row>
    <row r="1073" spans="34:35">
      <c r="AH1073" s="130">
        <f t="shared" ca="1" si="23"/>
        <v>0</v>
      </c>
      <c r="AI1073" s="130">
        <v>1073</v>
      </c>
    </row>
    <row r="1074" spans="34:35">
      <c r="AH1074" s="130">
        <f t="shared" ca="1" si="23"/>
        <v>0</v>
      </c>
      <c r="AI1074" s="130">
        <v>1074</v>
      </c>
    </row>
    <row r="1075" spans="34:35">
      <c r="AH1075" s="130">
        <f t="shared" ca="1" si="23"/>
        <v>0</v>
      </c>
      <c r="AI1075" s="130">
        <v>1075</v>
      </c>
    </row>
    <row r="1076" spans="34:35">
      <c r="AH1076" s="130">
        <f t="shared" ca="1" si="23"/>
        <v>0</v>
      </c>
      <c r="AI1076" s="130">
        <v>1076</v>
      </c>
    </row>
    <row r="1077" spans="34:35">
      <c r="AH1077" s="130">
        <f t="shared" ca="1" si="23"/>
        <v>0</v>
      </c>
      <c r="AI1077" s="130">
        <v>1077</v>
      </c>
    </row>
    <row r="1078" spans="34:35">
      <c r="AH1078" s="130">
        <f t="shared" ca="1" si="23"/>
        <v>0</v>
      </c>
      <c r="AI1078" s="130">
        <v>1078</v>
      </c>
    </row>
    <row r="1079" spans="34:35">
      <c r="AH1079" s="130">
        <f t="shared" ca="1" si="23"/>
        <v>0</v>
      </c>
      <c r="AI1079" s="130">
        <v>1079</v>
      </c>
    </row>
    <row r="1080" spans="34:35">
      <c r="AH1080" s="130">
        <f t="shared" ca="1" si="23"/>
        <v>0</v>
      </c>
      <c r="AI1080" s="130">
        <v>1080</v>
      </c>
    </row>
    <row r="1081" spans="34:35">
      <c r="AH1081" s="130">
        <f t="shared" ca="1" si="23"/>
        <v>0</v>
      </c>
      <c r="AI1081" s="130">
        <v>1081</v>
      </c>
    </row>
    <row r="1082" spans="34:35">
      <c r="AH1082" s="130">
        <f t="shared" ca="1" si="23"/>
        <v>0</v>
      </c>
      <c r="AI1082" s="130">
        <v>1082</v>
      </c>
    </row>
    <row r="1083" spans="34:35">
      <c r="AH1083" s="130">
        <f t="shared" ca="1" si="23"/>
        <v>0</v>
      </c>
      <c r="AI1083" s="130">
        <v>1083</v>
      </c>
    </row>
    <row r="1084" spans="34:35">
      <c r="AH1084" s="130">
        <f t="shared" ca="1" si="23"/>
        <v>0</v>
      </c>
      <c r="AI1084" s="130">
        <v>1084</v>
      </c>
    </row>
    <row r="1085" spans="34:35">
      <c r="AH1085" s="130">
        <f t="shared" ca="1" si="23"/>
        <v>0</v>
      </c>
      <c r="AI1085" s="130">
        <v>1085</v>
      </c>
    </row>
    <row r="1086" spans="34:35">
      <c r="AH1086" s="130">
        <f t="shared" ca="1" si="23"/>
        <v>0</v>
      </c>
      <c r="AI1086" s="130">
        <v>1086</v>
      </c>
    </row>
    <row r="1087" spans="34:35">
      <c r="AH1087" s="130">
        <f t="shared" ca="1" si="23"/>
        <v>0</v>
      </c>
      <c r="AI1087" s="130">
        <v>1087</v>
      </c>
    </row>
    <row r="1088" spans="34:35">
      <c r="AH1088" s="130">
        <f t="shared" ca="1" si="23"/>
        <v>0</v>
      </c>
      <c r="AI1088" s="130">
        <v>1088</v>
      </c>
    </row>
    <row r="1089" spans="34:35">
      <c r="AH1089" s="130">
        <f t="shared" ca="1" si="23"/>
        <v>0</v>
      </c>
      <c r="AI1089" s="130">
        <v>1089</v>
      </c>
    </row>
    <row r="1090" spans="34:35">
      <c r="AH1090" s="130">
        <f t="shared" ca="1" si="23"/>
        <v>0</v>
      </c>
      <c r="AI1090" s="130">
        <v>1090</v>
      </c>
    </row>
    <row r="1091" spans="34:35">
      <c r="AH1091" s="130">
        <f t="shared" ca="1" si="23"/>
        <v>0</v>
      </c>
      <c r="AI1091" s="130">
        <v>1091</v>
      </c>
    </row>
    <row r="1092" spans="34:35">
      <c r="AH1092" s="130">
        <f t="shared" ca="1" si="23"/>
        <v>0</v>
      </c>
      <c r="AI1092" s="130">
        <v>1092</v>
      </c>
    </row>
    <row r="1093" spans="34:35">
      <c r="AH1093" s="130">
        <f t="shared" ca="1" si="23"/>
        <v>0</v>
      </c>
      <c r="AI1093" s="130">
        <v>1093</v>
      </c>
    </row>
    <row r="1094" spans="34:35">
      <c r="AH1094" s="130">
        <f t="shared" ref="AH1094:AH1157" ca="1" si="24">INDIRECT("'"&amp;$AD$7&amp;"'!"&amp;"B"&amp;ROW(B1094))</f>
        <v>0</v>
      </c>
      <c r="AI1094" s="130">
        <v>1094</v>
      </c>
    </row>
    <row r="1095" spans="34:35">
      <c r="AH1095" s="130">
        <f t="shared" ca="1" si="24"/>
        <v>0</v>
      </c>
      <c r="AI1095" s="130">
        <v>1095</v>
      </c>
    </row>
    <row r="1096" spans="34:35">
      <c r="AH1096" s="130">
        <f t="shared" ca="1" si="24"/>
        <v>0</v>
      </c>
      <c r="AI1096" s="130">
        <v>1096</v>
      </c>
    </row>
    <row r="1097" spans="34:35">
      <c r="AH1097" s="130">
        <f t="shared" ca="1" si="24"/>
        <v>0</v>
      </c>
      <c r="AI1097" s="130">
        <v>1097</v>
      </c>
    </row>
    <row r="1098" spans="34:35">
      <c r="AH1098" s="130">
        <f t="shared" ca="1" si="24"/>
        <v>0</v>
      </c>
      <c r="AI1098" s="130">
        <v>1098</v>
      </c>
    </row>
    <row r="1099" spans="34:35">
      <c r="AH1099" s="130">
        <f t="shared" ca="1" si="24"/>
        <v>0</v>
      </c>
      <c r="AI1099" s="130">
        <v>1099</v>
      </c>
    </row>
    <row r="1100" spans="34:35">
      <c r="AH1100" s="130">
        <f t="shared" ca="1" si="24"/>
        <v>0</v>
      </c>
      <c r="AI1100" s="130">
        <v>1100</v>
      </c>
    </row>
    <row r="1101" spans="34:35">
      <c r="AH1101" s="130">
        <f t="shared" ca="1" si="24"/>
        <v>0</v>
      </c>
      <c r="AI1101" s="130">
        <v>1101</v>
      </c>
    </row>
    <row r="1102" spans="34:35">
      <c r="AH1102" s="130">
        <f t="shared" ca="1" si="24"/>
        <v>0</v>
      </c>
      <c r="AI1102" s="130">
        <v>1102</v>
      </c>
    </row>
    <row r="1103" spans="34:35">
      <c r="AH1103" s="130">
        <f t="shared" ca="1" si="24"/>
        <v>0</v>
      </c>
      <c r="AI1103" s="130">
        <v>1103</v>
      </c>
    </row>
    <row r="1104" spans="34:35">
      <c r="AH1104" s="130">
        <f t="shared" ca="1" si="24"/>
        <v>0</v>
      </c>
      <c r="AI1104" s="130">
        <v>1104</v>
      </c>
    </row>
    <row r="1105" spans="34:35">
      <c r="AH1105" s="130">
        <f t="shared" ca="1" si="24"/>
        <v>0</v>
      </c>
      <c r="AI1105" s="130">
        <v>1105</v>
      </c>
    </row>
    <row r="1106" spans="34:35">
      <c r="AH1106" s="130">
        <f t="shared" ca="1" si="24"/>
        <v>0</v>
      </c>
      <c r="AI1106" s="130">
        <v>1106</v>
      </c>
    </row>
    <row r="1107" spans="34:35">
      <c r="AH1107" s="130">
        <f t="shared" ca="1" si="24"/>
        <v>0</v>
      </c>
      <c r="AI1107" s="130">
        <v>1107</v>
      </c>
    </row>
    <row r="1108" spans="34:35">
      <c r="AH1108" s="130">
        <f t="shared" ca="1" si="24"/>
        <v>0</v>
      </c>
      <c r="AI1108" s="130">
        <v>1108</v>
      </c>
    </row>
    <row r="1109" spans="34:35">
      <c r="AH1109" s="130">
        <f t="shared" ca="1" si="24"/>
        <v>0</v>
      </c>
      <c r="AI1109" s="130">
        <v>1109</v>
      </c>
    </row>
    <row r="1110" spans="34:35">
      <c r="AH1110" s="130">
        <f t="shared" ca="1" si="24"/>
        <v>0</v>
      </c>
      <c r="AI1110" s="130">
        <v>1110</v>
      </c>
    </row>
    <row r="1111" spans="34:35">
      <c r="AH1111" s="130">
        <f t="shared" ca="1" si="24"/>
        <v>0</v>
      </c>
      <c r="AI1111" s="130">
        <v>1111</v>
      </c>
    </row>
    <row r="1112" spans="34:35">
      <c r="AH1112" s="130">
        <f t="shared" ca="1" si="24"/>
        <v>0</v>
      </c>
      <c r="AI1112" s="130">
        <v>1112</v>
      </c>
    </row>
    <row r="1113" spans="34:35">
      <c r="AH1113" s="130">
        <f t="shared" ca="1" si="24"/>
        <v>0</v>
      </c>
      <c r="AI1113" s="130">
        <v>1113</v>
      </c>
    </row>
    <row r="1114" spans="34:35">
      <c r="AH1114" s="130">
        <f t="shared" ca="1" si="24"/>
        <v>0</v>
      </c>
      <c r="AI1114" s="130">
        <v>1114</v>
      </c>
    </row>
    <row r="1115" spans="34:35">
      <c r="AH1115" s="130">
        <f t="shared" ca="1" si="24"/>
        <v>0</v>
      </c>
      <c r="AI1115" s="130">
        <v>1115</v>
      </c>
    </row>
    <row r="1116" spans="34:35">
      <c r="AH1116" s="130">
        <f t="shared" ca="1" si="24"/>
        <v>0</v>
      </c>
      <c r="AI1116" s="130">
        <v>1116</v>
      </c>
    </row>
    <row r="1117" spans="34:35">
      <c r="AH1117" s="130">
        <f t="shared" ca="1" si="24"/>
        <v>0</v>
      </c>
      <c r="AI1117" s="130">
        <v>1117</v>
      </c>
    </row>
    <row r="1118" spans="34:35">
      <c r="AH1118" s="130">
        <f t="shared" ca="1" si="24"/>
        <v>0</v>
      </c>
      <c r="AI1118" s="130">
        <v>1118</v>
      </c>
    </row>
    <row r="1119" spans="34:35">
      <c r="AH1119" s="130">
        <f t="shared" ca="1" si="24"/>
        <v>0</v>
      </c>
      <c r="AI1119" s="130">
        <v>1119</v>
      </c>
    </row>
    <row r="1120" spans="34:35">
      <c r="AH1120" s="130">
        <f t="shared" ca="1" si="24"/>
        <v>0</v>
      </c>
      <c r="AI1120" s="130">
        <v>1120</v>
      </c>
    </row>
    <row r="1121" spans="34:35">
      <c r="AH1121" s="130">
        <f t="shared" ca="1" si="24"/>
        <v>0</v>
      </c>
      <c r="AI1121" s="130">
        <v>1121</v>
      </c>
    </row>
    <row r="1122" spans="34:35">
      <c r="AH1122" s="130">
        <f t="shared" ca="1" si="24"/>
        <v>0</v>
      </c>
      <c r="AI1122" s="130">
        <v>1122</v>
      </c>
    </row>
    <row r="1123" spans="34:35">
      <c r="AH1123" s="130">
        <f t="shared" ca="1" si="24"/>
        <v>0</v>
      </c>
      <c r="AI1123" s="130">
        <v>1123</v>
      </c>
    </row>
    <row r="1124" spans="34:35">
      <c r="AH1124" s="130">
        <f t="shared" ca="1" si="24"/>
        <v>0</v>
      </c>
      <c r="AI1124" s="130">
        <v>1124</v>
      </c>
    </row>
    <row r="1125" spans="34:35">
      <c r="AH1125" s="130">
        <f t="shared" ca="1" si="24"/>
        <v>0</v>
      </c>
      <c r="AI1125" s="130">
        <v>1125</v>
      </c>
    </row>
    <row r="1126" spans="34:35">
      <c r="AH1126" s="130">
        <f t="shared" ca="1" si="24"/>
        <v>0</v>
      </c>
      <c r="AI1126" s="130">
        <v>1126</v>
      </c>
    </row>
    <row r="1127" spans="34:35">
      <c r="AH1127" s="130">
        <f t="shared" ca="1" si="24"/>
        <v>0</v>
      </c>
      <c r="AI1127" s="130">
        <v>1127</v>
      </c>
    </row>
    <row r="1128" spans="34:35">
      <c r="AH1128" s="130">
        <f t="shared" ca="1" si="24"/>
        <v>0</v>
      </c>
      <c r="AI1128" s="130">
        <v>1128</v>
      </c>
    </row>
    <row r="1129" spans="34:35">
      <c r="AH1129" s="130">
        <f t="shared" ca="1" si="24"/>
        <v>0</v>
      </c>
      <c r="AI1129" s="130">
        <v>1129</v>
      </c>
    </row>
    <row r="1130" spans="34:35">
      <c r="AH1130" s="130">
        <f t="shared" ca="1" si="24"/>
        <v>0</v>
      </c>
      <c r="AI1130" s="130">
        <v>1130</v>
      </c>
    </row>
    <row r="1131" spans="34:35">
      <c r="AH1131" s="130">
        <f t="shared" ca="1" si="24"/>
        <v>0</v>
      </c>
      <c r="AI1131" s="130">
        <v>1131</v>
      </c>
    </row>
    <row r="1132" spans="34:35">
      <c r="AH1132" s="130">
        <f t="shared" ca="1" si="24"/>
        <v>0</v>
      </c>
      <c r="AI1132" s="130">
        <v>1132</v>
      </c>
    </row>
    <row r="1133" spans="34:35">
      <c r="AH1133" s="130">
        <f t="shared" ca="1" si="24"/>
        <v>0</v>
      </c>
      <c r="AI1133" s="130">
        <v>1133</v>
      </c>
    </row>
    <row r="1134" spans="34:35">
      <c r="AH1134" s="130">
        <f t="shared" ca="1" si="24"/>
        <v>0</v>
      </c>
      <c r="AI1134" s="130">
        <v>1134</v>
      </c>
    </row>
    <row r="1135" spans="34:35">
      <c r="AH1135" s="130">
        <f t="shared" ca="1" si="24"/>
        <v>0</v>
      </c>
      <c r="AI1135" s="130">
        <v>1135</v>
      </c>
    </row>
    <row r="1136" spans="34:35">
      <c r="AH1136" s="130">
        <f t="shared" ca="1" si="24"/>
        <v>0</v>
      </c>
      <c r="AI1136" s="130">
        <v>1136</v>
      </c>
    </row>
    <row r="1137" spans="34:35">
      <c r="AH1137" s="130">
        <f t="shared" ca="1" si="24"/>
        <v>0</v>
      </c>
      <c r="AI1137" s="130">
        <v>1137</v>
      </c>
    </row>
    <row r="1138" spans="34:35">
      <c r="AH1138" s="130">
        <f t="shared" ca="1" si="24"/>
        <v>0</v>
      </c>
      <c r="AI1138" s="130">
        <v>1138</v>
      </c>
    </row>
    <row r="1139" spans="34:35">
      <c r="AH1139" s="130">
        <f t="shared" ca="1" si="24"/>
        <v>0</v>
      </c>
      <c r="AI1139" s="130">
        <v>1139</v>
      </c>
    </row>
    <row r="1140" spans="34:35">
      <c r="AH1140" s="130">
        <f t="shared" ca="1" si="24"/>
        <v>0</v>
      </c>
      <c r="AI1140" s="130">
        <v>1140</v>
      </c>
    </row>
    <row r="1141" spans="34:35">
      <c r="AH1141" s="130">
        <f t="shared" ca="1" si="24"/>
        <v>0</v>
      </c>
      <c r="AI1141" s="130">
        <v>1141</v>
      </c>
    </row>
    <row r="1142" spans="34:35">
      <c r="AH1142" s="130">
        <f t="shared" ca="1" si="24"/>
        <v>0</v>
      </c>
      <c r="AI1142" s="130">
        <v>1142</v>
      </c>
    </row>
    <row r="1143" spans="34:35">
      <c r="AH1143" s="130">
        <f t="shared" ca="1" si="24"/>
        <v>0</v>
      </c>
      <c r="AI1143" s="130">
        <v>1143</v>
      </c>
    </row>
    <row r="1144" spans="34:35">
      <c r="AH1144" s="130">
        <f t="shared" ca="1" si="24"/>
        <v>0</v>
      </c>
      <c r="AI1144" s="130">
        <v>1144</v>
      </c>
    </row>
    <row r="1145" spans="34:35">
      <c r="AH1145" s="130">
        <f t="shared" ca="1" si="24"/>
        <v>0</v>
      </c>
      <c r="AI1145" s="130">
        <v>1145</v>
      </c>
    </row>
    <row r="1146" spans="34:35">
      <c r="AH1146" s="130">
        <f t="shared" ca="1" si="24"/>
        <v>0</v>
      </c>
      <c r="AI1146" s="130">
        <v>1146</v>
      </c>
    </row>
    <row r="1147" spans="34:35">
      <c r="AH1147" s="130">
        <f t="shared" ca="1" si="24"/>
        <v>0</v>
      </c>
      <c r="AI1147" s="130">
        <v>1147</v>
      </c>
    </row>
    <row r="1148" spans="34:35">
      <c r="AH1148" s="130">
        <f t="shared" ca="1" si="24"/>
        <v>0</v>
      </c>
      <c r="AI1148" s="130">
        <v>1148</v>
      </c>
    </row>
    <row r="1149" spans="34:35">
      <c r="AH1149" s="130">
        <f t="shared" ca="1" si="24"/>
        <v>0</v>
      </c>
      <c r="AI1149" s="130">
        <v>1149</v>
      </c>
    </row>
    <row r="1150" spans="34:35">
      <c r="AH1150" s="130">
        <f t="shared" ca="1" si="24"/>
        <v>0</v>
      </c>
      <c r="AI1150" s="130">
        <v>1150</v>
      </c>
    </row>
    <row r="1151" spans="34:35">
      <c r="AH1151" s="130">
        <f t="shared" ca="1" si="24"/>
        <v>0</v>
      </c>
      <c r="AI1151" s="130">
        <v>1151</v>
      </c>
    </row>
    <row r="1152" spans="34:35">
      <c r="AH1152" s="130">
        <f t="shared" ca="1" si="24"/>
        <v>0</v>
      </c>
      <c r="AI1152" s="130">
        <v>1152</v>
      </c>
    </row>
    <row r="1153" spans="34:35">
      <c r="AH1153" s="130">
        <f t="shared" ca="1" si="24"/>
        <v>0</v>
      </c>
      <c r="AI1153" s="130">
        <v>1153</v>
      </c>
    </row>
    <row r="1154" spans="34:35">
      <c r="AH1154" s="130">
        <f t="shared" ca="1" si="24"/>
        <v>0</v>
      </c>
      <c r="AI1154" s="130">
        <v>1154</v>
      </c>
    </row>
    <row r="1155" spans="34:35">
      <c r="AH1155" s="130">
        <f t="shared" ca="1" si="24"/>
        <v>0</v>
      </c>
      <c r="AI1155" s="130">
        <v>1155</v>
      </c>
    </row>
    <row r="1156" spans="34:35">
      <c r="AH1156" s="130">
        <f t="shared" ca="1" si="24"/>
        <v>0</v>
      </c>
      <c r="AI1156" s="130">
        <v>1156</v>
      </c>
    </row>
    <row r="1157" spans="34:35">
      <c r="AH1157" s="130">
        <f t="shared" ca="1" si="24"/>
        <v>0</v>
      </c>
      <c r="AI1157" s="130">
        <v>1157</v>
      </c>
    </row>
    <row r="1158" spans="34:35">
      <c r="AH1158" s="130">
        <f t="shared" ref="AH1158:AH1221" ca="1" si="25">INDIRECT("'"&amp;$AD$7&amp;"'!"&amp;"B"&amp;ROW(B1158))</f>
        <v>0</v>
      </c>
      <c r="AI1158" s="130">
        <v>1158</v>
      </c>
    </row>
    <row r="1159" spans="34:35">
      <c r="AH1159" s="130">
        <f t="shared" ca="1" si="25"/>
        <v>0</v>
      </c>
      <c r="AI1159" s="130">
        <v>1159</v>
      </c>
    </row>
    <row r="1160" spans="34:35">
      <c r="AH1160" s="130">
        <f t="shared" ca="1" si="25"/>
        <v>0</v>
      </c>
      <c r="AI1160" s="130">
        <v>1160</v>
      </c>
    </row>
    <row r="1161" spans="34:35">
      <c r="AH1161" s="130">
        <f t="shared" ca="1" si="25"/>
        <v>0</v>
      </c>
      <c r="AI1161" s="130">
        <v>1161</v>
      </c>
    </row>
    <row r="1162" spans="34:35">
      <c r="AH1162" s="130">
        <f t="shared" ca="1" si="25"/>
        <v>0</v>
      </c>
      <c r="AI1162" s="130">
        <v>1162</v>
      </c>
    </row>
    <row r="1163" spans="34:35">
      <c r="AH1163" s="130">
        <f t="shared" ca="1" si="25"/>
        <v>0</v>
      </c>
      <c r="AI1163" s="130">
        <v>1163</v>
      </c>
    </row>
    <row r="1164" spans="34:35">
      <c r="AH1164" s="130">
        <f t="shared" ca="1" si="25"/>
        <v>0</v>
      </c>
      <c r="AI1164" s="130">
        <v>1164</v>
      </c>
    </row>
    <row r="1165" spans="34:35">
      <c r="AH1165" s="130">
        <f t="shared" ca="1" si="25"/>
        <v>0</v>
      </c>
      <c r="AI1165" s="130">
        <v>1165</v>
      </c>
    </row>
    <row r="1166" spans="34:35">
      <c r="AH1166" s="130">
        <f t="shared" ca="1" si="25"/>
        <v>0</v>
      </c>
      <c r="AI1166" s="130">
        <v>1166</v>
      </c>
    </row>
    <row r="1167" spans="34:35">
      <c r="AH1167" s="130">
        <f t="shared" ca="1" si="25"/>
        <v>0</v>
      </c>
      <c r="AI1167" s="130">
        <v>1167</v>
      </c>
    </row>
    <row r="1168" spans="34:35">
      <c r="AH1168" s="130">
        <f t="shared" ca="1" si="25"/>
        <v>0</v>
      </c>
      <c r="AI1168" s="130">
        <v>1168</v>
      </c>
    </row>
    <row r="1169" spans="34:35">
      <c r="AH1169" s="130">
        <f t="shared" ca="1" si="25"/>
        <v>0</v>
      </c>
      <c r="AI1169" s="130">
        <v>1169</v>
      </c>
    </row>
    <row r="1170" spans="34:35">
      <c r="AH1170" s="130">
        <f t="shared" ca="1" si="25"/>
        <v>0</v>
      </c>
      <c r="AI1170" s="130">
        <v>1170</v>
      </c>
    </row>
    <row r="1171" spans="34:35">
      <c r="AH1171" s="130">
        <f t="shared" ca="1" si="25"/>
        <v>0</v>
      </c>
      <c r="AI1171" s="130">
        <v>1171</v>
      </c>
    </row>
    <row r="1172" spans="34:35">
      <c r="AH1172" s="130">
        <f t="shared" ca="1" si="25"/>
        <v>0</v>
      </c>
      <c r="AI1172" s="130">
        <v>1172</v>
      </c>
    </row>
    <row r="1173" spans="34:35">
      <c r="AH1173" s="130">
        <f t="shared" ca="1" si="25"/>
        <v>0</v>
      </c>
      <c r="AI1173" s="130">
        <v>1173</v>
      </c>
    </row>
    <row r="1174" spans="34:35">
      <c r="AH1174" s="130">
        <f t="shared" ca="1" si="25"/>
        <v>0</v>
      </c>
      <c r="AI1174" s="130">
        <v>1174</v>
      </c>
    </row>
    <row r="1175" spans="34:35">
      <c r="AH1175" s="130">
        <f t="shared" ca="1" si="25"/>
        <v>0</v>
      </c>
      <c r="AI1175" s="130">
        <v>1175</v>
      </c>
    </row>
    <row r="1176" spans="34:35">
      <c r="AH1176" s="130">
        <f t="shared" ca="1" si="25"/>
        <v>0</v>
      </c>
      <c r="AI1176" s="130">
        <v>1176</v>
      </c>
    </row>
    <row r="1177" spans="34:35">
      <c r="AH1177" s="130">
        <f t="shared" ca="1" si="25"/>
        <v>0</v>
      </c>
      <c r="AI1177" s="130">
        <v>1177</v>
      </c>
    </row>
    <row r="1178" spans="34:35">
      <c r="AH1178" s="130">
        <f t="shared" ca="1" si="25"/>
        <v>0</v>
      </c>
      <c r="AI1178" s="130">
        <v>1178</v>
      </c>
    </row>
    <row r="1179" spans="34:35">
      <c r="AH1179" s="130">
        <f t="shared" ca="1" si="25"/>
        <v>0</v>
      </c>
      <c r="AI1179" s="130">
        <v>1179</v>
      </c>
    </row>
    <row r="1180" spans="34:35">
      <c r="AH1180" s="130">
        <f t="shared" ca="1" si="25"/>
        <v>0</v>
      </c>
      <c r="AI1180" s="130">
        <v>1180</v>
      </c>
    </row>
    <row r="1181" spans="34:35">
      <c r="AH1181" s="130">
        <f t="shared" ca="1" si="25"/>
        <v>0</v>
      </c>
      <c r="AI1181" s="130">
        <v>1181</v>
      </c>
    </row>
    <row r="1182" spans="34:35">
      <c r="AH1182" s="130">
        <f t="shared" ca="1" si="25"/>
        <v>0</v>
      </c>
      <c r="AI1182" s="130">
        <v>1182</v>
      </c>
    </row>
    <row r="1183" spans="34:35">
      <c r="AH1183" s="130">
        <f t="shared" ca="1" si="25"/>
        <v>0</v>
      </c>
      <c r="AI1183" s="130">
        <v>1183</v>
      </c>
    </row>
    <row r="1184" spans="34:35">
      <c r="AH1184" s="130">
        <f t="shared" ca="1" si="25"/>
        <v>0</v>
      </c>
      <c r="AI1184" s="130">
        <v>1184</v>
      </c>
    </row>
    <row r="1185" spans="34:35">
      <c r="AH1185" s="130">
        <f t="shared" ca="1" si="25"/>
        <v>0</v>
      </c>
      <c r="AI1185" s="130">
        <v>1185</v>
      </c>
    </row>
    <row r="1186" spans="34:35">
      <c r="AH1186" s="130">
        <f t="shared" ca="1" si="25"/>
        <v>0</v>
      </c>
      <c r="AI1186" s="130">
        <v>1186</v>
      </c>
    </row>
    <row r="1187" spans="34:35">
      <c r="AH1187" s="130">
        <f t="shared" ca="1" si="25"/>
        <v>0</v>
      </c>
      <c r="AI1187" s="130">
        <v>1187</v>
      </c>
    </row>
    <row r="1188" spans="34:35">
      <c r="AH1188" s="130">
        <f t="shared" ca="1" si="25"/>
        <v>0</v>
      </c>
      <c r="AI1188" s="130">
        <v>1188</v>
      </c>
    </row>
    <row r="1189" spans="34:35">
      <c r="AH1189" s="130">
        <f t="shared" ca="1" si="25"/>
        <v>0</v>
      </c>
      <c r="AI1189" s="130">
        <v>1189</v>
      </c>
    </row>
    <row r="1190" spans="34:35">
      <c r="AH1190" s="130">
        <f t="shared" ca="1" si="25"/>
        <v>0</v>
      </c>
      <c r="AI1190" s="130">
        <v>1190</v>
      </c>
    </row>
    <row r="1191" spans="34:35">
      <c r="AH1191" s="130">
        <f t="shared" ca="1" si="25"/>
        <v>0</v>
      </c>
      <c r="AI1191" s="130">
        <v>1191</v>
      </c>
    </row>
    <row r="1192" spans="34:35">
      <c r="AH1192" s="130">
        <f t="shared" ca="1" si="25"/>
        <v>0</v>
      </c>
      <c r="AI1192" s="130">
        <v>1192</v>
      </c>
    </row>
    <row r="1193" spans="34:35">
      <c r="AH1193" s="130">
        <f t="shared" ca="1" si="25"/>
        <v>0</v>
      </c>
      <c r="AI1193" s="130">
        <v>1193</v>
      </c>
    </row>
    <row r="1194" spans="34:35">
      <c r="AH1194" s="130">
        <f t="shared" ca="1" si="25"/>
        <v>0</v>
      </c>
      <c r="AI1194" s="130">
        <v>1194</v>
      </c>
    </row>
    <row r="1195" spans="34:35">
      <c r="AH1195" s="130">
        <f t="shared" ca="1" si="25"/>
        <v>0</v>
      </c>
      <c r="AI1195" s="130">
        <v>1195</v>
      </c>
    </row>
    <row r="1196" spans="34:35">
      <c r="AH1196" s="130">
        <f t="shared" ca="1" si="25"/>
        <v>0</v>
      </c>
      <c r="AI1196" s="130">
        <v>1196</v>
      </c>
    </row>
    <row r="1197" spans="34:35">
      <c r="AH1197" s="130">
        <f t="shared" ca="1" si="25"/>
        <v>0</v>
      </c>
      <c r="AI1197" s="130">
        <v>1197</v>
      </c>
    </row>
    <row r="1198" spans="34:35">
      <c r="AH1198" s="130">
        <f t="shared" ca="1" si="25"/>
        <v>0</v>
      </c>
      <c r="AI1198" s="130">
        <v>1198</v>
      </c>
    </row>
    <row r="1199" spans="34:35">
      <c r="AH1199" s="130">
        <f t="shared" ca="1" si="25"/>
        <v>0</v>
      </c>
      <c r="AI1199" s="130">
        <v>1199</v>
      </c>
    </row>
    <row r="1200" spans="34:35">
      <c r="AH1200" s="130">
        <f t="shared" ca="1" si="25"/>
        <v>0</v>
      </c>
      <c r="AI1200" s="130">
        <v>1200</v>
      </c>
    </row>
    <row r="1201" spans="34:35">
      <c r="AH1201" s="130">
        <f t="shared" ca="1" si="25"/>
        <v>0</v>
      </c>
      <c r="AI1201" s="130">
        <v>1201</v>
      </c>
    </row>
    <row r="1202" spans="34:35">
      <c r="AH1202" s="130">
        <f t="shared" ca="1" si="25"/>
        <v>0</v>
      </c>
      <c r="AI1202" s="130">
        <v>1202</v>
      </c>
    </row>
    <row r="1203" spans="34:35">
      <c r="AH1203" s="130">
        <f t="shared" ca="1" si="25"/>
        <v>0</v>
      </c>
      <c r="AI1203" s="130">
        <v>1203</v>
      </c>
    </row>
    <row r="1204" spans="34:35">
      <c r="AH1204" s="130">
        <f t="shared" ca="1" si="25"/>
        <v>0</v>
      </c>
      <c r="AI1204" s="130">
        <v>1204</v>
      </c>
    </row>
    <row r="1205" spans="34:35">
      <c r="AH1205" s="130">
        <f t="shared" ca="1" si="25"/>
        <v>0</v>
      </c>
      <c r="AI1205" s="130">
        <v>1205</v>
      </c>
    </row>
    <row r="1206" spans="34:35">
      <c r="AH1206" s="130">
        <f t="shared" ca="1" si="25"/>
        <v>0</v>
      </c>
      <c r="AI1206" s="130">
        <v>1206</v>
      </c>
    </row>
    <row r="1207" spans="34:35">
      <c r="AH1207" s="130">
        <f t="shared" ca="1" si="25"/>
        <v>0</v>
      </c>
      <c r="AI1207" s="130">
        <v>1207</v>
      </c>
    </row>
    <row r="1208" spans="34:35">
      <c r="AH1208" s="130">
        <f t="shared" ca="1" si="25"/>
        <v>0</v>
      </c>
      <c r="AI1208" s="130">
        <v>1208</v>
      </c>
    </row>
    <row r="1209" spans="34:35">
      <c r="AH1209" s="130">
        <f t="shared" ca="1" si="25"/>
        <v>0</v>
      </c>
      <c r="AI1209" s="130">
        <v>1209</v>
      </c>
    </row>
    <row r="1210" spans="34:35">
      <c r="AH1210" s="130">
        <f t="shared" ca="1" si="25"/>
        <v>0</v>
      </c>
      <c r="AI1210" s="130">
        <v>1210</v>
      </c>
    </row>
    <row r="1211" spans="34:35">
      <c r="AH1211" s="130">
        <f t="shared" ca="1" si="25"/>
        <v>0</v>
      </c>
      <c r="AI1211" s="130">
        <v>1211</v>
      </c>
    </row>
    <row r="1212" spans="34:35">
      <c r="AH1212" s="130">
        <f t="shared" ca="1" si="25"/>
        <v>0</v>
      </c>
      <c r="AI1212" s="130">
        <v>1212</v>
      </c>
    </row>
    <row r="1213" spans="34:35">
      <c r="AH1213" s="130">
        <f t="shared" ca="1" si="25"/>
        <v>0</v>
      </c>
      <c r="AI1213" s="130">
        <v>1213</v>
      </c>
    </row>
    <row r="1214" spans="34:35">
      <c r="AH1214" s="130">
        <f t="shared" ca="1" si="25"/>
        <v>0</v>
      </c>
      <c r="AI1214" s="130">
        <v>1214</v>
      </c>
    </row>
    <row r="1215" spans="34:35">
      <c r="AH1215" s="130">
        <f t="shared" ca="1" si="25"/>
        <v>0</v>
      </c>
      <c r="AI1215" s="130">
        <v>1215</v>
      </c>
    </row>
    <row r="1216" spans="34:35">
      <c r="AH1216" s="130">
        <f t="shared" ca="1" si="25"/>
        <v>0</v>
      </c>
      <c r="AI1216" s="130">
        <v>1216</v>
      </c>
    </row>
    <row r="1217" spans="34:35">
      <c r="AH1217" s="130">
        <f t="shared" ca="1" si="25"/>
        <v>0</v>
      </c>
      <c r="AI1217" s="130">
        <v>1217</v>
      </c>
    </row>
    <row r="1218" spans="34:35">
      <c r="AH1218" s="130">
        <f t="shared" ca="1" si="25"/>
        <v>0</v>
      </c>
      <c r="AI1218" s="130">
        <v>1218</v>
      </c>
    </row>
    <row r="1219" spans="34:35">
      <c r="AH1219" s="130">
        <f t="shared" ca="1" si="25"/>
        <v>0</v>
      </c>
      <c r="AI1219" s="130">
        <v>1219</v>
      </c>
    </row>
    <row r="1220" spans="34:35">
      <c r="AH1220" s="130">
        <f t="shared" ca="1" si="25"/>
        <v>0</v>
      </c>
      <c r="AI1220" s="130">
        <v>1220</v>
      </c>
    </row>
    <row r="1221" spans="34:35">
      <c r="AH1221" s="130">
        <f t="shared" ca="1" si="25"/>
        <v>0</v>
      </c>
      <c r="AI1221" s="130">
        <v>1221</v>
      </c>
    </row>
    <row r="1222" spans="34:35">
      <c r="AH1222" s="130">
        <f t="shared" ref="AH1222:AH1285" ca="1" si="26">INDIRECT("'"&amp;$AD$7&amp;"'!"&amp;"B"&amp;ROW(B1222))</f>
        <v>0</v>
      </c>
      <c r="AI1222" s="130">
        <v>1222</v>
      </c>
    </row>
    <row r="1223" spans="34:35">
      <c r="AH1223" s="130">
        <f t="shared" ca="1" si="26"/>
        <v>0</v>
      </c>
      <c r="AI1223" s="130">
        <v>1223</v>
      </c>
    </row>
    <row r="1224" spans="34:35">
      <c r="AH1224" s="130">
        <f t="shared" ca="1" si="26"/>
        <v>0</v>
      </c>
      <c r="AI1224" s="130">
        <v>1224</v>
      </c>
    </row>
    <row r="1225" spans="34:35">
      <c r="AH1225" s="130">
        <f t="shared" ca="1" si="26"/>
        <v>0</v>
      </c>
      <c r="AI1225" s="130">
        <v>1225</v>
      </c>
    </row>
    <row r="1226" spans="34:35">
      <c r="AH1226" s="130">
        <f t="shared" ca="1" si="26"/>
        <v>0</v>
      </c>
      <c r="AI1226" s="130">
        <v>1226</v>
      </c>
    </row>
    <row r="1227" spans="34:35">
      <c r="AH1227" s="130">
        <f t="shared" ca="1" si="26"/>
        <v>0</v>
      </c>
      <c r="AI1227" s="130">
        <v>1227</v>
      </c>
    </row>
    <row r="1228" spans="34:35">
      <c r="AH1228" s="130">
        <f t="shared" ca="1" si="26"/>
        <v>0</v>
      </c>
      <c r="AI1228" s="130">
        <v>1228</v>
      </c>
    </row>
    <row r="1229" spans="34:35">
      <c r="AH1229" s="130">
        <f t="shared" ca="1" si="26"/>
        <v>0</v>
      </c>
      <c r="AI1229" s="130">
        <v>1229</v>
      </c>
    </row>
    <row r="1230" spans="34:35">
      <c r="AH1230" s="130">
        <f t="shared" ca="1" si="26"/>
        <v>0</v>
      </c>
      <c r="AI1230" s="130">
        <v>1230</v>
      </c>
    </row>
    <row r="1231" spans="34:35">
      <c r="AH1231" s="130">
        <f t="shared" ca="1" si="26"/>
        <v>0</v>
      </c>
      <c r="AI1231" s="130">
        <v>1231</v>
      </c>
    </row>
    <row r="1232" spans="34:35">
      <c r="AH1232" s="130">
        <f t="shared" ca="1" si="26"/>
        <v>0</v>
      </c>
      <c r="AI1232" s="130">
        <v>1232</v>
      </c>
    </row>
    <row r="1233" spans="34:35">
      <c r="AH1233" s="130">
        <f t="shared" ca="1" si="26"/>
        <v>0</v>
      </c>
      <c r="AI1233" s="130">
        <v>1233</v>
      </c>
    </row>
    <row r="1234" spans="34:35">
      <c r="AH1234" s="130">
        <f t="shared" ca="1" si="26"/>
        <v>0</v>
      </c>
      <c r="AI1234" s="130">
        <v>1234</v>
      </c>
    </row>
    <row r="1235" spans="34:35">
      <c r="AH1235" s="130">
        <f t="shared" ca="1" si="26"/>
        <v>0</v>
      </c>
      <c r="AI1235" s="130">
        <v>1235</v>
      </c>
    </row>
    <row r="1236" spans="34:35">
      <c r="AH1236" s="130">
        <f t="shared" ca="1" si="26"/>
        <v>0</v>
      </c>
      <c r="AI1236" s="130">
        <v>1236</v>
      </c>
    </row>
    <row r="1237" spans="34:35">
      <c r="AH1237" s="130">
        <f t="shared" ca="1" si="26"/>
        <v>0</v>
      </c>
      <c r="AI1237" s="130">
        <v>1237</v>
      </c>
    </row>
    <row r="1238" spans="34:35">
      <c r="AH1238" s="130">
        <f t="shared" ca="1" si="26"/>
        <v>0</v>
      </c>
      <c r="AI1238" s="130">
        <v>1238</v>
      </c>
    </row>
    <row r="1239" spans="34:35">
      <c r="AH1239" s="130">
        <f t="shared" ca="1" si="26"/>
        <v>0</v>
      </c>
      <c r="AI1239" s="130">
        <v>1239</v>
      </c>
    </row>
    <row r="1240" spans="34:35">
      <c r="AH1240" s="130">
        <f t="shared" ca="1" si="26"/>
        <v>0</v>
      </c>
      <c r="AI1240" s="130">
        <v>1240</v>
      </c>
    </row>
    <row r="1241" spans="34:35">
      <c r="AH1241" s="130">
        <f t="shared" ca="1" si="26"/>
        <v>0</v>
      </c>
      <c r="AI1241" s="130">
        <v>1241</v>
      </c>
    </row>
    <row r="1242" spans="34:35">
      <c r="AH1242" s="130">
        <f t="shared" ca="1" si="26"/>
        <v>0</v>
      </c>
      <c r="AI1242" s="130">
        <v>1242</v>
      </c>
    </row>
    <row r="1243" spans="34:35">
      <c r="AH1243" s="130">
        <f t="shared" ca="1" si="26"/>
        <v>0</v>
      </c>
      <c r="AI1243" s="130">
        <v>1243</v>
      </c>
    </row>
    <row r="1244" spans="34:35">
      <c r="AH1244" s="130">
        <f t="shared" ca="1" si="26"/>
        <v>0</v>
      </c>
      <c r="AI1244" s="130">
        <v>1244</v>
      </c>
    </row>
    <row r="1245" spans="34:35">
      <c r="AH1245" s="130">
        <f t="shared" ca="1" si="26"/>
        <v>0</v>
      </c>
      <c r="AI1245" s="130">
        <v>1245</v>
      </c>
    </row>
    <row r="1246" spans="34:35">
      <c r="AH1246" s="130">
        <f t="shared" ca="1" si="26"/>
        <v>0</v>
      </c>
      <c r="AI1246" s="130">
        <v>1246</v>
      </c>
    </row>
    <row r="1247" spans="34:35">
      <c r="AH1247" s="130">
        <f t="shared" ca="1" si="26"/>
        <v>0</v>
      </c>
      <c r="AI1247" s="130">
        <v>1247</v>
      </c>
    </row>
    <row r="1248" spans="34:35">
      <c r="AH1248" s="130">
        <f t="shared" ca="1" si="26"/>
        <v>0</v>
      </c>
      <c r="AI1248" s="130">
        <v>1248</v>
      </c>
    </row>
    <row r="1249" spans="34:35">
      <c r="AH1249" s="130">
        <f t="shared" ca="1" si="26"/>
        <v>0</v>
      </c>
      <c r="AI1249" s="130">
        <v>1249</v>
      </c>
    </row>
    <row r="1250" spans="34:35">
      <c r="AH1250" s="130">
        <f t="shared" ca="1" si="26"/>
        <v>0</v>
      </c>
      <c r="AI1250" s="130">
        <v>1250</v>
      </c>
    </row>
    <row r="1251" spans="34:35">
      <c r="AH1251" s="130">
        <f t="shared" ca="1" si="26"/>
        <v>0</v>
      </c>
      <c r="AI1251" s="130">
        <v>1251</v>
      </c>
    </row>
    <row r="1252" spans="34:35">
      <c r="AH1252" s="130">
        <f t="shared" ca="1" si="26"/>
        <v>0</v>
      </c>
      <c r="AI1252" s="130">
        <v>1252</v>
      </c>
    </row>
    <row r="1253" spans="34:35">
      <c r="AH1253" s="130">
        <f t="shared" ca="1" si="26"/>
        <v>0</v>
      </c>
      <c r="AI1253" s="130">
        <v>1253</v>
      </c>
    </row>
    <row r="1254" spans="34:35">
      <c r="AH1254" s="130">
        <f t="shared" ca="1" si="26"/>
        <v>0</v>
      </c>
      <c r="AI1254" s="130">
        <v>1254</v>
      </c>
    </row>
    <row r="1255" spans="34:35">
      <c r="AH1255" s="130">
        <f t="shared" ca="1" si="26"/>
        <v>0</v>
      </c>
      <c r="AI1255" s="130">
        <v>1255</v>
      </c>
    </row>
    <row r="1256" spans="34:35">
      <c r="AH1256" s="130">
        <f t="shared" ca="1" si="26"/>
        <v>0</v>
      </c>
      <c r="AI1256" s="130">
        <v>1256</v>
      </c>
    </row>
    <row r="1257" spans="34:35">
      <c r="AH1257" s="130">
        <f t="shared" ca="1" si="26"/>
        <v>0</v>
      </c>
      <c r="AI1257" s="130">
        <v>1257</v>
      </c>
    </row>
    <row r="1258" spans="34:35">
      <c r="AH1258" s="130">
        <f t="shared" ca="1" si="26"/>
        <v>0</v>
      </c>
      <c r="AI1258" s="130">
        <v>1258</v>
      </c>
    </row>
    <row r="1259" spans="34:35">
      <c r="AH1259" s="130">
        <f t="shared" ca="1" si="26"/>
        <v>0</v>
      </c>
      <c r="AI1259" s="130">
        <v>1259</v>
      </c>
    </row>
    <row r="1260" spans="34:35">
      <c r="AH1260" s="130">
        <f t="shared" ca="1" si="26"/>
        <v>0</v>
      </c>
      <c r="AI1260" s="130">
        <v>1260</v>
      </c>
    </row>
    <row r="1261" spans="34:35">
      <c r="AH1261" s="130">
        <f t="shared" ca="1" si="26"/>
        <v>0</v>
      </c>
      <c r="AI1261" s="130">
        <v>1261</v>
      </c>
    </row>
    <row r="1262" spans="34:35">
      <c r="AH1262" s="130">
        <f t="shared" ca="1" si="26"/>
        <v>0</v>
      </c>
      <c r="AI1262" s="130">
        <v>1262</v>
      </c>
    </row>
    <row r="1263" spans="34:35">
      <c r="AH1263" s="130">
        <f t="shared" ca="1" si="26"/>
        <v>0</v>
      </c>
      <c r="AI1263" s="130">
        <v>1263</v>
      </c>
    </row>
    <row r="1264" spans="34:35">
      <c r="AH1264" s="130">
        <f t="shared" ca="1" si="26"/>
        <v>0</v>
      </c>
      <c r="AI1264" s="130">
        <v>1264</v>
      </c>
    </row>
    <row r="1265" spans="34:35">
      <c r="AH1265" s="130">
        <f t="shared" ca="1" si="26"/>
        <v>0</v>
      </c>
      <c r="AI1265" s="130">
        <v>1265</v>
      </c>
    </row>
    <row r="1266" spans="34:35">
      <c r="AH1266" s="130">
        <f t="shared" ca="1" si="26"/>
        <v>0</v>
      </c>
      <c r="AI1266" s="130">
        <v>1266</v>
      </c>
    </row>
    <row r="1267" spans="34:35">
      <c r="AH1267" s="130">
        <f t="shared" ca="1" si="26"/>
        <v>0</v>
      </c>
      <c r="AI1267" s="130">
        <v>1267</v>
      </c>
    </row>
    <row r="1268" spans="34:35">
      <c r="AH1268" s="130">
        <f t="shared" ca="1" si="26"/>
        <v>0</v>
      </c>
      <c r="AI1268" s="130">
        <v>1268</v>
      </c>
    </row>
    <row r="1269" spans="34:35">
      <c r="AH1269" s="130">
        <f t="shared" ca="1" si="26"/>
        <v>0</v>
      </c>
      <c r="AI1269" s="130">
        <v>1269</v>
      </c>
    </row>
    <row r="1270" spans="34:35">
      <c r="AH1270" s="130">
        <f t="shared" ca="1" si="26"/>
        <v>0</v>
      </c>
      <c r="AI1270" s="130">
        <v>1270</v>
      </c>
    </row>
    <row r="1271" spans="34:35">
      <c r="AH1271" s="130">
        <f t="shared" ca="1" si="26"/>
        <v>0</v>
      </c>
      <c r="AI1271" s="130">
        <v>1271</v>
      </c>
    </row>
    <row r="1272" spans="34:35">
      <c r="AH1272" s="130">
        <f t="shared" ca="1" si="26"/>
        <v>0</v>
      </c>
      <c r="AI1272" s="130">
        <v>1272</v>
      </c>
    </row>
    <row r="1273" spans="34:35">
      <c r="AH1273" s="130">
        <f t="shared" ca="1" si="26"/>
        <v>0</v>
      </c>
      <c r="AI1273" s="130">
        <v>1273</v>
      </c>
    </row>
    <row r="1274" spans="34:35">
      <c r="AH1274" s="130">
        <f t="shared" ca="1" si="26"/>
        <v>0</v>
      </c>
      <c r="AI1274" s="130">
        <v>1274</v>
      </c>
    </row>
    <row r="1275" spans="34:35">
      <c r="AH1275" s="130">
        <f t="shared" ca="1" si="26"/>
        <v>0</v>
      </c>
      <c r="AI1275" s="130">
        <v>1275</v>
      </c>
    </row>
    <row r="1276" spans="34:35">
      <c r="AH1276" s="130">
        <f t="shared" ca="1" si="26"/>
        <v>0</v>
      </c>
      <c r="AI1276" s="130">
        <v>1276</v>
      </c>
    </row>
    <row r="1277" spans="34:35">
      <c r="AH1277" s="130">
        <f t="shared" ca="1" si="26"/>
        <v>0</v>
      </c>
      <c r="AI1277" s="130">
        <v>1277</v>
      </c>
    </row>
    <row r="1278" spans="34:35">
      <c r="AH1278" s="130">
        <f t="shared" ca="1" si="26"/>
        <v>0</v>
      </c>
      <c r="AI1278" s="130">
        <v>1278</v>
      </c>
    </row>
    <row r="1279" spans="34:35">
      <c r="AH1279" s="130">
        <f t="shared" ca="1" si="26"/>
        <v>0</v>
      </c>
      <c r="AI1279" s="130">
        <v>1279</v>
      </c>
    </row>
    <row r="1280" spans="34:35">
      <c r="AH1280" s="130">
        <f t="shared" ca="1" si="26"/>
        <v>0</v>
      </c>
      <c r="AI1280" s="130">
        <v>1280</v>
      </c>
    </row>
    <row r="1281" spans="34:35">
      <c r="AH1281" s="130">
        <f t="shared" ca="1" si="26"/>
        <v>0</v>
      </c>
      <c r="AI1281" s="130">
        <v>1281</v>
      </c>
    </row>
    <row r="1282" spans="34:35">
      <c r="AH1282" s="130">
        <f t="shared" ca="1" si="26"/>
        <v>0</v>
      </c>
      <c r="AI1282" s="130">
        <v>1282</v>
      </c>
    </row>
    <row r="1283" spans="34:35">
      <c r="AH1283" s="130">
        <f t="shared" ca="1" si="26"/>
        <v>0</v>
      </c>
      <c r="AI1283" s="130">
        <v>1283</v>
      </c>
    </row>
    <row r="1284" spans="34:35">
      <c r="AH1284" s="130">
        <f t="shared" ca="1" si="26"/>
        <v>0</v>
      </c>
      <c r="AI1284" s="130">
        <v>1284</v>
      </c>
    </row>
    <row r="1285" spans="34:35">
      <c r="AH1285" s="130">
        <f t="shared" ca="1" si="26"/>
        <v>0</v>
      </c>
      <c r="AI1285" s="130">
        <v>1285</v>
      </c>
    </row>
    <row r="1286" spans="34:35">
      <c r="AH1286" s="130">
        <f t="shared" ref="AH1286:AH1349" ca="1" si="27">INDIRECT("'"&amp;$AD$7&amp;"'!"&amp;"B"&amp;ROW(B1286))</f>
        <v>0</v>
      </c>
      <c r="AI1286" s="130">
        <v>1286</v>
      </c>
    </row>
    <row r="1287" spans="34:35">
      <c r="AH1287" s="130">
        <f t="shared" ca="1" si="27"/>
        <v>0</v>
      </c>
      <c r="AI1287" s="130">
        <v>1287</v>
      </c>
    </row>
    <row r="1288" spans="34:35">
      <c r="AH1288" s="130">
        <f t="shared" ca="1" si="27"/>
        <v>0</v>
      </c>
      <c r="AI1288" s="130">
        <v>1288</v>
      </c>
    </row>
    <row r="1289" spans="34:35">
      <c r="AH1289" s="130">
        <f t="shared" ca="1" si="27"/>
        <v>0</v>
      </c>
      <c r="AI1289" s="130">
        <v>1289</v>
      </c>
    </row>
    <row r="1290" spans="34:35">
      <c r="AH1290" s="130">
        <f t="shared" ca="1" si="27"/>
        <v>0</v>
      </c>
      <c r="AI1290" s="130">
        <v>1290</v>
      </c>
    </row>
    <row r="1291" spans="34:35">
      <c r="AH1291" s="130">
        <f t="shared" ca="1" si="27"/>
        <v>0</v>
      </c>
      <c r="AI1291" s="130">
        <v>1291</v>
      </c>
    </row>
    <row r="1292" spans="34:35">
      <c r="AH1292" s="130">
        <f t="shared" ca="1" si="27"/>
        <v>0</v>
      </c>
      <c r="AI1292" s="130">
        <v>1292</v>
      </c>
    </row>
    <row r="1293" spans="34:35">
      <c r="AH1293" s="130">
        <f t="shared" ca="1" si="27"/>
        <v>0</v>
      </c>
      <c r="AI1293" s="130">
        <v>1293</v>
      </c>
    </row>
    <row r="1294" spans="34:35">
      <c r="AH1294" s="130">
        <f t="shared" ca="1" si="27"/>
        <v>0</v>
      </c>
      <c r="AI1294" s="130">
        <v>1294</v>
      </c>
    </row>
    <row r="1295" spans="34:35">
      <c r="AH1295" s="130">
        <f t="shared" ca="1" si="27"/>
        <v>0</v>
      </c>
      <c r="AI1295" s="130">
        <v>1295</v>
      </c>
    </row>
    <row r="1296" spans="34:35">
      <c r="AH1296" s="130">
        <f t="shared" ca="1" si="27"/>
        <v>0</v>
      </c>
      <c r="AI1296" s="130">
        <v>1296</v>
      </c>
    </row>
    <row r="1297" spans="34:35">
      <c r="AH1297" s="130">
        <f t="shared" ca="1" si="27"/>
        <v>0</v>
      </c>
      <c r="AI1297" s="130">
        <v>1297</v>
      </c>
    </row>
    <row r="1298" spans="34:35">
      <c r="AH1298" s="130">
        <f t="shared" ca="1" si="27"/>
        <v>0</v>
      </c>
      <c r="AI1298" s="130">
        <v>1298</v>
      </c>
    </row>
    <row r="1299" spans="34:35">
      <c r="AH1299" s="130">
        <f t="shared" ca="1" si="27"/>
        <v>0</v>
      </c>
      <c r="AI1299" s="130">
        <v>1299</v>
      </c>
    </row>
    <row r="1300" spans="34:35">
      <c r="AH1300" s="130">
        <f t="shared" ca="1" si="27"/>
        <v>0</v>
      </c>
      <c r="AI1300" s="130">
        <v>1300</v>
      </c>
    </row>
    <row r="1301" spans="34:35">
      <c r="AH1301" s="130">
        <f t="shared" ca="1" si="27"/>
        <v>0</v>
      </c>
      <c r="AI1301" s="130">
        <v>1301</v>
      </c>
    </row>
    <row r="1302" spans="34:35">
      <c r="AH1302" s="130">
        <f t="shared" ca="1" si="27"/>
        <v>0</v>
      </c>
      <c r="AI1302" s="130">
        <v>1302</v>
      </c>
    </row>
    <row r="1303" spans="34:35">
      <c r="AH1303" s="130">
        <f t="shared" ca="1" si="27"/>
        <v>0</v>
      </c>
      <c r="AI1303" s="130">
        <v>1303</v>
      </c>
    </row>
    <row r="1304" spans="34:35">
      <c r="AH1304" s="130">
        <f t="shared" ca="1" si="27"/>
        <v>0</v>
      </c>
      <c r="AI1304" s="130">
        <v>1304</v>
      </c>
    </row>
    <row r="1305" spans="34:35">
      <c r="AH1305" s="130">
        <f t="shared" ca="1" si="27"/>
        <v>0</v>
      </c>
      <c r="AI1305" s="130">
        <v>1305</v>
      </c>
    </row>
    <row r="1306" spans="34:35">
      <c r="AH1306" s="130">
        <f t="shared" ca="1" si="27"/>
        <v>0</v>
      </c>
      <c r="AI1306" s="130">
        <v>1306</v>
      </c>
    </row>
    <row r="1307" spans="34:35">
      <c r="AH1307" s="130">
        <f t="shared" ca="1" si="27"/>
        <v>0</v>
      </c>
      <c r="AI1307" s="130">
        <v>1307</v>
      </c>
    </row>
    <row r="1308" spans="34:35">
      <c r="AH1308" s="130">
        <f t="shared" ca="1" si="27"/>
        <v>0</v>
      </c>
      <c r="AI1308" s="130">
        <v>1308</v>
      </c>
    </row>
    <row r="1309" spans="34:35">
      <c r="AH1309" s="130">
        <f t="shared" ca="1" si="27"/>
        <v>0</v>
      </c>
      <c r="AI1309" s="130">
        <v>1309</v>
      </c>
    </row>
    <row r="1310" spans="34:35">
      <c r="AH1310" s="130">
        <f t="shared" ca="1" si="27"/>
        <v>0</v>
      </c>
      <c r="AI1310" s="130">
        <v>1310</v>
      </c>
    </row>
    <row r="1311" spans="34:35">
      <c r="AH1311" s="130">
        <f t="shared" ca="1" si="27"/>
        <v>0</v>
      </c>
      <c r="AI1311" s="130">
        <v>1311</v>
      </c>
    </row>
    <row r="1312" spans="34:35">
      <c r="AH1312" s="130">
        <f t="shared" ca="1" si="27"/>
        <v>0</v>
      </c>
      <c r="AI1312" s="130">
        <v>1312</v>
      </c>
    </row>
    <row r="1313" spans="34:35">
      <c r="AH1313" s="130">
        <f t="shared" ca="1" si="27"/>
        <v>0</v>
      </c>
      <c r="AI1313" s="130">
        <v>1313</v>
      </c>
    </row>
    <row r="1314" spans="34:35">
      <c r="AH1314" s="130">
        <f t="shared" ca="1" si="27"/>
        <v>0</v>
      </c>
      <c r="AI1314" s="130">
        <v>1314</v>
      </c>
    </row>
    <row r="1315" spans="34:35">
      <c r="AH1315" s="130">
        <f t="shared" ca="1" si="27"/>
        <v>0</v>
      </c>
      <c r="AI1315" s="130">
        <v>1315</v>
      </c>
    </row>
    <row r="1316" spans="34:35">
      <c r="AH1316" s="130">
        <f t="shared" ca="1" si="27"/>
        <v>0</v>
      </c>
      <c r="AI1316" s="130">
        <v>1316</v>
      </c>
    </row>
    <row r="1317" spans="34:35">
      <c r="AH1317" s="130">
        <f t="shared" ca="1" si="27"/>
        <v>0</v>
      </c>
      <c r="AI1317" s="130">
        <v>1317</v>
      </c>
    </row>
    <row r="1318" spans="34:35">
      <c r="AH1318" s="130">
        <f t="shared" ca="1" si="27"/>
        <v>0</v>
      </c>
      <c r="AI1318" s="130">
        <v>1318</v>
      </c>
    </row>
    <row r="1319" spans="34:35">
      <c r="AH1319" s="130">
        <f t="shared" ca="1" si="27"/>
        <v>0</v>
      </c>
      <c r="AI1319" s="130">
        <v>1319</v>
      </c>
    </row>
    <row r="1320" spans="34:35">
      <c r="AH1320" s="130">
        <f t="shared" ca="1" si="27"/>
        <v>0</v>
      </c>
      <c r="AI1320" s="130">
        <v>1320</v>
      </c>
    </row>
    <row r="1321" spans="34:35">
      <c r="AH1321" s="130">
        <f t="shared" ca="1" si="27"/>
        <v>0</v>
      </c>
      <c r="AI1321" s="130">
        <v>1321</v>
      </c>
    </row>
    <row r="1322" spans="34:35">
      <c r="AH1322" s="130">
        <f t="shared" ca="1" si="27"/>
        <v>0</v>
      </c>
      <c r="AI1322" s="130">
        <v>1322</v>
      </c>
    </row>
    <row r="1323" spans="34:35">
      <c r="AH1323" s="130">
        <f t="shared" ca="1" si="27"/>
        <v>0</v>
      </c>
      <c r="AI1323" s="130">
        <v>1323</v>
      </c>
    </row>
    <row r="1324" spans="34:35">
      <c r="AH1324" s="130">
        <f t="shared" ca="1" si="27"/>
        <v>0</v>
      </c>
      <c r="AI1324" s="130">
        <v>1324</v>
      </c>
    </row>
    <row r="1325" spans="34:35">
      <c r="AH1325" s="130">
        <f t="shared" ca="1" si="27"/>
        <v>0</v>
      </c>
      <c r="AI1325" s="130">
        <v>1325</v>
      </c>
    </row>
    <row r="1326" spans="34:35">
      <c r="AH1326" s="130">
        <f t="shared" ca="1" si="27"/>
        <v>0</v>
      </c>
      <c r="AI1326" s="130">
        <v>1326</v>
      </c>
    </row>
    <row r="1327" spans="34:35">
      <c r="AH1327" s="130">
        <f t="shared" ca="1" si="27"/>
        <v>0</v>
      </c>
      <c r="AI1327" s="130">
        <v>1327</v>
      </c>
    </row>
    <row r="1328" spans="34:35">
      <c r="AH1328" s="130">
        <f t="shared" ca="1" si="27"/>
        <v>0</v>
      </c>
      <c r="AI1328" s="130">
        <v>1328</v>
      </c>
    </row>
    <row r="1329" spans="34:35">
      <c r="AH1329" s="130">
        <f t="shared" ca="1" si="27"/>
        <v>0</v>
      </c>
      <c r="AI1329" s="130">
        <v>1329</v>
      </c>
    </row>
    <row r="1330" spans="34:35">
      <c r="AH1330" s="130">
        <f t="shared" ca="1" si="27"/>
        <v>0</v>
      </c>
      <c r="AI1330" s="130">
        <v>1330</v>
      </c>
    </row>
    <row r="1331" spans="34:35">
      <c r="AH1331" s="130">
        <f t="shared" ca="1" si="27"/>
        <v>0</v>
      </c>
      <c r="AI1331" s="130">
        <v>1331</v>
      </c>
    </row>
    <row r="1332" spans="34:35">
      <c r="AH1332" s="130">
        <f t="shared" ca="1" si="27"/>
        <v>0</v>
      </c>
      <c r="AI1332" s="130">
        <v>1332</v>
      </c>
    </row>
    <row r="1333" spans="34:35">
      <c r="AH1333" s="130">
        <f t="shared" ca="1" si="27"/>
        <v>0</v>
      </c>
      <c r="AI1333" s="130">
        <v>1333</v>
      </c>
    </row>
    <row r="1334" spans="34:35">
      <c r="AH1334" s="130">
        <f t="shared" ca="1" si="27"/>
        <v>0</v>
      </c>
      <c r="AI1334" s="130">
        <v>1334</v>
      </c>
    </row>
    <row r="1335" spans="34:35">
      <c r="AH1335" s="130">
        <f t="shared" ca="1" si="27"/>
        <v>0</v>
      </c>
      <c r="AI1335" s="130">
        <v>1335</v>
      </c>
    </row>
    <row r="1336" spans="34:35">
      <c r="AH1336" s="130">
        <f t="shared" ca="1" si="27"/>
        <v>0</v>
      </c>
      <c r="AI1336" s="130">
        <v>1336</v>
      </c>
    </row>
    <row r="1337" spans="34:35">
      <c r="AH1337" s="130">
        <f t="shared" ca="1" si="27"/>
        <v>0</v>
      </c>
      <c r="AI1337" s="130">
        <v>1337</v>
      </c>
    </row>
    <row r="1338" spans="34:35">
      <c r="AH1338" s="130">
        <f t="shared" ca="1" si="27"/>
        <v>0</v>
      </c>
      <c r="AI1338" s="130">
        <v>1338</v>
      </c>
    </row>
    <row r="1339" spans="34:35">
      <c r="AH1339" s="130">
        <f t="shared" ca="1" si="27"/>
        <v>0</v>
      </c>
      <c r="AI1339" s="130">
        <v>1339</v>
      </c>
    </row>
    <row r="1340" spans="34:35">
      <c r="AH1340" s="130">
        <f t="shared" ca="1" si="27"/>
        <v>0</v>
      </c>
      <c r="AI1340" s="130">
        <v>1340</v>
      </c>
    </row>
    <row r="1341" spans="34:35">
      <c r="AH1341" s="130">
        <f t="shared" ca="1" si="27"/>
        <v>0</v>
      </c>
      <c r="AI1341" s="130">
        <v>1341</v>
      </c>
    </row>
    <row r="1342" spans="34:35">
      <c r="AH1342" s="130">
        <f t="shared" ca="1" si="27"/>
        <v>0</v>
      </c>
      <c r="AI1342" s="130">
        <v>1342</v>
      </c>
    </row>
    <row r="1343" spans="34:35">
      <c r="AH1343" s="130">
        <f t="shared" ca="1" si="27"/>
        <v>0</v>
      </c>
      <c r="AI1343" s="130">
        <v>1343</v>
      </c>
    </row>
    <row r="1344" spans="34:35">
      <c r="AH1344" s="130">
        <f t="shared" ca="1" si="27"/>
        <v>0</v>
      </c>
      <c r="AI1344" s="130">
        <v>1344</v>
      </c>
    </row>
    <row r="1345" spans="34:35">
      <c r="AH1345" s="130">
        <f t="shared" ca="1" si="27"/>
        <v>0</v>
      </c>
      <c r="AI1345" s="130">
        <v>1345</v>
      </c>
    </row>
    <row r="1346" spans="34:35">
      <c r="AH1346" s="130">
        <f t="shared" ca="1" si="27"/>
        <v>0</v>
      </c>
      <c r="AI1346" s="130">
        <v>1346</v>
      </c>
    </row>
    <row r="1347" spans="34:35">
      <c r="AH1347" s="130">
        <f t="shared" ca="1" si="27"/>
        <v>0</v>
      </c>
      <c r="AI1347" s="130">
        <v>1347</v>
      </c>
    </row>
    <row r="1348" spans="34:35">
      <c r="AH1348" s="130">
        <f t="shared" ca="1" si="27"/>
        <v>0</v>
      </c>
      <c r="AI1348" s="130">
        <v>1348</v>
      </c>
    </row>
    <row r="1349" spans="34:35">
      <c r="AH1349" s="130">
        <f t="shared" ca="1" si="27"/>
        <v>0</v>
      </c>
      <c r="AI1349" s="130">
        <v>1349</v>
      </c>
    </row>
    <row r="1350" spans="34:35">
      <c r="AH1350" s="130">
        <f t="shared" ref="AH1350:AH1413" ca="1" si="28">INDIRECT("'"&amp;$AD$7&amp;"'!"&amp;"B"&amp;ROW(B1350))</f>
        <v>0</v>
      </c>
      <c r="AI1350" s="130">
        <v>1350</v>
      </c>
    </row>
    <row r="1351" spans="34:35">
      <c r="AH1351" s="130">
        <f t="shared" ca="1" si="28"/>
        <v>0</v>
      </c>
      <c r="AI1351" s="130">
        <v>1351</v>
      </c>
    </row>
    <row r="1352" spans="34:35">
      <c r="AH1352" s="130">
        <f t="shared" ca="1" si="28"/>
        <v>0</v>
      </c>
      <c r="AI1352" s="130">
        <v>1352</v>
      </c>
    </row>
    <row r="1353" spans="34:35">
      <c r="AH1353" s="130">
        <f t="shared" ca="1" si="28"/>
        <v>0</v>
      </c>
      <c r="AI1353" s="130">
        <v>1353</v>
      </c>
    </row>
    <row r="1354" spans="34:35">
      <c r="AH1354" s="130">
        <f t="shared" ca="1" si="28"/>
        <v>0</v>
      </c>
      <c r="AI1354" s="130">
        <v>1354</v>
      </c>
    </row>
    <row r="1355" spans="34:35">
      <c r="AH1355" s="130">
        <f t="shared" ca="1" si="28"/>
        <v>0</v>
      </c>
      <c r="AI1355" s="130">
        <v>1355</v>
      </c>
    </row>
    <row r="1356" spans="34:35">
      <c r="AH1356" s="130">
        <f t="shared" ca="1" si="28"/>
        <v>0</v>
      </c>
      <c r="AI1356" s="130">
        <v>1356</v>
      </c>
    </row>
    <row r="1357" spans="34:35">
      <c r="AH1357" s="130">
        <f t="shared" ca="1" si="28"/>
        <v>0</v>
      </c>
      <c r="AI1357" s="130">
        <v>1357</v>
      </c>
    </row>
    <row r="1358" spans="34:35">
      <c r="AH1358" s="130">
        <f t="shared" ca="1" si="28"/>
        <v>0</v>
      </c>
      <c r="AI1358" s="130">
        <v>1358</v>
      </c>
    </row>
    <row r="1359" spans="34:35">
      <c r="AH1359" s="130">
        <f t="shared" ca="1" si="28"/>
        <v>0</v>
      </c>
      <c r="AI1359" s="130">
        <v>1359</v>
      </c>
    </row>
    <row r="1360" spans="34:35">
      <c r="AH1360" s="130">
        <f t="shared" ca="1" si="28"/>
        <v>0</v>
      </c>
      <c r="AI1360" s="130">
        <v>1360</v>
      </c>
    </row>
    <row r="1361" spans="34:35">
      <c r="AH1361" s="130">
        <f t="shared" ca="1" si="28"/>
        <v>0</v>
      </c>
      <c r="AI1361" s="130">
        <v>1361</v>
      </c>
    </row>
    <row r="1362" spans="34:35">
      <c r="AH1362" s="130">
        <f t="shared" ca="1" si="28"/>
        <v>0</v>
      </c>
      <c r="AI1362" s="130">
        <v>1362</v>
      </c>
    </row>
    <row r="1363" spans="34:35">
      <c r="AH1363" s="130">
        <f t="shared" ca="1" si="28"/>
        <v>0</v>
      </c>
      <c r="AI1363" s="130">
        <v>1363</v>
      </c>
    </row>
    <row r="1364" spans="34:35">
      <c r="AH1364" s="130">
        <f t="shared" ca="1" si="28"/>
        <v>0</v>
      </c>
      <c r="AI1364" s="130">
        <v>1364</v>
      </c>
    </row>
    <row r="1365" spans="34:35">
      <c r="AH1365" s="130">
        <f t="shared" ca="1" si="28"/>
        <v>0</v>
      </c>
      <c r="AI1365" s="130">
        <v>1365</v>
      </c>
    </row>
    <row r="1366" spans="34:35">
      <c r="AH1366" s="130">
        <f t="shared" ca="1" si="28"/>
        <v>0</v>
      </c>
      <c r="AI1366" s="130">
        <v>1366</v>
      </c>
    </row>
    <row r="1367" spans="34:35">
      <c r="AH1367" s="130">
        <f t="shared" ca="1" si="28"/>
        <v>0</v>
      </c>
      <c r="AI1367" s="130">
        <v>1367</v>
      </c>
    </row>
    <row r="1368" spans="34:35">
      <c r="AH1368" s="130">
        <f t="shared" ca="1" si="28"/>
        <v>0</v>
      </c>
      <c r="AI1368" s="130">
        <v>1368</v>
      </c>
    </row>
    <row r="1369" spans="34:35">
      <c r="AH1369" s="130">
        <f t="shared" ca="1" si="28"/>
        <v>0</v>
      </c>
      <c r="AI1369" s="130">
        <v>1369</v>
      </c>
    </row>
    <row r="1370" spans="34:35">
      <c r="AH1370" s="130">
        <f t="shared" ca="1" si="28"/>
        <v>0</v>
      </c>
      <c r="AI1370" s="130">
        <v>1370</v>
      </c>
    </row>
    <row r="1371" spans="34:35">
      <c r="AH1371" s="130">
        <f t="shared" ca="1" si="28"/>
        <v>0</v>
      </c>
      <c r="AI1371" s="130">
        <v>1371</v>
      </c>
    </row>
    <row r="1372" spans="34:35">
      <c r="AH1372" s="130">
        <f t="shared" ca="1" si="28"/>
        <v>0</v>
      </c>
      <c r="AI1372" s="130">
        <v>1372</v>
      </c>
    </row>
    <row r="1373" spans="34:35">
      <c r="AH1373" s="130">
        <f t="shared" ca="1" si="28"/>
        <v>0</v>
      </c>
      <c r="AI1373" s="130">
        <v>1373</v>
      </c>
    </row>
    <row r="1374" spans="34:35">
      <c r="AH1374" s="130">
        <f t="shared" ca="1" si="28"/>
        <v>0</v>
      </c>
      <c r="AI1374" s="130">
        <v>1374</v>
      </c>
    </row>
    <row r="1375" spans="34:35">
      <c r="AH1375" s="130">
        <f t="shared" ca="1" si="28"/>
        <v>0</v>
      </c>
      <c r="AI1375" s="130">
        <v>1375</v>
      </c>
    </row>
    <row r="1376" spans="34:35">
      <c r="AH1376" s="130">
        <f t="shared" ca="1" si="28"/>
        <v>0</v>
      </c>
      <c r="AI1376" s="130">
        <v>1376</v>
      </c>
    </row>
    <row r="1377" spans="34:35">
      <c r="AH1377" s="130">
        <f t="shared" ca="1" si="28"/>
        <v>0</v>
      </c>
      <c r="AI1377" s="130">
        <v>1377</v>
      </c>
    </row>
    <row r="1378" spans="34:35">
      <c r="AH1378" s="130">
        <f t="shared" ca="1" si="28"/>
        <v>0</v>
      </c>
      <c r="AI1378" s="130">
        <v>1378</v>
      </c>
    </row>
    <row r="1379" spans="34:35">
      <c r="AH1379" s="130">
        <f t="shared" ca="1" si="28"/>
        <v>0</v>
      </c>
      <c r="AI1379" s="130">
        <v>1379</v>
      </c>
    </row>
    <row r="1380" spans="34:35">
      <c r="AH1380" s="130">
        <f t="shared" ca="1" si="28"/>
        <v>0</v>
      </c>
      <c r="AI1380" s="130">
        <v>1380</v>
      </c>
    </row>
    <row r="1381" spans="34:35">
      <c r="AH1381" s="130">
        <f t="shared" ca="1" si="28"/>
        <v>0</v>
      </c>
      <c r="AI1381" s="130">
        <v>1381</v>
      </c>
    </row>
    <row r="1382" spans="34:35">
      <c r="AH1382" s="130">
        <f t="shared" ca="1" si="28"/>
        <v>0</v>
      </c>
      <c r="AI1382" s="130">
        <v>1382</v>
      </c>
    </row>
    <row r="1383" spans="34:35">
      <c r="AH1383" s="130">
        <f t="shared" ca="1" si="28"/>
        <v>0</v>
      </c>
      <c r="AI1383" s="130">
        <v>1383</v>
      </c>
    </row>
    <row r="1384" spans="34:35">
      <c r="AH1384" s="130">
        <f t="shared" ca="1" si="28"/>
        <v>0</v>
      </c>
      <c r="AI1384" s="130">
        <v>1384</v>
      </c>
    </row>
    <row r="1385" spans="34:35">
      <c r="AH1385" s="130">
        <f t="shared" ca="1" si="28"/>
        <v>0</v>
      </c>
      <c r="AI1385" s="130">
        <v>1385</v>
      </c>
    </row>
    <row r="1386" spans="34:35">
      <c r="AH1386" s="130">
        <f t="shared" ca="1" si="28"/>
        <v>0</v>
      </c>
      <c r="AI1386" s="130">
        <v>1386</v>
      </c>
    </row>
    <row r="1387" spans="34:35">
      <c r="AH1387" s="130">
        <f t="shared" ca="1" si="28"/>
        <v>0</v>
      </c>
      <c r="AI1387" s="130">
        <v>1387</v>
      </c>
    </row>
    <row r="1388" spans="34:35">
      <c r="AH1388" s="130">
        <f t="shared" ca="1" si="28"/>
        <v>0</v>
      </c>
      <c r="AI1388" s="130">
        <v>1388</v>
      </c>
    </row>
    <row r="1389" spans="34:35">
      <c r="AH1389" s="130">
        <f t="shared" ca="1" si="28"/>
        <v>0</v>
      </c>
      <c r="AI1389" s="130">
        <v>1389</v>
      </c>
    </row>
    <row r="1390" spans="34:35">
      <c r="AH1390" s="130">
        <f t="shared" ca="1" si="28"/>
        <v>0</v>
      </c>
      <c r="AI1390" s="130">
        <v>1390</v>
      </c>
    </row>
    <row r="1391" spans="34:35">
      <c r="AH1391" s="130">
        <f t="shared" ca="1" si="28"/>
        <v>0</v>
      </c>
      <c r="AI1391" s="130">
        <v>1391</v>
      </c>
    </row>
    <row r="1392" spans="34:35">
      <c r="AH1392" s="130">
        <f t="shared" ca="1" si="28"/>
        <v>0</v>
      </c>
      <c r="AI1392" s="130">
        <v>1392</v>
      </c>
    </row>
    <row r="1393" spans="34:35">
      <c r="AH1393" s="130">
        <f t="shared" ca="1" si="28"/>
        <v>0</v>
      </c>
      <c r="AI1393" s="130">
        <v>1393</v>
      </c>
    </row>
    <row r="1394" spans="34:35">
      <c r="AH1394" s="130">
        <f t="shared" ca="1" si="28"/>
        <v>0</v>
      </c>
      <c r="AI1394" s="130">
        <v>1394</v>
      </c>
    </row>
    <row r="1395" spans="34:35">
      <c r="AH1395" s="130">
        <f t="shared" ca="1" si="28"/>
        <v>0</v>
      </c>
      <c r="AI1395" s="130">
        <v>1395</v>
      </c>
    </row>
    <row r="1396" spans="34:35">
      <c r="AH1396" s="130">
        <f t="shared" ca="1" si="28"/>
        <v>0</v>
      </c>
      <c r="AI1396" s="130">
        <v>1396</v>
      </c>
    </row>
    <row r="1397" spans="34:35">
      <c r="AH1397" s="130">
        <f t="shared" ca="1" si="28"/>
        <v>0</v>
      </c>
      <c r="AI1397" s="130">
        <v>1397</v>
      </c>
    </row>
    <row r="1398" spans="34:35">
      <c r="AH1398" s="130">
        <f t="shared" ca="1" si="28"/>
        <v>0</v>
      </c>
      <c r="AI1398" s="130">
        <v>1398</v>
      </c>
    </row>
    <row r="1399" spans="34:35">
      <c r="AH1399" s="130">
        <f t="shared" ca="1" si="28"/>
        <v>0</v>
      </c>
      <c r="AI1399" s="130">
        <v>1399</v>
      </c>
    </row>
    <row r="1400" spans="34:35">
      <c r="AH1400" s="130">
        <f t="shared" ca="1" si="28"/>
        <v>0</v>
      </c>
      <c r="AI1400" s="130">
        <v>1400</v>
      </c>
    </row>
    <row r="1401" spans="34:35">
      <c r="AH1401" s="130">
        <f t="shared" ca="1" si="28"/>
        <v>0</v>
      </c>
      <c r="AI1401" s="130">
        <v>1401</v>
      </c>
    </row>
    <row r="1402" spans="34:35">
      <c r="AH1402" s="130">
        <f t="shared" ca="1" si="28"/>
        <v>0</v>
      </c>
      <c r="AI1402" s="130">
        <v>1402</v>
      </c>
    </row>
    <row r="1403" spans="34:35">
      <c r="AH1403" s="130">
        <f t="shared" ca="1" si="28"/>
        <v>0</v>
      </c>
      <c r="AI1403" s="130">
        <v>1403</v>
      </c>
    </row>
    <row r="1404" spans="34:35">
      <c r="AH1404" s="130">
        <f t="shared" ca="1" si="28"/>
        <v>0</v>
      </c>
      <c r="AI1404" s="130">
        <v>1404</v>
      </c>
    </row>
    <row r="1405" spans="34:35">
      <c r="AH1405" s="130">
        <f t="shared" ca="1" si="28"/>
        <v>0</v>
      </c>
      <c r="AI1405" s="130">
        <v>1405</v>
      </c>
    </row>
    <row r="1406" spans="34:35">
      <c r="AH1406" s="130">
        <f t="shared" ca="1" si="28"/>
        <v>0</v>
      </c>
      <c r="AI1406" s="130">
        <v>1406</v>
      </c>
    </row>
    <row r="1407" spans="34:35">
      <c r="AH1407" s="130">
        <f t="shared" ca="1" si="28"/>
        <v>0</v>
      </c>
      <c r="AI1407" s="130">
        <v>1407</v>
      </c>
    </row>
    <row r="1408" spans="34:35">
      <c r="AH1408" s="130">
        <f t="shared" ca="1" si="28"/>
        <v>0</v>
      </c>
      <c r="AI1408" s="130">
        <v>1408</v>
      </c>
    </row>
    <row r="1409" spans="34:35">
      <c r="AH1409" s="130">
        <f t="shared" ca="1" si="28"/>
        <v>0</v>
      </c>
      <c r="AI1409" s="130">
        <v>1409</v>
      </c>
    </row>
    <row r="1410" spans="34:35">
      <c r="AH1410" s="130">
        <f t="shared" ca="1" si="28"/>
        <v>0</v>
      </c>
      <c r="AI1410" s="130">
        <v>1410</v>
      </c>
    </row>
    <row r="1411" spans="34:35">
      <c r="AH1411" s="130">
        <f t="shared" ca="1" si="28"/>
        <v>0</v>
      </c>
      <c r="AI1411" s="130">
        <v>1411</v>
      </c>
    </row>
    <row r="1412" spans="34:35">
      <c r="AH1412" s="130">
        <f t="shared" ca="1" si="28"/>
        <v>0</v>
      </c>
      <c r="AI1412" s="130">
        <v>1412</v>
      </c>
    </row>
    <row r="1413" spans="34:35">
      <c r="AH1413" s="130">
        <f t="shared" ca="1" si="28"/>
        <v>0</v>
      </c>
      <c r="AI1413" s="130">
        <v>1413</v>
      </c>
    </row>
    <row r="1414" spans="34:35">
      <c r="AH1414" s="130">
        <f t="shared" ref="AH1414:AH1477" ca="1" si="29">INDIRECT("'"&amp;$AD$7&amp;"'!"&amp;"B"&amp;ROW(B1414))</f>
        <v>0</v>
      </c>
      <c r="AI1414" s="130">
        <v>1414</v>
      </c>
    </row>
    <row r="1415" spans="34:35">
      <c r="AH1415" s="130">
        <f t="shared" ca="1" si="29"/>
        <v>0</v>
      </c>
      <c r="AI1415" s="130">
        <v>1415</v>
      </c>
    </row>
    <row r="1416" spans="34:35">
      <c r="AH1416" s="130">
        <f t="shared" ca="1" si="29"/>
        <v>0</v>
      </c>
      <c r="AI1416" s="130">
        <v>1416</v>
      </c>
    </row>
    <row r="1417" spans="34:35">
      <c r="AH1417" s="130">
        <f t="shared" ca="1" si="29"/>
        <v>0</v>
      </c>
      <c r="AI1417" s="130">
        <v>1417</v>
      </c>
    </row>
    <row r="1418" spans="34:35">
      <c r="AH1418" s="130">
        <f t="shared" ca="1" si="29"/>
        <v>0</v>
      </c>
      <c r="AI1418" s="130">
        <v>1418</v>
      </c>
    </row>
    <row r="1419" spans="34:35">
      <c r="AH1419" s="130">
        <f t="shared" ca="1" si="29"/>
        <v>0</v>
      </c>
      <c r="AI1419" s="130">
        <v>1419</v>
      </c>
    </row>
    <row r="1420" spans="34:35">
      <c r="AH1420" s="130">
        <f t="shared" ca="1" si="29"/>
        <v>0</v>
      </c>
      <c r="AI1420" s="130">
        <v>1420</v>
      </c>
    </row>
    <row r="1421" spans="34:35">
      <c r="AH1421" s="130">
        <f t="shared" ca="1" si="29"/>
        <v>0</v>
      </c>
      <c r="AI1421" s="130">
        <v>1421</v>
      </c>
    </row>
    <row r="1422" spans="34:35">
      <c r="AH1422" s="130">
        <f t="shared" ca="1" si="29"/>
        <v>0</v>
      </c>
      <c r="AI1422" s="130">
        <v>1422</v>
      </c>
    </row>
    <row r="1423" spans="34:35">
      <c r="AH1423" s="130">
        <f t="shared" ca="1" si="29"/>
        <v>0</v>
      </c>
      <c r="AI1423" s="130">
        <v>1423</v>
      </c>
    </row>
    <row r="1424" spans="34:35">
      <c r="AH1424" s="130">
        <f t="shared" ca="1" si="29"/>
        <v>0</v>
      </c>
      <c r="AI1424" s="130">
        <v>1424</v>
      </c>
    </row>
    <row r="1425" spans="34:35">
      <c r="AH1425" s="130">
        <f t="shared" ca="1" si="29"/>
        <v>0</v>
      </c>
      <c r="AI1425" s="130">
        <v>1425</v>
      </c>
    </row>
    <row r="1426" spans="34:35">
      <c r="AH1426" s="130">
        <f t="shared" ca="1" si="29"/>
        <v>0</v>
      </c>
      <c r="AI1426" s="130">
        <v>1426</v>
      </c>
    </row>
    <row r="1427" spans="34:35">
      <c r="AH1427" s="130">
        <f t="shared" ca="1" si="29"/>
        <v>0</v>
      </c>
      <c r="AI1427" s="130">
        <v>1427</v>
      </c>
    </row>
    <row r="1428" spans="34:35">
      <c r="AH1428" s="130">
        <f t="shared" ca="1" si="29"/>
        <v>0</v>
      </c>
      <c r="AI1428" s="130">
        <v>1428</v>
      </c>
    </row>
    <row r="1429" spans="34:35">
      <c r="AH1429" s="130">
        <f t="shared" ca="1" si="29"/>
        <v>0</v>
      </c>
      <c r="AI1429" s="130">
        <v>1429</v>
      </c>
    </row>
    <row r="1430" spans="34:35">
      <c r="AH1430" s="130">
        <f t="shared" ca="1" si="29"/>
        <v>0</v>
      </c>
      <c r="AI1430" s="130">
        <v>1430</v>
      </c>
    </row>
    <row r="1431" spans="34:35">
      <c r="AH1431" s="130">
        <f t="shared" ca="1" si="29"/>
        <v>0</v>
      </c>
      <c r="AI1431" s="130">
        <v>1431</v>
      </c>
    </row>
    <row r="1432" spans="34:35">
      <c r="AH1432" s="130">
        <f t="shared" ca="1" si="29"/>
        <v>0</v>
      </c>
      <c r="AI1432" s="130">
        <v>1432</v>
      </c>
    </row>
    <row r="1433" spans="34:35">
      <c r="AH1433" s="130">
        <f t="shared" ca="1" si="29"/>
        <v>0</v>
      </c>
      <c r="AI1433" s="130">
        <v>1433</v>
      </c>
    </row>
    <row r="1434" spans="34:35">
      <c r="AH1434" s="130">
        <f t="shared" ca="1" si="29"/>
        <v>0</v>
      </c>
      <c r="AI1434" s="130">
        <v>1434</v>
      </c>
    </row>
    <row r="1435" spans="34:35">
      <c r="AH1435" s="130">
        <f t="shared" ca="1" si="29"/>
        <v>0</v>
      </c>
      <c r="AI1435" s="130">
        <v>1435</v>
      </c>
    </row>
    <row r="1436" spans="34:35">
      <c r="AH1436" s="130">
        <f t="shared" ca="1" si="29"/>
        <v>0</v>
      </c>
      <c r="AI1436" s="130">
        <v>1436</v>
      </c>
    </row>
    <row r="1437" spans="34:35">
      <c r="AH1437" s="130">
        <f t="shared" ca="1" si="29"/>
        <v>0</v>
      </c>
      <c r="AI1437" s="130">
        <v>1437</v>
      </c>
    </row>
    <row r="1438" spans="34:35">
      <c r="AH1438" s="130">
        <f t="shared" ca="1" si="29"/>
        <v>0</v>
      </c>
      <c r="AI1438" s="130">
        <v>1438</v>
      </c>
    </row>
    <row r="1439" spans="34:35">
      <c r="AH1439" s="130">
        <f t="shared" ca="1" si="29"/>
        <v>0</v>
      </c>
      <c r="AI1439" s="130">
        <v>1439</v>
      </c>
    </row>
    <row r="1440" spans="34:35">
      <c r="AH1440" s="130">
        <f t="shared" ca="1" si="29"/>
        <v>0</v>
      </c>
      <c r="AI1440" s="130">
        <v>1440</v>
      </c>
    </row>
    <row r="1441" spans="34:35">
      <c r="AH1441" s="130">
        <f t="shared" ca="1" si="29"/>
        <v>0</v>
      </c>
      <c r="AI1441" s="130">
        <v>1441</v>
      </c>
    </row>
    <row r="1442" spans="34:35">
      <c r="AH1442" s="130">
        <f t="shared" ca="1" si="29"/>
        <v>0</v>
      </c>
      <c r="AI1442" s="130">
        <v>1442</v>
      </c>
    </row>
    <row r="1443" spans="34:35">
      <c r="AH1443" s="130">
        <f t="shared" ca="1" si="29"/>
        <v>0</v>
      </c>
      <c r="AI1443" s="130">
        <v>1443</v>
      </c>
    </row>
    <row r="1444" spans="34:35">
      <c r="AH1444" s="130">
        <f t="shared" ca="1" si="29"/>
        <v>0</v>
      </c>
      <c r="AI1444" s="130">
        <v>1444</v>
      </c>
    </row>
    <row r="1445" spans="34:35">
      <c r="AH1445" s="130">
        <f t="shared" ca="1" si="29"/>
        <v>0</v>
      </c>
      <c r="AI1445" s="130">
        <v>1445</v>
      </c>
    </row>
    <row r="1446" spans="34:35">
      <c r="AH1446" s="130">
        <f t="shared" ca="1" si="29"/>
        <v>0</v>
      </c>
      <c r="AI1446" s="130">
        <v>1446</v>
      </c>
    </row>
    <row r="1447" spans="34:35">
      <c r="AH1447" s="130">
        <f t="shared" ca="1" si="29"/>
        <v>0</v>
      </c>
      <c r="AI1447" s="130">
        <v>1447</v>
      </c>
    </row>
    <row r="1448" spans="34:35">
      <c r="AH1448" s="130">
        <f t="shared" ca="1" si="29"/>
        <v>0</v>
      </c>
      <c r="AI1448" s="130">
        <v>1448</v>
      </c>
    </row>
    <row r="1449" spans="34:35">
      <c r="AH1449" s="130">
        <f t="shared" ca="1" si="29"/>
        <v>0</v>
      </c>
      <c r="AI1449" s="130">
        <v>1449</v>
      </c>
    </row>
    <row r="1450" spans="34:35">
      <c r="AH1450" s="130">
        <f t="shared" ca="1" si="29"/>
        <v>0</v>
      </c>
      <c r="AI1450" s="130">
        <v>1450</v>
      </c>
    </row>
    <row r="1451" spans="34:35">
      <c r="AH1451" s="130">
        <f t="shared" ca="1" si="29"/>
        <v>0</v>
      </c>
      <c r="AI1451" s="130">
        <v>1451</v>
      </c>
    </row>
    <row r="1452" spans="34:35">
      <c r="AH1452" s="130">
        <f t="shared" ca="1" si="29"/>
        <v>0</v>
      </c>
      <c r="AI1452" s="130">
        <v>1452</v>
      </c>
    </row>
    <row r="1453" spans="34:35">
      <c r="AH1453" s="130">
        <f t="shared" ca="1" si="29"/>
        <v>0</v>
      </c>
      <c r="AI1453" s="130">
        <v>1453</v>
      </c>
    </row>
    <row r="1454" spans="34:35">
      <c r="AH1454" s="130">
        <f t="shared" ca="1" si="29"/>
        <v>0</v>
      </c>
      <c r="AI1454" s="130">
        <v>1454</v>
      </c>
    </row>
    <row r="1455" spans="34:35">
      <c r="AH1455" s="130">
        <f t="shared" ca="1" si="29"/>
        <v>0</v>
      </c>
      <c r="AI1455" s="130">
        <v>1455</v>
      </c>
    </row>
    <row r="1456" spans="34:35">
      <c r="AH1456" s="130">
        <f t="shared" ca="1" si="29"/>
        <v>0</v>
      </c>
      <c r="AI1456" s="130">
        <v>1456</v>
      </c>
    </row>
    <row r="1457" spans="34:35">
      <c r="AH1457" s="130">
        <f t="shared" ca="1" si="29"/>
        <v>0</v>
      </c>
      <c r="AI1457" s="130">
        <v>1457</v>
      </c>
    </row>
    <row r="1458" spans="34:35">
      <c r="AH1458" s="130">
        <f t="shared" ca="1" si="29"/>
        <v>0</v>
      </c>
      <c r="AI1458" s="130">
        <v>1458</v>
      </c>
    </row>
    <row r="1459" spans="34:35">
      <c r="AH1459" s="130">
        <f t="shared" ca="1" si="29"/>
        <v>0</v>
      </c>
      <c r="AI1459" s="130">
        <v>1459</v>
      </c>
    </row>
    <row r="1460" spans="34:35">
      <c r="AH1460" s="130">
        <f t="shared" ca="1" si="29"/>
        <v>0</v>
      </c>
      <c r="AI1460" s="130">
        <v>1460</v>
      </c>
    </row>
    <row r="1461" spans="34:35">
      <c r="AH1461" s="130">
        <f t="shared" ca="1" si="29"/>
        <v>0</v>
      </c>
      <c r="AI1461" s="130">
        <v>1461</v>
      </c>
    </row>
    <row r="1462" spans="34:35">
      <c r="AH1462" s="130">
        <f t="shared" ca="1" si="29"/>
        <v>0</v>
      </c>
      <c r="AI1462" s="130">
        <v>1462</v>
      </c>
    </row>
    <row r="1463" spans="34:35">
      <c r="AH1463" s="130">
        <f t="shared" ca="1" si="29"/>
        <v>0</v>
      </c>
      <c r="AI1463" s="130">
        <v>1463</v>
      </c>
    </row>
    <row r="1464" spans="34:35">
      <c r="AH1464" s="130">
        <f t="shared" ca="1" si="29"/>
        <v>0</v>
      </c>
      <c r="AI1464" s="130">
        <v>1464</v>
      </c>
    </row>
    <row r="1465" spans="34:35">
      <c r="AH1465" s="130">
        <f t="shared" ca="1" si="29"/>
        <v>0</v>
      </c>
      <c r="AI1465" s="130">
        <v>1465</v>
      </c>
    </row>
    <row r="1466" spans="34:35">
      <c r="AH1466" s="130">
        <f t="shared" ca="1" si="29"/>
        <v>0</v>
      </c>
      <c r="AI1466" s="130">
        <v>1466</v>
      </c>
    </row>
    <row r="1467" spans="34:35">
      <c r="AH1467" s="130">
        <f t="shared" ca="1" si="29"/>
        <v>0</v>
      </c>
      <c r="AI1467" s="130">
        <v>1467</v>
      </c>
    </row>
    <row r="1468" spans="34:35">
      <c r="AH1468" s="130">
        <f t="shared" ca="1" si="29"/>
        <v>0</v>
      </c>
      <c r="AI1468" s="130">
        <v>1468</v>
      </c>
    </row>
    <row r="1469" spans="34:35">
      <c r="AH1469" s="130">
        <f t="shared" ca="1" si="29"/>
        <v>0</v>
      </c>
      <c r="AI1469" s="130">
        <v>1469</v>
      </c>
    </row>
    <row r="1470" spans="34:35">
      <c r="AH1470" s="130">
        <f t="shared" ca="1" si="29"/>
        <v>0</v>
      </c>
      <c r="AI1470" s="130">
        <v>1470</v>
      </c>
    </row>
    <row r="1471" spans="34:35">
      <c r="AH1471" s="130">
        <f t="shared" ca="1" si="29"/>
        <v>0</v>
      </c>
      <c r="AI1471" s="130">
        <v>1471</v>
      </c>
    </row>
    <row r="1472" spans="34:35">
      <c r="AH1472" s="130">
        <f t="shared" ca="1" si="29"/>
        <v>0</v>
      </c>
      <c r="AI1472" s="130">
        <v>1472</v>
      </c>
    </row>
    <row r="1473" spans="34:35">
      <c r="AH1473" s="130">
        <f t="shared" ca="1" si="29"/>
        <v>0</v>
      </c>
      <c r="AI1473" s="130">
        <v>1473</v>
      </c>
    </row>
    <row r="1474" spans="34:35">
      <c r="AH1474" s="130">
        <f t="shared" ca="1" si="29"/>
        <v>0</v>
      </c>
      <c r="AI1474" s="130">
        <v>1474</v>
      </c>
    </row>
    <row r="1475" spans="34:35">
      <c r="AH1475" s="130">
        <f t="shared" ca="1" si="29"/>
        <v>0</v>
      </c>
      <c r="AI1475" s="130">
        <v>1475</v>
      </c>
    </row>
    <row r="1476" spans="34:35">
      <c r="AH1476" s="130">
        <f t="shared" ca="1" si="29"/>
        <v>0</v>
      </c>
      <c r="AI1476" s="130">
        <v>1476</v>
      </c>
    </row>
    <row r="1477" spans="34:35">
      <c r="AH1477" s="130">
        <f t="shared" ca="1" si="29"/>
        <v>0</v>
      </c>
      <c r="AI1477" s="130">
        <v>1477</v>
      </c>
    </row>
    <row r="1478" spans="34:35">
      <c r="AH1478" s="130">
        <f t="shared" ref="AH1478:AH1541" ca="1" si="30">INDIRECT("'"&amp;$AD$7&amp;"'!"&amp;"B"&amp;ROW(B1478))</f>
        <v>0</v>
      </c>
      <c r="AI1478" s="130">
        <v>1478</v>
      </c>
    </row>
    <row r="1479" spans="34:35">
      <c r="AH1479" s="130">
        <f t="shared" ca="1" si="30"/>
        <v>0</v>
      </c>
      <c r="AI1479" s="130">
        <v>1479</v>
      </c>
    </row>
    <row r="1480" spans="34:35">
      <c r="AH1480" s="130">
        <f t="shared" ca="1" si="30"/>
        <v>0</v>
      </c>
      <c r="AI1480" s="130">
        <v>1480</v>
      </c>
    </row>
    <row r="1481" spans="34:35">
      <c r="AH1481" s="130">
        <f t="shared" ca="1" si="30"/>
        <v>0</v>
      </c>
      <c r="AI1481" s="130">
        <v>1481</v>
      </c>
    </row>
    <row r="1482" spans="34:35">
      <c r="AH1482" s="130">
        <f t="shared" ca="1" si="30"/>
        <v>0</v>
      </c>
      <c r="AI1482" s="130">
        <v>1482</v>
      </c>
    </row>
    <row r="1483" spans="34:35">
      <c r="AH1483" s="130">
        <f t="shared" ca="1" si="30"/>
        <v>0</v>
      </c>
      <c r="AI1483" s="130">
        <v>1483</v>
      </c>
    </row>
    <row r="1484" spans="34:35">
      <c r="AH1484" s="130">
        <f t="shared" ca="1" si="30"/>
        <v>0</v>
      </c>
      <c r="AI1484" s="130">
        <v>1484</v>
      </c>
    </row>
    <row r="1485" spans="34:35">
      <c r="AH1485" s="130">
        <f t="shared" ca="1" si="30"/>
        <v>0</v>
      </c>
      <c r="AI1485" s="130">
        <v>1485</v>
      </c>
    </row>
    <row r="1486" spans="34:35">
      <c r="AH1486" s="130">
        <f t="shared" ca="1" si="30"/>
        <v>0</v>
      </c>
      <c r="AI1486" s="130">
        <v>1486</v>
      </c>
    </row>
    <row r="1487" spans="34:35">
      <c r="AH1487" s="130">
        <f t="shared" ca="1" si="30"/>
        <v>0</v>
      </c>
      <c r="AI1487" s="130">
        <v>1487</v>
      </c>
    </row>
    <row r="1488" spans="34:35">
      <c r="AH1488" s="130">
        <f t="shared" ca="1" si="30"/>
        <v>0</v>
      </c>
      <c r="AI1488" s="130">
        <v>1488</v>
      </c>
    </row>
    <row r="1489" spans="34:35">
      <c r="AH1489" s="130">
        <f t="shared" ca="1" si="30"/>
        <v>0</v>
      </c>
      <c r="AI1489" s="130">
        <v>1489</v>
      </c>
    </row>
    <row r="1490" spans="34:35">
      <c r="AH1490" s="130">
        <f t="shared" ca="1" si="30"/>
        <v>0</v>
      </c>
      <c r="AI1490" s="130">
        <v>1490</v>
      </c>
    </row>
    <row r="1491" spans="34:35">
      <c r="AH1491" s="130">
        <f t="shared" ca="1" si="30"/>
        <v>0</v>
      </c>
      <c r="AI1491" s="130">
        <v>1491</v>
      </c>
    </row>
    <row r="1492" spans="34:35">
      <c r="AH1492" s="130">
        <f t="shared" ca="1" si="30"/>
        <v>0</v>
      </c>
      <c r="AI1492" s="130">
        <v>1492</v>
      </c>
    </row>
    <row r="1493" spans="34:35">
      <c r="AH1493" s="130">
        <f t="shared" ca="1" si="30"/>
        <v>0</v>
      </c>
      <c r="AI1493" s="130">
        <v>1493</v>
      </c>
    </row>
    <row r="1494" spans="34:35">
      <c r="AH1494" s="130">
        <f t="shared" ca="1" si="30"/>
        <v>0</v>
      </c>
      <c r="AI1494" s="130">
        <v>1494</v>
      </c>
    </row>
    <row r="1495" spans="34:35">
      <c r="AH1495" s="130">
        <f t="shared" ca="1" si="30"/>
        <v>0</v>
      </c>
      <c r="AI1495" s="130">
        <v>1495</v>
      </c>
    </row>
    <row r="1496" spans="34:35">
      <c r="AH1496" s="130">
        <f t="shared" ca="1" si="30"/>
        <v>0</v>
      </c>
      <c r="AI1496" s="130">
        <v>1496</v>
      </c>
    </row>
    <row r="1497" spans="34:35">
      <c r="AH1497" s="130">
        <f t="shared" ca="1" si="30"/>
        <v>0</v>
      </c>
      <c r="AI1497" s="130">
        <v>1497</v>
      </c>
    </row>
    <row r="1498" spans="34:35">
      <c r="AH1498" s="130">
        <f t="shared" ca="1" si="30"/>
        <v>0</v>
      </c>
      <c r="AI1498" s="130">
        <v>1498</v>
      </c>
    </row>
    <row r="1499" spans="34:35">
      <c r="AH1499" s="130">
        <f t="shared" ca="1" si="30"/>
        <v>0</v>
      </c>
      <c r="AI1499" s="130">
        <v>1499</v>
      </c>
    </row>
    <row r="1500" spans="34:35">
      <c r="AH1500" s="130">
        <f t="shared" ca="1" si="30"/>
        <v>0</v>
      </c>
      <c r="AI1500" s="130">
        <v>1500</v>
      </c>
    </row>
    <row r="1501" spans="34:35">
      <c r="AH1501" s="130">
        <f t="shared" ca="1" si="30"/>
        <v>0</v>
      </c>
      <c r="AI1501" s="130">
        <v>1501</v>
      </c>
    </row>
    <row r="1502" spans="34:35">
      <c r="AH1502" s="130">
        <f t="shared" ca="1" si="30"/>
        <v>0</v>
      </c>
      <c r="AI1502" s="130">
        <v>1502</v>
      </c>
    </row>
    <row r="1503" spans="34:35">
      <c r="AH1503" s="130">
        <f t="shared" ca="1" si="30"/>
        <v>0</v>
      </c>
      <c r="AI1503" s="130">
        <v>1503</v>
      </c>
    </row>
    <row r="1504" spans="34:35">
      <c r="AH1504" s="130">
        <f t="shared" ca="1" si="30"/>
        <v>0</v>
      </c>
      <c r="AI1504" s="130">
        <v>1504</v>
      </c>
    </row>
    <row r="1505" spans="34:35">
      <c r="AH1505" s="130">
        <f t="shared" ca="1" si="30"/>
        <v>0</v>
      </c>
      <c r="AI1505" s="130">
        <v>1505</v>
      </c>
    </row>
    <row r="1506" spans="34:35">
      <c r="AH1506" s="130">
        <f t="shared" ca="1" si="30"/>
        <v>0</v>
      </c>
      <c r="AI1506" s="130">
        <v>1506</v>
      </c>
    </row>
    <row r="1507" spans="34:35">
      <c r="AH1507" s="130">
        <f t="shared" ca="1" si="30"/>
        <v>0</v>
      </c>
      <c r="AI1507" s="130">
        <v>1507</v>
      </c>
    </row>
    <row r="1508" spans="34:35">
      <c r="AH1508" s="130">
        <f t="shared" ca="1" si="30"/>
        <v>0</v>
      </c>
      <c r="AI1508" s="130">
        <v>1508</v>
      </c>
    </row>
    <row r="1509" spans="34:35">
      <c r="AH1509" s="130">
        <f t="shared" ca="1" si="30"/>
        <v>0</v>
      </c>
      <c r="AI1509" s="130">
        <v>1509</v>
      </c>
    </row>
    <row r="1510" spans="34:35">
      <c r="AH1510" s="130">
        <f t="shared" ca="1" si="30"/>
        <v>0</v>
      </c>
      <c r="AI1510" s="130">
        <v>1510</v>
      </c>
    </row>
    <row r="1511" spans="34:35">
      <c r="AH1511" s="130">
        <f t="shared" ca="1" si="30"/>
        <v>0</v>
      </c>
      <c r="AI1511" s="130">
        <v>1511</v>
      </c>
    </row>
    <row r="1512" spans="34:35">
      <c r="AH1512" s="130">
        <f t="shared" ca="1" si="30"/>
        <v>0</v>
      </c>
      <c r="AI1512" s="130">
        <v>1512</v>
      </c>
    </row>
    <row r="1513" spans="34:35">
      <c r="AH1513" s="130">
        <f t="shared" ca="1" si="30"/>
        <v>0</v>
      </c>
      <c r="AI1513" s="130">
        <v>1513</v>
      </c>
    </row>
    <row r="1514" spans="34:35">
      <c r="AH1514" s="130">
        <f t="shared" ca="1" si="30"/>
        <v>0</v>
      </c>
      <c r="AI1514" s="130">
        <v>1514</v>
      </c>
    </row>
    <row r="1515" spans="34:35">
      <c r="AH1515" s="130">
        <f t="shared" ca="1" si="30"/>
        <v>0</v>
      </c>
      <c r="AI1515" s="130">
        <v>1515</v>
      </c>
    </row>
    <row r="1516" spans="34:35">
      <c r="AH1516" s="130">
        <f t="shared" ca="1" si="30"/>
        <v>0</v>
      </c>
      <c r="AI1516" s="130">
        <v>1516</v>
      </c>
    </row>
    <row r="1517" spans="34:35">
      <c r="AH1517" s="130">
        <f t="shared" ca="1" si="30"/>
        <v>0</v>
      </c>
      <c r="AI1517" s="130">
        <v>1517</v>
      </c>
    </row>
    <row r="1518" spans="34:35">
      <c r="AH1518" s="130">
        <f t="shared" ca="1" si="30"/>
        <v>0</v>
      </c>
      <c r="AI1518" s="130">
        <v>1518</v>
      </c>
    </row>
    <row r="1519" spans="34:35">
      <c r="AH1519" s="130">
        <f t="shared" ca="1" si="30"/>
        <v>0</v>
      </c>
      <c r="AI1519" s="130">
        <v>1519</v>
      </c>
    </row>
    <row r="1520" spans="34:35">
      <c r="AH1520" s="130">
        <f t="shared" ca="1" si="30"/>
        <v>0</v>
      </c>
      <c r="AI1520" s="130">
        <v>1520</v>
      </c>
    </row>
    <row r="1521" spans="34:35">
      <c r="AH1521" s="130">
        <f t="shared" ca="1" si="30"/>
        <v>0</v>
      </c>
      <c r="AI1521" s="130">
        <v>1521</v>
      </c>
    </row>
    <row r="1522" spans="34:35">
      <c r="AH1522" s="130">
        <f t="shared" ca="1" si="30"/>
        <v>0</v>
      </c>
      <c r="AI1522" s="130">
        <v>1522</v>
      </c>
    </row>
    <row r="1523" spans="34:35">
      <c r="AH1523" s="130">
        <f t="shared" ca="1" si="30"/>
        <v>0</v>
      </c>
      <c r="AI1523" s="130">
        <v>1523</v>
      </c>
    </row>
    <row r="1524" spans="34:35">
      <c r="AH1524" s="130">
        <f t="shared" ca="1" si="30"/>
        <v>0</v>
      </c>
      <c r="AI1524" s="130">
        <v>1524</v>
      </c>
    </row>
    <row r="1525" spans="34:35">
      <c r="AH1525" s="130">
        <f t="shared" ca="1" si="30"/>
        <v>0</v>
      </c>
      <c r="AI1525" s="130">
        <v>1525</v>
      </c>
    </row>
    <row r="1526" spans="34:35">
      <c r="AH1526" s="130">
        <f t="shared" ca="1" si="30"/>
        <v>0</v>
      </c>
      <c r="AI1526" s="130">
        <v>1526</v>
      </c>
    </row>
    <row r="1527" spans="34:35">
      <c r="AH1527" s="130">
        <f t="shared" ca="1" si="30"/>
        <v>0</v>
      </c>
      <c r="AI1527" s="130">
        <v>1527</v>
      </c>
    </row>
    <row r="1528" spans="34:35">
      <c r="AH1528" s="130">
        <f t="shared" ca="1" si="30"/>
        <v>0</v>
      </c>
      <c r="AI1528" s="130">
        <v>1528</v>
      </c>
    </row>
    <row r="1529" spans="34:35">
      <c r="AH1529" s="130">
        <f t="shared" ca="1" si="30"/>
        <v>0</v>
      </c>
      <c r="AI1529" s="130">
        <v>1529</v>
      </c>
    </row>
    <row r="1530" spans="34:35">
      <c r="AH1530" s="130">
        <f t="shared" ca="1" si="30"/>
        <v>0</v>
      </c>
      <c r="AI1530" s="130">
        <v>1530</v>
      </c>
    </row>
    <row r="1531" spans="34:35">
      <c r="AH1531" s="130">
        <f t="shared" ca="1" si="30"/>
        <v>0</v>
      </c>
      <c r="AI1531" s="130">
        <v>1531</v>
      </c>
    </row>
    <row r="1532" spans="34:35">
      <c r="AH1532" s="130">
        <f t="shared" ca="1" si="30"/>
        <v>0</v>
      </c>
      <c r="AI1532" s="130">
        <v>1532</v>
      </c>
    </row>
    <row r="1533" spans="34:35">
      <c r="AH1533" s="130">
        <f t="shared" ca="1" si="30"/>
        <v>0</v>
      </c>
      <c r="AI1533" s="130">
        <v>1533</v>
      </c>
    </row>
    <row r="1534" spans="34:35">
      <c r="AH1534" s="130">
        <f t="shared" ca="1" si="30"/>
        <v>0</v>
      </c>
      <c r="AI1534" s="130">
        <v>1534</v>
      </c>
    </row>
    <row r="1535" spans="34:35">
      <c r="AH1535" s="130">
        <f t="shared" ca="1" si="30"/>
        <v>0</v>
      </c>
      <c r="AI1535" s="130">
        <v>1535</v>
      </c>
    </row>
    <row r="1536" spans="34:35">
      <c r="AH1536" s="130">
        <f t="shared" ca="1" si="30"/>
        <v>0</v>
      </c>
      <c r="AI1536" s="130">
        <v>1536</v>
      </c>
    </row>
    <row r="1537" spans="34:35">
      <c r="AH1537" s="130">
        <f t="shared" ca="1" si="30"/>
        <v>0</v>
      </c>
      <c r="AI1537" s="130">
        <v>1537</v>
      </c>
    </row>
    <row r="1538" spans="34:35">
      <c r="AH1538" s="130">
        <f t="shared" ca="1" si="30"/>
        <v>0</v>
      </c>
      <c r="AI1538" s="130">
        <v>1538</v>
      </c>
    </row>
    <row r="1539" spans="34:35">
      <c r="AH1539" s="130">
        <f t="shared" ca="1" si="30"/>
        <v>0</v>
      </c>
      <c r="AI1539" s="130">
        <v>1539</v>
      </c>
    </row>
    <row r="1540" spans="34:35">
      <c r="AH1540" s="130">
        <f t="shared" ca="1" si="30"/>
        <v>0</v>
      </c>
      <c r="AI1540" s="130">
        <v>1540</v>
      </c>
    </row>
    <row r="1541" spans="34:35">
      <c r="AH1541" s="130">
        <f t="shared" ca="1" si="30"/>
        <v>0</v>
      </c>
      <c r="AI1541" s="130">
        <v>1541</v>
      </c>
    </row>
    <row r="1542" spans="34:35">
      <c r="AH1542" s="130">
        <f t="shared" ref="AH1542:AH1605" ca="1" si="31">INDIRECT("'"&amp;$AD$7&amp;"'!"&amp;"B"&amp;ROW(B1542))</f>
        <v>0</v>
      </c>
      <c r="AI1542" s="130">
        <v>1542</v>
      </c>
    </row>
    <row r="1543" spans="34:35">
      <c r="AH1543" s="130">
        <f t="shared" ca="1" si="31"/>
        <v>0</v>
      </c>
      <c r="AI1543" s="130">
        <v>1543</v>
      </c>
    </row>
    <row r="1544" spans="34:35">
      <c r="AH1544" s="130">
        <f t="shared" ca="1" si="31"/>
        <v>0</v>
      </c>
      <c r="AI1544" s="130">
        <v>1544</v>
      </c>
    </row>
    <row r="1545" spans="34:35">
      <c r="AH1545" s="130">
        <f t="shared" ca="1" si="31"/>
        <v>0</v>
      </c>
      <c r="AI1545" s="130">
        <v>1545</v>
      </c>
    </row>
    <row r="1546" spans="34:35">
      <c r="AH1546" s="130">
        <f t="shared" ca="1" si="31"/>
        <v>0</v>
      </c>
      <c r="AI1546" s="130">
        <v>1546</v>
      </c>
    </row>
    <row r="1547" spans="34:35">
      <c r="AH1547" s="130">
        <f t="shared" ca="1" si="31"/>
        <v>0</v>
      </c>
      <c r="AI1547" s="130">
        <v>1547</v>
      </c>
    </row>
    <row r="1548" spans="34:35">
      <c r="AH1548" s="130">
        <f t="shared" ca="1" si="31"/>
        <v>0</v>
      </c>
      <c r="AI1548" s="130">
        <v>1548</v>
      </c>
    </row>
    <row r="1549" spans="34:35">
      <c r="AH1549" s="130">
        <f t="shared" ca="1" si="31"/>
        <v>0</v>
      </c>
      <c r="AI1549" s="130">
        <v>1549</v>
      </c>
    </row>
    <row r="1550" spans="34:35">
      <c r="AH1550" s="130">
        <f t="shared" ca="1" si="31"/>
        <v>0</v>
      </c>
      <c r="AI1550" s="130">
        <v>1550</v>
      </c>
    </row>
    <row r="1551" spans="34:35">
      <c r="AH1551" s="130">
        <f t="shared" ca="1" si="31"/>
        <v>0</v>
      </c>
      <c r="AI1551" s="130">
        <v>1551</v>
      </c>
    </row>
    <row r="1552" spans="34:35">
      <c r="AH1552" s="130">
        <f t="shared" ca="1" si="31"/>
        <v>0</v>
      </c>
      <c r="AI1552" s="130">
        <v>1552</v>
      </c>
    </row>
    <row r="1553" spans="34:35">
      <c r="AH1553" s="130">
        <f t="shared" ca="1" si="31"/>
        <v>0</v>
      </c>
      <c r="AI1553" s="130">
        <v>1553</v>
      </c>
    </row>
    <row r="1554" spans="34:35">
      <c r="AH1554" s="130">
        <f t="shared" ca="1" si="31"/>
        <v>0</v>
      </c>
      <c r="AI1554" s="130">
        <v>1554</v>
      </c>
    </row>
    <row r="1555" spans="34:35">
      <c r="AH1555" s="130">
        <f t="shared" ca="1" si="31"/>
        <v>0</v>
      </c>
      <c r="AI1555" s="130">
        <v>1555</v>
      </c>
    </row>
    <row r="1556" spans="34:35">
      <c r="AH1556" s="130">
        <f t="shared" ca="1" si="31"/>
        <v>0</v>
      </c>
      <c r="AI1556" s="130">
        <v>1556</v>
      </c>
    </row>
    <row r="1557" spans="34:35">
      <c r="AH1557" s="130">
        <f t="shared" ca="1" si="31"/>
        <v>0</v>
      </c>
      <c r="AI1557" s="130">
        <v>1557</v>
      </c>
    </row>
    <row r="1558" spans="34:35">
      <c r="AH1558" s="130">
        <f t="shared" ca="1" si="31"/>
        <v>0</v>
      </c>
      <c r="AI1558" s="130">
        <v>1558</v>
      </c>
    </row>
    <row r="1559" spans="34:35">
      <c r="AH1559" s="130">
        <f t="shared" ca="1" si="31"/>
        <v>0</v>
      </c>
      <c r="AI1559" s="130">
        <v>1559</v>
      </c>
    </row>
    <row r="1560" spans="34:35">
      <c r="AH1560" s="130">
        <f t="shared" ca="1" si="31"/>
        <v>0</v>
      </c>
      <c r="AI1560" s="130">
        <v>1560</v>
      </c>
    </row>
    <row r="1561" spans="34:35">
      <c r="AH1561" s="130">
        <f t="shared" ca="1" si="31"/>
        <v>0</v>
      </c>
      <c r="AI1561" s="130">
        <v>1561</v>
      </c>
    </row>
    <row r="1562" spans="34:35">
      <c r="AH1562" s="130">
        <f t="shared" ca="1" si="31"/>
        <v>0</v>
      </c>
      <c r="AI1562" s="130">
        <v>1562</v>
      </c>
    </row>
    <row r="1563" spans="34:35">
      <c r="AH1563" s="130">
        <f t="shared" ca="1" si="31"/>
        <v>0</v>
      </c>
      <c r="AI1563" s="130">
        <v>1563</v>
      </c>
    </row>
    <row r="1564" spans="34:35">
      <c r="AH1564" s="130">
        <f t="shared" ca="1" si="31"/>
        <v>0</v>
      </c>
      <c r="AI1564" s="130">
        <v>1564</v>
      </c>
    </row>
    <row r="1565" spans="34:35">
      <c r="AH1565" s="130">
        <f t="shared" ca="1" si="31"/>
        <v>0</v>
      </c>
      <c r="AI1565" s="130">
        <v>1565</v>
      </c>
    </row>
    <row r="1566" spans="34:35">
      <c r="AH1566" s="130">
        <f t="shared" ca="1" si="31"/>
        <v>0</v>
      </c>
      <c r="AI1566" s="130">
        <v>1566</v>
      </c>
    </row>
    <row r="1567" spans="34:35">
      <c r="AH1567" s="130">
        <f t="shared" ca="1" si="31"/>
        <v>0</v>
      </c>
      <c r="AI1567" s="130">
        <v>1567</v>
      </c>
    </row>
    <row r="1568" spans="34:35">
      <c r="AH1568" s="130">
        <f t="shared" ca="1" si="31"/>
        <v>0</v>
      </c>
      <c r="AI1568" s="130">
        <v>1568</v>
      </c>
    </row>
    <row r="1569" spans="34:35">
      <c r="AH1569" s="130">
        <f t="shared" ca="1" si="31"/>
        <v>0</v>
      </c>
      <c r="AI1569" s="130">
        <v>1569</v>
      </c>
    </row>
    <row r="1570" spans="34:35">
      <c r="AH1570" s="130">
        <f t="shared" ca="1" si="31"/>
        <v>0</v>
      </c>
      <c r="AI1570" s="130">
        <v>1570</v>
      </c>
    </row>
    <row r="1571" spans="34:35">
      <c r="AH1571" s="130">
        <f t="shared" ca="1" si="31"/>
        <v>0</v>
      </c>
      <c r="AI1571" s="130">
        <v>1571</v>
      </c>
    </row>
    <row r="1572" spans="34:35">
      <c r="AH1572" s="130">
        <f t="shared" ca="1" si="31"/>
        <v>0</v>
      </c>
      <c r="AI1572" s="130">
        <v>1572</v>
      </c>
    </row>
    <row r="1573" spans="34:35">
      <c r="AH1573" s="130">
        <f t="shared" ca="1" si="31"/>
        <v>0</v>
      </c>
      <c r="AI1573" s="130">
        <v>1573</v>
      </c>
    </row>
    <row r="1574" spans="34:35">
      <c r="AH1574" s="130">
        <f t="shared" ca="1" si="31"/>
        <v>0</v>
      </c>
      <c r="AI1574" s="130">
        <v>1574</v>
      </c>
    </row>
    <row r="1575" spans="34:35">
      <c r="AH1575" s="130">
        <f t="shared" ca="1" si="31"/>
        <v>0</v>
      </c>
      <c r="AI1575" s="130">
        <v>1575</v>
      </c>
    </row>
    <row r="1576" spans="34:35">
      <c r="AH1576" s="130">
        <f t="shared" ca="1" si="31"/>
        <v>0</v>
      </c>
      <c r="AI1576" s="130">
        <v>1576</v>
      </c>
    </row>
    <row r="1577" spans="34:35">
      <c r="AH1577" s="130">
        <f t="shared" ca="1" si="31"/>
        <v>0</v>
      </c>
      <c r="AI1577" s="130">
        <v>1577</v>
      </c>
    </row>
    <row r="1578" spans="34:35">
      <c r="AH1578" s="130">
        <f t="shared" ca="1" si="31"/>
        <v>0</v>
      </c>
      <c r="AI1578" s="130">
        <v>1578</v>
      </c>
    </row>
    <row r="1579" spans="34:35">
      <c r="AH1579" s="130">
        <f t="shared" ca="1" si="31"/>
        <v>0</v>
      </c>
      <c r="AI1579" s="130">
        <v>1579</v>
      </c>
    </row>
    <row r="1580" spans="34:35">
      <c r="AH1580" s="130">
        <f t="shared" ca="1" si="31"/>
        <v>0</v>
      </c>
      <c r="AI1580" s="130">
        <v>1580</v>
      </c>
    </row>
    <row r="1581" spans="34:35">
      <c r="AH1581" s="130">
        <f t="shared" ca="1" si="31"/>
        <v>0</v>
      </c>
      <c r="AI1581" s="130">
        <v>1581</v>
      </c>
    </row>
    <row r="1582" spans="34:35">
      <c r="AH1582" s="130">
        <f t="shared" ca="1" si="31"/>
        <v>0</v>
      </c>
      <c r="AI1582" s="130">
        <v>1582</v>
      </c>
    </row>
    <row r="1583" spans="34:35">
      <c r="AH1583" s="130">
        <f t="shared" ca="1" si="31"/>
        <v>0</v>
      </c>
      <c r="AI1583" s="130">
        <v>1583</v>
      </c>
    </row>
    <row r="1584" spans="34:35">
      <c r="AH1584" s="130">
        <f t="shared" ca="1" si="31"/>
        <v>0</v>
      </c>
      <c r="AI1584" s="130">
        <v>1584</v>
      </c>
    </row>
    <row r="1585" spans="34:35">
      <c r="AH1585" s="130">
        <f t="shared" ca="1" si="31"/>
        <v>0</v>
      </c>
      <c r="AI1585" s="130">
        <v>1585</v>
      </c>
    </row>
    <row r="1586" spans="34:35">
      <c r="AH1586" s="130">
        <f t="shared" ca="1" si="31"/>
        <v>0</v>
      </c>
      <c r="AI1586" s="130">
        <v>1586</v>
      </c>
    </row>
    <row r="1587" spans="34:35">
      <c r="AH1587" s="130">
        <f t="shared" ca="1" si="31"/>
        <v>0</v>
      </c>
      <c r="AI1587" s="130">
        <v>1587</v>
      </c>
    </row>
    <row r="1588" spans="34:35">
      <c r="AH1588" s="130">
        <f t="shared" ca="1" si="31"/>
        <v>0</v>
      </c>
      <c r="AI1588" s="130">
        <v>1588</v>
      </c>
    </row>
    <row r="1589" spans="34:35">
      <c r="AH1589" s="130">
        <f t="shared" ca="1" si="31"/>
        <v>0</v>
      </c>
      <c r="AI1589" s="130">
        <v>1589</v>
      </c>
    </row>
    <row r="1590" spans="34:35">
      <c r="AH1590" s="130">
        <f t="shared" ca="1" si="31"/>
        <v>0</v>
      </c>
      <c r="AI1590" s="130">
        <v>1590</v>
      </c>
    </row>
    <row r="1591" spans="34:35">
      <c r="AH1591" s="130">
        <f t="shared" ca="1" si="31"/>
        <v>0</v>
      </c>
      <c r="AI1591" s="130">
        <v>1591</v>
      </c>
    </row>
    <row r="1592" spans="34:35">
      <c r="AH1592" s="130">
        <f t="shared" ca="1" si="31"/>
        <v>0</v>
      </c>
      <c r="AI1592" s="130">
        <v>1592</v>
      </c>
    </row>
    <row r="1593" spans="34:35">
      <c r="AH1593" s="130">
        <f t="shared" ca="1" si="31"/>
        <v>0</v>
      </c>
      <c r="AI1593" s="130">
        <v>1593</v>
      </c>
    </row>
    <row r="1594" spans="34:35">
      <c r="AH1594" s="130">
        <f t="shared" ca="1" si="31"/>
        <v>0</v>
      </c>
      <c r="AI1594" s="130">
        <v>1594</v>
      </c>
    </row>
    <row r="1595" spans="34:35">
      <c r="AH1595" s="130">
        <f t="shared" ca="1" si="31"/>
        <v>0</v>
      </c>
      <c r="AI1595" s="130">
        <v>1595</v>
      </c>
    </row>
    <row r="1596" spans="34:35">
      <c r="AH1596" s="130">
        <f t="shared" ca="1" si="31"/>
        <v>0</v>
      </c>
      <c r="AI1596" s="130">
        <v>1596</v>
      </c>
    </row>
    <row r="1597" spans="34:35">
      <c r="AH1597" s="130">
        <f t="shared" ca="1" si="31"/>
        <v>0</v>
      </c>
      <c r="AI1597" s="130">
        <v>1597</v>
      </c>
    </row>
    <row r="1598" spans="34:35">
      <c r="AH1598" s="130">
        <f t="shared" ca="1" si="31"/>
        <v>0</v>
      </c>
      <c r="AI1598" s="130">
        <v>1598</v>
      </c>
    </row>
    <row r="1599" spans="34:35">
      <c r="AH1599" s="130">
        <f t="shared" ca="1" si="31"/>
        <v>0</v>
      </c>
      <c r="AI1599" s="130">
        <v>1599</v>
      </c>
    </row>
    <row r="1600" spans="34:35">
      <c r="AH1600" s="130">
        <f t="shared" ca="1" si="31"/>
        <v>0</v>
      </c>
      <c r="AI1600" s="130">
        <v>1600</v>
      </c>
    </row>
    <row r="1601" spans="34:35">
      <c r="AH1601" s="130">
        <f t="shared" ca="1" si="31"/>
        <v>0</v>
      </c>
      <c r="AI1601" s="130">
        <v>1601</v>
      </c>
    </row>
    <row r="1602" spans="34:35">
      <c r="AH1602" s="130">
        <f t="shared" ca="1" si="31"/>
        <v>0</v>
      </c>
      <c r="AI1602" s="130">
        <v>1602</v>
      </c>
    </row>
    <row r="1603" spans="34:35">
      <c r="AH1603" s="130">
        <f t="shared" ca="1" si="31"/>
        <v>0</v>
      </c>
      <c r="AI1603" s="130">
        <v>1603</v>
      </c>
    </row>
    <row r="1604" spans="34:35">
      <c r="AH1604" s="130">
        <f t="shared" ca="1" si="31"/>
        <v>0</v>
      </c>
      <c r="AI1604" s="130">
        <v>1604</v>
      </c>
    </row>
    <row r="1605" spans="34:35">
      <c r="AH1605" s="130">
        <f t="shared" ca="1" si="31"/>
        <v>0</v>
      </c>
      <c r="AI1605" s="130">
        <v>1605</v>
      </c>
    </row>
    <row r="1606" spans="34:35">
      <c r="AH1606" s="130">
        <f t="shared" ref="AH1606:AH1669" ca="1" si="32">INDIRECT("'"&amp;$AD$7&amp;"'!"&amp;"B"&amp;ROW(B1606))</f>
        <v>0</v>
      </c>
      <c r="AI1606" s="130">
        <v>1606</v>
      </c>
    </row>
    <row r="1607" spans="34:35">
      <c r="AH1607" s="130">
        <f t="shared" ca="1" si="32"/>
        <v>0</v>
      </c>
      <c r="AI1607" s="130">
        <v>1607</v>
      </c>
    </row>
    <row r="1608" spans="34:35">
      <c r="AH1608" s="130">
        <f t="shared" ca="1" si="32"/>
        <v>0</v>
      </c>
      <c r="AI1608" s="130">
        <v>1608</v>
      </c>
    </row>
    <row r="1609" spans="34:35">
      <c r="AH1609" s="130">
        <f t="shared" ca="1" si="32"/>
        <v>0</v>
      </c>
      <c r="AI1609" s="130">
        <v>1609</v>
      </c>
    </row>
    <row r="1610" spans="34:35">
      <c r="AH1610" s="130">
        <f t="shared" ca="1" si="32"/>
        <v>0</v>
      </c>
      <c r="AI1610" s="130">
        <v>1610</v>
      </c>
    </row>
    <row r="1611" spans="34:35">
      <c r="AH1611" s="130">
        <f t="shared" ca="1" si="32"/>
        <v>0</v>
      </c>
      <c r="AI1611" s="130">
        <v>1611</v>
      </c>
    </row>
    <row r="1612" spans="34:35">
      <c r="AH1612" s="130">
        <f t="shared" ca="1" si="32"/>
        <v>0</v>
      </c>
      <c r="AI1612" s="130">
        <v>1612</v>
      </c>
    </row>
    <row r="1613" spans="34:35">
      <c r="AH1613" s="130">
        <f t="shared" ca="1" si="32"/>
        <v>0</v>
      </c>
      <c r="AI1613" s="130">
        <v>1613</v>
      </c>
    </row>
    <row r="1614" spans="34:35">
      <c r="AH1614" s="130">
        <f t="shared" ca="1" si="32"/>
        <v>0</v>
      </c>
      <c r="AI1614" s="130">
        <v>1614</v>
      </c>
    </row>
    <row r="1615" spans="34:35">
      <c r="AH1615" s="130">
        <f t="shared" ca="1" si="32"/>
        <v>0</v>
      </c>
      <c r="AI1615" s="130">
        <v>1615</v>
      </c>
    </row>
    <row r="1616" spans="34:35">
      <c r="AH1616" s="130">
        <f t="shared" ca="1" si="32"/>
        <v>0</v>
      </c>
      <c r="AI1616" s="130">
        <v>1616</v>
      </c>
    </row>
    <row r="1617" spans="34:35">
      <c r="AH1617" s="130">
        <f t="shared" ca="1" si="32"/>
        <v>0</v>
      </c>
      <c r="AI1617" s="130">
        <v>1617</v>
      </c>
    </row>
    <row r="1618" spans="34:35">
      <c r="AH1618" s="130">
        <f t="shared" ca="1" si="32"/>
        <v>0</v>
      </c>
      <c r="AI1618" s="130">
        <v>1618</v>
      </c>
    </row>
    <row r="1619" spans="34:35">
      <c r="AH1619" s="130">
        <f t="shared" ca="1" si="32"/>
        <v>0</v>
      </c>
      <c r="AI1619" s="130">
        <v>1619</v>
      </c>
    </row>
    <row r="1620" spans="34:35">
      <c r="AH1620" s="130">
        <f t="shared" ca="1" si="32"/>
        <v>0</v>
      </c>
      <c r="AI1620" s="130">
        <v>1620</v>
      </c>
    </row>
    <row r="1621" spans="34:35">
      <c r="AH1621" s="130">
        <f t="shared" ca="1" si="32"/>
        <v>0</v>
      </c>
      <c r="AI1621" s="130">
        <v>1621</v>
      </c>
    </row>
    <row r="1622" spans="34:35">
      <c r="AH1622" s="130">
        <f t="shared" ca="1" si="32"/>
        <v>0</v>
      </c>
      <c r="AI1622" s="130">
        <v>1622</v>
      </c>
    </row>
    <row r="1623" spans="34:35">
      <c r="AH1623" s="130">
        <f t="shared" ca="1" si="32"/>
        <v>0</v>
      </c>
      <c r="AI1623" s="130">
        <v>1623</v>
      </c>
    </row>
    <row r="1624" spans="34:35">
      <c r="AH1624" s="130">
        <f t="shared" ca="1" si="32"/>
        <v>0</v>
      </c>
      <c r="AI1624" s="130">
        <v>1624</v>
      </c>
    </row>
    <row r="1625" spans="34:35">
      <c r="AH1625" s="130">
        <f t="shared" ca="1" si="32"/>
        <v>0</v>
      </c>
      <c r="AI1625" s="130">
        <v>1625</v>
      </c>
    </row>
    <row r="1626" spans="34:35">
      <c r="AH1626" s="130">
        <f t="shared" ca="1" si="32"/>
        <v>0</v>
      </c>
      <c r="AI1626" s="130">
        <v>1626</v>
      </c>
    </row>
    <row r="1627" spans="34:35">
      <c r="AH1627" s="130">
        <f t="shared" ca="1" si="32"/>
        <v>0</v>
      </c>
      <c r="AI1627" s="130">
        <v>1627</v>
      </c>
    </row>
    <row r="1628" spans="34:35">
      <c r="AH1628" s="130">
        <f t="shared" ca="1" si="32"/>
        <v>0</v>
      </c>
      <c r="AI1628" s="130">
        <v>1628</v>
      </c>
    </row>
    <row r="1629" spans="34:35">
      <c r="AH1629" s="130">
        <f t="shared" ca="1" si="32"/>
        <v>0</v>
      </c>
      <c r="AI1629" s="130">
        <v>1629</v>
      </c>
    </row>
    <row r="1630" spans="34:35">
      <c r="AH1630" s="130">
        <f t="shared" ca="1" si="32"/>
        <v>0</v>
      </c>
      <c r="AI1630" s="130">
        <v>1630</v>
      </c>
    </row>
    <row r="1631" spans="34:35">
      <c r="AH1631" s="130">
        <f t="shared" ca="1" si="32"/>
        <v>0</v>
      </c>
      <c r="AI1631" s="130">
        <v>1631</v>
      </c>
    </row>
    <row r="1632" spans="34:35">
      <c r="AH1632" s="130">
        <f t="shared" ca="1" si="32"/>
        <v>0</v>
      </c>
      <c r="AI1632" s="130">
        <v>1632</v>
      </c>
    </row>
    <row r="1633" spans="34:35">
      <c r="AH1633" s="130">
        <f t="shared" ca="1" si="32"/>
        <v>0</v>
      </c>
      <c r="AI1633" s="130">
        <v>1633</v>
      </c>
    </row>
    <row r="1634" spans="34:35">
      <c r="AH1634" s="130">
        <f t="shared" ca="1" si="32"/>
        <v>0</v>
      </c>
      <c r="AI1634" s="130">
        <v>1634</v>
      </c>
    </row>
    <row r="1635" spans="34:35">
      <c r="AH1635" s="130">
        <f t="shared" ca="1" si="32"/>
        <v>0</v>
      </c>
      <c r="AI1635" s="130">
        <v>1635</v>
      </c>
    </row>
    <row r="1636" spans="34:35">
      <c r="AH1636" s="130">
        <f t="shared" ca="1" si="32"/>
        <v>0</v>
      </c>
      <c r="AI1636" s="130">
        <v>1636</v>
      </c>
    </row>
    <row r="1637" spans="34:35">
      <c r="AH1637" s="130">
        <f t="shared" ca="1" si="32"/>
        <v>0</v>
      </c>
      <c r="AI1637" s="130">
        <v>1637</v>
      </c>
    </row>
    <row r="1638" spans="34:35">
      <c r="AH1638" s="130">
        <f t="shared" ca="1" si="32"/>
        <v>0</v>
      </c>
      <c r="AI1638" s="130">
        <v>1638</v>
      </c>
    </row>
    <row r="1639" spans="34:35">
      <c r="AH1639" s="130">
        <f t="shared" ca="1" si="32"/>
        <v>0</v>
      </c>
      <c r="AI1639" s="130">
        <v>1639</v>
      </c>
    </row>
    <row r="1640" spans="34:35">
      <c r="AH1640" s="130">
        <f t="shared" ca="1" si="32"/>
        <v>0</v>
      </c>
      <c r="AI1640" s="130">
        <v>1640</v>
      </c>
    </row>
    <row r="1641" spans="34:35">
      <c r="AH1641" s="130">
        <f t="shared" ca="1" si="32"/>
        <v>0</v>
      </c>
      <c r="AI1641" s="130">
        <v>1641</v>
      </c>
    </row>
    <row r="1642" spans="34:35">
      <c r="AH1642" s="130">
        <f t="shared" ca="1" si="32"/>
        <v>0</v>
      </c>
      <c r="AI1642" s="130">
        <v>1642</v>
      </c>
    </row>
    <row r="1643" spans="34:35">
      <c r="AH1643" s="130">
        <f t="shared" ca="1" si="32"/>
        <v>0</v>
      </c>
      <c r="AI1643" s="130">
        <v>1643</v>
      </c>
    </row>
    <row r="1644" spans="34:35">
      <c r="AH1644" s="130">
        <f t="shared" ca="1" si="32"/>
        <v>0</v>
      </c>
      <c r="AI1644" s="130">
        <v>1644</v>
      </c>
    </row>
    <row r="1645" spans="34:35">
      <c r="AH1645" s="130">
        <f t="shared" ca="1" si="32"/>
        <v>0</v>
      </c>
      <c r="AI1645" s="130">
        <v>1645</v>
      </c>
    </row>
    <row r="1646" spans="34:35">
      <c r="AH1646" s="130">
        <f t="shared" ca="1" si="32"/>
        <v>0</v>
      </c>
      <c r="AI1646" s="130">
        <v>1646</v>
      </c>
    </row>
    <row r="1647" spans="34:35">
      <c r="AH1647" s="130">
        <f t="shared" ca="1" si="32"/>
        <v>0</v>
      </c>
      <c r="AI1647" s="130">
        <v>1647</v>
      </c>
    </row>
    <row r="1648" spans="34:35">
      <c r="AH1648" s="130">
        <f t="shared" ca="1" si="32"/>
        <v>0</v>
      </c>
      <c r="AI1648" s="130">
        <v>1648</v>
      </c>
    </row>
    <row r="1649" spans="34:35">
      <c r="AH1649" s="130">
        <f t="shared" ca="1" si="32"/>
        <v>0</v>
      </c>
      <c r="AI1649" s="130">
        <v>1649</v>
      </c>
    </row>
    <row r="1650" spans="34:35">
      <c r="AH1650" s="130">
        <f t="shared" ca="1" si="32"/>
        <v>0</v>
      </c>
      <c r="AI1650" s="130">
        <v>1650</v>
      </c>
    </row>
    <row r="1651" spans="34:35">
      <c r="AH1651" s="130">
        <f t="shared" ca="1" si="32"/>
        <v>0</v>
      </c>
      <c r="AI1651" s="130">
        <v>1651</v>
      </c>
    </row>
    <row r="1652" spans="34:35">
      <c r="AH1652" s="130">
        <f t="shared" ca="1" si="32"/>
        <v>0</v>
      </c>
      <c r="AI1652" s="130">
        <v>1652</v>
      </c>
    </row>
    <row r="1653" spans="34:35">
      <c r="AH1653" s="130">
        <f t="shared" ca="1" si="32"/>
        <v>0</v>
      </c>
      <c r="AI1653" s="130">
        <v>1653</v>
      </c>
    </row>
    <row r="1654" spans="34:35">
      <c r="AH1654" s="130">
        <f t="shared" ca="1" si="32"/>
        <v>0</v>
      </c>
      <c r="AI1654" s="130">
        <v>1654</v>
      </c>
    </row>
    <row r="1655" spans="34:35">
      <c r="AH1655" s="130">
        <f t="shared" ca="1" si="32"/>
        <v>0</v>
      </c>
      <c r="AI1655" s="130">
        <v>1655</v>
      </c>
    </row>
    <row r="1656" spans="34:35">
      <c r="AH1656" s="130">
        <f t="shared" ca="1" si="32"/>
        <v>0</v>
      </c>
      <c r="AI1656" s="130">
        <v>1656</v>
      </c>
    </row>
    <row r="1657" spans="34:35">
      <c r="AH1657" s="130">
        <f t="shared" ca="1" si="32"/>
        <v>0</v>
      </c>
      <c r="AI1657" s="130">
        <v>1657</v>
      </c>
    </row>
    <row r="1658" spans="34:35">
      <c r="AH1658" s="130">
        <f t="shared" ca="1" si="32"/>
        <v>0</v>
      </c>
      <c r="AI1658" s="130">
        <v>1658</v>
      </c>
    </row>
    <row r="1659" spans="34:35">
      <c r="AH1659" s="130">
        <f t="shared" ca="1" si="32"/>
        <v>0</v>
      </c>
      <c r="AI1659" s="130">
        <v>1659</v>
      </c>
    </row>
    <row r="1660" spans="34:35">
      <c r="AH1660" s="130">
        <f t="shared" ca="1" si="32"/>
        <v>0</v>
      </c>
      <c r="AI1660" s="130">
        <v>1660</v>
      </c>
    </row>
    <row r="1661" spans="34:35">
      <c r="AH1661" s="130">
        <f t="shared" ca="1" si="32"/>
        <v>0</v>
      </c>
      <c r="AI1661" s="130">
        <v>1661</v>
      </c>
    </row>
    <row r="1662" spans="34:35">
      <c r="AH1662" s="130">
        <f t="shared" ca="1" si="32"/>
        <v>0</v>
      </c>
      <c r="AI1662" s="130">
        <v>1662</v>
      </c>
    </row>
    <row r="1663" spans="34:35">
      <c r="AH1663" s="130">
        <f t="shared" ca="1" si="32"/>
        <v>0</v>
      </c>
      <c r="AI1663" s="130">
        <v>1663</v>
      </c>
    </row>
    <row r="1664" spans="34:35">
      <c r="AH1664" s="130">
        <f t="shared" ca="1" si="32"/>
        <v>0</v>
      </c>
      <c r="AI1664" s="130">
        <v>1664</v>
      </c>
    </row>
    <row r="1665" spans="34:35">
      <c r="AH1665" s="130">
        <f t="shared" ca="1" si="32"/>
        <v>0</v>
      </c>
      <c r="AI1665" s="130">
        <v>1665</v>
      </c>
    </row>
    <row r="1666" spans="34:35">
      <c r="AH1666" s="130">
        <f t="shared" ca="1" si="32"/>
        <v>0</v>
      </c>
      <c r="AI1666" s="130">
        <v>1666</v>
      </c>
    </row>
    <row r="1667" spans="34:35">
      <c r="AH1667" s="130">
        <f t="shared" ca="1" si="32"/>
        <v>0</v>
      </c>
      <c r="AI1667" s="130">
        <v>1667</v>
      </c>
    </row>
    <row r="1668" spans="34:35">
      <c r="AH1668" s="130">
        <f t="shared" ca="1" si="32"/>
        <v>0</v>
      </c>
      <c r="AI1668" s="130">
        <v>1668</v>
      </c>
    </row>
    <row r="1669" spans="34:35">
      <c r="AH1669" s="130">
        <f t="shared" ca="1" si="32"/>
        <v>0</v>
      </c>
      <c r="AI1669" s="130">
        <v>1669</v>
      </c>
    </row>
    <row r="1670" spans="34:35">
      <c r="AH1670" s="130">
        <f t="shared" ref="AH1670:AH1733" ca="1" si="33">INDIRECT("'"&amp;$AD$7&amp;"'!"&amp;"B"&amp;ROW(B1670))</f>
        <v>0</v>
      </c>
      <c r="AI1670" s="130">
        <v>1670</v>
      </c>
    </row>
    <row r="1671" spans="34:35">
      <c r="AH1671" s="130">
        <f t="shared" ca="1" si="33"/>
        <v>0</v>
      </c>
      <c r="AI1671" s="130">
        <v>1671</v>
      </c>
    </row>
    <row r="1672" spans="34:35">
      <c r="AH1672" s="130">
        <f t="shared" ca="1" si="33"/>
        <v>0</v>
      </c>
      <c r="AI1672" s="130">
        <v>1672</v>
      </c>
    </row>
    <row r="1673" spans="34:35">
      <c r="AH1673" s="130">
        <f t="shared" ca="1" si="33"/>
        <v>0</v>
      </c>
      <c r="AI1673" s="130">
        <v>1673</v>
      </c>
    </row>
    <row r="1674" spans="34:35">
      <c r="AH1674" s="130">
        <f t="shared" ca="1" si="33"/>
        <v>0</v>
      </c>
      <c r="AI1674" s="130">
        <v>1674</v>
      </c>
    </row>
    <row r="1675" spans="34:35">
      <c r="AH1675" s="130">
        <f t="shared" ca="1" si="33"/>
        <v>0</v>
      </c>
      <c r="AI1675" s="130">
        <v>1675</v>
      </c>
    </row>
    <row r="1676" spans="34:35">
      <c r="AH1676" s="130">
        <f t="shared" ca="1" si="33"/>
        <v>0</v>
      </c>
      <c r="AI1676" s="130">
        <v>1676</v>
      </c>
    </row>
    <row r="1677" spans="34:35">
      <c r="AH1677" s="130">
        <f t="shared" ca="1" si="33"/>
        <v>0</v>
      </c>
      <c r="AI1677" s="130">
        <v>1677</v>
      </c>
    </row>
    <row r="1678" spans="34:35">
      <c r="AH1678" s="130">
        <f t="shared" ca="1" si="33"/>
        <v>0</v>
      </c>
      <c r="AI1678" s="130">
        <v>1678</v>
      </c>
    </row>
    <row r="1679" spans="34:35">
      <c r="AH1679" s="130">
        <f t="shared" ca="1" si="33"/>
        <v>0</v>
      </c>
      <c r="AI1679" s="130">
        <v>1679</v>
      </c>
    </row>
    <row r="1680" spans="34:35">
      <c r="AH1680" s="130">
        <f t="shared" ca="1" si="33"/>
        <v>0</v>
      </c>
      <c r="AI1680" s="130">
        <v>1680</v>
      </c>
    </row>
    <row r="1681" spans="34:35">
      <c r="AH1681" s="130">
        <f t="shared" ca="1" si="33"/>
        <v>0</v>
      </c>
      <c r="AI1681" s="130">
        <v>1681</v>
      </c>
    </row>
    <row r="1682" spans="34:35">
      <c r="AH1682" s="130">
        <f t="shared" ca="1" si="33"/>
        <v>0</v>
      </c>
      <c r="AI1682" s="130">
        <v>1682</v>
      </c>
    </row>
    <row r="1683" spans="34:35">
      <c r="AH1683" s="130">
        <f t="shared" ca="1" si="33"/>
        <v>0</v>
      </c>
      <c r="AI1683" s="130">
        <v>1683</v>
      </c>
    </row>
    <row r="1684" spans="34:35">
      <c r="AH1684" s="130">
        <f t="shared" ca="1" si="33"/>
        <v>0</v>
      </c>
      <c r="AI1684" s="130">
        <v>1684</v>
      </c>
    </row>
    <row r="1685" spans="34:35">
      <c r="AH1685" s="130">
        <f t="shared" ca="1" si="33"/>
        <v>0</v>
      </c>
      <c r="AI1685" s="130">
        <v>1685</v>
      </c>
    </row>
    <row r="1686" spans="34:35">
      <c r="AH1686" s="130">
        <f t="shared" ca="1" si="33"/>
        <v>0</v>
      </c>
      <c r="AI1686" s="130">
        <v>1686</v>
      </c>
    </row>
    <row r="1687" spans="34:35">
      <c r="AH1687" s="130">
        <f t="shared" ca="1" si="33"/>
        <v>0</v>
      </c>
      <c r="AI1687" s="130">
        <v>1687</v>
      </c>
    </row>
    <row r="1688" spans="34:35">
      <c r="AH1688" s="130">
        <f t="shared" ca="1" si="33"/>
        <v>0</v>
      </c>
      <c r="AI1688" s="130">
        <v>1688</v>
      </c>
    </row>
    <row r="1689" spans="34:35">
      <c r="AH1689" s="130">
        <f t="shared" ca="1" si="33"/>
        <v>0</v>
      </c>
      <c r="AI1689" s="130">
        <v>1689</v>
      </c>
    </row>
    <row r="1690" spans="34:35">
      <c r="AH1690" s="130">
        <f t="shared" ca="1" si="33"/>
        <v>0</v>
      </c>
      <c r="AI1690" s="130">
        <v>1690</v>
      </c>
    </row>
    <row r="1691" spans="34:35">
      <c r="AH1691" s="130">
        <f t="shared" ca="1" si="33"/>
        <v>0</v>
      </c>
      <c r="AI1691" s="130">
        <v>1691</v>
      </c>
    </row>
    <row r="1692" spans="34:35">
      <c r="AH1692" s="130">
        <f t="shared" ca="1" si="33"/>
        <v>0</v>
      </c>
      <c r="AI1692" s="130">
        <v>1692</v>
      </c>
    </row>
    <row r="1693" spans="34:35">
      <c r="AH1693" s="130">
        <f t="shared" ca="1" si="33"/>
        <v>0</v>
      </c>
      <c r="AI1693" s="130">
        <v>1693</v>
      </c>
    </row>
    <row r="1694" spans="34:35">
      <c r="AH1694" s="130">
        <f t="shared" ca="1" si="33"/>
        <v>0</v>
      </c>
      <c r="AI1694" s="130">
        <v>1694</v>
      </c>
    </row>
    <row r="1695" spans="34:35">
      <c r="AH1695" s="130">
        <f t="shared" ca="1" si="33"/>
        <v>0</v>
      </c>
      <c r="AI1695" s="130">
        <v>1695</v>
      </c>
    </row>
    <row r="1696" spans="34:35">
      <c r="AH1696" s="130">
        <f t="shared" ca="1" si="33"/>
        <v>0</v>
      </c>
      <c r="AI1696" s="130">
        <v>1696</v>
      </c>
    </row>
    <row r="1697" spans="34:35">
      <c r="AH1697" s="130">
        <f t="shared" ca="1" si="33"/>
        <v>0</v>
      </c>
      <c r="AI1697" s="130">
        <v>1697</v>
      </c>
    </row>
    <row r="1698" spans="34:35">
      <c r="AH1698" s="130">
        <f t="shared" ca="1" si="33"/>
        <v>0</v>
      </c>
      <c r="AI1698" s="130">
        <v>1698</v>
      </c>
    </row>
    <row r="1699" spans="34:35">
      <c r="AH1699" s="130">
        <f t="shared" ca="1" si="33"/>
        <v>0</v>
      </c>
      <c r="AI1699" s="130">
        <v>1699</v>
      </c>
    </row>
    <row r="1700" spans="34:35">
      <c r="AH1700" s="130">
        <f t="shared" ca="1" si="33"/>
        <v>0</v>
      </c>
      <c r="AI1700" s="130">
        <v>1700</v>
      </c>
    </row>
    <row r="1701" spans="34:35">
      <c r="AH1701" s="130">
        <f t="shared" ca="1" si="33"/>
        <v>0</v>
      </c>
      <c r="AI1701" s="130">
        <v>1701</v>
      </c>
    </row>
    <row r="1702" spans="34:35">
      <c r="AH1702" s="130">
        <f t="shared" ca="1" si="33"/>
        <v>0</v>
      </c>
      <c r="AI1702" s="130">
        <v>1702</v>
      </c>
    </row>
    <row r="1703" spans="34:35">
      <c r="AH1703" s="130">
        <f t="shared" ca="1" si="33"/>
        <v>0</v>
      </c>
      <c r="AI1703" s="130">
        <v>1703</v>
      </c>
    </row>
    <row r="1704" spans="34:35">
      <c r="AH1704" s="130">
        <f t="shared" ca="1" si="33"/>
        <v>0</v>
      </c>
      <c r="AI1704" s="130">
        <v>1704</v>
      </c>
    </row>
    <row r="1705" spans="34:35">
      <c r="AH1705" s="130">
        <f t="shared" ca="1" si="33"/>
        <v>0</v>
      </c>
      <c r="AI1705" s="130">
        <v>1705</v>
      </c>
    </row>
    <row r="1706" spans="34:35">
      <c r="AH1706" s="130">
        <f t="shared" ca="1" si="33"/>
        <v>0</v>
      </c>
      <c r="AI1706" s="130">
        <v>1706</v>
      </c>
    </row>
    <row r="1707" spans="34:35">
      <c r="AH1707" s="130">
        <f t="shared" ca="1" si="33"/>
        <v>0</v>
      </c>
      <c r="AI1707" s="130">
        <v>1707</v>
      </c>
    </row>
    <row r="1708" spans="34:35">
      <c r="AH1708" s="130">
        <f t="shared" ca="1" si="33"/>
        <v>0</v>
      </c>
      <c r="AI1708" s="130">
        <v>1708</v>
      </c>
    </row>
    <row r="1709" spans="34:35">
      <c r="AH1709" s="130">
        <f t="shared" ca="1" si="33"/>
        <v>0</v>
      </c>
      <c r="AI1709" s="130">
        <v>1709</v>
      </c>
    </row>
    <row r="1710" spans="34:35">
      <c r="AH1710" s="130">
        <f t="shared" ca="1" si="33"/>
        <v>0</v>
      </c>
      <c r="AI1710" s="130">
        <v>1710</v>
      </c>
    </row>
    <row r="1711" spans="34:35">
      <c r="AH1711" s="130">
        <f t="shared" ca="1" si="33"/>
        <v>0</v>
      </c>
      <c r="AI1711" s="130">
        <v>1711</v>
      </c>
    </row>
    <row r="1712" spans="34:35">
      <c r="AH1712" s="130">
        <f t="shared" ca="1" si="33"/>
        <v>0</v>
      </c>
      <c r="AI1712" s="130">
        <v>1712</v>
      </c>
    </row>
    <row r="1713" spans="34:35">
      <c r="AH1713" s="130">
        <f t="shared" ca="1" si="33"/>
        <v>0</v>
      </c>
      <c r="AI1713" s="130">
        <v>1713</v>
      </c>
    </row>
    <row r="1714" spans="34:35">
      <c r="AH1714" s="130">
        <f t="shared" ca="1" si="33"/>
        <v>0</v>
      </c>
      <c r="AI1714" s="130">
        <v>1714</v>
      </c>
    </row>
    <row r="1715" spans="34:35">
      <c r="AH1715" s="130">
        <f t="shared" ca="1" si="33"/>
        <v>0</v>
      </c>
      <c r="AI1715" s="130">
        <v>1715</v>
      </c>
    </row>
    <row r="1716" spans="34:35">
      <c r="AH1716" s="130">
        <f t="shared" ca="1" si="33"/>
        <v>0</v>
      </c>
      <c r="AI1716" s="130">
        <v>1716</v>
      </c>
    </row>
    <row r="1717" spans="34:35">
      <c r="AH1717" s="130">
        <f t="shared" ca="1" si="33"/>
        <v>0</v>
      </c>
      <c r="AI1717" s="130">
        <v>1717</v>
      </c>
    </row>
    <row r="1718" spans="34:35">
      <c r="AH1718" s="130">
        <f t="shared" ca="1" si="33"/>
        <v>0</v>
      </c>
      <c r="AI1718" s="130">
        <v>1718</v>
      </c>
    </row>
    <row r="1719" spans="34:35">
      <c r="AH1719" s="130">
        <f t="shared" ca="1" si="33"/>
        <v>0</v>
      </c>
      <c r="AI1719" s="130">
        <v>1719</v>
      </c>
    </row>
    <row r="1720" spans="34:35">
      <c r="AH1720" s="130">
        <f t="shared" ca="1" si="33"/>
        <v>0</v>
      </c>
      <c r="AI1720" s="130">
        <v>1720</v>
      </c>
    </row>
    <row r="1721" spans="34:35">
      <c r="AH1721" s="130">
        <f t="shared" ca="1" si="33"/>
        <v>0</v>
      </c>
      <c r="AI1721" s="130">
        <v>1721</v>
      </c>
    </row>
    <row r="1722" spans="34:35">
      <c r="AH1722" s="130">
        <f t="shared" ca="1" si="33"/>
        <v>0</v>
      </c>
      <c r="AI1722" s="130">
        <v>1722</v>
      </c>
    </row>
    <row r="1723" spans="34:35">
      <c r="AH1723" s="130">
        <f t="shared" ca="1" si="33"/>
        <v>0</v>
      </c>
      <c r="AI1723" s="130">
        <v>1723</v>
      </c>
    </row>
    <row r="1724" spans="34:35">
      <c r="AH1724" s="130">
        <f t="shared" ca="1" si="33"/>
        <v>0</v>
      </c>
      <c r="AI1724" s="130">
        <v>1724</v>
      </c>
    </row>
    <row r="1725" spans="34:35">
      <c r="AH1725" s="130">
        <f t="shared" ca="1" si="33"/>
        <v>0</v>
      </c>
      <c r="AI1725" s="130">
        <v>1725</v>
      </c>
    </row>
    <row r="1726" spans="34:35">
      <c r="AH1726" s="130">
        <f t="shared" ca="1" si="33"/>
        <v>0</v>
      </c>
      <c r="AI1726" s="130">
        <v>1726</v>
      </c>
    </row>
    <row r="1727" spans="34:35">
      <c r="AH1727" s="130">
        <f t="shared" ca="1" si="33"/>
        <v>0</v>
      </c>
      <c r="AI1727" s="130">
        <v>1727</v>
      </c>
    </row>
    <row r="1728" spans="34:35">
      <c r="AH1728" s="130">
        <f t="shared" ca="1" si="33"/>
        <v>0</v>
      </c>
      <c r="AI1728" s="130">
        <v>1728</v>
      </c>
    </row>
    <row r="1729" spans="34:35">
      <c r="AH1729" s="130">
        <f t="shared" ca="1" si="33"/>
        <v>0</v>
      </c>
      <c r="AI1729" s="130">
        <v>1729</v>
      </c>
    </row>
    <row r="1730" spans="34:35">
      <c r="AH1730" s="130">
        <f t="shared" ca="1" si="33"/>
        <v>0</v>
      </c>
      <c r="AI1730" s="130">
        <v>1730</v>
      </c>
    </row>
    <row r="1731" spans="34:35">
      <c r="AH1731" s="130">
        <f t="shared" ca="1" si="33"/>
        <v>0</v>
      </c>
      <c r="AI1731" s="130">
        <v>1731</v>
      </c>
    </row>
    <row r="1732" spans="34:35">
      <c r="AH1732" s="130">
        <f t="shared" ca="1" si="33"/>
        <v>0</v>
      </c>
      <c r="AI1732" s="130">
        <v>1732</v>
      </c>
    </row>
    <row r="1733" spans="34:35">
      <c r="AH1733" s="130">
        <f t="shared" ca="1" si="33"/>
        <v>0</v>
      </c>
      <c r="AI1733" s="130">
        <v>1733</v>
      </c>
    </row>
    <row r="1734" spans="34:35">
      <c r="AH1734" s="130">
        <f t="shared" ref="AH1734:AH1797" ca="1" si="34">INDIRECT("'"&amp;$AD$7&amp;"'!"&amp;"B"&amp;ROW(B1734))</f>
        <v>0</v>
      </c>
      <c r="AI1734" s="130">
        <v>1734</v>
      </c>
    </row>
    <row r="1735" spans="34:35">
      <c r="AH1735" s="130">
        <f t="shared" ca="1" si="34"/>
        <v>0</v>
      </c>
      <c r="AI1735" s="130">
        <v>1735</v>
      </c>
    </row>
    <row r="1736" spans="34:35">
      <c r="AH1736" s="130">
        <f t="shared" ca="1" si="34"/>
        <v>0</v>
      </c>
      <c r="AI1736" s="130">
        <v>1736</v>
      </c>
    </row>
    <row r="1737" spans="34:35">
      <c r="AH1737" s="130">
        <f t="shared" ca="1" si="34"/>
        <v>0</v>
      </c>
      <c r="AI1737" s="130">
        <v>1737</v>
      </c>
    </row>
    <row r="1738" spans="34:35">
      <c r="AH1738" s="130">
        <f t="shared" ca="1" si="34"/>
        <v>0</v>
      </c>
      <c r="AI1738" s="130">
        <v>1738</v>
      </c>
    </row>
    <row r="1739" spans="34:35">
      <c r="AH1739" s="130">
        <f t="shared" ca="1" si="34"/>
        <v>0</v>
      </c>
      <c r="AI1739" s="130">
        <v>1739</v>
      </c>
    </row>
    <row r="1740" spans="34:35">
      <c r="AH1740" s="130">
        <f t="shared" ca="1" si="34"/>
        <v>0</v>
      </c>
      <c r="AI1740" s="130">
        <v>1740</v>
      </c>
    </row>
    <row r="1741" spans="34:35">
      <c r="AH1741" s="130">
        <f t="shared" ca="1" si="34"/>
        <v>0</v>
      </c>
      <c r="AI1741" s="130">
        <v>1741</v>
      </c>
    </row>
    <row r="1742" spans="34:35">
      <c r="AH1742" s="130">
        <f t="shared" ca="1" si="34"/>
        <v>0</v>
      </c>
      <c r="AI1742" s="130">
        <v>1742</v>
      </c>
    </row>
    <row r="1743" spans="34:35">
      <c r="AH1743" s="130">
        <f t="shared" ca="1" si="34"/>
        <v>0</v>
      </c>
      <c r="AI1743" s="130">
        <v>1743</v>
      </c>
    </row>
    <row r="1744" spans="34:35">
      <c r="AH1744" s="130">
        <f t="shared" ca="1" si="34"/>
        <v>0</v>
      </c>
      <c r="AI1744" s="130">
        <v>1744</v>
      </c>
    </row>
    <row r="1745" spans="34:35">
      <c r="AH1745" s="130">
        <f t="shared" ca="1" si="34"/>
        <v>0</v>
      </c>
      <c r="AI1745" s="130">
        <v>1745</v>
      </c>
    </row>
    <row r="1746" spans="34:35">
      <c r="AH1746" s="130">
        <f t="shared" ca="1" si="34"/>
        <v>0</v>
      </c>
      <c r="AI1746" s="130">
        <v>1746</v>
      </c>
    </row>
    <row r="1747" spans="34:35">
      <c r="AH1747" s="130">
        <f t="shared" ca="1" si="34"/>
        <v>0</v>
      </c>
      <c r="AI1747" s="130">
        <v>1747</v>
      </c>
    </row>
    <row r="1748" spans="34:35">
      <c r="AH1748" s="130">
        <f t="shared" ca="1" si="34"/>
        <v>0</v>
      </c>
      <c r="AI1748" s="130">
        <v>1748</v>
      </c>
    </row>
    <row r="1749" spans="34:35">
      <c r="AH1749" s="130">
        <f t="shared" ca="1" si="34"/>
        <v>0</v>
      </c>
      <c r="AI1749" s="130">
        <v>1749</v>
      </c>
    </row>
    <row r="1750" spans="34:35">
      <c r="AH1750" s="130">
        <f t="shared" ca="1" si="34"/>
        <v>0</v>
      </c>
      <c r="AI1750" s="130">
        <v>1750</v>
      </c>
    </row>
    <row r="1751" spans="34:35">
      <c r="AH1751" s="130">
        <f t="shared" ca="1" si="34"/>
        <v>0</v>
      </c>
      <c r="AI1751" s="130">
        <v>1751</v>
      </c>
    </row>
    <row r="1752" spans="34:35">
      <c r="AH1752" s="130">
        <f t="shared" ca="1" si="34"/>
        <v>0</v>
      </c>
      <c r="AI1752" s="130">
        <v>1752</v>
      </c>
    </row>
    <row r="1753" spans="34:35">
      <c r="AH1753" s="130">
        <f t="shared" ca="1" si="34"/>
        <v>0</v>
      </c>
      <c r="AI1753" s="130">
        <v>1753</v>
      </c>
    </row>
    <row r="1754" spans="34:35">
      <c r="AH1754" s="130">
        <f t="shared" ca="1" si="34"/>
        <v>0</v>
      </c>
      <c r="AI1754" s="130">
        <v>1754</v>
      </c>
    </row>
    <row r="1755" spans="34:35">
      <c r="AH1755" s="130">
        <f t="shared" ca="1" si="34"/>
        <v>0</v>
      </c>
      <c r="AI1755" s="130">
        <v>1755</v>
      </c>
    </row>
    <row r="1756" spans="34:35">
      <c r="AH1756" s="130">
        <f t="shared" ca="1" si="34"/>
        <v>0</v>
      </c>
      <c r="AI1756" s="130">
        <v>1756</v>
      </c>
    </row>
    <row r="1757" spans="34:35">
      <c r="AH1757" s="130">
        <f t="shared" ca="1" si="34"/>
        <v>0</v>
      </c>
      <c r="AI1757" s="130">
        <v>1757</v>
      </c>
    </row>
    <row r="1758" spans="34:35">
      <c r="AH1758" s="130">
        <f t="shared" ca="1" si="34"/>
        <v>0</v>
      </c>
      <c r="AI1758" s="130">
        <v>1758</v>
      </c>
    </row>
    <row r="1759" spans="34:35">
      <c r="AH1759" s="130">
        <f t="shared" ca="1" si="34"/>
        <v>0</v>
      </c>
      <c r="AI1759" s="130">
        <v>1759</v>
      </c>
    </row>
    <row r="1760" spans="34:35">
      <c r="AH1760" s="130">
        <f t="shared" ca="1" si="34"/>
        <v>0</v>
      </c>
      <c r="AI1760" s="130">
        <v>1760</v>
      </c>
    </row>
    <row r="1761" spans="34:35">
      <c r="AH1761" s="130">
        <f t="shared" ca="1" si="34"/>
        <v>0</v>
      </c>
      <c r="AI1761" s="130">
        <v>1761</v>
      </c>
    </row>
    <row r="1762" spans="34:35">
      <c r="AH1762" s="130">
        <f t="shared" ca="1" si="34"/>
        <v>0</v>
      </c>
      <c r="AI1762" s="130">
        <v>1762</v>
      </c>
    </row>
    <row r="1763" spans="34:35">
      <c r="AH1763" s="130">
        <f t="shared" ca="1" si="34"/>
        <v>0</v>
      </c>
      <c r="AI1763" s="130">
        <v>1763</v>
      </c>
    </row>
    <row r="1764" spans="34:35">
      <c r="AH1764" s="130">
        <f t="shared" ca="1" si="34"/>
        <v>0</v>
      </c>
      <c r="AI1764" s="130">
        <v>1764</v>
      </c>
    </row>
    <row r="1765" spans="34:35">
      <c r="AH1765" s="130">
        <f t="shared" ca="1" si="34"/>
        <v>0</v>
      </c>
      <c r="AI1765" s="130">
        <v>1765</v>
      </c>
    </row>
    <row r="1766" spans="34:35">
      <c r="AH1766" s="130">
        <f t="shared" ca="1" si="34"/>
        <v>0</v>
      </c>
      <c r="AI1766" s="130">
        <v>1766</v>
      </c>
    </row>
    <row r="1767" spans="34:35">
      <c r="AH1767" s="130">
        <f t="shared" ca="1" si="34"/>
        <v>0</v>
      </c>
      <c r="AI1767" s="130">
        <v>1767</v>
      </c>
    </row>
    <row r="1768" spans="34:35">
      <c r="AH1768" s="130">
        <f t="shared" ca="1" si="34"/>
        <v>0</v>
      </c>
      <c r="AI1768" s="130">
        <v>1768</v>
      </c>
    </row>
    <row r="1769" spans="34:35">
      <c r="AH1769" s="130">
        <f t="shared" ca="1" si="34"/>
        <v>0</v>
      </c>
      <c r="AI1769" s="130">
        <v>1769</v>
      </c>
    </row>
    <row r="1770" spans="34:35">
      <c r="AH1770" s="130">
        <f t="shared" ca="1" si="34"/>
        <v>0</v>
      </c>
      <c r="AI1770" s="130">
        <v>1770</v>
      </c>
    </row>
    <row r="1771" spans="34:35">
      <c r="AH1771" s="130">
        <f t="shared" ca="1" si="34"/>
        <v>0</v>
      </c>
      <c r="AI1771" s="130">
        <v>1771</v>
      </c>
    </row>
    <row r="1772" spans="34:35">
      <c r="AH1772" s="130">
        <f t="shared" ca="1" si="34"/>
        <v>0</v>
      </c>
      <c r="AI1772" s="130">
        <v>1772</v>
      </c>
    </row>
    <row r="1773" spans="34:35">
      <c r="AH1773" s="130">
        <f t="shared" ca="1" si="34"/>
        <v>0</v>
      </c>
      <c r="AI1773" s="130">
        <v>1773</v>
      </c>
    </row>
    <row r="1774" spans="34:35">
      <c r="AH1774" s="130">
        <f t="shared" ca="1" si="34"/>
        <v>0</v>
      </c>
      <c r="AI1774" s="130">
        <v>1774</v>
      </c>
    </row>
    <row r="1775" spans="34:35">
      <c r="AH1775" s="130">
        <f t="shared" ca="1" si="34"/>
        <v>0</v>
      </c>
      <c r="AI1775" s="130">
        <v>1775</v>
      </c>
    </row>
    <row r="1776" spans="34:35">
      <c r="AH1776" s="130">
        <f t="shared" ca="1" si="34"/>
        <v>0</v>
      </c>
      <c r="AI1776" s="130">
        <v>1776</v>
      </c>
    </row>
    <row r="1777" spans="34:35">
      <c r="AH1777" s="130">
        <f t="shared" ca="1" si="34"/>
        <v>0</v>
      </c>
      <c r="AI1777" s="130">
        <v>1777</v>
      </c>
    </row>
    <row r="1778" spans="34:35">
      <c r="AH1778" s="130">
        <f t="shared" ca="1" si="34"/>
        <v>0</v>
      </c>
      <c r="AI1778" s="130">
        <v>1778</v>
      </c>
    </row>
    <row r="1779" spans="34:35">
      <c r="AH1779" s="130">
        <f t="shared" ca="1" si="34"/>
        <v>0</v>
      </c>
      <c r="AI1779" s="130">
        <v>1779</v>
      </c>
    </row>
    <row r="1780" spans="34:35">
      <c r="AH1780" s="130">
        <f t="shared" ca="1" si="34"/>
        <v>0</v>
      </c>
      <c r="AI1780" s="130">
        <v>1780</v>
      </c>
    </row>
    <row r="1781" spans="34:35">
      <c r="AH1781" s="130">
        <f t="shared" ca="1" si="34"/>
        <v>0</v>
      </c>
      <c r="AI1781" s="130">
        <v>1781</v>
      </c>
    </row>
    <row r="1782" spans="34:35">
      <c r="AH1782" s="130">
        <f t="shared" ca="1" si="34"/>
        <v>0</v>
      </c>
      <c r="AI1782" s="130">
        <v>1782</v>
      </c>
    </row>
    <row r="1783" spans="34:35">
      <c r="AH1783" s="130">
        <f t="shared" ca="1" si="34"/>
        <v>0</v>
      </c>
      <c r="AI1783" s="130">
        <v>1783</v>
      </c>
    </row>
    <row r="1784" spans="34:35">
      <c r="AH1784" s="130">
        <f t="shared" ca="1" si="34"/>
        <v>0</v>
      </c>
      <c r="AI1784" s="130">
        <v>1784</v>
      </c>
    </row>
    <row r="1785" spans="34:35">
      <c r="AH1785" s="130">
        <f t="shared" ca="1" si="34"/>
        <v>0</v>
      </c>
      <c r="AI1785" s="130">
        <v>1785</v>
      </c>
    </row>
    <row r="1786" spans="34:35">
      <c r="AH1786" s="130">
        <f t="shared" ca="1" si="34"/>
        <v>0</v>
      </c>
      <c r="AI1786" s="130">
        <v>1786</v>
      </c>
    </row>
    <row r="1787" spans="34:35">
      <c r="AH1787" s="130">
        <f t="shared" ca="1" si="34"/>
        <v>0</v>
      </c>
      <c r="AI1787" s="130">
        <v>1787</v>
      </c>
    </row>
    <row r="1788" spans="34:35">
      <c r="AH1788" s="130">
        <f t="shared" ca="1" si="34"/>
        <v>0</v>
      </c>
      <c r="AI1788" s="130">
        <v>1788</v>
      </c>
    </row>
    <row r="1789" spans="34:35">
      <c r="AH1789" s="130">
        <f t="shared" ca="1" si="34"/>
        <v>0</v>
      </c>
      <c r="AI1789" s="130">
        <v>1789</v>
      </c>
    </row>
    <row r="1790" spans="34:35">
      <c r="AH1790" s="130">
        <f t="shared" ca="1" si="34"/>
        <v>0</v>
      </c>
      <c r="AI1790" s="130">
        <v>1790</v>
      </c>
    </row>
    <row r="1791" spans="34:35">
      <c r="AH1791" s="130">
        <f t="shared" ca="1" si="34"/>
        <v>0</v>
      </c>
      <c r="AI1791" s="130">
        <v>1791</v>
      </c>
    </row>
    <row r="1792" spans="34:35">
      <c r="AH1792" s="130">
        <f t="shared" ca="1" si="34"/>
        <v>0</v>
      </c>
      <c r="AI1792" s="130">
        <v>1792</v>
      </c>
    </row>
    <row r="1793" spans="34:35">
      <c r="AH1793" s="130">
        <f t="shared" ca="1" si="34"/>
        <v>0</v>
      </c>
      <c r="AI1793" s="130">
        <v>1793</v>
      </c>
    </row>
    <row r="1794" spans="34:35">
      <c r="AH1794" s="130">
        <f t="shared" ca="1" si="34"/>
        <v>0</v>
      </c>
      <c r="AI1794" s="130">
        <v>1794</v>
      </c>
    </row>
    <row r="1795" spans="34:35">
      <c r="AH1795" s="130">
        <f t="shared" ca="1" si="34"/>
        <v>0</v>
      </c>
      <c r="AI1795" s="130">
        <v>1795</v>
      </c>
    </row>
    <row r="1796" spans="34:35">
      <c r="AH1796" s="130">
        <f t="shared" ca="1" si="34"/>
        <v>0</v>
      </c>
      <c r="AI1796" s="130">
        <v>1796</v>
      </c>
    </row>
    <row r="1797" spans="34:35">
      <c r="AH1797" s="130">
        <f t="shared" ca="1" si="34"/>
        <v>0</v>
      </c>
      <c r="AI1797" s="130">
        <v>1797</v>
      </c>
    </row>
    <row r="1798" spans="34:35">
      <c r="AH1798" s="130">
        <f t="shared" ref="AH1798:AH1861" ca="1" si="35">INDIRECT("'"&amp;$AD$7&amp;"'!"&amp;"B"&amp;ROW(B1798))</f>
        <v>0</v>
      </c>
      <c r="AI1798" s="130">
        <v>1798</v>
      </c>
    </row>
    <row r="1799" spans="34:35">
      <c r="AH1799" s="130">
        <f t="shared" ca="1" si="35"/>
        <v>0</v>
      </c>
      <c r="AI1799" s="130">
        <v>1799</v>
      </c>
    </row>
    <row r="1800" spans="34:35">
      <c r="AH1800" s="130">
        <f t="shared" ca="1" si="35"/>
        <v>0</v>
      </c>
      <c r="AI1800" s="130">
        <v>1800</v>
      </c>
    </row>
    <row r="1801" spans="34:35">
      <c r="AH1801" s="130">
        <f t="shared" ca="1" si="35"/>
        <v>0</v>
      </c>
      <c r="AI1801" s="130">
        <v>1801</v>
      </c>
    </row>
    <row r="1802" spans="34:35">
      <c r="AH1802" s="130">
        <f t="shared" ca="1" si="35"/>
        <v>0</v>
      </c>
      <c r="AI1802" s="130">
        <v>1802</v>
      </c>
    </row>
    <row r="1803" spans="34:35">
      <c r="AH1803" s="130">
        <f t="shared" ca="1" si="35"/>
        <v>0</v>
      </c>
      <c r="AI1803" s="130">
        <v>1803</v>
      </c>
    </row>
    <row r="1804" spans="34:35">
      <c r="AH1804" s="130">
        <f t="shared" ca="1" si="35"/>
        <v>0</v>
      </c>
      <c r="AI1804" s="130">
        <v>1804</v>
      </c>
    </row>
    <row r="1805" spans="34:35">
      <c r="AH1805" s="130">
        <f t="shared" ca="1" si="35"/>
        <v>0</v>
      </c>
      <c r="AI1805" s="130">
        <v>1805</v>
      </c>
    </row>
    <row r="1806" spans="34:35">
      <c r="AH1806" s="130">
        <f t="shared" ca="1" si="35"/>
        <v>0</v>
      </c>
      <c r="AI1806" s="130">
        <v>1806</v>
      </c>
    </row>
    <row r="1807" spans="34:35">
      <c r="AH1807" s="130">
        <f t="shared" ca="1" si="35"/>
        <v>0</v>
      </c>
      <c r="AI1807" s="130">
        <v>1807</v>
      </c>
    </row>
    <row r="1808" spans="34:35">
      <c r="AH1808" s="130">
        <f t="shared" ca="1" si="35"/>
        <v>0</v>
      </c>
      <c r="AI1808" s="130">
        <v>1808</v>
      </c>
    </row>
    <row r="1809" spans="34:35">
      <c r="AH1809" s="130">
        <f t="shared" ca="1" si="35"/>
        <v>0</v>
      </c>
      <c r="AI1809" s="130">
        <v>1809</v>
      </c>
    </row>
    <row r="1810" spans="34:35">
      <c r="AH1810" s="130">
        <f t="shared" ca="1" si="35"/>
        <v>0</v>
      </c>
      <c r="AI1810" s="130">
        <v>1810</v>
      </c>
    </row>
    <row r="1811" spans="34:35">
      <c r="AH1811" s="130">
        <f t="shared" ca="1" si="35"/>
        <v>0</v>
      </c>
      <c r="AI1811" s="130">
        <v>1811</v>
      </c>
    </row>
    <row r="1812" spans="34:35">
      <c r="AH1812" s="130">
        <f t="shared" ca="1" si="35"/>
        <v>0</v>
      </c>
      <c r="AI1812" s="130">
        <v>1812</v>
      </c>
    </row>
    <row r="1813" spans="34:35">
      <c r="AH1813" s="130">
        <f t="shared" ca="1" si="35"/>
        <v>0</v>
      </c>
      <c r="AI1813" s="130">
        <v>1813</v>
      </c>
    </row>
    <row r="1814" spans="34:35">
      <c r="AH1814" s="130">
        <f t="shared" ca="1" si="35"/>
        <v>0</v>
      </c>
      <c r="AI1814" s="130">
        <v>1814</v>
      </c>
    </row>
    <row r="1815" spans="34:35">
      <c r="AH1815" s="130">
        <f t="shared" ca="1" si="35"/>
        <v>0</v>
      </c>
      <c r="AI1815" s="130">
        <v>1815</v>
      </c>
    </row>
    <row r="1816" spans="34:35">
      <c r="AH1816" s="130">
        <f t="shared" ca="1" si="35"/>
        <v>0</v>
      </c>
      <c r="AI1816" s="130">
        <v>1816</v>
      </c>
    </row>
    <row r="1817" spans="34:35">
      <c r="AH1817" s="130">
        <f t="shared" ca="1" si="35"/>
        <v>0</v>
      </c>
      <c r="AI1817" s="130">
        <v>1817</v>
      </c>
    </row>
    <row r="1818" spans="34:35">
      <c r="AH1818" s="130">
        <f t="shared" ca="1" si="35"/>
        <v>0</v>
      </c>
      <c r="AI1818" s="130">
        <v>1818</v>
      </c>
    </row>
    <row r="1819" spans="34:35">
      <c r="AH1819" s="130">
        <f t="shared" ca="1" si="35"/>
        <v>0</v>
      </c>
      <c r="AI1819" s="130">
        <v>1819</v>
      </c>
    </row>
    <row r="1820" spans="34:35">
      <c r="AH1820" s="130">
        <f t="shared" ca="1" si="35"/>
        <v>0</v>
      </c>
      <c r="AI1820" s="130">
        <v>1820</v>
      </c>
    </row>
    <row r="1821" spans="34:35">
      <c r="AH1821" s="130">
        <f t="shared" ca="1" si="35"/>
        <v>0</v>
      </c>
      <c r="AI1821" s="130">
        <v>1821</v>
      </c>
    </row>
    <row r="1822" spans="34:35">
      <c r="AH1822" s="130">
        <f t="shared" ca="1" si="35"/>
        <v>0</v>
      </c>
      <c r="AI1822" s="130">
        <v>1822</v>
      </c>
    </row>
    <row r="1823" spans="34:35">
      <c r="AH1823" s="130">
        <f t="shared" ca="1" si="35"/>
        <v>0</v>
      </c>
      <c r="AI1823" s="130">
        <v>1823</v>
      </c>
    </row>
    <row r="1824" spans="34:35">
      <c r="AH1824" s="130">
        <f t="shared" ca="1" si="35"/>
        <v>0</v>
      </c>
      <c r="AI1824" s="130">
        <v>1824</v>
      </c>
    </row>
    <row r="1825" spans="34:35">
      <c r="AH1825" s="130">
        <f t="shared" ca="1" si="35"/>
        <v>0</v>
      </c>
      <c r="AI1825" s="130">
        <v>1825</v>
      </c>
    </row>
    <row r="1826" spans="34:35">
      <c r="AH1826" s="130">
        <f t="shared" ca="1" si="35"/>
        <v>0</v>
      </c>
      <c r="AI1826" s="130">
        <v>1826</v>
      </c>
    </row>
    <row r="1827" spans="34:35">
      <c r="AH1827" s="130">
        <f t="shared" ca="1" si="35"/>
        <v>0</v>
      </c>
      <c r="AI1827" s="130">
        <v>1827</v>
      </c>
    </row>
    <row r="1828" spans="34:35">
      <c r="AH1828" s="130">
        <f t="shared" ca="1" si="35"/>
        <v>0</v>
      </c>
      <c r="AI1828" s="130">
        <v>1828</v>
      </c>
    </row>
    <row r="1829" spans="34:35">
      <c r="AH1829" s="130">
        <f t="shared" ca="1" si="35"/>
        <v>0</v>
      </c>
      <c r="AI1829" s="130">
        <v>1829</v>
      </c>
    </row>
    <row r="1830" spans="34:35">
      <c r="AH1830" s="130">
        <f t="shared" ca="1" si="35"/>
        <v>0</v>
      </c>
      <c r="AI1830" s="130">
        <v>1830</v>
      </c>
    </row>
    <row r="1831" spans="34:35">
      <c r="AH1831" s="130">
        <f t="shared" ca="1" si="35"/>
        <v>0</v>
      </c>
      <c r="AI1831" s="130">
        <v>1831</v>
      </c>
    </row>
    <row r="1832" spans="34:35">
      <c r="AH1832" s="130">
        <f t="shared" ca="1" si="35"/>
        <v>0</v>
      </c>
      <c r="AI1832" s="130">
        <v>1832</v>
      </c>
    </row>
    <row r="1833" spans="34:35">
      <c r="AH1833" s="130">
        <f t="shared" ca="1" si="35"/>
        <v>0</v>
      </c>
      <c r="AI1833" s="130">
        <v>1833</v>
      </c>
    </row>
    <row r="1834" spans="34:35">
      <c r="AH1834" s="130">
        <f t="shared" ca="1" si="35"/>
        <v>0</v>
      </c>
      <c r="AI1834" s="130">
        <v>1834</v>
      </c>
    </row>
    <row r="1835" spans="34:35">
      <c r="AH1835" s="130">
        <f t="shared" ca="1" si="35"/>
        <v>0</v>
      </c>
      <c r="AI1835" s="130">
        <v>1835</v>
      </c>
    </row>
    <row r="1836" spans="34:35">
      <c r="AH1836" s="130">
        <f t="shared" ca="1" si="35"/>
        <v>0</v>
      </c>
      <c r="AI1836" s="130">
        <v>1836</v>
      </c>
    </row>
    <row r="1837" spans="34:35">
      <c r="AH1837" s="130">
        <f t="shared" ca="1" si="35"/>
        <v>0</v>
      </c>
      <c r="AI1837" s="130">
        <v>1837</v>
      </c>
    </row>
    <row r="1838" spans="34:35">
      <c r="AH1838" s="130">
        <f t="shared" ca="1" si="35"/>
        <v>0</v>
      </c>
      <c r="AI1838" s="130">
        <v>1838</v>
      </c>
    </row>
    <row r="1839" spans="34:35">
      <c r="AH1839" s="130">
        <f t="shared" ca="1" si="35"/>
        <v>0</v>
      </c>
      <c r="AI1839" s="130">
        <v>1839</v>
      </c>
    </row>
    <row r="1840" spans="34:35">
      <c r="AH1840" s="130">
        <f t="shared" ca="1" si="35"/>
        <v>0</v>
      </c>
      <c r="AI1840" s="130">
        <v>1840</v>
      </c>
    </row>
    <row r="1841" spans="34:35">
      <c r="AH1841" s="130">
        <f t="shared" ca="1" si="35"/>
        <v>0</v>
      </c>
      <c r="AI1841" s="130">
        <v>1841</v>
      </c>
    </row>
    <row r="1842" spans="34:35">
      <c r="AH1842" s="130">
        <f t="shared" ca="1" si="35"/>
        <v>0</v>
      </c>
      <c r="AI1842" s="130">
        <v>1842</v>
      </c>
    </row>
    <row r="1843" spans="34:35">
      <c r="AH1843" s="130">
        <f t="shared" ca="1" si="35"/>
        <v>0</v>
      </c>
      <c r="AI1843" s="130">
        <v>1843</v>
      </c>
    </row>
    <row r="1844" spans="34:35">
      <c r="AH1844" s="130">
        <f t="shared" ca="1" si="35"/>
        <v>0</v>
      </c>
      <c r="AI1844" s="130">
        <v>1844</v>
      </c>
    </row>
    <row r="1845" spans="34:35">
      <c r="AH1845" s="130">
        <f t="shared" ca="1" si="35"/>
        <v>0</v>
      </c>
      <c r="AI1845" s="130">
        <v>1845</v>
      </c>
    </row>
    <row r="1846" spans="34:35">
      <c r="AH1846" s="130">
        <f t="shared" ca="1" si="35"/>
        <v>0</v>
      </c>
      <c r="AI1846" s="130">
        <v>1846</v>
      </c>
    </row>
    <row r="1847" spans="34:35">
      <c r="AH1847" s="130">
        <f t="shared" ca="1" si="35"/>
        <v>0</v>
      </c>
      <c r="AI1847" s="130">
        <v>1847</v>
      </c>
    </row>
    <row r="1848" spans="34:35">
      <c r="AH1848" s="130">
        <f t="shared" ca="1" si="35"/>
        <v>0</v>
      </c>
      <c r="AI1848" s="130">
        <v>1848</v>
      </c>
    </row>
    <row r="1849" spans="34:35">
      <c r="AH1849" s="130">
        <f t="shared" ca="1" si="35"/>
        <v>0</v>
      </c>
      <c r="AI1849" s="130">
        <v>1849</v>
      </c>
    </row>
    <row r="1850" spans="34:35">
      <c r="AH1850" s="130">
        <f t="shared" ca="1" si="35"/>
        <v>0</v>
      </c>
      <c r="AI1850" s="130">
        <v>1850</v>
      </c>
    </row>
    <row r="1851" spans="34:35">
      <c r="AH1851" s="130">
        <f t="shared" ca="1" si="35"/>
        <v>0</v>
      </c>
      <c r="AI1851" s="130">
        <v>1851</v>
      </c>
    </row>
    <row r="1852" spans="34:35">
      <c r="AH1852" s="130">
        <f t="shared" ca="1" si="35"/>
        <v>0</v>
      </c>
      <c r="AI1852" s="130">
        <v>1852</v>
      </c>
    </row>
    <row r="1853" spans="34:35">
      <c r="AH1853" s="130">
        <f t="shared" ca="1" si="35"/>
        <v>0</v>
      </c>
      <c r="AI1853" s="130">
        <v>1853</v>
      </c>
    </row>
    <row r="1854" spans="34:35">
      <c r="AH1854" s="130">
        <f t="shared" ca="1" si="35"/>
        <v>0</v>
      </c>
      <c r="AI1854" s="130">
        <v>1854</v>
      </c>
    </row>
    <row r="1855" spans="34:35">
      <c r="AH1855" s="130">
        <f t="shared" ca="1" si="35"/>
        <v>0</v>
      </c>
      <c r="AI1855" s="130">
        <v>1855</v>
      </c>
    </row>
    <row r="1856" spans="34:35">
      <c r="AH1856" s="130">
        <f t="shared" ca="1" si="35"/>
        <v>0</v>
      </c>
      <c r="AI1856" s="130">
        <v>1856</v>
      </c>
    </row>
    <row r="1857" spans="34:35">
      <c r="AH1857" s="130">
        <f t="shared" ca="1" si="35"/>
        <v>0</v>
      </c>
      <c r="AI1857" s="130">
        <v>1857</v>
      </c>
    </row>
    <row r="1858" spans="34:35">
      <c r="AH1858" s="130">
        <f t="shared" ca="1" si="35"/>
        <v>0</v>
      </c>
      <c r="AI1858" s="130">
        <v>1858</v>
      </c>
    </row>
    <row r="1859" spans="34:35">
      <c r="AH1859" s="130">
        <f t="shared" ca="1" si="35"/>
        <v>0</v>
      </c>
      <c r="AI1859" s="130">
        <v>1859</v>
      </c>
    </row>
    <row r="1860" spans="34:35">
      <c r="AH1860" s="130">
        <f t="shared" ca="1" si="35"/>
        <v>0</v>
      </c>
      <c r="AI1860" s="130">
        <v>1860</v>
      </c>
    </row>
    <row r="1861" spans="34:35">
      <c r="AH1861" s="130">
        <f t="shared" ca="1" si="35"/>
        <v>0</v>
      </c>
      <c r="AI1861" s="130">
        <v>1861</v>
      </c>
    </row>
    <row r="1862" spans="34:35">
      <c r="AH1862" s="130">
        <f t="shared" ref="AH1862:AH1925" ca="1" si="36">INDIRECT("'"&amp;$AD$7&amp;"'!"&amp;"B"&amp;ROW(B1862))</f>
        <v>0</v>
      </c>
      <c r="AI1862" s="130">
        <v>1862</v>
      </c>
    </row>
    <row r="1863" spans="34:35">
      <c r="AH1863" s="130">
        <f t="shared" ca="1" si="36"/>
        <v>0</v>
      </c>
      <c r="AI1863" s="130">
        <v>1863</v>
      </c>
    </row>
    <row r="1864" spans="34:35">
      <c r="AH1864" s="130">
        <f t="shared" ca="1" si="36"/>
        <v>0</v>
      </c>
      <c r="AI1864" s="130">
        <v>1864</v>
      </c>
    </row>
    <row r="1865" spans="34:35">
      <c r="AH1865" s="130">
        <f t="shared" ca="1" si="36"/>
        <v>0</v>
      </c>
      <c r="AI1865" s="130">
        <v>1865</v>
      </c>
    </row>
    <row r="1866" spans="34:35">
      <c r="AH1866" s="130">
        <f t="shared" ca="1" si="36"/>
        <v>0</v>
      </c>
      <c r="AI1866" s="130">
        <v>1866</v>
      </c>
    </row>
    <row r="1867" spans="34:35">
      <c r="AH1867" s="130">
        <f t="shared" ca="1" si="36"/>
        <v>0</v>
      </c>
      <c r="AI1867" s="130">
        <v>1867</v>
      </c>
    </row>
    <row r="1868" spans="34:35">
      <c r="AH1868" s="130">
        <f t="shared" ca="1" si="36"/>
        <v>0</v>
      </c>
      <c r="AI1868" s="130">
        <v>1868</v>
      </c>
    </row>
    <row r="1869" spans="34:35">
      <c r="AH1869" s="130">
        <f t="shared" ca="1" si="36"/>
        <v>0</v>
      </c>
      <c r="AI1869" s="130">
        <v>1869</v>
      </c>
    </row>
    <row r="1870" spans="34:35">
      <c r="AH1870" s="130">
        <f t="shared" ca="1" si="36"/>
        <v>0</v>
      </c>
      <c r="AI1870" s="130">
        <v>1870</v>
      </c>
    </row>
    <row r="1871" spans="34:35">
      <c r="AH1871" s="130">
        <f t="shared" ca="1" si="36"/>
        <v>0</v>
      </c>
      <c r="AI1871" s="130">
        <v>1871</v>
      </c>
    </row>
    <row r="1872" spans="34:35">
      <c r="AH1872" s="130">
        <f t="shared" ca="1" si="36"/>
        <v>0</v>
      </c>
      <c r="AI1872" s="130">
        <v>1872</v>
      </c>
    </row>
    <row r="1873" spans="34:35">
      <c r="AH1873" s="130">
        <f t="shared" ca="1" si="36"/>
        <v>0</v>
      </c>
      <c r="AI1873" s="130">
        <v>1873</v>
      </c>
    </row>
    <row r="1874" spans="34:35">
      <c r="AH1874" s="130">
        <f t="shared" ca="1" si="36"/>
        <v>0</v>
      </c>
      <c r="AI1874" s="130">
        <v>1874</v>
      </c>
    </row>
    <row r="1875" spans="34:35">
      <c r="AH1875" s="130">
        <f t="shared" ca="1" si="36"/>
        <v>0</v>
      </c>
      <c r="AI1875" s="130">
        <v>1875</v>
      </c>
    </row>
    <row r="1876" spans="34:35">
      <c r="AH1876" s="130">
        <f t="shared" ca="1" si="36"/>
        <v>0</v>
      </c>
      <c r="AI1876" s="130">
        <v>1876</v>
      </c>
    </row>
    <row r="1877" spans="34:35">
      <c r="AH1877" s="130">
        <f t="shared" ca="1" si="36"/>
        <v>0</v>
      </c>
      <c r="AI1877" s="130">
        <v>1877</v>
      </c>
    </row>
    <row r="1878" spans="34:35">
      <c r="AH1878" s="130">
        <f t="shared" ca="1" si="36"/>
        <v>0</v>
      </c>
      <c r="AI1878" s="130">
        <v>1878</v>
      </c>
    </row>
    <row r="1879" spans="34:35">
      <c r="AH1879" s="130">
        <f t="shared" ca="1" si="36"/>
        <v>0</v>
      </c>
      <c r="AI1879" s="130">
        <v>1879</v>
      </c>
    </row>
    <row r="1880" spans="34:35">
      <c r="AH1880" s="130">
        <f t="shared" ca="1" si="36"/>
        <v>0</v>
      </c>
      <c r="AI1880" s="130">
        <v>1880</v>
      </c>
    </row>
    <row r="1881" spans="34:35">
      <c r="AH1881" s="130">
        <f t="shared" ca="1" si="36"/>
        <v>0</v>
      </c>
      <c r="AI1881" s="130">
        <v>1881</v>
      </c>
    </row>
    <row r="1882" spans="34:35">
      <c r="AH1882" s="130">
        <f t="shared" ca="1" si="36"/>
        <v>0</v>
      </c>
      <c r="AI1882" s="130">
        <v>1882</v>
      </c>
    </row>
    <row r="1883" spans="34:35">
      <c r="AH1883" s="130">
        <f t="shared" ca="1" si="36"/>
        <v>0</v>
      </c>
      <c r="AI1883" s="130">
        <v>1883</v>
      </c>
    </row>
    <row r="1884" spans="34:35">
      <c r="AH1884" s="130">
        <f t="shared" ca="1" si="36"/>
        <v>0</v>
      </c>
      <c r="AI1884" s="130">
        <v>1884</v>
      </c>
    </row>
    <row r="1885" spans="34:35">
      <c r="AH1885" s="130">
        <f t="shared" ca="1" si="36"/>
        <v>0</v>
      </c>
      <c r="AI1885" s="130">
        <v>1885</v>
      </c>
    </row>
    <row r="1886" spans="34:35">
      <c r="AH1886" s="130">
        <f t="shared" ca="1" si="36"/>
        <v>0</v>
      </c>
      <c r="AI1886" s="130">
        <v>1886</v>
      </c>
    </row>
    <row r="1887" spans="34:35">
      <c r="AH1887" s="130">
        <f t="shared" ca="1" si="36"/>
        <v>0</v>
      </c>
      <c r="AI1887" s="130">
        <v>1887</v>
      </c>
    </row>
    <row r="1888" spans="34:35">
      <c r="AH1888" s="130">
        <f t="shared" ca="1" si="36"/>
        <v>0</v>
      </c>
      <c r="AI1888" s="130">
        <v>1888</v>
      </c>
    </row>
    <row r="1889" spans="34:35">
      <c r="AH1889" s="130">
        <f t="shared" ca="1" si="36"/>
        <v>0</v>
      </c>
      <c r="AI1889" s="130">
        <v>1889</v>
      </c>
    </row>
    <row r="1890" spans="34:35">
      <c r="AH1890" s="130">
        <f t="shared" ca="1" si="36"/>
        <v>0</v>
      </c>
      <c r="AI1890" s="130">
        <v>1890</v>
      </c>
    </row>
    <row r="1891" spans="34:35">
      <c r="AH1891" s="130">
        <f t="shared" ca="1" si="36"/>
        <v>0</v>
      </c>
      <c r="AI1891" s="130">
        <v>1891</v>
      </c>
    </row>
    <row r="1892" spans="34:35">
      <c r="AH1892" s="130">
        <f t="shared" ca="1" si="36"/>
        <v>0</v>
      </c>
      <c r="AI1892" s="130">
        <v>1892</v>
      </c>
    </row>
    <row r="1893" spans="34:35">
      <c r="AH1893" s="130">
        <f t="shared" ca="1" si="36"/>
        <v>0</v>
      </c>
      <c r="AI1893" s="130">
        <v>1893</v>
      </c>
    </row>
    <row r="1894" spans="34:35">
      <c r="AH1894" s="130">
        <f t="shared" ca="1" si="36"/>
        <v>0</v>
      </c>
      <c r="AI1894" s="130">
        <v>1894</v>
      </c>
    </row>
    <row r="1895" spans="34:35">
      <c r="AH1895" s="130">
        <f t="shared" ca="1" si="36"/>
        <v>0</v>
      </c>
      <c r="AI1895" s="130">
        <v>1895</v>
      </c>
    </row>
    <row r="1896" spans="34:35">
      <c r="AH1896" s="130">
        <f t="shared" ca="1" si="36"/>
        <v>0</v>
      </c>
      <c r="AI1896" s="130">
        <v>1896</v>
      </c>
    </row>
    <row r="1897" spans="34:35">
      <c r="AH1897" s="130">
        <f t="shared" ca="1" si="36"/>
        <v>0</v>
      </c>
      <c r="AI1897" s="130">
        <v>1897</v>
      </c>
    </row>
    <row r="1898" spans="34:35">
      <c r="AH1898" s="130">
        <f t="shared" ca="1" si="36"/>
        <v>0</v>
      </c>
      <c r="AI1898" s="130">
        <v>1898</v>
      </c>
    </row>
    <row r="1899" spans="34:35">
      <c r="AH1899" s="130">
        <f t="shared" ca="1" si="36"/>
        <v>0</v>
      </c>
      <c r="AI1899" s="130">
        <v>1899</v>
      </c>
    </row>
    <row r="1900" spans="34:35">
      <c r="AH1900" s="130">
        <f t="shared" ca="1" si="36"/>
        <v>0</v>
      </c>
      <c r="AI1900" s="130">
        <v>1900</v>
      </c>
    </row>
    <row r="1901" spans="34:35">
      <c r="AH1901" s="130">
        <f t="shared" ca="1" si="36"/>
        <v>0</v>
      </c>
      <c r="AI1901" s="130">
        <v>1901</v>
      </c>
    </row>
    <row r="1902" spans="34:35">
      <c r="AH1902" s="130">
        <f t="shared" ca="1" si="36"/>
        <v>0</v>
      </c>
      <c r="AI1902" s="130">
        <v>1902</v>
      </c>
    </row>
    <row r="1903" spans="34:35">
      <c r="AH1903" s="130">
        <f t="shared" ca="1" si="36"/>
        <v>0</v>
      </c>
      <c r="AI1903" s="130">
        <v>1903</v>
      </c>
    </row>
    <row r="1904" spans="34:35">
      <c r="AH1904" s="130">
        <f t="shared" ca="1" si="36"/>
        <v>0</v>
      </c>
      <c r="AI1904" s="130">
        <v>1904</v>
      </c>
    </row>
    <row r="1905" spans="34:35">
      <c r="AH1905" s="130">
        <f t="shared" ca="1" si="36"/>
        <v>0</v>
      </c>
      <c r="AI1905" s="130">
        <v>1905</v>
      </c>
    </row>
    <row r="1906" spans="34:35">
      <c r="AH1906" s="130">
        <f t="shared" ca="1" si="36"/>
        <v>0</v>
      </c>
      <c r="AI1906" s="130">
        <v>1906</v>
      </c>
    </row>
    <row r="1907" spans="34:35">
      <c r="AH1907" s="130">
        <f t="shared" ca="1" si="36"/>
        <v>0</v>
      </c>
      <c r="AI1907" s="130">
        <v>1907</v>
      </c>
    </row>
    <row r="1908" spans="34:35">
      <c r="AH1908" s="130">
        <f t="shared" ca="1" si="36"/>
        <v>0</v>
      </c>
      <c r="AI1908" s="130">
        <v>1908</v>
      </c>
    </row>
    <row r="1909" spans="34:35">
      <c r="AH1909" s="130">
        <f t="shared" ca="1" si="36"/>
        <v>0</v>
      </c>
      <c r="AI1909" s="130">
        <v>1909</v>
      </c>
    </row>
    <row r="1910" spans="34:35">
      <c r="AH1910" s="130">
        <f t="shared" ca="1" si="36"/>
        <v>0</v>
      </c>
      <c r="AI1910" s="130">
        <v>1910</v>
      </c>
    </row>
    <row r="1911" spans="34:35">
      <c r="AH1911" s="130">
        <f t="shared" ca="1" si="36"/>
        <v>0</v>
      </c>
      <c r="AI1911" s="130">
        <v>1911</v>
      </c>
    </row>
    <row r="1912" spans="34:35">
      <c r="AH1912" s="130">
        <f t="shared" ca="1" si="36"/>
        <v>0</v>
      </c>
      <c r="AI1912" s="130">
        <v>1912</v>
      </c>
    </row>
    <row r="1913" spans="34:35">
      <c r="AH1913" s="130">
        <f t="shared" ca="1" si="36"/>
        <v>0</v>
      </c>
      <c r="AI1913" s="130">
        <v>1913</v>
      </c>
    </row>
    <row r="1914" spans="34:35">
      <c r="AH1914" s="130">
        <f t="shared" ca="1" si="36"/>
        <v>0</v>
      </c>
      <c r="AI1914" s="130">
        <v>1914</v>
      </c>
    </row>
    <row r="1915" spans="34:35">
      <c r="AH1915" s="130">
        <f t="shared" ca="1" si="36"/>
        <v>0</v>
      </c>
      <c r="AI1915" s="130">
        <v>1915</v>
      </c>
    </row>
    <row r="1916" spans="34:35">
      <c r="AH1916" s="130">
        <f t="shared" ca="1" si="36"/>
        <v>0</v>
      </c>
      <c r="AI1916" s="130">
        <v>1916</v>
      </c>
    </row>
    <row r="1917" spans="34:35">
      <c r="AH1917" s="130">
        <f t="shared" ca="1" si="36"/>
        <v>0</v>
      </c>
      <c r="AI1917" s="130">
        <v>1917</v>
      </c>
    </row>
    <row r="1918" spans="34:35">
      <c r="AH1918" s="130">
        <f t="shared" ca="1" si="36"/>
        <v>0</v>
      </c>
      <c r="AI1918" s="130">
        <v>1918</v>
      </c>
    </row>
    <row r="1919" spans="34:35">
      <c r="AH1919" s="130">
        <f t="shared" ca="1" si="36"/>
        <v>0</v>
      </c>
      <c r="AI1919" s="130">
        <v>1919</v>
      </c>
    </row>
    <row r="1920" spans="34:35">
      <c r="AH1920" s="130">
        <f t="shared" ca="1" si="36"/>
        <v>0</v>
      </c>
      <c r="AI1920" s="130">
        <v>1920</v>
      </c>
    </row>
    <row r="1921" spans="34:35">
      <c r="AH1921" s="130">
        <f t="shared" ca="1" si="36"/>
        <v>0</v>
      </c>
      <c r="AI1921" s="130">
        <v>1921</v>
      </c>
    </row>
    <row r="1922" spans="34:35">
      <c r="AH1922" s="130">
        <f t="shared" ca="1" si="36"/>
        <v>0</v>
      </c>
      <c r="AI1922" s="130">
        <v>1922</v>
      </c>
    </row>
    <row r="1923" spans="34:35">
      <c r="AH1923" s="130">
        <f t="shared" ca="1" si="36"/>
        <v>0</v>
      </c>
      <c r="AI1923" s="130">
        <v>1923</v>
      </c>
    </row>
    <row r="1924" spans="34:35">
      <c r="AH1924" s="130">
        <f t="shared" ca="1" si="36"/>
        <v>0</v>
      </c>
      <c r="AI1924" s="130">
        <v>1924</v>
      </c>
    </row>
    <row r="1925" spans="34:35">
      <c r="AH1925" s="130">
        <f t="shared" ca="1" si="36"/>
        <v>0</v>
      </c>
      <c r="AI1925" s="130">
        <v>1925</v>
      </c>
    </row>
    <row r="1926" spans="34:35">
      <c r="AH1926" s="130">
        <f t="shared" ref="AH1926:AH1989" ca="1" si="37">INDIRECT("'"&amp;$AD$7&amp;"'!"&amp;"B"&amp;ROW(B1926))</f>
        <v>0</v>
      </c>
      <c r="AI1926" s="130">
        <v>1926</v>
      </c>
    </row>
    <row r="1927" spans="34:35">
      <c r="AH1927" s="130">
        <f t="shared" ca="1" si="37"/>
        <v>0</v>
      </c>
      <c r="AI1927" s="130">
        <v>1927</v>
      </c>
    </row>
    <row r="1928" spans="34:35">
      <c r="AH1928" s="130">
        <f t="shared" ca="1" si="37"/>
        <v>0</v>
      </c>
      <c r="AI1928" s="130">
        <v>1928</v>
      </c>
    </row>
    <row r="1929" spans="34:35">
      <c r="AH1929" s="130">
        <f t="shared" ca="1" si="37"/>
        <v>0</v>
      </c>
      <c r="AI1929" s="130">
        <v>1929</v>
      </c>
    </row>
    <row r="1930" spans="34:35">
      <c r="AH1930" s="130">
        <f t="shared" ca="1" si="37"/>
        <v>0</v>
      </c>
      <c r="AI1930" s="130">
        <v>1930</v>
      </c>
    </row>
    <row r="1931" spans="34:35">
      <c r="AH1931" s="130">
        <f t="shared" ca="1" si="37"/>
        <v>0</v>
      </c>
      <c r="AI1931" s="130">
        <v>1931</v>
      </c>
    </row>
    <row r="1932" spans="34:35">
      <c r="AH1932" s="130">
        <f t="shared" ca="1" si="37"/>
        <v>0</v>
      </c>
      <c r="AI1932" s="130">
        <v>1932</v>
      </c>
    </row>
    <row r="1933" spans="34:35">
      <c r="AH1933" s="130">
        <f t="shared" ca="1" si="37"/>
        <v>0</v>
      </c>
      <c r="AI1933" s="130">
        <v>1933</v>
      </c>
    </row>
    <row r="1934" spans="34:35">
      <c r="AH1934" s="130">
        <f t="shared" ca="1" si="37"/>
        <v>0</v>
      </c>
      <c r="AI1934" s="130">
        <v>1934</v>
      </c>
    </row>
    <row r="1935" spans="34:35">
      <c r="AH1935" s="130">
        <f t="shared" ca="1" si="37"/>
        <v>0</v>
      </c>
      <c r="AI1935" s="130">
        <v>1935</v>
      </c>
    </row>
    <row r="1936" spans="34:35">
      <c r="AH1936" s="130">
        <f t="shared" ca="1" si="37"/>
        <v>0</v>
      </c>
      <c r="AI1936" s="130">
        <v>1936</v>
      </c>
    </row>
    <row r="1937" spans="34:35">
      <c r="AH1937" s="130">
        <f t="shared" ca="1" si="37"/>
        <v>0</v>
      </c>
      <c r="AI1937" s="130">
        <v>1937</v>
      </c>
    </row>
    <row r="1938" spans="34:35">
      <c r="AH1938" s="130">
        <f t="shared" ca="1" si="37"/>
        <v>0</v>
      </c>
      <c r="AI1938" s="130">
        <v>1938</v>
      </c>
    </row>
    <row r="1939" spans="34:35">
      <c r="AH1939" s="130">
        <f t="shared" ca="1" si="37"/>
        <v>0</v>
      </c>
      <c r="AI1939" s="130">
        <v>1939</v>
      </c>
    </row>
    <row r="1940" spans="34:35">
      <c r="AH1940" s="130">
        <f t="shared" ca="1" si="37"/>
        <v>0</v>
      </c>
      <c r="AI1940" s="130">
        <v>1940</v>
      </c>
    </row>
    <row r="1941" spans="34:35">
      <c r="AH1941" s="130">
        <f t="shared" ca="1" si="37"/>
        <v>0</v>
      </c>
      <c r="AI1941" s="130">
        <v>1941</v>
      </c>
    </row>
    <row r="1942" spans="34:35">
      <c r="AH1942" s="130">
        <f t="shared" ca="1" si="37"/>
        <v>0</v>
      </c>
      <c r="AI1942" s="130">
        <v>1942</v>
      </c>
    </row>
    <row r="1943" spans="34:35">
      <c r="AH1943" s="130">
        <f t="shared" ca="1" si="37"/>
        <v>0</v>
      </c>
      <c r="AI1943" s="130">
        <v>1943</v>
      </c>
    </row>
    <row r="1944" spans="34:35">
      <c r="AH1944" s="130">
        <f t="shared" ca="1" si="37"/>
        <v>0</v>
      </c>
      <c r="AI1944" s="130">
        <v>1944</v>
      </c>
    </row>
    <row r="1945" spans="34:35">
      <c r="AH1945" s="130">
        <f t="shared" ca="1" si="37"/>
        <v>0</v>
      </c>
      <c r="AI1945" s="130">
        <v>1945</v>
      </c>
    </row>
    <row r="1946" spans="34:35">
      <c r="AH1946" s="130">
        <f t="shared" ca="1" si="37"/>
        <v>0</v>
      </c>
      <c r="AI1946" s="130">
        <v>1946</v>
      </c>
    </row>
    <row r="1947" spans="34:35">
      <c r="AH1947" s="130">
        <f t="shared" ca="1" si="37"/>
        <v>0</v>
      </c>
      <c r="AI1947" s="130">
        <v>1947</v>
      </c>
    </row>
    <row r="1948" spans="34:35">
      <c r="AH1948" s="130">
        <f t="shared" ca="1" si="37"/>
        <v>0</v>
      </c>
      <c r="AI1948" s="130">
        <v>1948</v>
      </c>
    </row>
    <row r="1949" spans="34:35">
      <c r="AH1949" s="130">
        <f t="shared" ca="1" si="37"/>
        <v>0</v>
      </c>
      <c r="AI1949" s="130">
        <v>1949</v>
      </c>
    </row>
    <row r="1950" spans="34:35">
      <c r="AH1950" s="130">
        <f t="shared" ca="1" si="37"/>
        <v>0</v>
      </c>
      <c r="AI1950" s="130">
        <v>1950</v>
      </c>
    </row>
    <row r="1951" spans="34:35">
      <c r="AH1951" s="130">
        <f t="shared" ca="1" si="37"/>
        <v>0</v>
      </c>
      <c r="AI1951" s="130">
        <v>1951</v>
      </c>
    </row>
    <row r="1952" spans="34:35">
      <c r="AH1952" s="130">
        <f t="shared" ca="1" si="37"/>
        <v>0</v>
      </c>
      <c r="AI1952" s="130">
        <v>1952</v>
      </c>
    </row>
    <row r="1953" spans="34:35">
      <c r="AH1953" s="130">
        <f t="shared" ca="1" si="37"/>
        <v>0</v>
      </c>
      <c r="AI1953" s="130">
        <v>1953</v>
      </c>
    </row>
    <row r="1954" spans="34:35">
      <c r="AH1954" s="130">
        <f t="shared" ca="1" si="37"/>
        <v>0</v>
      </c>
      <c r="AI1954" s="130">
        <v>1954</v>
      </c>
    </row>
    <row r="1955" spans="34:35">
      <c r="AH1955" s="130">
        <f t="shared" ca="1" si="37"/>
        <v>0</v>
      </c>
      <c r="AI1955" s="130">
        <v>1955</v>
      </c>
    </row>
    <row r="1956" spans="34:35">
      <c r="AH1956" s="130">
        <f t="shared" ca="1" si="37"/>
        <v>0</v>
      </c>
      <c r="AI1956" s="130">
        <v>1956</v>
      </c>
    </row>
    <row r="1957" spans="34:35">
      <c r="AH1957" s="130">
        <f t="shared" ca="1" si="37"/>
        <v>0</v>
      </c>
      <c r="AI1957" s="130">
        <v>1957</v>
      </c>
    </row>
    <row r="1958" spans="34:35">
      <c r="AH1958" s="130">
        <f t="shared" ca="1" si="37"/>
        <v>0</v>
      </c>
      <c r="AI1958" s="130">
        <v>1958</v>
      </c>
    </row>
    <row r="1959" spans="34:35">
      <c r="AH1959" s="130">
        <f t="shared" ca="1" si="37"/>
        <v>0</v>
      </c>
      <c r="AI1959" s="130">
        <v>1959</v>
      </c>
    </row>
    <row r="1960" spans="34:35">
      <c r="AH1960" s="130">
        <f t="shared" ca="1" si="37"/>
        <v>0</v>
      </c>
      <c r="AI1960" s="130">
        <v>1960</v>
      </c>
    </row>
    <row r="1961" spans="34:35">
      <c r="AH1961" s="130">
        <f t="shared" ca="1" si="37"/>
        <v>0</v>
      </c>
      <c r="AI1961" s="130">
        <v>1961</v>
      </c>
    </row>
    <row r="1962" spans="34:35">
      <c r="AH1962" s="130">
        <f t="shared" ca="1" si="37"/>
        <v>0</v>
      </c>
      <c r="AI1962" s="130">
        <v>1962</v>
      </c>
    </row>
    <row r="1963" spans="34:35">
      <c r="AH1963" s="130">
        <f t="shared" ca="1" si="37"/>
        <v>0</v>
      </c>
      <c r="AI1963" s="130">
        <v>1963</v>
      </c>
    </row>
    <row r="1964" spans="34:35">
      <c r="AH1964" s="130">
        <f t="shared" ca="1" si="37"/>
        <v>0</v>
      </c>
      <c r="AI1964" s="130">
        <v>1964</v>
      </c>
    </row>
    <row r="1965" spans="34:35">
      <c r="AH1965" s="130">
        <f t="shared" ca="1" si="37"/>
        <v>0</v>
      </c>
      <c r="AI1965" s="130">
        <v>1965</v>
      </c>
    </row>
    <row r="1966" spans="34:35">
      <c r="AH1966" s="130">
        <f t="shared" ca="1" si="37"/>
        <v>0</v>
      </c>
      <c r="AI1966" s="130">
        <v>1966</v>
      </c>
    </row>
    <row r="1967" spans="34:35">
      <c r="AH1967" s="130">
        <f t="shared" ca="1" si="37"/>
        <v>0</v>
      </c>
      <c r="AI1967" s="130">
        <v>1967</v>
      </c>
    </row>
    <row r="1968" spans="34:35">
      <c r="AH1968" s="130">
        <f t="shared" ca="1" si="37"/>
        <v>0</v>
      </c>
      <c r="AI1968" s="130">
        <v>1968</v>
      </c>
    </row>
    <row r="1969" spans="34:35">
      <c r="AH1969" s="130">
        <f t="shared" ca="1" si="37"/>
        <v>0</v>
      </c>
      <c r="AI1969" s="130">
        <v>1969</v>
      </c>
    </row>
    <row r="1970" spans="34:35">
      <c r="AH1970" s="130">
        <f t="shared" ca="1" si="37"/>
        <v>0</v>
      </c>
      <c r="AI1970" s="130">
        <v>1970</v>
      </c>
    </row>
    <row r="1971" spans="34:35">
      <c r="AH1971" s="130">
        <f t="shared" ca="1" si="37"/>
        <v>0</v>
      </c>
      <c r="AI1971" s="130">
        <v>1971</v>
      </c>
    </row>
    <row r="1972" spans="34:35">
      <c r="AH1972" s="130">
        <f t="shared" ca="1" si="37"/>
        <v>0</v>
      </c>
      <c r="AI1972" s="130">
        <v>1972</v>
      </c>
    </row>
    <row r="1973" spans="34:35">
      <c r="AH1973" s="130">
        <f t="shared" ca="1" si="37"/>
        <v>0</v>
      </c>
      <c r="AI1973" s="130">
        <v>1973</v>
      </c>
    </row>
    <row r="1974" spans="34:35">
      <c r="AH1974" s="130">
        <f t="shared" ca="1" si="37"/>
        <v>0</v>
      </c>
      <c r="AI1974" s="130">
        <v>1974</v>
      </c>
    </row>
    <row r="1975" spans="34:35">
      <c r="AH1975" s="130">
        <f t="shared" ca="1" si="37"/>
        <v>0</v>
      </c>
      <c r="AI1975" s="130">
        <v>1975</v>
      </c>
    </row>
    <row r="1976" spans="34:35">
      <c r="AH1976" s="130">
        <f t="shared" ca="1" si="37"/>
        <v>0</v>
      </c>
      <c r="AI1976" s="130">
        <v>1976</v>
      </c>
    </row>
    <row r="1977" spans="34:35">
      <c r="AH1977" s="130">
        <f t="shared" ca="1" si="37"/>
        <v>0</v>
      </c>
      <c r="AI1977" s="130">
        <v>1977</v>
      </c>
    </row>
    <row r="1978" spans="34:35">
      <c r="AH1978" s="130">
        <f t="shared" ca="1" si="37"/>
        <v>0</v>
      </c>
      <c r="AI1978" s="130">
        <v>1978</v>
      </c>
    </row>
    <row r="1979" spans="34:35">
      <c r="AH1979" s="130">
        <f t="shared" ca="1" si="37"/>
        <v>0</v>
      </c>
      <c r="AI1979" s="130">
        <v>1979</v>
      </c>
    </row>
    <row r="1980" spans="34:35">
      <c r="AH1980" s="130">
        <f t="shared" ca="1" si="37"/>
        <v>0</v>
      </c>
      <c r="AI1980" s="130">
        <v>1980</v>
      </c>
    </row>
    <row r="1981" spans="34:35">
      <c r="AH1981" s="130">
        <f t="shared" ca="1" si="37"/>
        <v>0</v>
      </c>
      <c r="AI1981" s="130">
        <v>1981</v>
      </c>
    </row>
    <row r="1982" spans="34:35">
      <c r="AH1982" s="130">
        <f t="shared" ca="1" si="37"/>
        <v>0</v>
      </c>
      <c r="AI1982" s="130">
        <v>1982</v>
      </c>
    </row>
    <row r="1983" spans="34:35">
      <c r="AH1983" s="130">
        <f t="shared" ca="1" si="37"/>
        <v>0</v>
      </c>
      <c r="AI1983" s="130">
        <v>1983</v>
      </c>
    </row>
    <row r="1984" spans="34:35">
      <c r="AH1984" s="130">
        <f t="shared" ca="1" si="37"/>
        <v>0</v>
      </c>
      <c r="AI1984" s="130">
        <v>1984</v>
      </c>
    </row>
    <row r="1985" spans="34:35">
      <c r="AH1985" s="130">
        <f t="shared" ca="1" si="37"/>
        <v>0</v>
      </c>
      <c r="AI1985" s="130">
        <v>1985</v>
      </c>
    </row>
    <row r="1986" spans="34:35">
      <c r="AH1986" s="130">
        <f t="shared" ca="1" si="37"/>
        <v>0</v>
      </c>
      <c r="AI1986" s="130">
        <v>1986</v>
      </c>
    </row>
    <row r="1987" spans="34:35">
      <c r="AH1987" s="130">
        <f t="shared" ca="1" si="37"/>
        <v>0</v>
      </c>
      <c r="AI1987" s="130">
        <v>1987</v>
      </c>
    </row>
    <row r="1988" spans="34:35">
      <c r="AH1988" s="130">
        <f t="shared" ca="1" si="37"/>
        <v>0</v>
      </c>
      <c r="AI1988" s="130">
        <v>1988</v>
      </c>
    </row>
    <row r="1989" spans="34:35">
      <c r="AH1989" s="130">
        <f t="shared" ca="1" si="37"/>
        <v>0</v>
      </c>
      <c r="AI1989" s="130">
        <v>1989</v>
      </c>
    </row>
    <row r="1990" spans="34:35">
      <c r="AH1990" s="130">
        <f t="shared" ref="AH1990:AH2053" ca="1" si="38">INDIRECT("'"&amp;$AD$7&amp;"'!"&amp;"B"&amp;ROW(B1990))</f>
        <v>0</v>
      </c>
      <c r="AI1990" s="130">
        <v>1990</v>
      </c>
    </row>
    <row r="1991" spans="34:35">
      <c r="AH1991" s="130">
        <f t="shared" ca="1" si="38"/>
        <v>0</v>
      </c>
      <c r="AI1991" s="130">
        <v>1991</v>
      </c>
    </row>
    <row r="1992" spans="34:35">
      <c r="AH1992" s="130">
        <f t="shared" ca="1" si="38"/>
        <v>0</v>
      </c>
      <c r="AI1992" s="130">
        <v>1992</v>
      </c>
    </row>
    <row r="1993" spans="34:35">
      <c r="AH1993" s="130">
        <f t="shared" ca="1" si="38"/>
        <v>0</v>
      </c>
      <c r="AI1993" s="130">
        <v>1993</v>
      </c>
    </row>
    <row r="1994" spans="34:35">
      <c r="AH1994" s="130">
        <f t="shared" ca="1" si="38"/>
        <v>0</v>
      </c>
      <c r="AI1994" s="130">
        <v>1994</v>
      </c>
    </row>
    <row r="1995" spans="34:35">
      <c r="AH1995" s="130">
        <f t="shared" ca="1" si="38"/>
        <v>0</v>
      </c>
      <c r="AI1995" s="130">
        <v>1995</v>
      </c>
    </row>
    <row r="1996" spans="34:35">
      <c r="AH1996" s="130">
        <f t="shared" ca="1" si="38"/>
        <v>0</v>
      </c>
      <c r="AI1996" s="130">
        <v>1996</v>
      </c>
    </row>
    <row r="1997" spans="34:35">
      <c r="AH1997" s="130">
        <f t="shared" ca="1" si="38"/>
        <v>0</v>
      </c>
      <c r="AI1997" s="130">
        <v>1997</v>
      </c>
    </row>
    <row r="1998" spans="34:35">
      <c r="AH1998" s="130">
        <f t="shared" ca="1" si="38"/>
        <v>0</v>
      </c>
      <c r="AI1998" s="130">
        <v>1998</v>
      </c>
    </row>
    <row r="1999" spans="34:35">
      <c r="AH1999" s="130">
        <f t="shared" ca="1" si="38"/>
        <v>0</v>
      </c>
      <c r="AI1999" s="130">
        <v>1999</v>
      </c>
    </row>
    <row r="2000" spans="34:35">
      <c r="AH2000" s="130">
        <f t="shared" ca="1" si="38"/>
        <v>0</v>
      </c>
      <c r="AI2000" s="130">
        <v>2000</v>
      </c>
    </row>
    <row r="2001" spans="34:35">
      <c r="AH2001" s="130">
        <f t="shared" ca="1" si="38"/>
        <v>0</v>
      </c>
      <c r="AI2001" s="130">
        <v>2001</v>
      </c>
    </row>
    <row r="2002" spans="34:35">
      <c r="AH2002" s="130">
        <f t="shared" ca="1" si="38"/>
        <v>0</v>
      </c>
      <c r="AI2002" s="130">
        <v>2002</v>
      </c>
    </row>
    <row r="2003" spans="34:35">
      <c r="AH2003" s="130">
        <f t="shared" ca="1" si="38"/>
        <v>0</v>
      </c>
      <c r="AI2003" s="130">
        <v>2003</v>
      </c>
    </row>
    <row r="2004" spans="34:35">
      <c r="AH2004" s="130">
        <f t="shared" ca="1" si="38"/>
        <v>0</v>
      </c>
      <c r="AI2004" s="130">
        <v>2004</v>
      </c>
    </row>
    <row r="2005" spans="34:35">
      <c r="AH2005" s="130">
        <f t="shared" ca="1" si="38"/>
        <v>0</v>
      </c>
      <c r="AI2005" s="130">
        <v>2005</v>
      </c>
    </row>
    <row r="2006" spans="34:35">
      <c r="AH2006" s="130">
        <f t="shared" ca="1" si="38"/>
        <v>0</v>
      </c>
      <c r="AI2006" s="130">
        <v>2006</v>
      </c>
    </row>
    <row r="2007" spans="34:35">
      <c r="AH2007" s="130">
        <f t="shared" ca="1" si="38"/>
        <v>0</v>
      </c>
      <c r="AI2007" s="130">
        <v>2007</v>
      </c>
    </row>
    <row r="2008" spans="34:35">
      <c r="AH2008" s="130">
        <f t="shared" ca="1" si="38"/>
        <v>0</v>
      </c>
      <c r="AI2008" s="130">
        <v>2008</v>
      </c>
    </row>
    <row r="2009" spans="34:35">
      <c r="AH2009" s="130">
        <f t="shared" ca="1" si="38"/>
        <v>0</v>
      </c>
      <c r="AI2009" s="130">
        <v>2009</v>
      </c>
    </row>
    <row r="2010" spans="34:35">
      <c r="AH2010" s="130">
        <f t="shared" ca="1" si="38"/>
        <v>0</v>
      </c>
      <c r="AI2010" s="130">
        <v>2010</v>
      </c>
    </row>
    <row r="2011" spans="34:35">
      <c r="AH2011" s="130">
        <f t="shared" ca="1" si="38"/>
        <v>0</v>
      </c>
      <c r="AI2011" s="130">
        <v>2011</v>
      </c>
    </row>
    <row r="2012" spans="34:35">
      <c r="AH2012" s="130">
        <f t="shared" ca="1" si="38"/>
        <v>0</v>
      </c>
      <c r="AI2012" s="130">
        <v>2012</v>
      </c>
    </row>
    <row r="2013" spans="34:35">
      <c r="AH2013" s="130">
        <f t="shared" ca="1" si="38"/>
        <v>0</v>
      </c>
      <c r="AI2013" s="130">
        <v>2013</v>
      </c>
    </row>
    <row r="2014" spans="34:35">
      <c r="AH2014" s="130">
        <f t="shared" ca="1" si="38"/>
        <v>0</v>
      </c>
      <c r="AI2014" s="130">
        <v>2014</v>
      </c>
    </row>
    <row r="2015" spans="34:35">
      <c r="AH2015" s="130">
        <f t="shared" ca="1" si="38"/>
        <v>0</v>
      </c>
      <c r="AI2015" s="130">
        <v>2015</v>
      </c>
    </row>
    <row r="2016" spans="34:35">
      <c r="AH2016" s="130">
        <f t="shared" ca="1" si="38"/>
        <v>0</v>
      </c>
      <c r="AI2016" s="130">
        <v>2016</v>
      </c>
    </row>
    <row r="2017" spans="34:35">
      <c r="AH2017" s="130">
        <f t="shared" ca="1" si="38"/>
        <v>0</v>
      </c>
      <c r="AI2017" s="130">
        <v>2017</v>
      </c>
    </row>
    <row r="2018" spans="34:35">
      <c r="AH2018" s="130">
        <f t="shared" ca="1" si="38"/>
        <v>0</v>
      </c>
      <c r="AI2018" s="130">
        <v>2018</v>
      </c>
    </row>
    <row r="2019" spans="34:35">
      <c r="AH2019" s="130">
        <f t="shared" ca="1" si="38"/>
        <v>0</v>
      </c>
      <c r="AI2019" s="130">
        <v>2019</v>
      </c>
    </row>
    <row r="2020" spans="34:35">
      <c r="AH2020" s="130">
        <f t="shared" ca="1" si="38"/>
        <v>0</v>
      </c>
      <c r="AI2020" s="130">
        <v>2020</v>
      </c>
    </row>
    <row r="2021" spans="34:35">
      <c r="AH2021" s="130">
        <f t="shared" ca="1" si="38"/>
        <v>0</v>
      </c>
      <c r="AI2021" s="130">
        <v>2021</v>
      </c>
    </row>
    <row r="2022" spans="34:35">
      <c r="AH2022" s="130">
        <f t="shared" ca="1" si="38"/>
        <v>0</v>
      </c>
      <c r="AI2022" s="130">
        <v>2022</v>
      </c>
    </row>
    <row r="2023" spans="34:35">
      <c r="AH2023" s="130">
        <f t="shared" ca="1" si="38"/>
        <v>0</v>
      </c>
      <c r="AI2023" s="130">
        <v>2023</v>
      </c>
    </row>
    <row r="2024" spans="34:35">
      <c r="AH2024" s="130">
        <f t="shared" ca="1" si="38"/>
        <v>0</v>
      </c>
      <c r="AI2024" s="130">
        <v>2024</v>
      </c>
    </row>
    <row r="2025" spans="34:35">
      <c r="AH2025" s="130">
        <f t="shared" ca="1" si="38"/>
        <v>0</v>
      </c>
      <c r="AI2025" s="130">
        <v>2025</v>
      </c>
    </row>
    <row r="2026" spans="34:35">
      <c r="AH2026" s="130">
        <f t="shared" ca="1" si="38"/>
        <v>0</v>
      </c>
      <c r="AI2026" s="130">
        <v>2026</v>
      </c>
    </row>
    <row r="2027" spans="34:35">
      <c r="AH2027" s="130">
        <f t="shared" ca="1" si="38"/>
        <v>0</v>
      </c>
      <c r="AI2027" s="130">
        <v>2027</v>
      </c>
    </row>
    <row r="2028" spans="34:35">
      <c r="AH2028" s="130">
        <f t="shared" ca="1" si="38"/>
        <v>0</v>
      </c>
      <c r="AI2028" s="130">
        <v>2028</v>
      </c>
    </row>
    <row r="2029" spans="34:35">
      <c r="AH2029" s="130">
        <f t="shared" ca="1" si="38"/>
        <v>0</v>
      </c>
      <c r="AI2029" s="130">
        <v>2029</v>
      </c>
    </row>
    <row r="2030" spans="34:35">
      <c r="AH2030" s="130">
        <f t="shared" ca="1" si="38"/>
        <v>0</v>
      </c>
      <c r="AI2030" s="130">
        <v>2030</v>
      </c>
    </row>
    <row r="2031" spans="34:35">
      <c r="AH2031" s="130">
        <f t="shared" ca="1" si="38"/>
        <v>0</v>
      </c>
      <c r="AI2031" s="130">
        <v>2031</v>
      </c>
    </row>
    <row r="2032" spans="34:35">
      <c r="AH2032" s="130">
        <f t="shared" ca="1" si="38"/>
        <v>0</v>
      </c>
      <c r="AI2032" s="130">
        <v>2032</v>
      </c>
    </row>
    <row r="2033" spans="34:35">
      <c r="AH2033" s="130">
        <f t="shared" ca="1" si="38"/>
        <v>0</v>
      </c>
      <c r="AI2033" s="130">
        <v>2033</v>
      </c>
    </row>
    <row r="2034" spans="34:35">
      <c r="AH2034" s="130">
        <f t="shared" ca="1" si="38"/>
        <v>0</v>
      </c>
      <c r="AI2034" s="130">
        <v>2034</v>
      </c>
    </row>
    <row r="2035" spans="34:35">
      <c r="AH2035" s="130">
        <f t="shared" ca="1" si="38"/>
        <v>0</v>
      </c>
      <c r="AI2035" s="130">
        <v>2035</v>
      </c>
    </row>
    <row r="2036" spans="34:35">
      <c r="AH2036" s="130">
        <f t="shared" ca="1" si="38"/>
        <v>0</v>
      </c>
      <c r="AI2036" s="130">
        <v>2036</v>
      </c>
    </row>
    <row r="2037" spans="34:35">
      <c r="AH2037" s="130">
        <f t="shared" ca="1" si="38"/>
        <v>0</v>
      </c>
      <c r="AI2037" s="130">
        <v>2037</v>
      </c>
    </row>
    <row r="2038" spans="34:35">
      <c r="AH2038" s="130">
        <f t="shared" ca="1" si="38"/>
        <v>0</v>
      </c>
      <c r="AI2038" s="130">
        <v>2038</v>
      </c>
    </row>
    <row r="2039" spans="34:35">
      <c r="AH2039" s="130">
        <f t="shared" ca="1" si="38"/>
        <v>0</v>
      </c>
      <c r="AI2039" s="130">
        <v>2039</v>
      </c>
    </row>
    <row r="2040" spans="34:35">
      <c r="AH2040" s="130">
        <f t="shared" ca="1" si="38"/>
        <v>0</v>
      </c>
      <c r="AI2040" s="130">
        <v>2040</v>
      </c>
    </row>
    <row r="2041" spans="34:35">
      <c r="AH2041" s="130">
        <f t="shared" ca="1" si="38"/>
        <v>0</v>
      </c>
      <c r="AI2041" s="130">
        <v>2041</v>
      </c>
    </row>
    <row r="2042" spans="34:35">
      <c r="AH2042" s="130">
        <f t="shared" ca="1" si="38"/>
        <v>0</v>
      </c>
      <c r="AI2042" s="130">
        <v>2042</v>
      </c>
    </row>
    <row r="2043" spans="34:35">
      <c r="AH2043" s="130">
        <f t="shared" ca="1" si="38"/>
        <v>0</v>
      </c>
      <c r="AI2043" s="130">
        <v>2043</v>
      </c>
    </row>
    <row r="2044" spans="34:35">
      <c r="AH2044" s="130">
        <f t="shared" ca="1" si="38"/>
        <v>0</v>
      </c>
      <c r="AI2044" s="130">
        <v>2044</v>
      </c>
    </row>
    <row r="2045" spans="34:35">
      <c r="AH2045" s="130">
        <f t="shared" ca="1" si="38"/>
        <v>0</v>
      </c>
      <c r="AI2045" s="130">
        <v>2045</v>
      </c>
    </row>
    <row r="2046" spans="34:35">
      <c r="AH2046" s="130">
        <f t="shared" ca="1" si="38"/>
        <v>0</v>
      </c>
      <c r="AI2046" s="130">
        <v>2046</v>
      </c>
    </row>
    <row r="2047" spans="34:35">
      <c r="AH2047" s="130">
        <f t="shared" ca="1" si="38"/>
        <v>0</v>
      </c>
      <c r="AI2047" s="130">
        <v>2047</v>
      </c>
    </row>
    <row r="2048" spans="34:35">
      <c r="AH2048" s="130">
        <f t="shared" ca="1" si="38"/>
        <v>0</v>
      </c>
      <c r="AI2048" s="130">
        <v>2048</v>
      </c>
    </row>
    <row r="2049" spans="34:35">
      <c r="AH2049" s="130">
        <f t="shared" ca="1" si="38"/>
        <v>0</v>
      </c>
      <c r="AI2049" s="130">
        <v>2049</v>
      </c>
    </row>
    <row r="2050" spans="34:35">
      <c r="AH2050" s="130">
        <f t="shared" ca="1" si="38"/>
        <v>0</v>
      </c>
      <c r="AI2050" s="130">
        <v>2050</v>
      </c>
    </row>
    <row r="2051" spans="34:35">
      <c r="AH2051" s="130">
        <f t="shared" ca="1" si="38"/>
        <v>0</v>
      </c>
      <c r="AI2051" s="130">
        <v>2051</v>
      </c>
    </row>
    <row r="2052" spans="34:35">
      <c r="AH2052" s="130">
        <f t="shared" ca="1" si="38"/>
        <v>0</v>
      </c>
      <c r="AI2052" s="130">
        <v>2052</v>
      </c>
    </row>
    <row r="2053" spans="34:35">
      <c r="AH2053" s="130">
        <f t="shared" ca="1" si="38"/>
        <v>0</v>
      </c>
      <c r="AI2053" s="130">
        <v>2053</v>
      </c>
    </row>
    <row r="2054" spans="34:35">
      <c r="AH2054" s="130">
        <f t="shared" ref="AH2054:AH2117" ca="1" si="39">INDIRECT("'"&amp;$AD$7&amp;"'!"&amp;"B"&amp;ROW(B2054))</f>
        <v>0</v>
      </c>
      <c r="AI2054" s="130">
        <v>2054</v>
      </c>
    </row>
    <row r="2055" spans="34:35">
      <c r="AH2055" s="130">
        <f t="shared" ca="1" si="39"/>
        <v>0</v>
      </c>
      <c r="AI2055" s="130">
        <v>2055</v>
      </c>
    </row>
    <row r="2056" spans="34:35">
      <c r="AH2056" s="130">
        <f t="shared" ca="1" si="39"/>
        <v>0</v>
      </c>
      <c r="AI2056" s="130">
        <v>2056</v>
      </c>
    </row>
    <row r="2057" spans="34:35">
      <c r="AH2057" s="130">
        <f t="shared" ca="1" si="39"/>
        <v>0</v>
      </c>
      <c r="AI2057" s="130">
        <v>2057</v>
      </c>
    </row>
    <row r="2058" spans="34:35">
      <c r="AH2058" s="130">
        <f t="shared" ca="1" si="39"/>
        <v>0</v>
      </c>
      <c r="AI2058" s="130">
        <v>2058</v>
      </c>
    </row>
    <row r="2059" spans="34:35">
      <c r="AH2059" s="130">
        <f t="shared" ca="1" si="39"/>
        <v>0</v>
      </c>
      <c r="AI2059" s="130">
        <v>2059</v>
      </c>
    </row>
    <row r="2060" spans="34:35">
      <c r="AH2060" s="130">
        <f t="shared" ca="1" si="39"/>
        <v>0</v>
      </c>
      <c r="AI2060" s="130">
        <v>2060</v>
      </c>
    </row>
    <row r="2061" spans="34:35">
      <c r="AH2061" s="130">
        <f t="shared" ca="1" si="39"/>
        <v>0</v>
      </c>
      <c r="AI2061" s="130">
        <v>2061</v>
      </c>
    </row>
    <row r="2062" spans="34:35">
      <c r="AH2062" s="130">
        <f t="shared" ca="1" si="39"/>
        <v>0</v>
      </c>
      <c r="AI2062" s="130">
        <v>2062</v>
      </c>
    </row>
    <row r="2063" spans="34:35">
      <c r="AH2063" s="130">
        <f t="shared" ca="1" si="39"/>
        <v>0</v>
      </c>
      <c r="AI2063" s="130">
        <v>2063</v>
      </c>
    </row>
    <row r="2064" spans="34:35">
      <c r="AH2064" s="130">
        <f t="shared" ca="1" si="39"/>
        <v>0</v>
      </c>
      <c r="AI2064" s="130">
        <v>2064</v>
      </c>
    </row>
    <row r="2065" spans="34:35">
      <c r="AH2065" s="130">
        <f t="shared" ca="1" si="39"/>
        <v>0</v>
      </c>
      <c r="AI2065" s="130">
        <v>2065</v>
      </c>
    </row>
    <row r="2066" spans="34:35">
      <c r="AH2066" s="130">
        <f t="shared" ca="1" si="39"/>
        <v>0</v>
      </c>
      <c r="AI2066" s="130">
        <v>2066</v>
      </c>
    </row>
    <row r="2067" spans="34:35">
      <c r="AH2067" s="130">
        <f t="shared" ca="1" si="39"/>
        <v>0</v>
      </c>
      <c r="AI2067" s="130">
        <v>2067</v>
      </c>
    </row>
    <row r="2068" spans="34:35">
      <c r="AH2068" s="130">
        <f t="shared" ca="1" si="39"/>
        <v>0</v>
      </c>
      <c r="AI2068" s="130">
        <v>2068</v>
      </c>
    </row>
    <row r="2069" spans="34:35">
      <c r="AH2069" s="130">
        <f t="shared" ca="1" si="39"/>
        <v>0</v>
      </c>
      <c r="AI2069" s="130">
        <v>2069</v>
      </c>
    </row>
    <row r="2070" spans="34:35">
      <c r="AH2070" s="130">
        <f t="shared" ca="1" si="39"/>
        <v>0</v>
      </c>
      <c r="AI2070" s="130">
        <v>2070</v>
      </c>
    </row>
    <row r="2071" spans="34:35">
      <c r="AH2071" s="130">
        <f t="shared" ca="1" si="39"/>
        <v>0</v>
      </c>
      <c r="AI2071" s="130">
        <v>2071</v>
      </c>
    </row>
    <row r="2072" spans="34:35">
      <c r="AH2072" s="130">
        <f t="shared" ca="1" si="39"/>
        <v>0</v>
      </c>
      <c r="AI2072" s="130">
        <v>2072</v>
      </c>
    </row>
    <row r="2073" spans="34:35">
      <c r="AH2073" s="130">
        <f t="shared" ca="1" si="39"/>
        <v>0</v>
      </c>
      <c r="AI2073" s="130">
        <v>2073</v>
      </c>
    </row>
    <row r="2074" spans="34:35">
      <c r="AH2074" s="130">
        <f t="shared" ca="1" si="39"/>
        <v>0</v>
      </c>
      <c r="AI2074" s="130">
        <v>2074</v>
      </c>
    </row>
    <row r="2075" spans="34:35">
      <c r="AH2075" s="130">
        <f t="shared" ca="1" si="39"/>
        <v>0</v>
      </c>
      <c r="AI2075" s="130">
        <v>2075</v>
      </c>
    </row>
    <row r="2076" spans="34:35">
      <c r="AH2076" s="130">
        <f t="shared" ca="1" si="39"/>
        <v>0</v>
      </c>
      <c r="AI2076" s="130">
        <v>2076</v>
      </c>
    </row>
    <row r="2077" spans="34:35">
      <c r="AH2077" s="130">
        <f t="shared" ca="1" si="39"/>
        <v>0</v>
      </c>
      <c r="AI2077" s="130">
        <v>2077</v>
      </c>
    </row>
    <row r="2078" spans="34:35">
      <c r="AH2078" s="130">
        <f t="shared" ca="1" si="39"/>
        <v>0</v>
      </c>
      <c r="AI2078" s="130">
        <v>2078</v>
      </c>
    </row>
    <row r="2079" spans="34:35">
      <c r="AH2079" s="130">
        <f t="shared" ca="1" si="39"/>
        <v>0</v>
      </c>
      <c r="AI2079" s="130">
        <v>2079</v>
      </c>
    </row>
    <row r="2080" spans="34:35">
      <c r="AH2080" s="130">
        <f t="shared" ca="1" si="39"/>
        <v>0</v>
      </c>
      <c r="AI2080" s="130">
        <v>2080</v>
      </c>
    </row>
    <row r="2081" spans="34:35">
      <c r="AH2081" s="130">
        <f t="shared" ca="1" si="39"/>
        <v>0</v>
      </c>
      <c r="AI2081" s="130">
        <v>2081</v>
      </c>
    </row>
    <row r="2082" spans="34:35">
      <c r="AH2082" s="130">
        <f t="shared" ca="1" si="39"/>
        <v>0</v>
      </c>
      <c r="AI2082" s="130">
        <v>2082</v>
      </c>
    </row>
    <row r="2083" spans="34:35">
      <c r="AH2083" s="130">
        <f t="shared" ca="1" si="39"/>
        <v>0</v>
      </c>
      <c r="AI2083" s="130">
        <v>2083</v>
      </c>
    </row>
    <row r="2084" spans="34:35">
      <c r="AH2084" s="130">
        <f t="shared" ca="1" si="39"/>
        <v>0</v>
      </c>
      <c r="AI2084" s="130">
        <v>2084</v>
      </c>
    </row>
    <row r="2085" spans="34:35">
      <c r="AH2085" s="130">
        <f t="shared" ca="1" si="39"/>
        <v>0</v>
      </c>
      <c r="AI2085" s="130">
        <v>2085</v>
      </c>
    </row>
    <row r="2086" spans="34:35">
      <c r="AH2086" s="130">
        <f t="shared" ca="1" si="39"/>
        <v>0</v>
      </c>
      <c r="AI2086" s="130">
        <v>2086</v>
      </c>
    </row>
    <row r="2087" spans="34:35">
      <c r="AH2087" s="130">
        <f t="shared" ca="1" si="39"/>
        <v>0</v>
      </c>
      <c r="AI2087" s="130">
        <v>2087</v>
      </c>
    </row>
    <row r="2088" spans="34:35">
      <c r="AH2088" s="130">
        <f t="shared" ca="1" si="39"/>
        <v>0</v>
      </c>
      <c r="AI2088" s="130">
        <v>2088</v>
      </c>
    </row>
    <row r="2089" spans="34:35">
      <c r="AH2089" s="130">
        <f t="shared" ca="1" si="39"/>
        <v>0</v>
      </c>
      <c r="AI2089" s="130">
        <v>2089</v>
      </c>
    </row>
    <row r="2090" spans="34:35">
      <c r="AH2090" s="130">
        <f t="shared" ca="1" si="39"/>
        <v>0</v>
      </c>
      <c r="AI2090" s="130">
        <v>2090</v>
      </c>
    </row>
    <row r="2091" spans="34:35">
      <c r="AH2091" s="130">
        <f t="shared" ca="1" si="39"/>
        <v>0</v>
      </c>
      <c r="AI2091" s="130">
        <v>2091</v>
      </c>
    </row>
    <row r="2092" spans="34:35">
      <c r="AH2092" s="130">
        <f t="shared" ca="1" si="39"/>
        <v>0</v>
      </c>
      <c r="AI2092" s="130">
        <v>2092</v>
      </c>
    </row>
    <row r="2093" spans="34:35">
      <c r="AH2093" s="130">
        <f t="shared" ca="1" si="39"/>
        <v>0</v>
      </c>
      <c r="AI2093" s="130">
        <v>2093</v>
      </c>
    </row>
    <row r="2094" spans="34:35">
      <c r="AH2094" s="130">
        <f t="shared" ca="1" si="39"/>
        <v>0</v>
      </c>
      <c r="AI2094" s="130">
        <v>2094</v>
      </c>
    </row>
    <row r="2095" spans="34:35">
      <c r="AH2095" s="130">
        <f t="shared" ca="1" si="39"/>
        <v>0</v>
      </c>
      <c r="AI2095" s="130">
        <v>2095</v>
      </c>
    </row>
    <row r="2096" spans="34:35">
      <c r="AH2096" s="130">
        <f t="shared" ca="1" si="39"/>
        <v>0</v>
      </c>
      <c r="AI2096" s="130">
        <v>2096</v>
      </c>
    </row>
    <row r="2097" spans="34:35">
      <c r="AH2097" s="130">
        <f t="shared" ca="1" si="39"/>
        <v>0</v>
      </c>
      <c r="AI2097" s="130">
        <v>2097</v>
      </c>
    </row>
    <row r="2098" spans="34:35">
      <c r="AH2098" s="130">
        <f t="shared" ca="1" si="39"/>
        <v>0</v>
      </c>
      <c r="AI2098" s="130">
        <v>2098</v>
      </c>
    </row>
    <row r="2099" spans="34:35">
      <c r="AH2099" s="130">
        <f t="shared" ca="1" si="39"/>
        <v>0</v>
      </c>
      <c r="AI2099" s="130">
        <v>2099</v>
      </c>
    </row>
    <row r="2100" spans="34:35">
      <c r="AH2100" s="130">
        <f t="shared" ca="1" si="39"/>
        <v>0</v>
      </c>
      <c r="AI2100" s="130">
        <v>2100</v>
      </c>
    </row>
    <row r="2101" spans="34:35">
      <c r="AH2101" s="130">
        <f t="shared" ca="1" si="39"/>
        <v>0</v>
      </c>
      <c r="AI2101" s="130">
        <v>2101</v>
      </c>
    </row>
    <row r="2102" spans="34:35">
      <c r="AH2102" s="130">
        <f t="shared" ca="1" si="39"/>
        <v>0</v>
      </c>
      <c r="AI2102" s="130">
        <v>2102</v>
      </c>
    </row>
    <row r="2103" spans="34:35">
      <c r="AH2103" s="130">
        <f t="shared" ca="1" si="39"/>
        <v>0</v>
      </c>
      <c r="AI2103" s="130">
        <v>2103</v>
      </c>
    </row>
    <row r="2104" spans="34:35">
      <c r="AH2104" s="130">
        <f t="shared" ca="1" si="39"/>
        <v>0</v>
      </c>
      <c r="AI2104" s="130">
        <v>2104</v>
      </c>
    </row>
    <row r="2105" spans="34:35">
      <c r="AH2105" s="130">
        <f t="shared" ca="1" si="39"/>
        <v>0</v>
      </c>
      <c r="AI2105" s="130">
        <v>2105</v>
      </c>
    </row>
    <row r="2106" spans="34:35">
      <c r="AH2106" s="130">
        <f t="shared" ca="1" si="39"/>
        <v>0</v>
      </c>
      <c r="AI2106" s="130">
        <v>2106</v>
      </c>
    </row>
    <row r="2107" spans="34:35">
      <c r="AH2107" s="130">
        <f t="shared" ca="1" si="39"/>
        <v>0</v>
      </c>
      <c r="AI2107" s="130">
        <v>2107</v>
      </c>
    </row>
    <row r="2108" spans="34:35">
      <c r="AH2108" s="130">
        <f t="shared" ca="1" si="39"/>
        <v>0</v>
      </c>
      <c r="AI2108" s="130">
        <v>2108</v>
      </c>
    </row>
    <row r="2109" spans="34:35">
      <c r="AH2109" s="130">
        <f t="shared" ca="1" si="39"/>
        <v>0</v>
      </c>
      <c r="AI2109" s="130">
        <v>2109</v>
      </c>
    </row>
    <row r="2110" spans="34:35">
      <c r="AH2110" s="130">
        <f t="shared" ca="1" si="39"/>
        <v>0</v>
      </c>
      <c r="AI2110" s="130">
        <v>2110</v>
      </c>
    </row>
    <row r="2111" spans="34:35">
      <c r="AH2111" s="130">
        <f t="shared" ca="1" si="39"/>
        <v>0</v>
      </c>
      <c r="AI2111" s="130">
        <v>2111</v>
      </c>
    </row>
    <row r="2112" spans="34:35">
      <c r="AH2112" s="130">
        <f t="shared" ca="1" si="39"/>
        <v>0</v>
      </c>
      <c r="AI2112" s="130">
        <v>2112</v>
      </c>
    </row>
    <row r="2113" spans="34:35">
      <c r="AH2113" s="130">
        <f t="shared" ca="1" si="39"/>
        <v>0</v>
      </c>
      <c r="AI2113" s="130">
        <v>2113</v>
      </c>
    </row>
    <row r="2114" spans="34:35">
      <c r="AH2114" s="130">
        <f t="shared" ca="1" si="39"/>
        <v>0</v>
      </c>
      <c r="AI2114" s="130">
        <v>2114</v>
      </c>
    </row>
    <row r="2115" spans="34:35">
      <c r="AH2115" s="130">
        <f t="shared" ca="1" si="39"/>
        <v>0</v>
      </c>
      <c r="AI2115" s="130">
        <v>2115</v>
      </c>
    </row>
    <row r="2116" spans="34:35">
      <c r="AH2116" s="130">
        <f t="shared" ca="1" si="39"/>
        <v>0</v>
      </c>
      <c r="AI2116" s="130">
        <v>2116</v>
      </c>
    </row>
    <row r="2117" spans="34:35">
      <c r="AH2117" s="130">
        <f t="shared" ca="1" si="39"/>
        <v>0</v>
      </c>
      <c r="AI2117" s="130">
        <v>2117</v>
      </c>
    </row>
    <row r="2118" spans="34:35">
      <c r="AH2118" s="130">
        <f t="shared" ref="AH2118:AH2181" ca="1" si="40">INDIRECT("'"&amp;$AD$7&amp;"'!"&amp;"B"&amp;ROW(B2118))</f>
        <v>0</v>
      </c>
      <c r="AI2118" s="130">
        <v>2118</v>
      </c>
    </row>
    <row r="2119" spans="34:35">
      <c r="AH2119" s="130">
        <f t="shared" ca="1" si="40"/>
        <v>0</v>
      </c>
      <c r="AI2119" s="130">
        <v>2119</v>
      </c>
    </row>
    <row r="2120" spans="34:35">
      <c r="AH2120" s="130">
        <f t="shared" ca="1" si="40"/>
        <v>0</v>
      </c>
      <c r="AI2120" s="130">
        <v>2120</v>
      </c>
    </row>
    <row r="2121" spans="34:35">
      <c r="AH2121" s="130">
        <f t="shared" ca="1" si="40"/>
        <v>0</v>
      </c>
      <c r="AI2121" s="130">
        <v>2121</v>
      </c>
    </row>
    <row r="2122" spans="34:35">
      <c r="AH2122" s="130">
        <f t="shared" ca="1" si="40"/>
        <v>0</v>
      </c>
      <c r="AI2122" s="130">
        <v>2122</v>
      </c>
    </row>
    <row r="2123" spans="34:35">
      <c r="AH2123" s="130">
        <f t="shared" ca="1" si="40"/>
        <v>0</v>
      </c>
      <c r="AI2123" s="130">
        <v>2123</v>
      </c>
    </row>
    <row r="2124" spans="34:35">
      <c r="AH2124" s="130">
        <f t="shared" ca="1" si="40"/>
        <v>0</v>
      </c>
      <c r="AI2124" s="130">
        <v>2124</v>
      </c>
    </row>
    <row r="2125" spans="34:35">
      <c r="AH2125" s="130">
        <f t="shared" ca="1" si="40"/>
        <v>0</v>
      </c>
      <c r="AI2125" s="130">
        <v>2125</v>
      </c>
    </row>
    <row r="2126" spans="34:35">
      <c r="AH2126" s="130">
        <f t="shared" ca="1" si="40"/>
        <v>0</v>
      </c>
      <c r="AI2126" s="130">
        <v>2126</v>
      </c>
    </row>
    <row r="2127" spans="34:35">
      <c r="AH2127" s="130">
        <f t="shared" ca="1" si="40"/>
        <v>0</v>
      </c>
      <c r="AI2127" s="130">
        <v>2127</v>
      </c>
    </row>
    <row r="2128" spans="34:35">
      <c r="AH2128" s="130">
        <f t="shared" ca="1" si="40"/>
        <v>0</v>
      </c>
      <c r="AI2128" s="130">
        <v>2128</v>
      </c>
    </row>
    <row r="2129" spans="34:35">
      <c r="AH2129" s="130">
        <f t="shared" ca="1" si="40"/>
        <v>0</v>
      </c>
      <c r="AI2129" s="130">
        <v>2129</v>
      </c>
    </row>
    <row r="2130" spans="34:35">
      <c r="AH2130" s="130">
        <f t="shared" ca="1" si="40"/>
        <v>0</v>
      </c>
      <c r="AI2130" s="130">
        <v>2130</v>
      </c>
    </row>
    <row r="2131" spans="34:35">
      <c r="AH2131" s="130">
        <f t="shared" ca="1" si="40"/>
        <v>0</v>
      </c>
      <c r="AI2131" s="130">
        <v>2131</v>
      </c>
    </row>
    <row r="2132" spans="34:35">
      <c r="AH2132" s="130">
        <f t="shared" ca="1" si="40"/>
        <v>0</v>
      </c>
      <c r="AI2132" s="130">
        <v>2132</v>
      </c>
    </row>
    <row r="2133" spans="34:35">
      <c r="AH2133" s="130">
        <f t="shared" ca="1" si="40"/>
        <v>0</v>
      </c>
      <c r="AI2133" s="130">
        <v>2133</v>
      </c>
    </row>
    <row r="2134" spans="34:35">
      <c r="AH2134" s="130">
        <f t="shared" ca="1" si="40"/>
        <v>0</v>
      </c>
      <c r="AI2134" s="130">
        <v>2134</v>
      </c>
    </row>
    <row r="2135" spans="34:35">
      <c r="AH2135" s="130">
        <f t="shared" ca="1" si="40"/>
        <v>0</v>
      </c>
      <c r="AI2135" s="130">
        <v>2135</v>
      </c>
    </row>
    <row r="2136" spans="34:35">
      <c r="AH2136" s="130">
        <f t="shared" ca="1" si="40"/>
        <v>0</v>
      </c>
      <c r="AI2136" s="130">
        <v>2136</v>
      </c>
    </row>
    <row r="2137" spans="34:35">
      <c r="AH2137" s="130">
        <f t="shared" ca="1" si="40"/>
        <v>0</v>
      </c>
      <c r="AI2137" s="130">
        <v>2137</v>
      </c>
    </row>
    <row r="2138" spans="34:35">
      <c r="AH2138" s="130">
        <f t="shared" ca="1" si="40"/>
        <v>0</v>
      </c>
      <c r="AI2138" s="130">
        <v>2138</v>
      </c>
    </row>
    <row r="2139" spans="34:35">
      <c r="AH2139" s="130">
        <f t="shared" ca="1" si="40"/>
        <v>0</v>
      </c>
      <c r="AI2139" s="130">
        <v>2139</v>
      </c>
    </row>
    <row r="2140" spans="34:35">
      <c r="AH2140" s="130">
        <f t="shared" ca="1" si="40"/>
        <v>0</v>
      </c>
      <c r="AI2140" s="130">
        <v>2140</v>
      </c>
    </row>
    <row r="2141" spans="34:35">
      <c r="AH2141" s="130">
        <f t="shared" ca="1" si="40"/>
        <v>0</v>
      </c>
      <c r="AI2141" s="130">
        <v>2141</v>
      </c>
    </row>
    <row r="2142" spans="34:35">
      <c r="AH2142" s="130">
        <f t="shared" ca="1" si="40"/>
        <v>0</v>
      </c>
      <c r="AI2142" s="130">
        <v>2142</v>
      </c>
    </row>
    <row r="2143" spans="34:35">
      <c r="AH2143" s="130">
        <f t="shared" ca="1" si="40"/>
        <v>0</v>
      </c>
      <c r="AI2143" s="130">
        <v>2143</v>
      </c>
    </row>
    <row r="2144" spans="34:35">
      <c r="AH2144" s="130">
        <f t="shared" ca="1" si="40"/>
        <v>0</v>
      </c>
      <c r="AI2144" s="130">
        <v>2144</v>
      </c>
    </row>
    <row r="2145" spans="34:35">
      <c r="AH2145" s="130">
        <f t="shared" ca="1" si="40"/>
        <v>0</v>
      </c>
      <c r="AI2145" s="130">
        <v>2145</v>
      </c>
    </row>
    <row r="2146" spans="34:35">
      <c r="AH2146" s="130">
        <f t="shared" ca="1" si="40"/>
        <v>0</v>
      </c>
      <c r="AI2146" s="130">
        <v>2146</v>
      </c>
    </row>
    <row r="2147" spans="34:35">
      <c r="AH2147" s="130">
        <f t="shared" ca="1" si="40"/>
        <v>0</v>
      </c>
      <c r="AI2147" s="130">
        <v>2147</v>
      </c>
    </row>
    <row r="2148" spans="34:35">
      <c r="AH2148" s="130">
        <f t="shared" ca="1" si="40"/>
        <v>0</v>
      </c>
      <c r="AI2148" s="130">
        <v>2148</v>
      </c>
    </row>
    <row r="2149" spans="34:35">
      <c r="AH2149" s="130">
        <f t="shared" ca="1" si="40"/>
        <v>0</v>
      </c>
      <c r="AI2149" s="130">
        <v>2149</v>
      </c>
    </row>
    <row r="2150" spans="34:35">
      <c r="AH2150" s="130">
        <f t="shared" ca="1" si="40"/>
        <v>0</v>
      </c>
      <c r="AI2150" s="130">
        <v>2150</v>
      </c>
    </row>
    <row r="2151" spans="34:35">
      <c r="AH2151" s="130">
        <f t="shared" ca="1" si="40"/>
        <v>0</v>
      </c>
      <c r="AI2151" s="130">
        <v>2151</v>
      </c>
    </row>
    <row r="2152" spans="34:35">
      <c r="AH2152" s="130">
        <f t="shared" ca="1" si="40"/>
        <v>0</v>
      </c>
      <c r="AI2152" s="130">
        <v>2152</v>
      </c>
    </row>
    <row r="2153" spans="34:35">
      <c r="AH2153" s="130">
        <f t="shared" ca="1" si="40"/>
        <v>0</v>
      </c>
      <c r="AI2153" s="130">
        <v>2153</v>
      </c>
    </row>
    <row r="2154" spans="34:35">
      <c r="AH2154" s="130">
        <f t="shared" ca="1" si="40"/>
        <v>0</v>
      </c>
      <c r="AI2154" s="130">
        <v>2154</v>
      </c>
    </row>
    <row r="2155" spans="34:35">
      <c r="AH2155" s="130">
        <f t="shared" ca="1" si="40"/>
        <v>0</v>
      </c>
      <c r="AI2155" s="130">
        <v>2155</v>
      </c>
    </row>
    <row r="2156" spans="34:35">
      <c r="AH2156" s="130">
        <f t="shared" ca="1" si="40"/>
        <v>0</v>
      </c>
      <c r="AI2156" s="130">
        <v>2156</v>
      </c>
    </row>
    <row r="2157" spans="34:35">
      <c r="AH2157" s="130">
        <f t="shared" ca="1" si="40"/>
        <v>0</v>
      </c>
      <c r="AI2157" s="130">
        <v>2157</v>
      </c>
    </row>
    <row r="2158" spans="34:35">
      <c r="AH2158" s="130">
        <f t="shared" ca="1" si="40"/>
        <v>0</v>
      </c>
      <c r="AI2158" s="130">
        <v>2158</v>
      </c>
    </row>
    <row r="2159" spans="34:35">
      <c r="AH2159" s="130">
        <f t="shared" ca="1" si="40"/>
        <v>0</v>
      </c>
      <c r="AI2159" s="130">
        <v>2159</v>
      </c>
    </row>
    <row r="2160" spans="34:35">
      <c r="AH2160" s="130">
        <f t="shared" ca="1" si="40"/>
        <v>0</v>
      </c>
      <c r="AI2160" s="130">
        <v>2160</v>
      </c>
    </row>
    <row r="2161" spans="34:35">
      <c r="AH2161" s="130">
        <f t="shared" ca="1" si="40"/>
        <v>0</v>
      </c>
      <c r="AI2161" s="130">
        <v>2161</v>
      </c>
    </row>
    <row r="2162" spans="34:35">
      <c r="AH2162" s="130">
        <f t="shared" ca="1" si="40"/>
        <v>0</v>
      </c>
      <c r="AI2162" s="130">
        <v>2162</v>
      </c>
    </row>
    <row r="2163" spans="34:35">
      <c r="AH2163" s="130">
        <f t="shared" ca="1" si="40"/>
        <v>0</v>
      </c>
      <c r="AI2163" s="130">
        <v>2163</v>
      </c>
    </row>
    <row r="2164" spans="34:35">
      <c r="AH2164" s="130">
        <f t="shared" ca="1" si="40"/>
        <v>0</v>
      </c>
      <c r="AI2164" s="130">
        <v>2164</v>
      </c>
    </row>
    <row r="2165" spans="34:35">
      <c r="AH2165" s="130">
        <f t="shared" ca="1" si="40"/>
        <v>0</v>
      </c>
      <c r="AI2165" s="130">
        <v>2165</v>
      </c>
    </row>
    <row r="2166" spans="34:35">
      <c r="AH2166" s="130">
        <f t="shared" ca="1" si="40"/>
        <v>0</v>
      </c>
      <c r="AI2166" s="130">
        <v>2166</v>
      </c>
    </row>
    <row r="2167" spans="34:35">
      <c r="AH2167" s="130">
        <f t="shared" ca="1" si="40"/>
        <v>0</v>
      </c>
      <c r="AI2167" s="130">
        <v>2167</v>
      </c>
    </row>
    <row r="2168" spans="34:35">
      <c r="AH2168" s="130">
        <f t="shared" ca="1" si="40"/>
        <v>0</v>
      </c>
      <c r="AI2168" s="130">
        <v>2168</v>
      </c>
    </row>
    <row r="2169" spans="34:35">
      <c r="AH2169" s="130">
        <f t="shared" ca="1" si="40"/>
        <v>0</v>
      </c>
      <c r="AI2169" s="130">
        <v>2169</v>
      </c>
    </row>
    <row r="2170" spans="34:35">
      <c r="AH2170" s="130">
        <f t="shared" ca="1" si="40"/>
        <v>0</v>
      </c>
      <c r="AI2170" s="130">
        <v>2170</v>
      </c>
    </row>
    <row r="2171" spans="34:35">
      <c r="AH2171" s="130">
        <f t="shared" ca="1" si="40"/>
        <v>0</v>
      </c>
      <c r="AI2171" s="130">
        <v>2171</v>
      </c>
    </row>
    <row r="2172" spans="34:35">
      <c r="AH2172" s="130">
        <f t="shared" ca="1" si="40"/>
        <v>0</v>
      </c>
      <c r="AI2172" s="130">
        <v>2172</v>
      </c>
    </row>
    <row r="2173" spans="34:35">
      <c r="AH2173" s="130">
        <f t="shared" ca="1" si="40"/>
        <v>0</v>
      </c>
      <c r="AI2173" s="130">
        <v>2173</v>
      </c>
    </row>
    <row r="2174" spans="34:35">
      <c r="AH2174" s="130">
        <f t="shared" ca="1" si="40"/>
        <v>0</v>
      </c>
      <c r="AI2174" s="130">
        <v>2174</v>
      </c>
    </row>
    <row r="2175" spans="34:35">
      <c r="AH2175" s="130">
        <f t="shared" ca="1" si="40"/>
        <v>0</v>
      </c>
      <c r="AI2175" s="130">
        <v>2175</v>
      </c>
    </row>
    <row r="2176" spans="34:35">
      <c r="AH2176" s="130">
        <f t="shared" ca="1" si="40"/>
        <v>0</v>
      </c>
      <c r="AI2176" s="130">
        <v>2176</v>
      </c>
    </row>
    <row r="2177" spans="34:35">
      <c r="AH2177" s="130">
        <f t="shared" ca="1" si="40"/>
        <v>0</v>
      </c>
      <c r="AI2177" s="130">
        <v>2177</v>
      </c>
    </row>
    <row r="2178" spans="34:35">
      <c r="AH2178" s="130">
        <f t="shared" ca="1" si="40"/>
        <v>0</v>
      </c>
      <c r="AI2178" s="130">
        <v>2178</v>
      </c>
    </row>
    <row r="2179" spans="34:35">
      <c r="AH2179" s="130">
        <f t="shared" ca="1" si="40"/>
        <v>0</v>
      </c>
      <c r="AI2179" s="130">
        <v>2179</v>
      </c>
    </row>
    <row r="2180" spans="34:35">
      <c r="AH2180" s="130">
        <f t="shared" ca="1" si="40"/>
        <v>0</v>
      </c>
      <c r="AI2180" s="130">
        <v>2180</v>
      </c>
    </row>
    <row r="2181" spans="34:35">
      <c r="AH2181" s="130">
        <f t="shared" ca="1" si="40"/>
        <v>0</v>
      </c>
      <c r="AI2181" s="130">
        <v>2181</v>
      </c>
    </row>
    <row r="2182" spans="34:35">
      <c r="AH2182" s="130">
        <f t="shared" ref="AH2182:AH2245" ca="1" si="41">INDIRECT("'"&amp;$AD$7&amp;"'!"&amp;"B"&amp;ROW(B2182))</f>
        <v>0</v>
      </c>
      <c r="AI2182" s="130">
        <v>2182</v>
      </c>
    </row>
    <row r="2183" spans="34:35">
      <c r="AH2183" s="130">
        <f t="shared" ca="1" si="41"/>
        <v>0</v>
      </c>
      <c r="AI2183" s="130">
        <v>2183</v>
      </c>
    </row>
    <row r="2184" spans="34:35">
      <c r="AH2184" s="130">
        <f t="shared" ca="1" si="41"/>
        <v>0</v>
      </c>
      <c r="AI2184" s="130">
        <v>2184</v>
      </c>
    </row>
    <row r="2185" spans="34:35">
      <c r="AH2185" s="130">
        <f t="shared" ca="1" si="41"/>
        <v>0</v>
      </c>
      <c r="AI2185" s="130">
        <v>2185</v>
      </c>
    </row>
    <row r="2186" spans="34:35">
      <c r="AH2186" s="130">
        <f t="shared" ca="1" si="41"/>
        <v>0</v>
      </c>
      <c r="AI2186" s="130">
        <v>2186</v>
      </c>
    </row>
    <row r="2187" spans="34:35">
      <c r="AH2187" s="130">
        <f t="shared" ca="1" si="41"/>
        <v>0</v>
      </c>
      <c r="AI2187" s="130">
        <v>2187</v>
      </c>
    </row>
    <row r="2188" spans="34:35">
      <c r="AH2188" s="130">
        <f t="shared" ca="1" si="41"/>
        <v>0</v>
      </c>
      <c r="AI2188" s="130">
        <v>2188</v>
      </c>
    </row>
    <row r="2189" spans="34:35">
      <c r="AH2189" s="130">
        <f t="shared" ca="1" si="41"/>
        <v>0</v>
      </c>
      <c r="AI2189" s="130">
        <v>2189</v>
      </c>
    </row>
    <row r="2190" spans="34:35">
      <c r="AH2190" s="130">
        <f t="shared" ca="1" si="41"/>
        <v>0</v>
      </c>
      <c r="AI2190" s="130">
        <v>2190</v>
      </c>
    </row>
    <row r="2191" spans="34:35">
      <c r="AH2191" s="130">
        <f t="shared" ca="1" si="41"/>
        <v>0</v>
      </c>
      <c r="AI2191" s="130">
        <v>2191</v>
      </c>
    </row>
    <row r="2192" spans="34:35">
      <c r="AH2192" s="130">
        <f t="shared" ca="1" si="41"/>
        <v>0</v>
      </c>
      <c r="AI2192" s="130">
        <v>2192</v>
      </c>
    </row>
    <row r="2193" spans="34:35">
      <c r="AH2193" s="130">
        <f t="shared" ca="1" si="41"/>
        <v>0</v>
      </c>
      <c r="AI2193" s="130">
        <v>2193</v>
      </c>
    </row>
    <row r="2194" spans="34:35">
      <c r="AH2194" s="130">
        <f t="shared" ca="1" si="41"/>
        <v>0</v>
      </c>
      <c r="AI2194" s="130">
        <v>2194</v>
      </c>
    </row>
    <row r="2195" spans="34:35">
      <c r="AH2195" s="130">
        <f t="shared" ca="1" si="41"/>
        <v>0</v>
      </c>
      <c r="AI2195" s="130">
        <v>2195</v>
      </c>
    </row>
    <row r="2196" spans="34:35">
      <c r="AH2196" s="130">
        <f t="shared" ca="1" si="41"/>
        <v>0</v>
      </c>
      <c r="AI2196" s="130">
        <v>2196</v>
      </c>
    </row>
    <row r="2197" spans="34:35">
      <c r="AH2197" s="130">
        <f t="shared" ca="1" si="41"/>
        <v>0</v>
      </c>
      <c r="AI2197" s="130">
        <v>2197</v>
      </c>
    </row>
    <row r="2198" spans="34:35">
      <c r="AH2198" s="130">
        <f t="shared" ca="1" si="41"/>
        <v>0</v>
      </c>
      <c r="AI2198" s="130">
        <v>2198</v>
      </c>
    </row>
    <row r="2199" spans="34:35">
      <c r="AH2199" s="130">
        <f t="shared" ca="1" si="41"/>
        <v>0</v>
      </c>
      <c r="AI2199" s="130">
        <v>2199</v>
      </c>
    </row>
    <row r="2200" spans="34:35">
      <c r="AH2200" s="130">
        <f t="shared" ca="1" si="41"/>
        <v>0</v>
      </c>
      <c r="AI2200" s="130">
        <v>2200</v>
      </c>
    </row>
    <row r="2201" spans="34:35">
      <c r="AH2201" s="130">
        <f t="shared" ca="1" si="41"/>
        <v>0</v>
      </c>
      <c r="AI2201" s="130">
        <v>2201</v>
      </c>
    </row>
    <row r="2202" spans="34:35">
      <c r="AH2202" s="130">
        <f t="shared" ca="1" si="41"/>
        <v>0</v>
      </c>
      <c r="AI2202" s="130">
        <v>2202</v>
      </c>
    </row>
    <row r="2203" spans="34:35">
      <c r="AH2203" s="130">
        <f t="shared" ca="1" si="41"/>
        <v>0</v>
      </c>
      <c r="AI2203" s="130">
        <v>2203</v>
      </c>
    </row>
    <row r="2204" spans="34:35">
      <c r="AH2204" s="130">
        <f t="shared" ca="1" si="41"/>
        <v>0</v>
      </c>
      <c r="AI2204" s="130">
        <v>2204</v>
      </c>
    </row>
    <row r="2205" spans="34:35">
      <c r="AH2205" s="130">
        <f t="shared" ca="1" si="41"/>
        <v>0</v>
      </c>
      <c r="AI2205" s="130">
        <v>2205</v>
      </c>
    </row>
    <row r="2206" spans="34:35">
      <c r="AH2206" s="130">
        <f t="shared" ca="1" si="41"/>
        <v>0</v>
      </c>
      <c r="AI2206" s="130">
        <v>2206</v>
      </c>
    </row>
    <row r="2207" spans="34:35">
      <c r="AH2207" s="130">
        <f t="shared" ca="1" si="41"/>
        <v>0</v>
      </c>
      <c r="AI2207" s="130">
        <v>2207</v>
      </c>
    </row>
    <row r="2208" spans="34:35">
      <c r="AH2208" s="130">
        <f t="shared" ca="1" si="41"/>
        <v>0</v>
      </c>
      <c r="AI2208" s="130">
        <v>2208</v>
      </c>
    </row>
    <row r="2209" spans="34:35">
      <c r="AH2209" s="130">
        <f t="shared" ca="1" si="41"/>
        <v>0</v>
      </c>
      <c r="AI2209" s="130">
        <v>2209</v>
      </c>
    </row>
    <row r="2210" spans="34:35">
      <c r="AH2210" s="130">
        <f t="shared" ca="1" si="41"/>
        <v>0</v>
      </c>
      <c r="AI2210" s="130">
        <v>2210</v>
      </c>
    </row>
    <row r="2211" spans="34:35">
      <c r="AH2211" s="130">
        <f t="shared" ca="1" si="41"/>
        <v>0</v>
      </c>
      <c r="AI2211" s="130">
        <v>2211</v>
      </c>
    </row>
    <row r="2212" spans="34:35">
      <c r="AH2212" s="130">
        <f t="shared" ca="1" si="41"/>
        <v>0</v>
      </c>
      <c r="AI2212" s="130">
        <v>2212</v>
      </c>
    </row>
    <row r="2213" spans="34:35">
      <c r="AH2213" s="130">
        <f t="shared" ca="1" si="41"/>
        <v>0</v>
      </c>
      <c r="AI2213" s="130">
        <v>2213</v>
      </c>
    </row>
    <row r="2214" spans="34:35">
      <c r="AH2214" s="130">
        <f t="shared" ca="1" si="41"/>
        <v>0</v>
      </c>
      <c r="AI2214" s="130">
        <v>2214</v>
      </c>
    </row>
    <row r="2215" spans="34:35">
      <c r="AH2215" s="130">
        <f t="shared" ca="1" si="41"/>
        <v>0</v>
      </c>
      <c r="AI2215" s="130">
        <v>2215</v>
      </c>
    </row>
    <row r="2216" spans="34:35">
      <c r="AH2216" s="130">
        <f t="shared" ca="1" si="41"/>
        <v>0</v>
      </c>
      <c r="AI2216" s="130">
        <v>2216</v>
      </c>
    </row>
    <row r="2217" spans="34:35">
      <c r="AH2217" s="130">
        <f t="shared" ca="1" si="41"/>
        <v>0</v>
      </c>
      <c r="AI2217" s="130">
        <v>2217</v>
      </c>
    </row>
    <row r="2218" spans="34:35">
      <c r="AH2218" s="130">
        <f t="shared" ca="1" si="41"/>
        <v>0</v>
      </c>
      <c r="AI2218" s="130">
        <v>2218</v>
      </c>
    </row>
    <row r="2219" spans="34:35">
      <c r="AH2219" s="130">
        <f t="shared" ca="1" si="41"/>
        <v>0</v>
      </c>
      <c r="AI2219" s="130">
        <v>2219</v>
      </c>
    </row>
    <row r="2220" spans="34:35">
      <c r="AH2220" s="130">
        <f t="shared" ca="1" si="41"/>
        <v>0</v>
      </c>
      <c r="AI2220" s="130">
        <v>2220</v>
      </c>
    </row>
    <row r="2221" spans="34:35">
      <c r="AH2221" s="130">
        <f t="shared" ca="1" si="41"/>
        <v>0</v>
      </c>
      <c r="AI2221" s="130">
        <v>2221</v>
      </c>
    </row>
    <row r="2222" spans="34:35">
      <c r="AH2222" s="130">
        <f t="shared" ca="1" si="41"/>
        <v>0</v>
      </c>
      <c r="AI2222" s="130">
        <v>2222</v>
      </c>
    </row>
    <row r="2223" spans="34:35">
      <c r="AH2223" s="130">
        <f t="shared" ca="1" si="41"/>
        <v>0</v>
      </c>
      <c r="AI2223" s="130">
        <v>2223</v>
      </c>
    </row>
    <row r="2224" spans="34:35">
      <c r="AH2224" s="130">
        <f t="shared" ca="1" si="41"/>
        <v>0</v>
      </c>
      <c r="AI2224" s="130">
        <v>2224</v>
      </c>
    </row>
    <row r="2225" spans="34:35">
      <c r="AH2225" s="130">
        <f t="shared" ca="1" si="41"/>
        <v>0</v>
      </c>
      <c r="AI2225" s="130">
        <v>2225</v>
      </c>
    </row>
    <row r="2226" spans="34:35">
      <c r="AH2226" s="130">
        <f t="shared" ca="1" si="41"/>
        <v>0</v>
      </c>
      <c r="AI2226" s="130">
        <v>2226</v>
      </c>
    </row>
    <row r="2227" spans="34:35">
      <c r="AH2227" s="130">
        <f t="shared" ca="1" si="41"/>
        <v>0</v>
      </c>
      <c r="AI2227" s="130">
        <v>2227</v>
      </c>
    </row>
    <row r="2228" spans="34:35">
      <c r="AH2228" s="130">
        <f t="shared" ca="1" si="41"/>
        <v>0</v>
      </c>
      <c r="AI2228" s="130">
        <v>2228</v>
      </c>
    </row>
    <row r="2229" spans="34:35">
      <c r="AH2229" s="130">
        <f t="shared" ca="1" si="41"/>
        <v>0</v>
      </c>
      <c r="AI2229" s="130">
        <v>2229</v>
      </c>
    </row>
    <row r="2230" spans="34:35">
      <c r="AH2230" s="130">
        <f t="shared" ca="1" si="41"/>
        <v>0</v>
      </c>
      <c r="AI2230" s="130">
        <v>2230</v>
      </c>
    </row>
    <row r="2231" spans="34:35">
      <c r="AH2231" s="130">
        <f t="shared" ca="1" si="41"/>
        <v>0</v>
      </c>
      <c r="AI2231" s="130">
        <v>2231</v>
      </c>
    </row>
    <row r="2232" spans="34:35">
      <c r="AH2232" s="130">
        <f t="shared" ca="1" si="41"/>
        <v>0</v>
      </c>
      <c r="AI2232" s="130">
        <v>2232</v>
      </c>
    </row>
    <row r="2233" spans="34:35">
      <c r="AH2233" s="130">
        <f t="shared" ca="1" si="41"/>
        <v>0</v>
      </c>
      <c r="AI2233" s="130">
        <v>2233</v>
      </c>
    </row>
    <row r="2234" spans="34:35">
      <c r="AH2234" s="130">
        <f t="shared" ca="1" si="41"/>
        <v>0</v>
      </c>
      <c r="AI2234" s="130">
        <v>2234</v>
      </c>
    </row>
    <row r="2235" spans="34:35">
      <c r="AH2235" s="130">
        <f t="shared" ca="1" si="41"/>
        <v>0</v>
      </c>
      <c r="AI2235" s="130">
        <v>2235</v>
      </c>
    </row>
    <row r="2236" spans="34:35">
      <c r="AH2236" s="130">
        <f t="shared" ca="1" si="41"/>
        <v>0</v>
      </c>
      <c r="AI2236" s="130">
        <v>2236</v>
      </c>
    </row>
    <row r="2237" spans="34:35">
      <c r="AH2237" s="130">
        <f t="shared" ca="1" si="41"/>
        <v>0</v>
      </c>
      <c r="AI2237" s="130">
        <v>2237</v>
      </c>
    </row>
    <row r="2238" spans="34:35">
      <c r="AH2238" s="130">
        <f t="shared" ca="1" si="41"/>
        <v>0</v>
      </c>
      <c r="AI2238" s="130">
        <v>2238</v>
      </c>
    </row>
    <row r="2239" spans="34:35">
      <c r="AH2239" s="130">
        <f t="shared" ca="1" si="41"/>
        <v>0</v>
      </c>
      <c r="AI2239" s="130">
        <v>2239</v>
      </c>
    </row>
    <row r="2240" spans="34:35">
      <c r="AH2240" s="130">
        <f t="shared" ca="1" si="41"/>
        <v>0</v>
      </c>
      <c r="AI2240" s="130">
        <v>2240</v>
      </c>
    </row>
    <row r="2241" spans="34:35">
      <c r="AH2241" s="130">
        <f t="shared" ca="1" si="41"/>
        <v>0</v>
      </c>
      <c r="AI2241" s="130">
        <v>2241</v>
      </c>
    </row>
    <row r="2242" spans="34:35">
      <c r="AH2242" s="130">
        <f t="shared" ca="1" si="41"/>
        <v>0</v>
      </c>
      <c r="AI2242" s="130">
        <v>2242</v>
      </c>
    </row>
    <row r="2243" spans="34:35">
      <c r="AH2243" s="130">
        <f t="shared" ca="1" si="41"/>
        <v>0</v>
      </c>
      <c r="AI2243" s="130">
        <v>2243</v>
      </c>
    </row>
    <row r="2244" spans="34:35">
      <c r="AH2244" s="130">
        <f t="shared" ca="1" si="41"/>
        <v>0</v>
      </c>
      <c r="AI2244" s="130">
        <v>2244</v>
      </c>
    </row>
    <row r="2245" spans="34:35">
      <c r="AH2245" s="130">
        <f t="shared" ca="1" si="41"/>
        <v>0</v>
      </c>
      <c r="AI2245" s="130">
        <v>2245</v>
      </c>
    </row>
    <row r="2246" spans="34:35">
      <c r="AH2246" s="130">
        <f t="shared" ref="AH2246:AH2309" ca="1" si="42">INDIRECT("'"&amp;$AD$7&amp;"'!"&amp;"B"&amp;ROW(B2246))</f>
        <v>0</v>
      </c>
      <c r="AI2246" s="130">
        <v>2246</v>
      </c>
    </row>
    <row r="2247" spans="34:35">
      <c r="AH2247" s="130">
        <f t="shared" ca="1" si="42"/>
        <v>0</v>
      </c>
      <c r="AI2247" s="130">
        <v>2247</v>
      </c>
    </row>
    <row r="2248" spans="34:35">
      <c r="AH2248" s="130">
        <f t="shared" ca="1" si="42"/>
        <v>0</v>
      </c>
      <c r="AI2248" s="130">
        <v>2248</v>
      </c>
    </row>
    <row r="2249" spans="34:35">
      <c r="AH2249" s="130">
        <f t="shared" ca="1" si="42"/>
        <v>0</v>
      </c>
      <c r="AI2249" s="130">
        <v>2249</v>
      </c>
    </row>
    <row r="2250" spans="34:35">
      <c r="AH2250" s="130">
        <f t="shared" ca="1" si="42"/>
        <v>0</v>
      </c>
      <c r="AI2250" s="130">
        <v>2250</v>
      </c>
    </row>
    <row r="2251" spans="34:35">
      <c r="AH2251" s="130">
        <f t="shared" ca="1" si="42"/>
        <v>0</v>
      </c>
      <c r="AI2251" s="130">
        <v>2251</v>
      </c>
    </row>
    <row r="2252" spans="34:35">
      <c r="AH2252" s="130">
        <f t="shared" ca="1" si="42"/>
        <v>0</v>
      </c>
      <c r="AI2252" s="130">
        <v>2252</v>
      </c>
    </row>
    <row r="2253" spans="34:35">
      <c r="AH2253" s="130">
        <f t="shared" ca="1" si="42"/>
        <v>0</v>
      </c>
      <c r="AI2253" s="130">
        <v>2253</v>
      </c>
    </row>
    <row r="2254" spans="34:35">
      <c r="AH2254" s="130">
        <f t="shared" ca="1" si="42"/>
        <v>0</v>
      </c>
      <c r="AI2254" s="130">
        <v>2254</v>
      </c>
    </row>
    <row r="2255" spans="34:35">
      <c r="AH2255" s="130">
        <f t="shared" ca="1" si="42"/>
        <v>0</v>
      </c>
      <c r="AI2255" s="130">
        <v>2255</v>
      </c>
    </row>
    <row r="2256" spans="34:35">
      <c r="AH2256" s="130">
        <f t="shared" ca="1" si="42"/>
        <v>0</v>
      </c>
      <c r="AI2256" s="130">
        <v>2256</v>
      </c>
    </row>
    <row r="2257" spans="34:35">
      <c r="AH2257" s="130">
        <f t="shared" ca="1" si="42"/>
        <v>0</v>
      </c>
      <c r="AI2257" s="130">
        <v>2257</v>
      </c>
    </row>
    <row r="2258" spans="34:35">
      <c r="AH2258" s="130">
        <f t="shared" ca="1" si="42"/>
        <v>0</v>
      </c>
      <c r="AI2258" s="130">
        <v>2258</v>
      </c>
    </row>
    <row r="2259" spans="34:35">
      <c r="AH2259" s="130">
        <f t="shared" ca="1" si="42"/>
        <v>0</v>
      </c>
      <c r="AI2259" s="130">
        <v>2259</v>
      </c>
    </row>
    <row r="2260" spans="34:35">
      <c r="AH2260" s="130">
        <f t="shared" ca="1" si="42"/>
        <v>0</v>
      </c>
      <c r="AI2260" s="130">
        <v>2260</v>
      </c>
    </row>
    <row r="2261" spans="34:35">
      <c r="AH2261" s="130">
        <f t="shared" ca="1" si="42"/>
        <v>0</v>
      </c>
      <c r="AI2261" s="130">
        <v>2261</v>
      </c>
    </row>
    <row r="2262" spans="34:35">
      <c r="AH2262" s="130">
        <f t="shared" ca="1" si="42"/>
        <v>0</v>
      </c>
      <c r="AI2262" s="130">
        <v>2262</v>
      </c>
    </row>
    <row r="2263" spans="34:35">
      <c r="AH2263" s="130">
        <f t="shared" ca="1" si="42"/>
        <v>0</v>
      </c>
      <c r="AI2263" s="130">
        <v>2263</v>
      </c>
    </row>
    <row r="2264" spans="34:35">
      <c r="AH2264" s="130">
        <f t="shared" ca="1" si="42"/>
        <v>0</v>
      </c>
      <c r="AI2264" s="130">
        <v>2264</v>
      </c>
    </row>
    <row r="2265" spans="34:35">
      <c r="AH2265" s="130">
        <f t="shared" ca="1" si="42"/>
        <v>0</v>
      </c>
      <c r="AI2265" s="130">
        <v>2265</v>
      </c>
    </row>
    <row r="2266" spans="34:35">
      <c r="AH2266" s="130">
        <f t="shared" ca="1" si="42"/>
        <v>0</v>
      </c>
      <c r="AI2266" s="130">
        <v>2266</v>
      </c>
    </row>
    <row r="2267" spans="34:35">
      <c r="AH2267" s="130">
        <f t="shared" ca="1" si="42"/>
        <v>0</v>
      </c>
      <c r="AI2267" s="130">
        <v>2267</v>
      </c>
    </row>
    <row r="2268" spans="34:35">
      <c r="AH2268" s="130">
        <f t="shared" ca="1" si="42"/>
        <v>0</v>
      </c>
      <c r="AI2268" s="130">
        <v>2268</v>
      </c>
    </row>
    <row r="2269" spans="34:35">
      <c r="AH2269" s="130">
        <f t="shared" ca="1" si="42"/>
        <v>0</v>
      </c>
      <c r="AI2269" s="130">
        <v>2269</v>
      </c>
    </row>
    <row r="2270" spans="34:35">
      <c r="AH2270" s="130">
        <f t="shared" ca="1" si="42"/>
        <v>0</v>
      </c>
      <c r="AI2270" s="130">
        <v>2270</v>
      </c>
    </row>
    <row r="2271" spans="34:35">
      <c r="AH2271" s="130">
        <f t="shared" ca="1" si="42"/>
        <v>0</v>
      </c>
      <c r="AI2271" s="130">
        <v>2271</v>
      </c>
    </row>
    <row r="2272" spans="34:35">
      <c r="AH2272" s="130">
        <f t="shared" ca="1" si="42"/>
        <v>0</v>
      </c>
      <c r="AI2272" s="130">
        <v>2272</v>
      </c>
    </row>
    <row r="2273" spans="34:35">
      <c r="AH2273" s="130">
        <f t="shared" ca="1" si="42"/>
        <v>0</v>
      </c>
      <c r="AI2273" s="130">
        <v>2273</v>
      </c>
    </row>
    <row r="2274" spans="34:35">
      <c r="AH2274" s="130">
        <f t="shared" ca="1" si="42"/>
        <v>0</v>
      </c>
      <c r="AI2274" s="130">
        <v>2274</v>
      </c>
    </row>
    <row r="2275" spans="34:35">
      <c r="AH2275" s="130">
        <f t="shared" ca="1" si="42"/>
        <v>0</v>
      </c>
      <c r="AI2275" s="130">
        <v>2275</v>
      </c>
    </row>
    <row r="2276" spans="34:35">
      <c r="AH2276" s="130">
        <f t="shared" ca="1" si="42"/>
        <v>0</v>
      </c>
      <c r="AI2276" s="130">
        <v>2276</v>
      </c>
    </row>
    <row r="2277" spans="34:35">
      <c r="AH2277" s="130">
        <f t="shared" ca="1" si="42"/>
        <v>0</v>
      </c>
      <c r="AI2277" s="130">
        <v>2277</v>
      </c>
    </row>
    <row r="2278" spans="34:35">
      <c r="AH2278" s="130">
        <f t="shared" ca="1" si="42"/>
        <v>0</v>
      </c>
      <c r="AI2278" s="130">
        <v>2278</v>
      </c>
    </row>
    <row r="2279" spans="34:35">
      <c r="AH2279" s="130">
        <f t="shared" ca="1" si="42"/>
        <v>0</v>
      </c>
      <c r="AI2279" s="130">
        <v>2279</v>
      </c>
    </row>
    <row r="2280" spans="34:35">
      <c r="AH2280" s="130">
        <f t="shared" ca="1" si="42"/>
        <v>0</v>
      </c>
      <c r="AI2280" s="130">
        <v>2280</v>
      </c>
    </row>
    <row r="2281" spans="34:35">
      <c r="AH2281" s="130">
        <f t="shared" ca="1" si="42"/>
        <v>0</v>
      </c>
      <c r="AI2281" s="130">
        <v>2281</v>
      </c>
    </row>
    <row r="2282" spans="34:35">
      <c r="AH2282" s="130">
        <f t="shared" ca="1" si="42"/>
        <v>0</v>
      </c>
      <c r="AI2282" s="130">
        <v>2282</v>
      </c>
    </row>
    <row r="2283" spans="34:35">
      <c r="AH2283" s="130">
        <f t="shared" ca="1" si="42"/>
        <v>0</v>
      </c>
      <c r="AI2283" s="130">
        <v>2283</v>
      </c>
    </row>
    <row r="2284" spans="34:35">
      <c r="AH2284" s="130">
        <f t="shared" ca="1" si="42"/>
        <v>0</v>
      </c>
      <c r="AI2284" s="130">
        <v>2284</v>
      </c>
    </row>
    <row r="2285" spans="34:35">
      <c r="AH2285" s="130">
        <f t="shared" ca="1" si="42"/>
        <v>0</v>
      </c>
      <c r="AI2285" s="130">
        <v>2285</v>
      </c>
    </row>
    <row r="2286" spans="34:35">
      <c r="AH2286" s="130">
        <f t="shared" ca="1" si="42"/>
        <v>0</v>
      </c>
      <c r="AI2286" s="130">
        <v>2286</v>
      </c>
    </row>
    <row r="2287" spans="34:35">
      <c r="AH2287" s="130">
        <f t="shared" ca="1" si="42"/>
        <v>0</v>
      </c>
      <c r="AI2287" s="130">
        <v>2287</v>
      </c>
    </row>
    <row r="2288" spans="34:35">
      <c r="AH2288" s="130">
        <f t="shared" ca="1" si="42"/>
        <v>0</v>
      </c>
      <c r="AI2288" s="130">
        <v>2288</v>
      </c>
    </row>
    <row r="2289" spans="34:35">
      <c r="AH2289" s="130">
        <f t="shared" ca="1" si="42"/>
        <v>0</v>
      </c>
      <c r="AI2289" s="130">
        <v>2289</v>
      </c>
    </row>
    <row r="2290" spans="34:35">
      <c r="AH2290" s="130">
        <f t="shared" ca="1" si="42"/>
        <v>0</v>
      </c>
      <c r="AI2290" s="130">
        <v>2290</v>
      </c>
    </row>
    <row r="2291" spans="34:35">
      <c r="AH2291" s="130">
        <f t="shared" ca="1" si="42"/>
        <v>0</v>
      </c>
      <c r="AI2291" s="130">
        <v>2291</v>
      </c>
    </row>
    <row r="2292" spans="34:35">
      <c r="AH2292" s="130">
        <f t="shared" ca="1" si="42"/>
        <v>0</v>
      </c>
      <c r="AI2292" s="130">
        <v>2292</v>
      </c>
    </row>
    <row r="2293" spans="34:35">
      <c r="AH2293" s="130">
        <f t="shared" ca="1" si="42"/>
        <v>0</v>
      </c>
      <c r="AI2293" s="130">
        <v>2293</v>
      </c>
    </row>
    <row r="2294" spans="34:35">
      <c r="AH2294" s="130">
        <f t="shared" ca="1" si="42"/>
        <v>0</v>
      </c>
      <c r="AI2294" s="130">
        <v>2294</v>
      </c>
    </row>
    <row r="2295" spans="34:35">
      <c r="AH2295" s="130">
        <f t="shared" ca="1" si="42"/>
        <v>0</v>
      </c>
      <c r="AI2295" s="130">
        <v>2295</v>
      </c>
    </row>
    <row r="2296" spans="34:35">
      <c r="AH2296" s="130">
        <f t="shared" ca="1" si="42"/>
        <v>0</v>
      </c>
      <c r="AI2296" s="130">
        <v>2296</v>
      </c>
    </row>
    <row r="2297" spans="34:35">
      <c r="AH2297" s="130">
        <f t="shared" ca="1" si="42"/>
        <v>0</v>
      </c>
      <c r="AI2297" s="130">
        <v>2297</v>
      </c>
    </row>
    <row r="2298" spans="34:35">
      <c r="AH2298" s="130">
        <f t="shared" ca="1" si="42"/>
        <v>0</v>
      </c>
      <c r="AI2298" s="130">
        <v>2298</v>
      </c>
    </row>
    <row r="2299" spans="34:35">
      <c r="AH2299" s="130">
        <f t="shared" ca="1" si="42"/>
        <v>0</v>
      </c>
      <c r="AI2299" s="130">
        <v>2299</v>
      </c>
    </row>
    <row r="2300" spans="34:35">
      <c r="AH2300" s="130">
        <f t="shared" ca="1" si="42"/>
        <v>0</v>
      </c>
      <c r="AI2300" s="130">
        <v>2300</v>
      </c>
    </row>
    <row r="2301" spans="34:35">
      <c r="AH2301" s="130">
        <f t="shared" ca="1" si="42"/>
        <v>0</v>
      </c>
      <c r="AI2301" s="130">
        <v>2301</v>
      </c>
    </row>
    <row r="2302" spans="34:35">
      <c r="AH2302" s="130">
        <f t="shared" ca="1" si="42"/>
        <v>0</v>
      </c>
      <c r="AI2302" s="130">
        <v>2302</v>
      </c>
    </row>
    <row r="2303" spans="34:35">
      <c r="AH2303" s="130">
        <f t="shared" ca="1" si="42"/>
        <v>0</v>
      </c>
      <c r="AI2303" s="130">
        <v>2303</v>
      </c>
    </row>
    <row r="2304" spans="34:35">
      <c r="AH2304" s="130">
        <f t="shared" ca="1" si="42"/>
        <v>0</v>
      </c>
      <c r="AI2304" s="130">
        <v>2304</v>
      </c>
    </row>
    <row r="2305" spans="34:35">
      <c r="AH2305" s="130">
        <f t="shared" ca="1" si="42"/>
        <v>0</v>
      </c>
      <c r="AI2305" s="130">
        <v>2305</v>
      </c>
    </row>
    <row r="2306" spans="34:35">
      <c r="AH2306" s="130">
        <f t="shared" ca="1" si="42"/>
        <v>0</v>
      </c>
      <c r="AI2306" s="130">
        <v>2306</v>
      </c>
    </row>
    <row r="2307" spans="34:35">
      <c r="AH2307" s="130">
        <f t="shared" ca="1" si="42"/>
        <v>0</v>
      </c>
      <c r="AI2307" s="130">
        <v>2307</v>
      </c>
    </row>
    <row r="2308" spans="34:35">
      <c r="AH2308" s="130">
        <f t="shared" ca="1" si="42"/>
        <v>0</v>
      </c>
      <c r="AI2308" s="130">
        <v>2308</v>
      </c>
    </row>
    <row r="2309" spans="34:35">
      <c r="AH2309" s="130">
        <f t="shared" ca="1" si="42"/>
        <v>0</v>
      </c>
      <c r="AI2309" s="130">
        <v>2309</v>
      </c>
    </row>
    <row r="2310" spans="34:35">
      <c r="AH2310" s="130">
        <f t="shared" ref="AH2310:AH2373" ca="1" si="43">INDIRECT("'"&amp;$AD$7&amp;"'!"&amp;"B"&amp;ROW(B2310))</f>
        <v>0</v>
      </c>
      <c r="AI2310" s="130">
        <v>2310</v>
      </c>
    </row>
    <row r="2311" spans="34:35">
      <c r="AH2311" s="130">
        <f t="shared" ca="1" si="43"/>
        <v>0</v>
      </c>
      <c r="AI2311" s="130">
        <v>2311</v>
      </c>
    </row>
    <row r="2312" spans="34:35">
      <c r="AH2312" s="130">
        <f t="shared" ca="1" si="43"/>
        <v>0</v>
      </c>
      <c r="AI2312" s="130">
        <v>2312</v>
      </c>
    </row>
    <row r="2313" spans="34:35">
      <c r="AH2313" s="130">
        <f t="shared" ca="1" si="43"/>
        <v>0</v>
      </c>
      <c r="AI2313" s="130">
        <v>2313</v>
      </c>
    </row>
    <row r="2314" spans="34:35">
      <c r="AH2314" s="130">
        <f t="shared" ca="1" si="43"/>
        <v>0</v>
      </c>
      <c r="AI2314" s="130">
        <v>2314</v>
      </c>
    </row>
    <row r="2315" spans="34:35">
      <c r="AH2315" s="130">
        <f t="shared" ca="1" si="43"/>
        <v>0</v>
      </c>
      <c r="AI2315" s="130">
        <v>2315</v>
      </c>
    </row>
    <row r="2316" spans="34:35">
      <c r="AH2316" s="130">
        <f t="shared" ca="1" si="43"/>
        <v>0</v>
      </c>
      <c r="AI2316" s="130">
        <v>2316</v>
      </c>
    </row>
    <row r="2317" spans="34:35">
      <c r="AH2317" s="130">
        <f t="shared" ca="1" si="43"/>
        <v>0</v>
      </c>
      <c r="AI2317" s="130">
        <v>2317</v>
      </c>
    </row>
    <row r="2318" spans="34:35">
      <c r="AH2318" s="130">
        <f t="shared" ca="1" si="43"/>
        <v>0</v>
      </c>
      <c r="AI2318" s="130">
        <v>2318</v>
      </c>
    </row>
    <row r="2319" spans="34:35">
      <c r="AH2319" s="130">
        <f t="shared" ca="1" si="43"/>
        <v>0</v>
      </c>
      <c r="AI2319" s="130">
        <v>2319</v>
      </c>
    </row>
    <row r="2320" spans="34:35">
      <c r="AH2320" s="130">
        <f t="shared" ca="1" si="43"/>
        <v>0</v>
      </c>
      <c r="AI2320" s="130">
        <v>2320</v>
      </c>
    </row>
    <row r="2321" spans="34:35">
      <c r="AH2321" s="130">
        <f t="shared" ca="1" si="43"/>
        <v>0</v>
      </c>
      <c r="AI2321" s="130">
        <v>2321</v>
      </c>
    </row>
    <row r="2322" spans="34:35">
      <c r="AH2322" s="130">
        <f t="shared" ca="1" si="43"/>
        <v>0</v>
      </c>
      <c r="AI2322" s="130">
        <v>2322</v>
      </c>
    </row>
    <row r="2323" spans="34:35">
      <c r="AH2323" s="130">
        <f t="shared" ca="1" si="43"/>
        <v>0</v>
      </c>
      <c r="AI2323" s="130">
        <v>2323</v>
      </c>
    </row>
    <row r="2324" spans="34:35">
      <c r="AH2324" s="130">
        <f t="shared" ca="1" si="43"/>
        <v>0</v>
      </c>
      <c r="AI2324" s="130">
        <v>2324</v>
      </c>
    </row>
    <row r="2325" spans="34:35">
      <c r="AH2325" s="130">
        <f t="shared" ca="1" si="43"/>
        <v>0</v>
      </c>
      <c r="AI2325" s="130">
        <v>2325</v>
      </c>
    </row>
    <row r="2326" spans="34:35">
      <c r="AH2326" s="130">
        <f t="shared" ca="1" si="43"/>
        <v>0</v>
      </c>
      <c r="AI2326" s="130">
        <v>2326</v>
      </c>
    </row>
    <row r="2327" spans="34:35">
      <c r="AH2327" s="130">
        <f t="shared" ca="1" si="43"/>
        <v>0</v>
      </c>
      <c r="AI2327" s="130">
        <v>2327</v>
      </c>
    </row>
    <row r="2328" spans="34:35">
      <c r="AH2328" s="130">
        <f t="shared" ca="1" si="43"/>
        <v>0</v>
      </c>
      <c r="AI2328" s="130">
        <v>2328</v>
      </c>
    </row>
    <row r="2329" spans="34:35">
      <c r="AH2329" s="130">
        <f t="shared" ca="1" si="43"/>
        <v>0</v>
      </c>
      <c r="AI2329" s="130">
        <v>2329</v>
      </c>
    </row>
    <row r="2330" spans="34:35">
      <c r="AH2330" s="130">
        <f t="shared" ca="1" si="43"/>
        <v>0</v>
      </c>
      <c r="AI2330" s="130">
        <v>2330</v>
      </c>
    </row>
    <row r="2331" spans="34:35">
      <c r="AH2331" s="130">
        <f t="shared" ca="1" si="43"/>
        <v>0</v>
      </c>
      <c r="AI2331" s="130">
        <v>2331</v>
      </c>
    </row>
    <row r="2332" spans="34:35">
      <c r="AH2332" s="130">
        <f t="shared" ca="1" si="43"/>
        <v>0</v>
      </c>
      <c r="AI2332" s="130">
        <v>2332</v>
      </c>
    </row>
    <row r="2333" spans="34:35">
      <c r="AH2333" s="130">
        <f t="shared" ca="1" si="43"/>
        <v>0</v>
      </c>
      <c r="AI2333" s="130">
        <v>2333</v>
      </c>
    </row>
    <row r="2334" spans="34:35">
      <c r="AH2334" s="130">
        <f t="shared" ca="1" si="43"/>
        <v>0</v>
      </c>
      <c r="AI2334" s="130">
        <v>2334</v>
      </c>
    </row>
    <row r="2335" spans="34:35">
      <c r="AH2335" s="130">
        <f t="shared" ca="1" si="43"/>
        <v>0</v>
      </c>
      <c r="AI2335" s="130">
        <v>2335</v>
      </c>
    </row>
    <row r="2336" spans="34:35">
      <c r="AH2336" s="130">
        <f t="shared" ca="1" si="43"/>
        <v>0</v>
      </c>
      <c r="AI2336" s="130">
        <v>2336</v>
      </c>
    </row>
    <row r="2337" spans="34:35">
      <c r="AH2337" s="130">
        <f t="shared" ca="1" si="43"/>
        <v>0</v>
      </c>
      <c r="AI2337" s="130">
        <v>2337</v>
      </c>
    </row>
    <row r="2338" spans="34:35">
      <c r="AH2338" s="130">
        <f t="shared" ca="1" si="43"/>
        <v>0</v>
      </c>
      <c r="AI2338" s="130">
        <v>2338</v>
      </c>
    </row>
    <row r="2339" spans="34:35">
      <c r="AH2339" s="130">
        <f t="shared" ca="1" si="43"/>
        <v>0</v>
      </c>
      <c r="AI2339" s="130">
        <v>2339</v>
      </c>
    </row>
    <row r="2340" spans="34:35">
      <c r="AH2340" s="130">
        <f t="shared" ca="1" si="43"/>
        <v>0</v>
      </c>
      <c r="AI2340" s="130">
        <v>2340</v>
      </c>
    </row>
    <row r="2341" spans="34:35">
      <c r="AH2341" s="130">
        <f t="shared" ca="1" si="43"/>
        <v>0</v>
      </c>
      <c r="AI2341" s="130">
        <v>2341</v>
      </c>
    </row>
    <row r="2342" spans="34:35">
      <c r="AH2342" s="130">
        <f t="shared" ca="1" si="43"/>
        <v>0</v>
      </c>
      <c r="AI2342" s="130">
        <v>2342</v>
      </c>
    </row>
    <row r="2343" spans="34:35">
      <c r="AH2343" s="130">
        <f t="shared" ca="1" si="43"/>
        <v>0</v>
      </c>
      <c r="AI2343" s="130">
        <v>2343</v>
      </c>
    </row>
    <row r="2344" spans="34:35">
      <c r="AH2344" s="130">
        <f t="shared" ca="1" si="43"/>
        <v>0</v>
      </c>
      <c r="AI2344" s="130">
        <v>2344</v>
      </c>
    </row>
    <row r="2345" spans="34:35">
      <c r="AH2345" s="130">
        <f t="shared" ca="1" si="43"/>
        <v>0</v>
      </c>
      <c r="AI2345" s="130">
        <v>2345</v>
      </c>
    </row>
    <row r="2346" spans="34:35">
      <c r="AH2346" s="130">
        <f t="shared" ca="1" si="43"/>
        <v>0</v>
      </c>
      <c r="AI2346" s="130">
        <v>2346</v>
      </c>
    </row>
    <row r="2347" spans="34:35">
      <c r="AH2347" s="130">
        <f t="shared" ca="1" si="43"/>
        <v>0</v>
      </c>
      <c r="AI2347" s="130">
        <v>2347</v>
      </c>
    </row>
    <row r="2348" spans="34:35">
      <c r="AH2348" s="130">
        <f t="shared" ca="1" si="43"/>
        <v>0</v>
      </c>
      <c r="AI2348" s="130">
        <v>2348</v>
      </c>
    </row>
    <row r="2349" spans="34:35">
      <c r="AH2349" s="130">
        <f t="shared" ca="1" si="43"/>
        <v>0</v>
      </c>
      <c r="AI2349" s="130">
        <v>2349</v>
      </c>
    </row>
    <row r="2350" spans="34:35">
      <c r="AH2350" s="130">
        <f t="shared" ca="1" si="43"/>
        <v>0</v>
      </c>
      <c r="AI2350" s="130">
        <v>2350</v>
      </c>
    </row>
    <row r="2351" spans="34:35">
      <c r="AH2351" s="130">
        <f t="shared" ca="1" si="43"/>
        <v>0</v>
      </c>
      <c r="AI2351" s="130">
        <v>2351</v>
      </c>
    </row>
    <row r="2352" spans="34:35">
      <c r="AH2352" s="130">
        <f t="shared" ca="1" si="43"/>
        <v>0</v>
      </c>
      <c r="AI2352" s="130">
        <v>2352</v>
      </c>
    </row>
    <row r="2353" spans="34:35">
      <c r="AH2353" s="130">
        <f t="shared" ca="1" si="43"/>
        <v>0</v>
      </c>
      <c r="AI2353" s="130">
        <v>2353</v>
      </c>
    </row>
    <row r="2354" spans="34:35">
      <c r="AH2354" s="130">
        <f t="shared" ca="1" si="43"/>
        <v>0</v>
      </c>
      <c r="AI2354" s="130">
        <v>2354</v>
      </c>
    </row>
    <row r="2355" spans="34:35">
      <c r="AH2355" s="130">
        <f t="shared" ca="1" si="43"/>
        <v>0</v>
      </c>
      <c r="AI2355" s="130">
        <v>2355</v>
      </c>
    </row>
    <row r="2356" spans="34:35">
      <c r="AH2356" s="130">
        <f t="shared" ca="1" si="43"/>
        <v>0</v>
      </c>
      <c r="AI2356" s="130">
        <v>2356</v>
      </c>
    </row>
    <row r="2357" spans="34:35">
      <c r="AH2357" s="130">
        <f t="shared" ca="1" si="43"/>
        <v>0</v>
      </c>
      <c r="AI2357" s="130">
        <v>2357</v>
      </c>
    </row>
    <row r="2358" spans="34:35">
      <c r="AH2358" s="130">
        <f t="shared" ca="1" si="43"/>
        <v>0</v>
      </c>
      <c r="AI2358" s="130">
        <v>2358</v>
      </c>
    </row>
    <row r="2359" spans="34:35">
      <c r="AH2359" s="130">
        <f t="shared" ca="1" si="43"/>
        <v>0</v>
      </c>
      <c r="AI2359" s="130">
        <v>2359</v>
      </c>
    </row>
    <row r="2360" spans="34:35">
      <c r="AH2360" s="130">
        <f t="shared" ca="1" si="43"/>
        <v>0</v>
      </c>
      <c r="AI2360" s="130">
        <v>2360</v>
      </c>
    </row>
    <row r="2361" spans="34:35">
      <c r="AH2361" s="130">
        <f t="shared" ca="1" si="43"/>
        <v>0</v>
      </c>
      <c r="AI2361" s="130">
        <v>2361</v>
      </c>
    </row>
    <row r="2362" spans="34:35">
      <c r="AH2362" s="130">
        <f t="shared" ca="1" si="43"/>
        <v>0</v>
      </c>
      <c r="AI2362" s="130">
        <v>2362</v>
      </c>
    </row>
    <row r="2363" spans="34:35">
      <c r="AH2363" s="130">
        <f t="shared" ca="1" si="43"/>
        <v>0</v>
      </c>
      <c r="AI2363" s="130">
        <v>2363</v>
      </c>
    </row>
    <row r="2364" spans="34:35">
      <c r="AH2364" s="130">
        <f t="shared" ca="1" si="43"/>
        <v>0</v>
      </c>
      <c r="AI2364" s="130">
        <v>2364</v>
      </c>
    </row>
    <row r="2365" spans="34:35">
      <c r="AH2365" s="130">
        <f t="shared" ca="1" si="43"/>
        <v>0</v>
      </c>
      <c r="AI2365" s="130">
        <v>2365</v>
      </c>
    </row>
    <row r="2366" spans="34:35">
      <c r="AH2366" s="130">
        <f t="shared" ca="1" si="43"/>
        <v>0</v>
      </c>
      <c r="AI2366" s="130">
        <v>2366</v>
      </c>
    </row>
    <row r="2367" spans="34:35">
      <c r="AH2367" s="130">
        <f t="shared" ca="1" si="43"/>
        <v>0</v>
      </c>
      <c r="AI2367" s="130">
        <v>2367</v>
      </c>
    </row>
    <row r="2368" spans="34:35">
      <c r="AH2368" s="130">
        <f t="shared" ca="1" si="43"/>
        <v>0</v>
      </c>
      <c r="AI2368" s="130">
        <v>2368</v>
      </c>
    </row>
    <row r="2369" spans="34:35">
      <c r="AH2369" s="130">
        <f t="shared" ca="1" si="43"/>
        <v>0</v>
      </c>
      <c r="AI2369" s="130">
        <v>2369</v>
      </c>
    </row>
    <row r="2370" spans="34:35">
      <c r="AH2370" s="130">
        <f t="shared" ca="1" si="43"/>
        <v>0</v>
      </c>
      <c r="AI2370" s="130">
        <v>2370</v>
      </c>
    </row>
    <row r="2371" spans="34:35">
      <c r="AH2371" s="130">
        <f t="shared" ca="1" si="43"/>
        <v>0</v>
      </c>
      <c r="AI2371" s="130">
        <v>2371</v>
      </c>
    </row>
    <row r="2372" spans="34:35">
      <c r="AH2372" s="130">
        <f t="shared" ca="1" si="43"/>
        <v>0</v>
      </c>
      <c r="AI2372" s="130">
        <v>2372</v>
      </c>
    </row>
    <row r="2373" spans="34:35">
      <c r="AH2373" s="130">
        <f t="shared" ca="1" si="43"/>
        <v>0</v>
      </c>
      <c r="AI2373" s="130">
        <v>2373</v>
      </c>
    </row>
    <row r="2374" spans="34:35">
      <c r="AH2374" s="130">
        <f t="shared" ref="AH2374:AH2400" ca="1" si="44">INDIRECT("'"&amp;$AD$7&amp;"'!"&amp;"B"&amp;ROW(B2374))</f>
        <v>0</v>
      </c>
      <c r="AI2374" s="130">
        <v>2374</v>
      </c>
    </row>
    <row r="2375" spans="34:35">
      <c r="AH2375" s="130">
        <f t="shared" ca="1" si="44"/>
        <v>0</v>
      </c>
      <c r="AI2375" s="130">
        <v>2375</v>
      </c>
    </row>
    <row r="2376" spans="34:35">
      <c r="AH2376" s="130">
        <f t="shared" ca="1" si="44"/>
        <v>0</v>
      </c>
      <c r="AI2376" s="130">
        <v>2376</v>
      </c>
    </row>
    <row r="2377" spans="34:35">
      <c r="AH2377" s="130">
        <f t="shared" ca="1" si="44"/>
        <v>0</v>
      </c>
      <c r="AI2377" s="130">
        <v>2377</v>
      </c>
    </row>
    <row r="2378" spans="34:35">
      <c r="AH2378" s="130">
        <f t="shared" ca="1" si="44"/>
        <v>0</v>
      </c>
      <c r="AI2378" s="130">
        <v>2378</v>
      </c>
    </row>
    <row r="2379" spans="34:35">
      <c r="AH2379" s="130">
        <f t="shared" ca="1" si="44"/>
        <v>0</v>
      </c>
      <c r="AI2379" s="130">
        <v>2379</v>
      </c>
    </row>
    <row r="2380" spans="34:35">
      <c r="AH2380" s="130">
        <f t="shared" ca="1" si="44"/>
        <v>0</v>
      </c>
      <c r="AI2380" s="130">
        <v>2380</v>
      </c>
    </row>
    <row r="2381" spans="34:35">
      <c r="AH2381" s="130">
        <f t="shared" ca="1" si="44"/>
        <v>0</v>
      </c>
      <c r="AI2381" s="130">
        <v>2381</v>
      </c>
    </row>
    <row r="2382" spans="34:35">
      <c r="AH2382" s="130">
        <f t="shared" ca="1" si="44"/>
        <v>0</v>
      </c>
      <c r="AI2382" s="130">
        <v>2382</v>
      </c>
    </row>
    <row r="2383" spans="34:35">
      <c r="AH2383" s="130">
        <f t="shared" ca="1" si="44"/>
        <v>0</v>
      </c>
      <c r="AI2383" s="130">
        <v>2383</v>
      </c>
    </row>
    <row r="2384" spans="34:35">
      <c r="AH2384" s="130">
        <f t="shared" ca="1" si="44"/>
        <v>0</v>
      </c>
      <c r="AI2384" s="130">
        <v>2384</v>
      </c>
    </row>
    <row r="2385" spans="34:35">
      <c r="AH2385" s="130">
        <f t="shared" ca="1" si="44"/>
        <v>0</v>
      </c>
      <c r="AI2385" s="130">
        <v>2385</v>
      </c>
    </row>
    <row r="2386" spans="34:35">
      <c r="AH2386" s="130">
        <f t="shared" ca="1" si="44"/>
        <v>0</v>
      </c>
      <c r="AI2386" s="130">
        <v>2386</v>
      </c>
    </row>
    <row r="2387" spans="34:35">
      <c r="AH2387" s="130">
        <f t="shared" ca="1" si="44"/>
        <v>0</v>
      </c>
      <c r="AI2387" s="130">
        <v>2387</v>
      </c>
    </row>
    <row r="2388" spans="34:35">
      <c r="AH2388" s="130">
        <f t="shared" ca="1" si="44"/>
        <v>0</v>
      </c>
      <c r="AI2388" s="130">
        <v>2388</v>
      </c>
    </row>
    <row r="2389" spans="34:35">
      <c r="AH2389" s="130">
        <f t="shared" ca="1" si="44"/>
        <v>0</v>
      </c>
      <c r="AI2389" s="130">
        <v>2389</v>
      </c>
    </row>
    <row r="2390" spans="34:35">
      <c r="AH2390" s="130">
        <f t="shared" ca="1" si="44"/>
        <v>0</v>
      </c>
      <c r="AI2390" s="130">
        <v>2390</v>
      </c>
    </row>
    <row r="2391" spans="34:35">
      <c r="AH2391" s="130">
        <f t="shared" ca="1" si="44"/>
        <v>0</v>
      </c>
      <c r="AI2391" s="130">
        <v>2391</v>
      </c>
    </row>
    <row r="2392" spans="34:35">
      <c r="AH2392" s="130">
        <f t="shared" ca="1" si="44"/>
        <v>0</v>
      </c>
      <c r="AI2392" s="130">
        <v>2392</v>
      </c>
    </row>
    <row r="2393" spans="34:35">
      <c r="AH2393" s="130">
        <f t="shared" ca="1" si="44"/>
        <v>0</v>
      </c>
      <c r="AI2393" s="130">
        <v>2393</v>
      </c>
    </row>
    <row r="2394" spans="34:35">
      <c r="AH2394" s="130">
        <f t="shared" ca="1" si="44"/>
        <v>0</v>
      </c>
      <c r="AI2394" s="130">
        <v>2394</v>
      </c>
    </row>
    <row r="2395" spans="34:35">
      <c r="AH2395" s="130">
        <f t="shared" ca="1" si="44"/>
        <v>0</v>
      </c>
      <c r="AI2395" s="130">
        <v>2395</v>
      </c>
    </row>
    <row r="2396" spans="34:35">
      <c r="AH2396" s="130">
        <f t="shared" ca="1" si="44"/>
        <v>0</v>
      </c>
      <c r="AI2396" s="130">
        <v>2396</v>
      </c>
    </row>
    <row r="2397" spans="34:35">
      <c r="AH2397" s="130">
        <f t="shared" ca="1" si="44"/>
        <v>0</v>
      </c>
      <c r="AI2397" s="130">
        <v>2397</v>
      </c>
    </row>
    <row r="2398" spans="34:35">
      <c r="AH2398" s="130">
        <f t="shared" ca="1" si="44"/>
        <v>0</v>
      </c>
      <c r="AI2398" s="130">
        <v>2398</v>
      </c>
    </row>
    <row r="2399" spans="34:35">
      <c r="AH2399" s="130">
        <f t="shared" ca="1" si="44"/>
        <v>0</v>
      </c>
      <c r="AI2399" s="130">
        <v>2399</v>
      </c>
    </row>
    <row r="2400" spans="34:35">
      <c r="AH2400" s="130">
        <f t="shared" ca="1" si="44"/>
        <v>0</v>
      </c>
      <c r="AI2400" s="130">
        <v>2400</v>
      </c>
    </row>
    <row r="2401" spans="34:35">
      <c r="AH2401" s="132"/>
      <c r="AI2401" s="132"/>
    </row>
    <row r="2402" spans="34:35">
      <c r="AH2402" s="132"/>
      <c r="AI2402" s="132"/>
    </row>
    <row r="2403" spans="34:35">
      <c r="AH2403" s="132"/>
      <c r="AI2403" s="132"/>
    </row>
    <row r="2404" spans="34:35">
      <c r="AH2404" s="132"/>
      <c r="AI2404" s="132"/>
    </row>
    <row r="2405" spans="34:35">
      <c r="AH2405" s="132"/>
      <c r="AI2405" s="132"/>
    </row>
    <row r="2406" spans="34:35">
      <c r="AH2406" s="132"/>
      <c r="AI2406" s="132"/>
    </row>
    <row r="2407" spans="34:35">
      <c r="AH2407" s="132"/>
      <c r="AI2407" s="132"/>
    </row>
    <row r="2408" spans="34:35">
      <c r="AH2408" s="132"/>
      <c r="AI2408" s="132"/>
    </row>
    <row r="2409" spans="34:35">
      <c r="AH2409" s="132"/>
      <c r="AI2409" s="132"/>
    </row>
    <row r="2410" spans="34:35">
      <c r="AH2410" s="132"/>
      <c r="AI2410" s="132"/>
    </row>
    <row r="2411" spans="34:35">
      <c r="AH2411" s="132"/>
      <c r="AI2411" s="132"/>
    </row>
    <row r="2412" spans="34:35">
      <c r="AH2412" s="132"/>
      <c r="AI2412" s="132"/>
    </row>
    <row r="2413" spans="34:35">
      <c r="AH2413" s="132"/>
      <c r="AI2413" s="132"/>
    </row>
    <row r="2414" spans="34:35">
      <c r="AH2414" s="132"/>
      <c r="AI2414" s="132"/>
    </row>
    <row r="2415" spans="34:35">
      <c r="AH2415" s="132"/>
      <c r="AI2415" s="132"/>
    </row>
    <row r="2416" spans="34:35">
      <c r="AH2416" s="132"/>
      <c r="AI2416" s="132"/>
    </row>
    <row r="2417" spans="34:35">
      <c r="AH2417" s="132"/>
      <c r="AI2417" s="132"/>
    </row>
    <row r="2418" spans="34:35">
      <c r="AH2418" s="132"/>
      <c r="AI2418" s="132"/>
    </row>
    <row r="2419" spans="34:35">
      <c r="AH2419" s="132"/>
      <c r="AI2419" s="132"/>
    </row>
    <row r="2420" spans="34:35">
      <c r="AH2420" s="132"/>
      <c r="AI2420" s="132"/>
    </row>
    <row r="2421" spans="34:35">
      <c r="AH2421" s="132"/>
      <c r="AI2421" s="132"/>
    </row>
    <row r="2422" spans="34:35">
      <c r="AH2422" s="132"/>
      <c r="AI2422" s="132"/>
    </row>
    <row r="2423" spans="34:35">
      <c r="AH2423" s="132"/>
      <c r="AI2423" s="132"/>
    </row>
    <row r="2424" spans="34:35">
      <c r="AH2424" s="132"/>
      <c r="AI2424" s="132"/>
    </row>
    <row r="2425" spans="34:35">
      <c r="AH2425" s="132"/>
      <c r="AI2425" s="132"/>
    </row>
    <row r="2426" spans="34:35">
      <c r="AH2426" s="132"/>
      <c r="AI2426" s="132"/>
    </row>
    <row r="2427" spans="34:35">
      <c r="AH2427" s="132"/>
      <c r="AI2427" s="132"/>
    </row>
    <row r="2428" spans="34:35">
      <c r="AH2428" s="132"/>
      <c r="AI2428" s="132"/>
    </row>
    <row r="2429" spans="34:35">
      <c r="AH2429" s="132"/>
      <c r="AI2429" s="132"/>
    </row>
    <row r="2430" spans="34:35">
      <c r="AH2430" s="132"/>
      <c r="AI2430" s="132"/>
    </row>
    <row r="2431" spans="34:35">
      <c r="AH2431" s="132"/>
      <c r="AI2431" s="132"/>
    </row>
    <row r="2432" spans="34:35">
      <c r="AH2432" s="132"/>
      <c r="AI2432" s="132"/>
    </row>
    <row r="2433" spans="34:35">
      <c r="AH2433" s="132"/>
      <c r="AI2433" s="132"/>
    </row>
    <row r="2434" spans="34:35">
      <c r="AH2434" s="132"/>
      <c r="AI2434" s="132"/>
    </row>
    <row r="2435" spans="34:35">
      <c r="AH2435" s="132"/>
      <c r="AI2435" s="132"/>
    </row>
    <row r="2436" spans="34:35">
      <c r="AH2436" s="132"/>
      <c r="AI2436" s="132"/>
    </row>
    <row r="2437" spans="34:35">
      <c r="AH2437" s="132"/>
      <c r="AI2437" s="132"/>
    </row>
    <row r="2438" spans="34:35">
      <c r="AH2438" s="132"/>
      <c r="AI2438" s="132"/>
    </row>
    <row r="2439" spans="34:35">
      <c r="AH2439" s="132"/>
      <c r="AI2439" s="132"/>
    </row>
    <row r="2440" spans="34:35">
      <c r="AH2440" s="132"/>
      <c r="AI2440" s="132"/>
    </row>
    <row r="2441" spans="34:35">
      <c r="AH2441" s="132"/>
      <c r="AI2441" s="132"/>
    </row>
    <row r="2442" spans="34:35">
      <c r="AH2442" s="132"/>
      <c r="AI2442" s="132"/>
    </row>
    <row r="2443" spans="34:35">
      <c r="AH2443" s="132"/>
      <c r="AI2443" s="132"/>
    </row>
    <row r="2444" spans="34:35">
      <c r="AH2444" s="132"/>
      <c r="AI2444" s="132"/>
    </row>
    <row r="2445" spans="34:35">
      <c r="AH2445" s="132"/>
      <c r="AI2445" s="132"/>
    </row>
    <row r="2446" spans="34:35">
      <c r="AH2446" s="132"/>
      <c r="AI2446" s="132"/>
    </row>
    <row r="2447" spans="34:35">
      <c r="AH2447" s="132"/>
      <c r="AI2447" s="132"/>
    </row>
    <row r="2448" spans="34:35">
      <c r="AH2448" s="132"/>
      <c r="AI2448" s="132"/>
    </row>
    <row r="2449" spans="34:35">
      <c r="AH2449" s="132"/>
      <c r="AI2449" s="132"/>
    </row>
    <row r="2450" spans="34:35">
      <c r="AH2450" s="132"/>
      <c r="AI2450" s="132"/>
    </row>
    <row r="2451" spans="34:35">
      <c r="AH2451" s="132"/>
      <c r="AI2451" s="132"/>
    </row>
    <row r="2452" spans="34:35">
      <c r="AH2452" s="132"/>
      <c r="AI2452" s="132"/>
    </row>
    <row r="2453" spans="34:35">
      <c r="AH2453" s="132"/>
      <c r="AI2453" s="132"/>
    </row>
    <row r="2454" spans="34:35">
      <c r="AH2454" s="132"/>
      <c r="AI2454" s="132"/>
    </row>
    <row r="2455" spans="34:35">
      <c r="AH2455" s="132"/>
      <c r="AI2455" s="132"/>
    </row>
    <row r="2456" spans="34:35">
      <c r="AH2456" s="132"/>
      <c r="AI2456" s="132"/>
    </row>
    <row r="2457" spans="34:35">
      <c r="AH2457" s="132"/>
      <c r="AI2457" s="132"/>
    </row>
    <row r="2458" spans="34:35">
      <c r="AH2458" s="132"/>
      <c r="AI2458" s="132"/>
    </row>
    <row r="2459" spans="34:35">
      <c r="AH2459" s="132"/>
      <c r="AI2459" s="132"/>
    </row>
    <row r="2460" spans="34:35">
      <c r="AH2460" s="132"/>
      <c r="AI2460" s="132"/>
    </row>
    <row r="2461" spans="34:35">
      <c r="AH2461" s="132"/>
      <c r="AI2461" s="132"/>
    </row>
    <row r="2462" spans="34:35">
      <c r="AH2462" s="132"/>
      <c r="AI2462" s="132"/>
    </row>
    <row r="2463" spans="34:35">
      <c r="AH2463" s="132"/>
      <c r="AI2463" s="132"/>
    </row>
    <row r="2464" spans="34:35">
      <c r="AH2464" s="132"/>
      <c r="AI2464" s="132"/>
    </row>
    <row r="2465" spans="34:35">
      <c r="AH2465" s="132"/>
      <c r="AI2465" s="132"/>
    </row>
    <row r="2466" spans="34:35">
      <c r="AH2466" s="132"/>
      <c r="AI2466" s="132"/>
    </row>
    <row r="2467" spans="34:35">
      <c r="AH2467" s="132"/>
      <c r="AI2467" s="132"/>
    </row>
    <row r="2468" spans="34:35">
      <c r="AH2468" s="132"/>
      <c r="AI2468" s="132"/>
    </row>
    <row r="2469" spans="34:35">
      <c r="AH2469" s="132"/>
      <c r="AI2469" s="132"/>
    </row>
    <row r="2470" spans="34:35">
      <c r="AH2470" s="132"/>
      <c r="AI2470" s="132"/>
    </row>
    <row r="2471" spans="34:35">
      <c r="AH2471" s="132"/>
      <c r="AI2471" s="132"/>
    </row>
    <row r="2472" spans="34:35">
      <c r="AH2472" s="132"/>
      <c r="AI2472" s="132"/>
    </row>
    <row r="2473" spans="34:35">
      <c r="AH2473" s="132"/>
      <c r="AI2473" s="132"/>
    </row>
    <row r="2474" spans="34:35">
      <c r="AH2474" s="132"/>
      <c r="AI2474" s="132"/>
    </row>
    <row r="2475" spans="34:35">
      <c r="AH2475" s="132"/>
      <c r="AI2475" s="132"/>
    </row>
    <row r="2476" spans="34:35">
      <c r="AH2476" s="132"/>
      <c r="AI2476" s="132"/>
    </row>
    <row r="2477" spans="34:35">
      <c r="AH2477" s="132"/>
      <c r="AI2477" s="132"/>
    </row>
    <row r="2478" spans="34:35">
      <c r="AH2478" s="132"/>
      <c r="AI2478" s="132"/>
    </row>
    <row r="2479" spans="34:35">
      <c r="AH2479" s="132"/>
      <c r="AI2479" s="132"/>
    </row>
    <row r="2480" spans="34:35">
      <c r="AH2480" s="132"/>
      <c r="AI2480" s="132"/>
    </row>
    <row r="2481" spans="34:35">
      <c r="AH2481" s="132"/>
      <c r="AI2481" s="132"/>
    </row>
    <row r="2482" spans="34:35">
      <c r="AH2482" s="132"/>
      <c r="AI2482" s="132"/>
    </row>
    <row r="2483" spans="34:35">
      <c r="AH2483" s="132"/>
      <c r="AI2483" s="132"/>
    </row>
    <row r="2484" spans="34:35">
      <c r="AH2484" s="132"/>
      <c r="AI2484" s="132"/>
    </row>
    <row r="2485" spans="34:35">
      <c r="AH2485" s="132"/>
      <c r="AI2485" s="132"/>
    </row>
    <row r="2486" spans="34:35">
      <c r="AH2486" s="132"/>
      <c r="AI2486" s="132"/>
    </row>
    <row r="2487" spans="34:35">
      <c r="AH2487" s="132"/>
      <c r="AI2487" s="132"/>
    </row>
    <row r="2488" spans="34:35">
      <c r="AH2488" s="132"/>
      <c r="AI2488" s="132"/>
    </row>
    <row r="2489" spans="34:35">
      <c r="AH2489" s="132"/>
      <c r="AI2489" s="132"/>
    </row>
    <row r="2490" spans="34:35">
      <c r="AH2490" s="132"/>
      <c r="AI2490" s="132"/>
    </row>
    <row r="2491" spans="34:35">
      <c r="AH2491" s="132"/>
      <c r="AI2491" s="132"/>
    </row>
    <row r="2492" spans="34:35">
      <c r="AH2492" s="132"/>
      <c r="AI2492" s="132"/>
    </row>
    <row r="2493" spans="34:35">
      <c r="AH2493" s="132"/>
      <c r="AI2493" s="132"/>
    </row>
    <row r="2494" spans="34:35">
      <c r="AH2494" s="132"/>
      <c r="AI2494" s="132"/>
    </row>
    <row r="2495" spans="34:35">
      <c r="AH2495" s="132"/>
      <c r="AI2495" s="132"/>
    </row>
    <row r="2496" spans="34:35">
      <c r="AH2496" s="132"/>
      <c r="AI2496" s="132"/>
    </row>
    <row r="2497" spans="34:35">
      <c r="AH2497" s="132"/>
      <c r="AI2497" s="132"/>
    </row>
    <row r="2498" spans="34:35">
      <c r="AH2498" s="132"/>
      <c r="AI2498" s="132"/>
    </row>
    <row r="2499" spans="34:35">
      <c r="AH2499" s="132"/>
      <c r="AI2499" s="132"/>
    </row>
    <row r="2500" spans="34:35">
      <c r="AH2500" s="132"/>
      <c r="AI2500" s="132"/>
    </row>
    <row r="2501" spans="34:35">
      <c r="AH2501" s="139"/>
      <c r="AI2501" s="139"/>
    </row>
    <row r="2502" spans="34:35">
      <c r="AH2502" s="139"/>
      <c r="AI2502" s="139"/>
    </row>
    <row r="2503" spans="34:35">
      <c r="AH2503" s="139"/>
      <c r="AI2503" s="139"/>
    </row>
    <row r="2504" spans="34:35">
      <c r="AH2504" s="139"/>
      <c r="AI2504" s="139"/>
    </row>
    <row r="2505" spans="34:35">
      <c r="AH2505" s="139"/>
      <c r="AI2505" s="139"/>
    </row>
    <row r="2506" spans="34:35">
      <c r="AH2506" s="139"/>
      <c r="AI2506" s="139"/>
    </row>
    <row r="2507" spans="34:35">
      <c r="AH2507" s="139"/>
      <c r="AI2507" s="139"/>
    </row>
    <row r="2508" spans="34:35">
      <c r="AH2508" s="139"/>
      <c r="AI2508" s="139"/>
    </row>
    <row r="2509" spans="34:35">
      <c r="AH2509" s="139"/>
      <c r="AI2509" s="139"/>
    </row>
    <row r="2510" spans="34:35">
      <c r="AH2510" s="139"/>
      <c r="AI2510" s="139"/>
    </row>
    <row r="2511" spans="34:35">
      <c r="AH2511" s="139"/>
      <c r="AI2511" s="139"/>
    </row>
    <row r="2512" spans="34:35">
      <c r="AH2512" s="139"/>
      <c r="AI2512" s="139"/>
    </row>
    <row r="2513" spans="34:35">
      <c r="AH2513" s="139"/>
      <c r="AI2513" s="139"/>
    </row>
    <row r="2514" spans="34:35">
      <c r="AH2514" s="139"/>
      <c r="AI2514" s="139"/>
    </row>
    <row r="2515" spans="34:35">
      <c r="AH2515" s="139"/>
      <c r="AI2515" s="139"/>
    </row>
    <row r="2516" spans="34:35">
      <c r="AH2516" s="139"/>
      <c r="AI2516" s="139"/>
    </row>
    <row r="2517" spans="34:35">
      <c r="AH2517" s="139"/>
      <c r="AI2517" s="139"/>
    </row>
    <row r="2518" spans="34:35">
      <c r="AH2518" s="139"/>
      <c r="AI2518" s="139"/>
    </row>
    <row r="2519" spans="34:35">
      <c r="AH2519" s="139"/>
      <c r="AI2519" s="139"/>
    </row>
    <row r="2520" spans="34:35">
      <c r="AH2520" s="139"/>
      <c r="AI2520" s="139"/>
    </row>
    <row r="2521" spans="34:35">
      <c r="AH2521" s="139"/>
      <c r="AI2521" s="139"/>
    </row>
    <row r="2522" spans="34:35">
      <c r="AH2522" s="139"/>
      <c r="AI2522" s="139"/>
    </row>
    <row r="2523" spans="34:35">
      <c r="AH2523" s="139"/>
      <c r="AI2523" s="139"/>
    </row>
    <row r="2524" spans="34:35">
      <c r="AH2524" s="139"/>
      <c r="AI2524" s="139"/>
    </row>
    <row r="2525" spans="34:35">
      <c r="AH2525" s="139"/>
      <c r="AI2525" s="139"/>
    </row>
    <row r="2526" spans="34:35">
      <c r="AH2526" s="139"/>
      <c r="AI2526" s="139"/>
    </row>
    <row r="2527" spans="34:35">
      <c r="AH2527" s="139"/>
      <c r="AI2527" s="139"/>
    </row>
    <row r="2528" spans="34:35">
      <c r="AH2528" s="139"/>
      <c r="AI2528" s="139"/>
    </row>
    <row r="2529" spans="34:35">
      <c r="AH2529" s="139"/>
      <c r="AI2529" s="139"/>
    </row>
    <row r="2530" spans="34:35">
      <c r="AH2530" s="139"/>
      <c r="AI2530" s="139"/>
    </row>
    <row r="2531" spans="34:35">
      <c r="AH2531" s="139"/>
      <c r="AI2531" s="139"/>
    </row>
    <row r="2532" spans="34:35">
      <c r="AH2532" s="139"/>
      <c r="AI2532" s="139"/>
    </row>
    <row r="2533" spans="34:35">
      <c r="AH2533" s="139"/>
      <c r="AI2533" s="139"/>
    </row>
    <row r="2534" spans="34:35">
      <c r="AH2534" s="139"/>
      <c r="AI2534" s="139"/>
    </row>
    <row r="2535" spans="34:35">
      <c r="AH2535" s="139"/>
      <c r="AI2535" s="139"/>
    </row>
    <row r="2536" spans="34:35">
      <c r="AH2536" s="139"/>
      <c r="AI2536" s="139"/>
    </row>
    <row r="2537" spans="34:35">
      <c r="AH2537" s="139"/>
      <c r="AI2537" s="139"/>
    </row>
    <row r="2538" spans="34:35">
      <c r="AH2538" s="139"/>
      <c r="AI2538" s="139"/>
    </row>
    <row r="2539" spans="34:35">
      <c r="AH2539" s="139"/>
      <c r="AI2539" s="139"/>
    </row>
    <row r="2540" spans="34:35">
      <c r="AH2540" s="139"/>
      <c r="AI2540" s="139"/>
    </row>
    <row r="2541" spans="34:35">
      <c r="AH2541" s="139"/>
      <c r="AI2541" s="139"/>
    </row>
    <row r="2542" spans="34:35">
      <c r="AH2542" s="139"/>
      <c r="AI2542" s="139"/>
    </row>
    <row r="2543" spans="34:35">
      <c r="AH2543" s="139"/>
      <c r="AI2543" s="139"/>
    </row>
    <row r="2544" spans="34:35">
      <c r="AH2544" s="139"/>
      <c r="AI2544" s="139"/>
    </row>
    <row r="2545" spans="34:35">
      <c r="AH2545" s="139"/>
      <c r="AI2545" s="139"/>
    </row>
    <row r="2546" spans="34:35">
      <c r="AH2546" s="139"/>
      <c r="AI2546" s="139"/>
    </row>
    <row r="2547" spans="34:35">
      <c r="AH2547" s="139"/>
      <c r="AI2547" s="139"/>
    </row>
    <row r="2548" spans="34:35">
      <c r="AH2548" s="139"/>
      <c r="AI2548" s="139"/>
    </row>
    <row r="2549" spans="34:35">
      <c r="AH2549" s="139"/>
      <c r="AI2549" s="139"/>
    </row>
    <row r="2550" spans="34:35">
      <c r="AH2550" s="139"/>
      <c r="AI2550" s="139"/>
    </row>
    <row r="2551" spans="34:35">
      <c r="AH2551" s="139"/>
      <c r="AI2551" s="139"/>
    </row>
    <row r="2552" spans="34:35">
      <c r="AH2552" s="139"/>
      <c r="AI2552" s="139"/>
    </row>
    <row r="2553" spans="34:35">
      <c r="AH2553" s="139"/>
      <c r="AI2553" s="139"/>
    </row>
    <row r="2554" spans="34:35">
      <c r="AH2554" s="139"/>
      <c r="AI2554" s="139"/>
    </row>
    <row r="2555" spans="34:35">
      <c r="AH2555" s="139"/>
      <c r="AI2555" s="139"/>
    </row>
    <row r="2556" spans="34:35">
      <c r="AH2556" s="139"/>
      <c r="AI2556" s="139"/>
    </row>
    <row r="2557" spans="34:35">
      <c r="AH2557" s="139"/>
      <c r="AI2557" s="139"/>
    </row>
    <row r="2558" spans="34:35">
      <c r="AH2558" s="139"/>
      <c r="AI2558" s="139"/>
    </row>
    <row r="2559" spans="34:35">
      <c r="AH2559" s="139"/>
      <c r="AI2559" s="139"/>
    </row>
    <row r="2560" spans="34:35">
      <c r="AH2560" s="139"/>
      <c r="AI2560" s="139"/>
    </row>
    <row r="2561" spans="34:35">
      <c r="AH2561" s="139"/>
      <c r="AI2561" s="139"/>
    </row>
    <row r="2562" spans="34:35">
      <c r="AH2562" s="139"/>
      <c r="AI2562" s="139"/>
    </row>
    <row r="2563" spans="34:35">
      <c r="AH2563" s="139"/>
      <c r="AI2563" s="139"/>
    </row>
    <row r="2564" spans="34:35">
      <c r="AH2564" s="139"/>
      <c r="AI2564" s="139"/>
    </row>
    <row r="2565" spans="34:35">
      <c r="AH2565" s="139"/>
      <c r="AI2565" s="139"/>
    </row>
    <row r="2566" spans="34:35">
      <c r="AH2566" s="139"/>
      <c r="AI2566" s="139"/>
    </row>
    <row r="2567" spans="34:35">
      <c r="AH2567" s="139"/>
      <c r="AI2567" s="139"/>
    </row>
    <row r="2568" spans="34:35">
      <c r="AH2568" s="139"/>
      <c r="AI2568" s="139"/>
    </row>
    <row r="2569" spans="34:35">
      <c r="AH2569" s="139"/>
      <c r="AI2569" s="139"/>
    </row>
    <row r="2570" spans="34:35">
      <c r="AH2570" s="139"/>
      <c r="AI2570" s="139"/>
    </row>
    <row r="2571" spans="34:35">
      <c r="AH2571" s="139"/>
      <c r="AI2571" s="139"/>
    </row>
    <row r="2572" spans="34:35">
      <c r="AH2572" s="139"/>
      <c r="AI2572" s="139"/>
    </row>
    <row r="2573" spans="34:35">
      <c r="AH2573" s="139"/>
      <c r="AI2573" s="139"/>
    </row>
    <row r="2574" spans="34:35">
      <c r="AH2574" s="139"/>
      <c r="AI2574" s="139"/>
    </row>
    <row r="2575" spans="34:35">
      <c r="AH2575" s="139"/>
      <c r="AI2575" s="139"/>
    </row>
    <row r="2576" spans="34:35">
      <c r="AH2576" s="139"/>
      <c r="AI2576" s="139"/>
    </row>
    <row r="2577" spans="34:35">
      <c r="AH2577" s="139"/>
      <c r="AI2577" s="139"/>
    </row>
    <row r="2578" spans="34:35">
      <c r="AH2578" s="139"/>
      <c r="AI2578" s="139"/>
    </row>
    <row r="2579" spans="34:35">
      <c r="AH2579" s="139"/>
      <c r="AI2579" s="139"/>
    </row>
    <row r="2580" spans="34:35">
      <c r="AH2580" s="139"/>
      <c r="AI2580" s="139"/>
    </row>
    <row r="2581" spans="34:35">
      <c r="AH2581" s="139"/>
      <c r="AI2581" s="139"/>
    </row>
    <row r="2582" spans="34:35">
      <c r="AH2582" s="139"/>
      <c r="AI2582" s="139"/>
    </row>
    <row r="2583" spans="34:35">
      <c r="AH2583" s="139"/>
      <c r="AI2583" s="139"/>
    </row>
    <row r="2584" spans="34:35">
      <c r="AH2584" s="139"/>
      <c r="AI2584" s="139"/>
    </row>
    <row r="2585" spans="34:35">
      <c r="AH2585" s="139"/>
      <c r="AI2585" s="139"/>
    </row>
    <row r="2586" spans="34:35">
      <c r="AH2586" s="139"/>
      <c r="AI2586" s="139"/>
    </row>
    <row r="2587" spans="34:35">
      <c r="AH2587" s="139"/>
      <c r="AI2587" s="139"/>
    </row>
    <row r="2588" spans="34:35">
      <c r="AH2588" s="139"/>
      <c r="AI2588" s="139"/>
    </row>
    <row r="2589" spans="34:35">
      <c r="AH2589" s="139"/>
      <c r="AI2589" s="139"/>
    </row>
    <row r="2590" spans="34:35">
      <c r="AH2590" s="139"/>
      <c r="AI2590" s="139"/>
    </row>
    <row r="2591" spans="34:35">
      <c r="AH2591" s="139"/>
      <c r="AI2591" s="139"/>
    </row>
    <row r="2592" spans="34:35">
      <c r="AH2592" s="139"/>
      <c r="AI2592" s="139"/>
    </row>
    <row r="2593" spans="34:35">
      <c r="AH2593" s="139"/>
      <c r="AI2593" s="139"/>
    </row>
    <row r="2594" spans="34:35">
      <c r="AH2594" s="139"/>
      <c r="AI2594" s="139"/>
    </row>
    <row r="2595" spans="34:35">
      <c r="AH2595" s="139"/>
      <c r="AI2595" s="139"/>
    </row>
    <row r="2596" spans="34:35">
      <c r="AH2596" s="139"/>
      <c r="AI2596" s="139"/>
    </row>
    <row r="2597" spans="34:35">
      <c r="AH2597" s="139"/>
      <c r="AI2597" s="139"/>
    </row>
    <row r="2598" spans="34:35">
      <c r="AH2598" s="139"/>
      <c r="AI2598" s="139"/>
    </row>
    <row r="2599" spans="34:35">
      <c r="AH2599" s="139"/>
      <c r="AI2599" s="139"/>
    </row>
    <row r="2600" spans="34:35">
      <c r="AH2600" s="139"/>
      <c r="AI2600" s="139"/>
    </row>
    <row r="2601" spans="34:35">
      <c r="AH2601" s="139"/>
      <c r="AI2601" s="139"/>
    </row>
    <row r="2602" spans="34:35">
      <c r="AH2602" s="139"/>
      <c r="AI2602" s="139"/>
    </row>
    <row r="2603" spans="34:35">
      <c r="AH2603" s="139"/>
      <c r="AI2603" s="139"/>
    </row>
    <row r="2604" spans="34:35">
      <c r="AH2604" s="139"/>
      <c r="AI2604" s="139"/>
    </row>
    <row r="2605" spans="34:35">
      <c r="AH2605" s="139"/>
      <c r="AI2605" s="139"/>
    </row>
    <row r="2606" spans="34:35">
      <c r="AH2606" s="139"/>
      <c r="AI2606" s="139"/>
    </row>
    <row r="2607" spans="34:35">
      <c r="AH2607" s="139"/>
      <c r="AI2607" s="139"/>
    </row>
    <row r="2608" spans="34:35">
      <c r="AH2608" s="139"/>
      <c r="AI2608" s="139"/>
    </row>
    <row r="2609" spans="34:35">
      <c r="AH2609" s="139"/>
      <c r="AI2609" s="139"/>
    </row>
    <row r="2610" spans="34:35">
      <c r="AH2610" s="139"/>
      <c r="AI2610" s="139"/>
    </row>
    <row r="2611" spans="34:35">
      <c r="AH2611" s="139"/>
      <c r="AI2611" s="139"/>
    </row>
    <row r="2612" spans="34:35">
      <c r="AH2612" s="139"/>
      <c r="AI2612" s="139"/>
    </row>
    <row r="2613" spans="34:35">
      <c r="AH2613" s="139"/>
      <c r="AI2613" s="139"/>
    </row>
    <row r="2614" spans="34:35">
      <c r="AH2614" s="139"/>
      <c r="AI2614" s="139"/>
    </row>
    <row r="2615" spans="34:35">
      <c r="AH2615" s="139"/>
      <c r="AI2615" s="139"/>
    </row>
    <row r="2616" spans="34:35">
      <c r="AH2616" s="139"/>
      <c r="AI2616" s="139"/>
    </row>
    <row r="2617" spans="34:35">
      <c r="AH2617" s="139"/>
      <c r="AI2617" s="139"/>
    </row>
    <row r="2618" spans="34:35">
      <c r="AH2618" s="139"/>
      <c r="AI2618" s="139"/>
    </row>
    <row r="2619" spans="34:35">
      <c r="AH2619" s="139"/>
      <c r="AI2619" s="139"/>
    </row>
    <row r="2620" spans="34:35">
      <c r="AH2620" s="139"/>
      <c r="AI2620" s="139"/>
    </row>
    <row r="2621" spans="34:35">
      <c r="AH2621" s="139"/>
      <c r="AI2621" s="139"/>
    </row>
    <row r="2622" spans="34:35">
      <c r="AH2622" s="139"/>
      <c r="AI2622" s="139"/>
    </row>
    <row r="2623" spans="34:35">
      <c r="AH2623" s="139"/>
      <c r="AI2623" s="139"/>
    </row>
    <row r="2624" spans="34:35">
      <c r="AH2624" s="139"/>
      <c r="AI2624" s="139"/>
    </row>
    <row r="2625" spans="34:35">
      <c r="AH2625" s="139"/>
      <c r="AI2625" s="139"/>
    </row>
    <row r="2626" spans="34:35">
      <c r="AH2626" s="139"/>
      <c r="AI2626" s="139"/>
    </row>
    <row r="2627" spans="34:35">
      <c r="AH2627" s="139"/>
      <c r="AI2627" s="139"/>
    </row>
    <row r="2628" spans="34:35">
      <c r="AH2628" s="139"/>
      <c r="AI2628" s="139"/>
    </row>
    <row r="2629" spans="34:35">
      <c r="AH2629" s="139"/>
      <c r="AI2629" s="139"/>
    </row>
    <row r="2630" spans="34:35">
      <c r="AH2630" s="139"/>
      <c r="AI2630" s="139"/>
    </row>
    <row r="2631" spans="34:35">
      <c r="AH2631" s="139"/>
      <c r="AI2631" s="139"/>
    </row>
    <row r="2632" spans="34:35">
      <c r="AH2632" s="139"/>
      <c r="AI2632" s="139"/>
    </row>
    <row r="2633" spans="34:35">
      <c r="AH2633" s="139"/>
      <c r="AI2633" s="139"/>
    </row>
    <row r="2634" spans="34:35">
      <c r="AH2634" s="139"/>
      <c r="AI2634" s="139"/>
    </row>
    <row r="2635" spans="34:35">
      <c r="AH2635" s="139"/>
      <c r="AI2635" s="139"/>
    </row>
    <row r="2636" spans="34:35">
      <c r="AH2636" s="139"/>
      <c r="AI2636" s="139"/>
    </row>
    <row r="2637" spans="34:35">
      <c r="AH2637" s="139"/>
      <c r="AI2637" s="139"/>
    </row>
    <row r="2638" spans="34:35">
      <c r="AH2638" s="139"/>
      <c r="AI2638" s="139"/>
    </row>
    <row r="2639" spans="34:35">
      <c r="AH2639" s="139"/>
      <c r="AI2639" s="139"/>
    </row>
    <row r="2640" spans="34:35">
      <c r="AH2640" s="139"/>
      <c r="AI2640" s="139"/>
    </row>
    <row r="2641" spans="34:35">
      <c r="AH2641" s="139"/>
      <c r="AI2641" s="139"/>
    </row>
    <row r="2642" spans="34:35">
      <c r="AH2642" s="139"/>
      <c r="AI2642" s="139"/>
    </row>
    <row r="2643" spans="34:35">
      <c r="AH2643" s="139"/>
      <c r="AI2643" s="139"/>
    </row>
    <row r="2644" spans="34:35">
      <c r="AH2644" s="139"/>
      <c r="AI2644" s="139"/>
    </row>
    <row r="2645" spans="34:35">
      <c r="AH2645" s="139"/>
      <c r="AI2645" s="139"/>
    </row>
    <row r="2646" spans="34:35">
      <c r="AH2646" s="139"/>
      <c r="AI2646" s="139"/>
    </row>
    <row r="2647" spans="34:35">
      <c r="AH2647" s="139"/>
      <c r="AI2647" s="139"/>
    </row>
    <row r="2648" spans="34:35">
      <c r="AH2648" s="139"/>
      <c r="AI2648" s="139"/>
    </row>
    <row r="2649" spans="34:35">
      <c r="AH2649" s="139"/>
      <c r="AI2649" s="139"/>
    </row>
    <row r="2650" spans="34:35">
      <c r="AH2650" s="139"/>
      <c r="AI2650" s="139"/>
    </row>
    <row r="2651" spans="34:35">
      <c r="AH2651" s="139"/>
      <c r="AI2651" s="139"/>
    </row>
    <row r="2652" spans="34:35">
      <c r="AH2652" s="139"/>
      <c r="AI2652" s="139"/>
    </row>
    <row r="2653" spans="34:35">
      <c r="AH2653" s="139"/>
      <c r="AI2653" s="139"/>
    </row>
    <row r="2654" spans="34:35">
      <c r="AH2654" s="139"/>
      <c r="AI2654" s="139"/>
    </row>
    <row r="2655" spans="34:35">
      <c r="AH2655" s="139"/>
      <c r="AI2655" s="139"/>
    </row>
    <row r="2656" spans="34:35">
      <c r="AH2656" s="139"/>
      <c r="AI2656" s="139"/>
    </row>
    <row r="2657" spans="34:35">
      <c r="AH2657" s="139"/>
      <c r="AI2657" s="139"/>
    </row>
    <row r="2658" spans="34:35">
      <c r="AH2658" s="139"/>
      <c r="AI2658" s="139"/>
    </row>
    <row r="2659" spans="34:35">
      <c r="AH2659" s="139"/>
      <c r="AI2659" s="139"/>
    </row>
    <row r="2660" spans="34:35">
      <c r="AH2660" s="139"/>
      <c r="AI2660" s="139"/>
    </row>
    <row r="2661" spans="34:35">
      <c r="AH2661" s="139"/>
      <c r="AI2661" s="139"/>
    </row>
    <row r="2662" spans="34:35">
      <c r="AH2662" s="139"/>
      <c r="AI2662" s="139"/>
    </row>
    <row r="2663" spans="34:35">
      <c r="AH2663" s="139"/>
      <c r="AI2663" s="139"/>
    </row>
    <row r="2664" spans="34:35">
      <c r="AH2664" s="139"/>
      <c r="AI2664" s="139"/>
    </row>
    <row r="2665" spans="34:35">
      <c r="AH2665" s="139"/>
      <c r="AI2665" s="139"/>
    </row>
    <row r="2666" spans="34:35">
      <c r="AH2666" s="139"/>
      <c r="AI2666" s="139"/>
    </row>
    <row r="2667" spans="34:35">
      <c r="AH2667" s="139"/>
      <c r="AI2667" s="139"/>
    </row>
    <row r="2668" spans="34:35">
      <c r="AH2668" s="139"/>
      <c r="AI2668" s="139"/>
    </row>
    <row r="2669" spans="34:35">
      <c r="AH2669" s="139"/>
      <c r="AI2669" s="139"/>
    </row>
    <row r="2670" spans="34:35">
      <c r="AH2670" s="139"/>
      <c r="AI2670" s="139"/>
    </row>
    <row r="2671" spans="34:35">
      <c r="AH2671" s="139"/>
      <c r="AI2671" s="139"/>
    </row>
    <row r="2672" spans="34:35">
      <c r="AH2672" s="139"/>
      <c r="AI2672" s="139"/>
    </row>
    <row r="2673" spans="34:35">
      <c r="AH2673" s="139"/>
      <c r="AI2673" s="139"/>
    </row>
    <row r="2674" spans="34:35">
      <c r="AH2674" s="139"/>
      <c r="AI2674" s="139"/>
    </row>
    <row r="2675" spans="34:35">
      <c r="AH2675" s="139"/>
      <c r="AI2675" s="139"/>
    </row>
    <row r="2676" spans="34:35">
      <c r="AH2676" s="139"/>
      <c r="AI2676" s="139"/>
    </row>
    <row r="2677" spans="34:35">
      <c r="AH2677" s="139"/>
      <c r="AI2677" s="139"/>
    </row>
    <row r="2678" spans="34:35">
      <c r="AH2678" s="139"/>
      <c r="AI2678" s="139"/>
    </row>
    <row r="2679" spans="34:35">
      <c r="AH2679" s="139"/>
      <c r="AI2679" s="139"/>
    </row>
    <row r="2680" spans="34:35">
      <c r="AH2680" s="139"/>
      <c r="AI2680" s="139"/>
    </row>
    <row r="2681" spans="34:35">
      <c r="AH2681" s="139"/>
      <c r="AI2681" s="139"/>
    </row>
    <row r="2682" spans="34:35">
      <c r="AH2682" s="139"/>
      <c r="AI2682" s="139"/>
    </row>
    <row r="2683" spans="34:35">
      <c r="AH2683" s="139"/>
      <c r="AI2683" s="139"/>
    </row>
    <row r="2684" spans="34:35">
      <c r="AH2684" s="139"/>
      <c r="AI2684" s="139"/>
    </row>
    <row r="2685" spans="34:35">
      <c r="AH2685" s="139"/>
      <c r="AI2685" s="139"/>
    </row>
    <row r="2686" spans="34:35">
      <c r="AH2686" s="139"/>
      <c r="AI2686" s="139"/>
    </row>
    <row r="2687" spans="34:35">
      <c r="AH2687" s="139"/>
      <c r="AI2687" s="139"/>
    </row>
    <row r="2688" spans="34:35">
      <c r="AH2688" s="139"/>
      <c r="AI2688" s="139"/>
    </row>
    <row r="2689" spans="34:35">
      <c r="AH2689" s="139"/>
      <c r="AI2689" s="139"/>
    </row>
    <row r="2690" spans="34:35">
      <c r="AH2690" s="139"/>
      <c r="AI2690" s="139"/>
    </row>
    <row r="2691" spans="34:35">
      <c r="AH2691" s="139"/>
      <c r="AI2691" s="139"/>
    </row>
    <row r="2692" spans="34:35">
      <c r="AH2692" s="139"/>
      <c r="AI2692" s="139"/>
    </row>
    <row r="2693" spans="34:35">
      <c r="AH2693" s="139"/>
      <c r="AI2693" s="139"/>
    </row>
    <row r="2694" spans="34:35">
      <c r="AH2694" s="139"/>
      <c r="AI2694" s="139"/>
    </row>
    <row r="2695" spans="34:35">
      <c r="AH2695" s="139"/>
      <c r="AI2695" s="139"/>
    </row>
    <row r="2696" spans="34:35">
      <c r="AH2696" s="139"/>
      <c r="AI2696" s="139"/>
    </row>
    <row r="2697" spans="34:35">
      <c r="AH2697" s="139"/>
      <c r="AI2697" s="139"/>
    </row>
    <row r="2698" spans="34:35">
      <c r="AH2698" s="139"/>
      <c r="AI2698" s="139"/>
    </row>
    <row r="2699" spans="34:35">
      <c r="AH2699" s="139"/>
      <c r="AI2699" s="139"/>
    </row>
    <row r="2700" spans="34:35">
      <c r="AH2700" s="139"/>
      <c r="AI2700" s="139"/>
    </row>
    <row r="2701" spans="34:35">
      <c r="AH2701" s="139"/>
      <c r="AI2701" s="139"/>
    </row>
    <row r="2702" spans="34:35">
      <c r="AH2702" s="139"/>
      <c r="AI2702" s="139"/>
    </row>
    <row r="2703" spans="34:35">
      <c r="AH2703" s="139"/>
      <c r="AI2703" s="139"/>
    </row>
    <row r="2704" spans="34:35">
      <c r="AH2704" s="139"/>
      <c r="AI2704" s="139"/>
    </row>
    <row r="2705" spans="34:35">
      <c r="AH2705" s="139"/>
      <c r="AI2705" s="139"/>
    </row>
    <row r="2706" spans="34:35">
      <c r="AH2706" s="139"/>
      <c r="AI2706" s="139"/>
    </row>
    <row r="2707" spans="34:35">
      <c r="AH2707" s="139"/>
      <c r="AI2707" s="139"/>
    </row>
    <row r="2708" spans="34:35">
      <c r="AH2708" s="139"/>
      <c r="AI2708" s="139"/>
    </row>
    <row r="2709" spans="34:35">
      <c r="AH2709" s="139"/>
      <c r="AI2709" s="139"/>
    </row>
    <row r="2710" spans="34:35">
      <c r="AH2710" s="139"/>
      <c r="AI2710" s="139"/>
    </row>
    <row r="2711" spans="34:35">
      <c r="AH2711" s="139"/>
      <c r="AI2711" s="139"/>
    </row>
    <row r="2712" spans="34:35">
      <c r="AH2712" s="139"/>
      <c r="AI2712" s="139"/>
    </row>
    <row r="2713" spans="34:35">
      <c r="AH2713" s="139"/>
      <c r="AI2713" s="139"/>
    </row>
    <row r="2714" spans="34:35">
      <c r="AH2714" s="139"/>
      <c r="AI2714" s="139"/>
    </row>
    <row r="2715" spans="34:35">
      <c r="AH2715" s="139"/>
      <c r="AI2715" s="139"/>
    </row>
    <row r="2716" spans="34:35">
      <c r="AH2716" s="139"/>
      <c r="AI2716" s="139"/>
    </row>
    <row r="2717" spans="34:35">
      <c r="AH2717" s="139"/>
      <c r="AI2717" s="139"/>
    </row>
    <row r="2718" spans="34:35">
      <c r="AH2718" s="139"/>
      <c r="AI2718" s="139"/>
    </row>
    <row r="2719" spans="34:35">
      <c r="AH2719" s="139"/>
      <c r="AI2719" s="139"/>
    </row>
    <row r="2720" spans="34:35">
      <c r="AH2720" s="139"/>
      <c r="AI2720" s="139"/>
    </row>
    <row r="2721" spans="34:35">
      <c r="AH2721" s="139"/>
      <c r="AI2721" s="139"/>
    </row>
    <row r="2722" spans="34:35">
      <c r="AH2722" s="139"/>
      <c r="AI2722" s="139"/>
    </row>
    <row r="2723" spans="34:35">
      <c r="AH2723" s="139"/>
      <c r="AI2723" s="139"/>
    </row>
    <row r="2724" spans="34:35">
      <c r="AH2724" s="139"/>
      <c r="AI2724" s="139"/>
    </row>
    <row r="2725" spans="34:35">
      <c r="AH2725" s="139"/>
      <c r="AI2725" s="139"/>
    </row>
    <row r="2726" spans="34:35">
      <c r="AH2726" s="139"/>
      <c r="AI2726" s="139"/>
    </row>
    <row r="2727" spans="34:35">
      <c r="AH2727" s="139"/>
      <c r="AI2727" s="139"/>
    </row>
    <row r="2728" spans="34:35">
      <c r="AH2728" s="139"/>
      <c r="AI2728" s="139"/>
    </row>
    <row r="2729" spans="34:35">
      <c r="AH2729" s="139"/>
      <c r="AI2729" s="139"/>
    </row>
    <row r="2730" spans="34:35">
      <c r="AH2730" s="139"/>
      <c r="AI2730" s="139"/>
    </row>
    <row r="2731" spans="34:35">
      <c r="AH2731" s="139"/>
      <c r="AI2731" s="139"/>
    </row>
    <row r="2732" spans="34:35">
      <c r="AH2732" s="139"/>
      <c r="AI2732" s="139"/>
    </row>
    <row r="2733" spans="34:35">
      <c r="AH2733" s="139"/>
      <c r="AI2733" s="139"/>
    </row>
    <row r="2734" spans="34:35">
      <c r="AH2734" s="139"/>
      <c r="AI2734" s="139"/>
    </row>
    <row r="2735" spans="34:35">
      <c r="AH2735" s="139"/>
      <c r="AI2735" s="139"/>
    </row>
    <row r="2736" spans="34:35">
      <c r="AH2736" s="139"/>
      <c r="AI2736" s="139"/>
    </row>
    <row r="2737" spans="34:35">
      <c r="AH2737" s="139"/>
      <c r="AI2737" s="139"/>
    </row>
    <row r="2738" spans="34:35">
      <c r="AH2738" s="139"/>
      <c r="AI2738" s="139"/>
    </row>
    <row r="2739" spans="34:35">
      <c r="AH2739" s="139"/>
      <c r="AI2739" s="139"/>
    </row>
    <row r="2740" spans="34:35">
      <c r="AH2740" s="139"/>
      <c r="AI2740" s="139"/>
    </row>
    <row r="2741" spans="34:35">
      <c r="AH2741" s="139"/>
      <c r="AI2741" s="139"/>
    </row>
    <row r="2742" spans="34:35">
      <c r="AH2742" s="139"/>
      <c r="AI2742" s="139"/>
    </row>
    <row r="2743" spans="34:35">
      <c r="AH2743" s="139"/>
      <c r="AI2743" s="139"/>
    </row>
    <row r="2744" spans="34:35">
      <c r="AH2744" s="139"/>
      <c r="AI2744" s="139"/>
    </row>
    <row r="2745" spans="34:35">
      <c r="AH2745" s="139"/>
      <c r="AI2745" s="139"/>
    </row>
    <row r="2746" spans="34:35">
      <c r="AH2746" s="139"/>
      <c r="AI2746" s="139"/>
    </row>
    <row r="2747" spans="34:35">
      <c r="AH2747" s="139"/>
      <c r="AI2747" s="139"/>
    </row>
    <row r="2748" spans="34:35">
      <c r="AH2748" s="139"/>
      <c r="AI2748" s="139"/>
    </row>
    <row r="2749" spans="34:35">
      <c r="AH2749" s="139"/>
      <c r="AI2749" s="139"/>
    </row>
    <row r="2750" spans="34:35">
      <c r="AH2750" s="139"/>
      <c r="AI2750" s="139"/>
    </row>
    <row r="2751" spans="34:35">
      <c r="AH2751" s="139"/>
      <c r="AI2751" s="139"/>
    </row>
    <row r="2752" spans="34:35">
      <c r="AH2752" s="139"/>
      <c r="AI2752" s="139"/>
    </row>
    <row r="2753" spans="34:35">
      <c r="AH2753" s="139"/>
      <c r="AI2753" s="139"/>
    </row>
    <row r="2754" spans="34:35">
      <c r="AH2754" s="139"/>
      <c r="AI2754" s="139"/>
    </row>
    <row r="2755" spans="34:35">
      <c r="AH2755" s="139"/>
      <c r="AI2755" s="139"/>
    </row>
    <row r="2756" spans="34:35">
      <c r="AH2756" s="139"/>
      <c r="AI2756" s="139"/>
    </row>
    <row r="2757" spans="34:35">
      <c r="AH2757" s="139"/>
      <c r="AI2757" s="139"/>
    </row>
    <row r="2758" spans="34:35">
      <c r="AH2758" s="139"/>
      <c r="AI2758" s="139"/>
    </row>
    <row r="2759" spans="34:35">
      <c r="AH2759" s="139"/>
      <c r="AI2759" s="139"/>
    </row>
    <row r="2760" spans="34:35">
      <c r="AH2760" s="139"/>
      <c r="AI2760" s="139"/>
    </row>
    <row r="2761" spans="34:35">
      <c r="AH2761" s="139"/>
      <c r="AI2761" s="139"/>
    </row>
    <row r="2762" spans="34:35">
      <c r="AH2762" s="139"/>
      <c r="AI2762" s="139"/>
    </row>
    <row r="2763" spans="34:35">
      <c r="AH2763" s="139"/>
      <c r="AI2763" s="139"/>
    </row>
    <row r="2764" spans="34:35">
      <c r="AH2764" s="139"/>
      <c r="AI2764" s="139"/>
    </row>
    <row r="2765" spans="34:35">
      <c r="AH2765" s="139"/>
      <c r="AI2765" s="139"/>
    </row>
    <row r="2766" spans="34:35">
      <c r="AH2766" s="139"/>
      <c r="AI2766" s="139"/>
    </row>
    <row r="2767" spans="34:35">
      <c r="AH2767" s="139"/>
      <c r="AI2767" s="139"/>
    </row>
    <row r="2768" spans="34:35">
      <c r="AH2768" s="139"/>
      <c r="AI2768" s="139"/>
    </row>
    <row r="2769" spans="34:35">
      <c r="AH2769" s="139"/>
      <c r="AI2769" s="139"/>
    </row>
    <row r="2770" spans="34:35">
      <c r="AH2770" s="139"/>
      <c r="AI2770" s="139"/>
    </row>
    <row r="2771" spans="34:35">
      <c r="AH2771" s="139"/>
      <c r="AI2771" s="139"/>
    </row>
    <row r="2772" spans="34:35">
      <c r="AH2772" s="139"/>
      <c r="AI2772" s="139"/>
    </row>
    <row r="2773" spans="34:35">
      <c r="AH2773" s="139"/>
      <c r="AI2773" s="139"/>
    </row>
    <row r="2774" spans="34:35">
      <c r="AH2774" s="139"/>
      <c r="AI2774" s="139"/>
    </row>
    <row r="2775" spans="34:35">
      <c r="AH2775" s="139"/>
      <c r="AI2775" s="139"/>
    </row>
    <row r="2776" spans="34:35">
      <c r="AH2776" s="139"/>
      <c r="AI2776" s="139"/>
    </row>
    <row r="2777" spans="34:35">
      <c r="AH2777" s="139"/>
      <c r="AI2777" s="139"/>
    </row>
    <row r="2778" spans="34:35">
      <c r="AH2778" s="139"/>
      <c r="AI2778" s="139"/>
    </row>
    <row r="2779" spans="34:35">
      <c r="AH2779" s="139"/>
      <c r="AI2779" s="139"/>
    </row>
    <row r="2780" spans="34:35">
      <c r="AH2780" s="139"/>
      <c r="AI2780" s="139"/>
    </row>
    <row r="2781" spans="34:35">
      <c r="AH2781" s="139"/>
      <c r="AI2781" s="139"/>
    </row>
    <row r="2782" spans="34:35">
      <c r="AH2782" s="139"/>
      <c r="AI2782" s="139"/>
    </row>
    <row r="2783" spans="34:35">
      <c r="AH2783" s="139"/>
      <c r="AI2783" s="139"/>
    </row>
    <row r="2784" spans="34:35">
      <c r="AH2784" s="139"/>
      <c r="AI2784" s="139"/>
    </row>
    <row r="2785" spans="34:35">
      <c r="AH2785" s="139"/>
      <c r="AI2785" s="139"/>
    </row>
    <row r="2786" spans="34:35">
      <c r="AH2786" s="139"/>
      <c r="AI2786" s="139"/>
    </row>
    <row r="2787" spans="34:35">
      <c r="AH2787" s="139"/>
      <c r="AI2787" s="139"/>
    </row>
    <row r="2788" spans="34:35">
      <c r="AH2788" s="139"/>
      <c r="AI2788" s="139"/>
    </row>
    <row r="2789" spans="34:35">
      <c r="AH2789" s="139"/>
      <c r="AI2789" s="139"/>
    </row>
    <row r="2790" spans="34:35">
      <c r="AH2790" s="139"/>
      <c r="AI2790" s="139"/>
    </row>
    <row r="2791" spans="34:35">
      <c r="AH2791" s="139"/>
      <c r="AI2791" s="139"/>
    </row>
    <row r="2792" spans="34:35">
      <c r="AH2792" s="139"/>
      <c r="AI2792" s="139"/>
    </row>
    <row r="2793" spans="34:35">
      <c r="AH2793" s="139"/>
      <c r="AI2793" s="139"/>
    </row>
    <row r="2794" spans="34:35">
      <c r="AH2794" s="139"/>
      <c r="AI2794" s="139"/>
    </row>
    <row r="2795" spans="34:35">
      <c r="AH2795" s="139"/>
      <c r="AI2795" s="139"/>
    </row>
    <row r="2796" spans="34:35">
      <c r="AH2796" s="139"/>
      <c r="AI2796" s="139"/>
    </row>
    <row r="2797" spans="34:35">
      <c r="AH2797" s="139"/>
      <c r="AI2797" s="139"/>
    </row>
    <row r="2798" spans="34:35">
      <c r="AH2798" s="139"/>
      <c r="AI2798" s="139"/>
    </row>
    <row r="2799" spans="34:35">
      <c r="AH2799" s="139"/>
      <c r="AI2799" s="139"/>
    </row>
    <row r="2800" spans="34:35">
      <c r="AH2800" s="139"/>
      <c r="AI2800" s="139"/>
    </row>
    <row r="2801" spans="34:35">
      <c r="AH2801" s="139"/>
      <c r="AI2801" s="139"/>
    </row>
    <row r="2802" spans="34:35">
      <c r="AH2802" s="139"/>
      <c r="AI2802" s="139"/>
    </row>
    <row r="2803" spans="34:35">
      <c r="AH2803" s="139"/>
      <c r="AI2803" s="139"/>
    </row>
    <row r="2804" spans="34:35">
      <c r="AH2804" s="139"/>
      <c r="AI2804" s="139"/>
    </row>
    <row r="2805" spans="34:35">
      <c r="AH2805" s="139"/>
      <c r="AI2805" s="139"/>
    </row>
    <row r="2806" spans="34:35">
      <c r="AH2806" s="139"/>
      <c r="AI2806" s="139"/>
    </row>
    <row r="2807" spans="34:35">
      <c r="AH2807" s="139"/>
      <c r="AI2807" s="139"/>
    </row>
    <row r="2808" spans="34:35">
      <c r="AH2808" s="139"/>
      <c r="AI2808" s="139"/>
    </row>
    <row r="2809" spans="34:35">
      <c r="AH2809" s="139"/>
      <c r="AI2809" s="139"/>
    </row>
    <row r="2810" spans="34:35">
      <c r="AH2810" s="139"/>
      <c r="AI2810" s="139"/>
    </row>
    <row r="2811" spans="34:35">
      <c r="AH2811" s="139"/>
      <c r="AI2811" s="139"/>
    </row>
    <row r="2812" spans="34:35">
      <c r="AH2812" s="139"/>
      <c r="AI2812" s="139"/>
    </row>
    <row r="2813" spans="34:35">
      <c r="AH2813" s="139"/>
      <c r="AI2813" s="139"/>
    </row>
    <row r="2814" spans="34:35">
      <c r="AH2814" s="139"/>
      <c r="AI2814" s="139"/>
    </row>
    <row r="2815" spans="34:35">
      <c r="AH2815" s="139"/>
      <c r="AI2815" s="139"/>
    </row>
    <row r="2816" spans="34:35">
      <c r="AH2816" s="139"/>
      <c r="AI2816" s="139"/>
    </row>
    <row r="2817" spans="34:35">
      <c r="AH2817" s="139"/>
      <c r="AI2817" s="139"/>
    </row>
    <row r="2818" spans="34:35">
      <c r="AH2818" s="139"/>
      <c r="AI2818" s="139"/>
    </row>
    <row r="2819" spans="34:35">
      <c r="AH2819" s="139"/>
      <c r="AI2819" s="139"/>
    </row>
    <row r="2820" spans="34:35">
      <c r="AH2820" s="139"/>
      <c r="AI2820" s="139"/>
    </row>
    <row r="2821" spans="34:35">
      <c r="AH2821" s="139"/>
      <c r="AI2821" s="139"/>
    </row>
    <row r="2822" spans="34:35">
      <c r="AH2822" s="139"/>
      <c r="AI2822" s="139"/>
    </row>
    <row r="2823" spans="34:35">
      <c r="AH2823" s="139"/>
      <c r="AI2823" s="139"/>
    </row>
    <row r="2824" spans="34:35">
      <c r="AH2824" s="139"/>
      <c r="AI2824" s="139"/>
    </row>
    <row r="2825" spans="34:35">
      <c r="AH2825" s="139"/>
      <c r="AI2825" s="139"/>
    </row>
    <row r="2826" spans="34:35">
      <c r="AH2826" s="139"/>
      <c r="AI2826" s="139"/>
    </row>
    <row r="2827" spans="34:35">
      <c r="AH2827" s="139"/>
      <c r="AI2827" s="139"/>
    </row>
    <row r="2828" spans="34:35">
      <c r="AH2828" s="139"/>
      <c r="AI2828" s="139"/>
    </row>
    <row r="2829" spans="34:35">
      <c r="AH2829" s="139"/>
      <c r="AI2829" s="139"/>
    </row>
    <row r="2830" spans="34:35">
      <c r="AH2830" s="139"/>
      <c r="AI2830" s="139"/>
    </row>
    <row r="2831" spans="34:35">
      <c r="AH2831" s="139"/>
      <c r="AI2831" s="139"/>
    </row>
    <row r="2832" spans="34:35">
      <c r="AH2832" s="139"/>
      <c r="AI2832" s="139"/>
    </row>
    <row r="2833" spans="34:35">
      <c r="AH2833" s="139"/>
      <c r="AI2833" s="139"/>
    </row>
    <row r="2834" spans="34:35">
      <c r="AH2834" s="139"/>
      <c r="AI2834" s="139"/>
    </row>
    <row r="2835" spans="34:35">
      <c r="AH2835" s="139"/>
      <c r="AI2835" s="139"/>
    </row>
    <row r="2836" spans="34:35">
      <c r="AH2836" s="139"/>
      <c r="AI2836" s="139"/>
    </row>
    <row r="2837" spans="34:35">
      <c r="AH2837" s="139"/>
      <c r="AI2837" s="139"/>
    </row>
    <row r="2838" spans="34:35">
      <c r="AH2838" s="139"/>
      <c r="AI2838" s="139"/>
    </row>
    <row r="2839" spans="34:35">
      <c r="AH2839" s="139"/>
      <c r="AI2839" s="139"/>
    </row>
    <row r="2840" spans="34:35">
      <c r="AH2840" s="139"/>
      <c r="AI2840" s="139"/>
    </row>
    <row r="2841" spans="34:35">
      <c r="AH2841" s="139"/>
      <c r="AI2841" s="139"/>
    </row>
    <row r="2842" spans="34:35">
      <c r="AH2842" s="139"/>
      <c r="AI2842" s="139"/>
    </row>
    <row r="2843" spans="34:35">
      <c r="AH2843" s="139"/>
      <c r="AI2843" s="139"/>
    </row>
    <row r="2844" spans="34:35">
      <c r="AH2844" s="139"/>
      <c r="AI2844" s="139"/>
    </row>
    <row r="2845" spans="34:35">
      <c r="AH2845" s="139"/>
      <c r="AI2845" s="139"/>
    </row>
    <row r="2846" spans="34:35">
      <c r="AH2846" s="139"/>
      <c r="AI2846" s="139"/>
    </row>
    <row r="2847" spans="34:35">
      <c r="AH2847" s="139"/>
      <c r="AI2847" s="139"/>
    </row>
    <row r="2848" spans="34:35">
      <c r="AH2848" s="139"/>
      <c r="AI2848" s="139"/>
    </row>
    <row r="2849" spans="34:35">
      <c r="AH2849" s="139"/>
      <c r="AI2849" s="139"/>
    </row>
    <row r="2850" spans="34:35">
      <c r="AH2850" s="139"/>
      <c r="AI2850" s="139"/>
    </row>
    <row r="2851" spans="34:35">
      <c r="AH2851" s="139"/>
      <c r="AI2851" s="139"/>
    </row>
    <row r="2852" spans="34:35">
      <c r="AH2852" s="139"/>
      <c r="AI2852" s="139"/>
    </row>
    <row r="2853" spans="34:35">
      <c r="AH2853" s="139"/>
      <c r="AI2853" s="139"/>
    </row>
    <row r="2854" spans="34:35">
      <c r="AH2854" s="139"/>
      <c r="AI2854" s="139"/>
    </row>
    <row r="2855" spans="34:35">
      <c r="AH2855" s="139"/>
      <c r="AI2855" s="139"/>
    </row>
    <row r="2856" spans="34:35">
      <c r="AH2856" s="139"/>
      <c r="AI2856" s="139"/>
    </row>
    <row r="2857" spans="34:35">
      <c r="AH2857" s="139"/>
      <c r="AI2857" s="139"/>
    </row>
    <row r="2858" spans="34:35">
      <c r="AH2858" s="139"/>
      <c r="AI2858" s="139"/>
    </row>
    <row r="2859" spans="34:35">
      <c r="AH2859" s="139"/>
      <c r="AI2859" s="139"/>
    </row>
    <row r="2860" spans="34:35">
      <c r="AH2860" s="139"/>
      <c r="AI2860" s="139"/>
    </row>
    <row r="2861" spans="34:35">
      <c r="AH2861" s="139"/>
      <c r="AI2861" s="139"/>
    </row>
    <row r="2862" spans="34:35">
      <c r="AH2862" s="139"/>
      <c r="AI2862" s="139"/>
    </row>
    <row r="2863" spans="34:35">
      <c r="AH2863" s="139"/>
      <c r="AI2863" s="139"/>
    </row>
    <row r="2864" spans="34:35">
      <c r="AH2864" s="139"/>
      <c r="AI2864" s="139"/>
    </row>
    <row r="2865" spans="34:35">
      <c r="AH2865" s="139"/>
      <c r="AI2865" s="139"/>
    </row>
    <row r="2866" spans="34:35">
      <c r="AH2866" s="139"/>
      <c r="AI2866" s="139"/>
    </row>
    <row r="2867" spans="34:35">
      <c r="AH2867" s="139"/>
      <c r="AI2867" s="139"/>
    </row>
    <row r="2868" spans="34:35">
      <c r="AH2868" s="139"/>
      <c r="AI2868" s="139"/>
    </row>
    <row r="2869" spans="34:35">
      <c r="AH2869" s="139"/>
      <c r="AI2869" s="139"/>
    </row>
    <row r="2870" spans="34:35">
      <c r="AH2870" s="139"/>
      <c r="AI2870" s="139"/>
    </row>
    <row r="2871" spans="34:35">
      <c r="AH2871" s="139"/>
      <c r="AI2871" s="139"/>
    </row>
    <row r="2872" spans="34:35">
      <c r="AH2872" s="139"/>
      <c r="AI2872" s="139"/>
    </row>
    <row r="2873" spans="34:35">
      <c r="AH2873" s="139"/>
      <c r="AI2873" s="139"/>
    </row>
    <row r="2874" spans="34:35">
      <c r="AH2874" s="139"/>
      <c r="AI2874" s="139"/>
    </row>
    <row r="2875" spans="34:35">
      <c r="AH2875" s="139"/>
      <c r="AI2875" s="139"/>
    </row>
    <row r="2876" spans="34:35">
      <c r="AH2876" s="139"/>
      <c r="AI2876" s="139"/>
    </row>
    <row r="2877" spans="34:35">
      <c r="AH2877" s="139"/>
      <c r="AI2877" s="139"/>
    </row>
    <row r="2878" spans="34:35">
      <c r="AH2878" s="139"/>
      <c r="AI2878" s="139"/>
    </row>
    <row r="2879" spans="34:35">
      <c r="AH2879" s="139"/>
      <c r="AI2879" s="139"/>
    </row>
    <row r="2880" spans="34:35">
      <c r="AH2880" s="139"/>
      <c r="AI2880" s="139"/>
    </row>
    <row r="2881" spans="34:35">
      <c r="AH2881" s="139"/>
      <c r="AI2881" s="139"/>
    </row>
    <row r="2882" spans="34:35">
      <c r="AH2882" s="139"/>
      <c r="AI2882" s="139"/>
    </row>
    <row r="2883" spans="34:35">
      <c r="AH2883" s="139"/>
      <c r="AI2883" s="139"/>
    </row>
    <row r="2884" spans="34:35">
      <c r="AH2884" s="139"/>
      <c r="AI2884" s="139"/>
    </row>
    <row r="2885" spans="34:35">
      <c r="AH2885" s="139"/>
      <c r="AI2885" s="139"/>
    </row>
    <row r="2886" spans="34:35">
      <c r="AH2886" s="139"/>
      <c r="AI2886" s="139"/>
    </row>
    <row r="2887" spans="34:35">
      <c r="AH2887" s="139"/>
      <c r="AI2887" s="139"/>
    </row>
    <row r="2888" spans="34:35">
      <c r="AH2888" s="139"/>
      <c r="AI2888" s="139"/>
    </row>
    <row r="2889" spans="34:35">
      <c r="AH2889" s="139"/>
      <c r="AI2889" s="139"/>
    </row>
    <row r="2890" spans="34:35">
      <c r="AH2890" s="139"/>
      <c r="AI2890" s="139"/>
    </row>
    <row r="2891" spans="34:35">
      <c r="AH2891" s="139"/>
      <c r="AI2891" s="139"/>
    </row>
    <row r="2892" spans="34:35">
      <c r="AH2892" s="139"/>
      <c r="AI2892" s="139"/>
    </row>
    <row r="2893" spans="34:35">
      <c r="AH2893" s="139"/>
      <c r="AI2893" s="139"/>
    </row>
    <row r="2894" spans="34:35">
      <c r="AH2894" s="139"/>
      <c r="AI2894" s="139"/>
    </row>
    <row r="2895" spans="34:35">
      <c r="AH2895" s="139"/>
      <c r="AI2895" s="139"/>
    </row>
    <row r="2896" spans="34:35">
      <c r="AH2896" s="139"/>
      <c r="AI2896" s="139"/>
    </row>
    <row r="2897" spans="34:35">
      <c r="AH2897" s="139"/>
      <c r="AI2897" s="139"/>
    </row>
    <row r="2898" spans="34:35">
      <c r="AH2898" s="139"/>
      <c r="AI2898" s="139"/>
    </row>
    <row r="2899" spans="34:35">
      <c r="AH2899" s="139"/>
      <c r="AI2899" s="139"/>
    </row>
    <row r="2900" spans="34:35">
      <c r="AH2900" s="139"/>
      <c r="AI2900" s="139"/>
    </row>
    <row r="2901" spans="34:35">
      <c r="AH2901" s="139"/>
      <c r="AI2901" s="139"/>
    </row>
    <row r="2902" spans="34:35">
      <c r="AH2902" s="139"/>
      <c r="AI2902" s="139"/>
    </row>
    <row r="2903" spans="34:35">
      <c r="AH2903" s="139"/>
      <c r="AI2903" s="139"/>
    </row>
    <row r="2904" spans="34:35">
      <c r="AH2904" s="139"/>
      <c r="AI2904" s="139"/>
    </row>
    <row r="2905" spans="34:35">
      <c r="AH2905" s="139"/>
      <c r="AI2905" s="139"/>
    </row>
    <row r="2906" spans="34:35">
      <c r="AH2906" s="139"/>
      <c r="AI2906" s="139"/>
    </row>
    <row r="2907" spans="34:35">
      <c r="AH2907" s="139"/>
      <c r="AI2907" s="139"/>
    </row>
    <row r="2908" spans="34:35">
      <c r="AH2908" s="139"/>
      <c r="AI2908" s="139"/>
    </row>
    <row r="2909" spans="34:35">
      <c r="AH2909" s="139"/>
      <c r="AI2909" s="139"/>
    </row>
    <row r="2910" spans="34:35">
      <c r="AH2910" s="139"/>
      <c r="AI2910" s="139"/>
    </row>
    <row r="2911" spans="34:35">
      <c r="AH2911" s="139"/>
      <c r="AI2911" s="139"/>
    </row>
    <row r="2912" spans="34:35">
      <c r="AH2912" s="139"/>
      <c r="AI2912" s="139"/>
    </row>
    <row r="2913" spans="34:35">
      <c r="AH2913" s="139"/>
      <c r="AI2913" s="139"/>
    </row>
    <row r="2914" spans="34:35">
      <c r="AH2914" s="139"/>
      <c r="AI2914" s="139"/>
    </row>
    <row r="2915" spans="34:35">
      <c r="AH2915" s="139"/>
      <c r="AI2915" s="139"/>
    </row>
    <row r="2916" spans="34:35">
      <c r="AH2916" s="139"/>
      <c r="AI2916" s="139"/>
    </row>
    <row r="2917" spans="34:35">
      <c r="AH2917" s="139"/>
      <c r="AI2917" s="139"/>
    </row>
    <row r="2918" spans="34:35">
      <c r="AH2918" s="139"/>
      <c r="AI2918" s="139"/>
    </row>
    <row r="2919" spans="34:35">
      <c r="AH2919" s="139"/>
      <c r="AI2919" s="139"/>
    </row>
    <row r="2920" spans="34:35">
      <c r="AH2920" s="139"/>
      <c r="AI2920" s="139"/>
    </row>
    <row r="2921" spans="34:35">
      <c r="AH2921" s="139"/>
      <c r="AI2921" s="139"/>
    </row>
    <row r="2922" spans="34:35">
      <c r="AH2922" s="139"/>
      <c r="AI2922" s="139"/>
    </row>
    <row r="2923" spans="34:35">
      <c r="AH2923" s="139"/>
      <c r="AI2923" s="139"/>
    </row>
    <row r="2924" spans="34:35">
      <c r="AH2924" s="139"/>
      <c r="AI2924" s="139"/>
    </row>
    <row r="2925" spans="34:35">
      <c r="AH2925" s="139"/>
      <c r="AI2925" s="139"/>
    </row>
    <row r="2926" spans="34:35">
      <c r="AH2926" s="139"/>
      <c r="AI2926" s="139"/>
    </row>
    <row r="2927" spans="34:35">
      <c r="AH2927" s="139"/>
      <c r="AI2927" s="139"/>
    </row>
    <row r="2928" spans="34:35">
      <c r="AH2928" s="139"/>
      <c r="AI2928" s="139"/>
    </row>
    <row r="2929" spans="34:35">
      <c r="AH2929" s="139"/>
      <c r="AI2929" s="139"/>
    </row>
    <row r="2930" spans="34:35">
      <c r="AH2930" s="139"/>
      <c r="AI2930" s="139"/>
    </row>
    <row r="2931" spans="34:35">
      <c r="AH2931" s="139"/>
      <c r="AI2931" s="139"/>
    </row>
    <row r="2932" spans="34:35">
      <c r="AH2932" s="139"/>
      <c r="AI2932" s="139"/>
    </row>
    <row r="2933" spans="34:35">
      <c r="AH2933" s="139"/>
      <c r="AI2933" s="139"/>
    </row>
    <row r="2934" spans="34:35">
      <c r="AH2934" s="139"/>
      <c r="AI2934" s="139"/>
    </row>
    <row r="2935" spans="34:35">
      <c r="AH2935" s="139"/>
      <c r="AI2935" s="139"/>
    </row>
    <row r="2936" spans="34:35">
      <c r="AH2936" s="139"/>
      <c r="AI2936" s="139"/>
    </row>
    <row r="2937" spans="34:35">
      <c r="AH2937" s="139"/>
      <c r="AI2937" s="139"/>
    </row>
    <row r="2938" spans="34:35">
      <c r="AH2938" s="139"/>
      <c r="AI2938" s="139"/>
    </row>
    <row r="2939" spans="34:35">
      <c r="AH2939" s="139"/>
      <c r="AI2939" s="139"/>
    </row>
    <row r="2940" spans="34:35">
      <c r="AH2940" s="139"/>
      <c r="AI2940" s="139"/>
    </row>
    <row r="2941" spans="34:35">
      <c r="AH2941" s="139"/>
      <c r="AI2941" s="139"/>
    </row>
    <row r="2942" spans="34:35">
      <c r="AH2942" s="139"/>
      <c r="AI2942" s="139"/>
    </row>
    <row r="2943" spans="34:35">
      <c r="AH2943" s="139"/>
      <c r="AI2943" s="139"/>
    </row>
    <row r="2944" spans="34:35">
      <c r="AH2944" s="139"/>
      <c r="AI2944" s="139"/>
    </row>
    <row r="2945" spans="34:35">
      <c r="AH2945" s="139"/>
      <c r="AI2945" s="139"/>
    </row>
    <row r="2946" spans="34:35">
      <c r="AH2946" s="139"/>
      <c r="AI2946" s="139"/>
    </row>
    <row r="2947" spans="34:35">
      <c r="AH2947" s="139"/>
      <c r="AI2947" s="139"/>
    </row>
    <row r="2948" spans="34:35">
      <c r="AH2948" s="139"/>
      <c r="AI2948" s="139"/>
    </row>
    <row r="2949" spans="34:35">
      <c r="AH2949" s="139"/>
      <c r="AI2949" s="139"/>
    </row>
    <row r="2950" spans="34:35">
      <c r="AH2950" s="139"/>
      <c r="AI2950" s="139"/>
    </row>
    <row r="2951" spans="34:35">
      <c r="AH2951" s="139"/>
      <c r="AI2951" s="139"/>
    </row>
    <row r="2952" spans="34:35">
      <c r="AH2952" s="139"/>
      <c r="AI2952" s="139"/>
    </row>
    <row r="2953" spans="34:35">
      <c r="AH2953" s="139"/>
      <c r="AI2953" s="139"/>
    </row>
    <row r="2954" spans="34:35">
      <c r="AH2954" s="139"/>
      <c r="AI2954" s="139"/>
    </row>
    <row r="2955" spans="34:35">
      <c r="AH2955" s="139"/>
      <c r="AI2955" s="139"/>
    </row>
    <row r="2956" spans="34:35">
      <c r="AH2956" s="139"/>
      <c r="AI2956" s="139"/>
    </row>
    <row r="2957" spans="34:35">
      <c r="AH2957" s="139"/>
      <c r="AI2957" s="139"/>
    </row>
    <row r="2958" spans="34:35">
      <c r="AH2958" s="139"/>
      <c r="AI2958" s="139"/>
    </row>
    <row r="2959" spans="34:35">
      <c r="AH2959" s="139"/>
      <c r="AI2959" s="139"/>
    </row>
    <row r="2960" spans="34:35">
      <c r="AH2960" s="139"/>
      <c r="AI2960" s="139"/>
    </row>
    <row r="2961" spans="34:35">
      <c r="AH2961" s="139"/>
      <c r="AI2961" s="139"/>
    </row>
    <row r="2962" spans="34:35">
      <c r="AH2962" s="139"/>
      <c r="AI2962" s="139"/>
    </row>
    <row r="2963" spans="34:35">
      <c r="AH2963" s="139"/>
      <c r="AI2963" s="139"/>
    </row>
    <row r="2964" spans="34:35">
      <c r="AH2964" s="139"/>
      <c r="AI2964" s="139"/>
    </row>
    <row r="2965" spans="34:35">
      <c r="AH2965" s="139"/>
      <c r="AI2965" s="139"/>
    </row>
    <row r="2966" spans="34:35">
      <c r="AH2966" s="139"/>
      <c r="AI2966" s="139"/>
    </row>
    <row r="2967" spans="34:35">
      <c r="AH2967" s="139"/>
      <c r="AI2967" s="139"/>
    </row>
    <row r="2968" spans="34:35">
      <c r="AH2968" s="139"/>
      <c r="AI2968" s="139"/>
    </row>
    <row r="2969" spans="34:35">
      <c r="AH2969" s="139"/>
      <c r="AI2969" s="139"/>
    </row>
    <row r="2970" spans="34:35">
      <c r="AH2970" s="139"/>
      <c r="AI2970" s="139"/>
    </row>
    <row r="2971" spans="34:35">
      <c r="AH2971" s="139"/>
      <c r="AI2971" s="139"/>
    </row>
    <row r="2972" spans="34:35">
      <c r="AH2972" s="139"/>
      <c r="AI2972" s="139"/>
    </row>
    <row r="2973" spans="34:35">
      <c r="AH2973" s="139"/>
      <c r="AI2973" s="139"/>
    </row>
    <row r="2974" spans="34:35">
      <c r="AH2974" s="139"/>
      <c r="AI2974" s="139"/>
    </row>
    <row r="2975" spans="34:35">
      <c r="AH2975" s="139"/>
      <c r="AI2975" s="139"/>
    </row>
    <row r="2976" spans="34:35">
      <c r="AH2976" s="139"/>
      <c r="AI2976" s="139"/>
    </row>
    <row r="2977" spans="34:35">
      <c r="AH2977" s="139"/>
      <c r="AI2977" s="139"/>
    </row>
    <row r="2978" spans="34:35">
      <c r="AH2978" s="139"/>
      <c r="AI2978" s="139"/>
    </row>
    <row r="2979" spans="34:35">
      <c r="AH2979" s="139"/>
      <c r="AI2979" s="139"/>
    </row>
    <row r="2980" spans="34:35">
      <c r="AH2980" s="139"/>
      <c r="AI2980" s="139"/>
    </row>
    <row r="2981" spans="34:35">
      <c r="AH2981" s="139"/>
      <c r="AI2981" s="139"/>
    </row>
    <row r="2982" spans="34:35">
      <c r="AH2982" s="139"/>
      <c r="AI2982" s="139"/>
    </row>
    <row r="2983" spans="34:35">
      <c r="AH2983" s="139"/>
      <c r="AI2983" s="139"/>
    </row>
    <row r="2984" spans="34:35">
      <c r="AH2984" s="139"/>
      <c r="AI2984" s="139"/>
    </row>
    <row r="2985" spans="34:35">
      <c r="AH2985" s="139"/>
      <c r="AI2985" s="139"/>
    </row>
    <row r="2986" spans="34:35">
      <c r="AH2986" s="139"/>
      <c r="AI2986" s="139"/>
    </row>
    <row r="2987" spans="34:35">
      <c r="AH2987" s="139"/>
      <c r="AI2987" s="139"/>
    </row>
    <row r="2988" spans="34:35">
      <c r="AH2988" s="139"/>
      <c r="AI2988" s="139"/>
    </row>
    <row r="2989" spans="34:35">
      <c r="AH2989" s="139"/>
      <c r="AI2989" s="139"/>
    </row>
    <row r="2990" spans="34:35">
      <c r="AH2990" s="139"/>
      <c r="AI2990" s="139"/>
    </row>
    <row r="2991" spans="34:35">
      <c r="AH2991" s="139"/>
      <c r="AI2991" s="139"/>
    </row>
    <row r="2992" spans="34:35">
      <c r="AH2992" s="139"/>
      <c r="AI2992" s="139"/>
    </row>
    <row r="2993" spans="34:35">
      <c r="AH2993" s="139"/>
      <c r="AI2993" s="139"/>
    </row>
    <row r="2994" spans="34:35">
      <c r="AH2994" s="139"/>
      <c r="AI2994" s="139"/>
    </row>
    <row r="2995" spans="34:35">
      <c r="AH2995" s="139"/>
      <c r="AI2995" s="139"/>
    </row>
    <row r="2996" spans="34:35">
      <c r="AH2996" s="139"/>
      <c r="AI2996" s="139"/>
    </row>
    <row r="2997" spans="34:35">
      <c r="AH2997" s="139"/>
      <c r="AI2997" s="139"/>
    </row>
    <row r="2998" spans="34:35">
      <c r="AH2998" s="139"/>
      <c r="AI2998" s="139"/>
    </row>
    <row r="2999" spans="34:35">
      <c r="AH2999" s="139"/>
      <c r="AI2999" s="139"/>
    </row>
    <row r="3000" spans="34:35">
      <c r="AH3000" s="139"/>
      <c r="AI3000" s="139"/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6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2014-07-11T01:27:20Z</cp:lastPrinted>
  <dcterms:created xsi:type="dcterms:W3CDTF">2008-01-24T06:28:57Z</dcterms:created>
  <dcterms:modified xsi:type="dcterms:W3CDTF">2021-10-15T02:51:07Z</dcterms:modified>
</cp:coreProperties>
</file>