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3熊本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水洗化人口等!$A$6:$AA$51</definedName>
    <definedName name="_xlnm.Print_Area" localSheetId="2">し尿集計結果!$A$1:$M$36</definedName>
    <definedName name="_xlnm.Print_Area" localSheetId="1">し尿処理状況!$2:$52</definedName>
    <definedName name="_xlnm.Print_Area" localSheetId="0">水洗化人口等!$2:$52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C8" i="2"/>
  <c r="AC9" i="2"/>
  <c r="AC10" i="2"/>
  <c r="AC11" i="2"/>
  <c r="N11" i="2" s="1"/>
  <c r="AC12" i="2"/>
  <c r="AC13" i="2"/>
  <c r="AC14" i="2"/>
  <c r="AC15" i="2"/>
  <c r="N15" i="2" s="1"/>
  <c r="AC16" i="2"/>
  <c r="AC17" i="2"/>
  <c r="AC18" i="2"/>
  <c r="AC19" i="2"/>
  <c r="N19" i="2" s="1"/>
  <c r="AC20" i="2"/>
  <c r="AC21" i="2"/>
  <c r="AC22" i="2"/>
  <c r="AC23" i="2"/>
  <c r="N23" i="2" s="1"/>
  <c r="AC24" i="2"/>
  <c r="AC25" i="2"/>
  <c r="AC26" i="2"/>
  <c r="AC27" i="2"/>
  <c r="N27" i="2" s="1"/>
  <c r="AC28" i="2"/>
  <c r="AC29" i="2"/>
  <c r="AC30" i="2"/>
  <c r="AC31" i="2"/>
  <c r="N31" i="2" s="1"/>
  <c r="AC32" i="2"/>
  <c r="AC33" i="2"/>
  <c r="AC34" i="2"/>
  <c r="AC35" i="2"/>
  <c r="N35" i="2" s="1"/>
  <c r="AC36" i="2"/>
  <c r="AC37" i="2"/>
  <c r="AC38" i="2"/>
  <c r="AC39" i="2"/>
  <c r="N39" i="2" s="1"/>
  <c r="AC40" i="2"/>
  <c r="AC41" i="2"/>
  <c r="AC42" i="2"/>
  <c r="AC43" i="2"/>
  <c r="N43" i="2" s="1"/>
  <c r="AC44" i="2"/>
  <c r="AC45" i="2"/>
  <c r="AC46" i="2"/>
  <c r="AC47" i="2"/>
  <c r="N47" i="2" s="1"/>
  <c r="AC48" i="2"/>
  <c r="AC49" i="2"/>
  <c r="AC50" i="2"/>
  <c r="AC51" i="2"/>
  <c r="N51" i="2" s="1"/>
  <c r="AC52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N20" i="2" s="1"/>
  <c r="V21" i="2"/>
  <c r="V22" i="2"/>
  <c r="N22" i="2" s="1"/>
  <c r="V23" i="2"/>
  <c r="V24" i="2"/>
  <c r="V25" i="2"/>
  <c r="V26" i="2"/>
  <c r="N26" i="2" s="1"/>
  <c r="V27" i="2"/>
  <c r="V28" i="2"/>
  <c r="V29" i="2"/>
  <c r="V30" i="2"/>
  <c r="N30" i="2" s="1"/>
  <c r="V31" i="2"/>
  <c r="V32" i="2"/>
  <c r="V33" i="2"/>
  <c r="V34" i="2"/>
  <c r="N34" i="2" s="1"/>
  <c r="V35" i="2"/>
  <c r="V36" i="2"/>
  <c r="N36" i="2" s="1"/>
  <c r="V37" i="2"/>
  <c r="V38" i="2"/>
  <c r="N38" i="2" s="1"/>
  <c r="V39" i="2"/>
  <c r="V40" i="2"/>
  <c r="V41" i="2"/>
  <c r="V42" i="2"/>
  <c r="N42" i="2" s="1"/>
  <c r="V43" i="2"/>
  <c r="V44" i="2"/>
  <c r="V45" i="2"/>
  <c r="V46" i="2"/>
  <c r="N46" i="2" s="1"/>
  <c r="V47" i="2"/>
  <c r="V48" i="2"/>
  <c r="V49" i="2"/>
  <c r="V50" i="2"/>
  <c r="N50" i="2" s="1"/>
  <c r="V51" i="2"/>
  <c r="V52" i="2"/>
  <c r="N52" i="2" s="1"/>
  <c r="O8" i="2"/>
  <c r="O9" i="2"/>
  <c r="O10" i="2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N32" i="2" s="1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N48" i="2" s="1"/>
  <c r="O49" i="2"/>
  <c r="O50" i="2"/>
  <c r="O51" i="2"/>
  <c r="O52" i="2"/>
  <c r="N8" i="2"/>
  <c r="N12" i="2"/>
  <c r="N24" i="2"/>
  <c r="N28" i="2"/>
  <c r="N40" i="2"/>
  <c r="N44" i="2"/>
  <c r="K8" i="2"/>
  <c r="K9" i="2"/>
  <c r="K10" i="2"/>
  <c r="D10" i="2" s="1"/>
  <c r="K11" i="2"/>
  <c r="K12" i="2"/>
  <c r="K13" i="2"/>
  <c r="K14" i="2"/>
  <c r="D14" i="2" s="1"/>
  <c r="K15" i="2"/>
  <c r="K16" i="2"/>
  <c r="K17" i="2"/>
  <c r="K18" i="2"/>
  <c r="D18" i="2" s="1"/>
  <c r="K19" i="2"/>
  <c r="K20" i="2"/>
  <c r="K21" i="2"/>
  <c r="K22" i="2"/>
  <c r="D22" i="2" s="1"/>
  <c r="K23" i="2"/>
  <c r="K24" i="2"/>
  <c r="K25" i="2"/>
  <c r="K26" i="2"/>
  <c r="D26" i="2" s="1"/>
  <c r="K27" i="2"/>
  <c r="K28" i="2"/>
  <c r="K29" i="2"/>
  <c r="K30" i="2"/>
  <c r="D30" i="2" s="1"/>
  <c r="K31" i="2"/>
  <c r="K32" i="2"/>
  <c r="K33" i="2"/>
  <c r="K34" i="2"/>
  <c r="D34" i="2" s="1"/>
  <c r="K35" i="2"/>
  <c r="K36" i="2"/>
  <c r="K37" i="2"/>
  <c r="K38" i="2"/>
  <c r="D38" i="2" s="1"/>
  <c r="K39" i="2"/>
  <c r="K40" i="2"/>
  <c r="K41" i="2"/>
  <c r="K42" i="2"/>
  <c r="D42" i="2" s="1"/>
  <c r="K43" i="2"/>
  <c r="K44" i="2"/>
  <c r="K45" i="2"/>
  <c r="K46" i="2"/>
  <c r="D46" i="2" s="1"/>
  <c r="K47" i="2"/>
  <c r="K48" i="2"/>
  <c r="K49" i="2"/>
  <c r="K50" i="2"/>
  <c r="D50" i="2" s="1"/>
  <c r="K51" i="2"/>
  <c r="K52" i="2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H25" i="2"/>
  <c r="D25" i="2" s="1"/>
  <c r="H26" i="2"/>
  <c r="H27" i="2"/>
  <c r="H28" i="2"/>
  <c r="H29" i="2"/>
  <c r="D29" i="2" s="1"/>
  <c r="H30" i="2"/>
  <c r="H31" i="2"/>
  <c r="H32" i="2"/>
  <c r="H33" i="2"/>
  <c r="D33" i="2" s="1"/>
  <c r="H34" i="2"/>
  <c r="H35" i="2"/>
  <c r="H36" i="2"/>
  <c r="H37" i="2"/>
  <c r="D37" i="2" s="1"/>
  <c r="H38" i="2"/>
  <c r="H39" i="2"/>
  <c r="H40" i="2"/>
  <c r="H41" i="2"/>
  <c r="D41" i="2" s="1"/>
  <c r="H42" i="2"/>
  <c r="H43" i="2"/>
  <c r="H44" i="2"/>
  <c r="H45" i="2"/>
  <c r="D45" i="2" s="1"/>
  <c r="H46" i="2"/>
  <c r="H47" i="2"/>
  <c r="H48" i="2"/>
  <c r="H49" i="2"/>
  <c r="D49" i="2" s="1"/>
  <c r="H50" i="2"/>
  <c r="H51" i="2"/>
  <c r="H52" i="2"/>
  <c r="E8" i="2"/>
  <c r="E9" i="2"/>
  <c r="E10" i="2"/>
  <c r="E11" i="2"/>
  <c r="E12" i="2"/>
  <c r="E13" i="2"/>
  <c r="E14" i="2"/>
  <c r="E15" i="2"/>
  <c r="D15" i="2" s="1"/>
  <c r="E16" i="2"/>
  <c r="D16" i="2" s="1"/>
  <c r="E17" i="2"/>
  <c r="E18" i="2"/>
  <c r="E19" i="2"/>
  <c r="D19" i="2" s="1"/>
  <c r="E20" i="2"/>
  <c r="E21" i="2"/>
  <c r="E22" i="2"/>
  <c r="E23" i="2"/>
  <c r="E24" i="2"/>
  <c r="E25" i="2"/>
  <c r="E26" i="2"/>
  <c r="E27" i="2"/>
  <c r="E28" i="2"/>
  <c r="E29" i="2"/>
  <c r="E30" i="2"/>
  <c r="E31" i="2"/>
  <c r="D31" i="2" s="1"/>
  <c r="E32" i="2"/>
  <c r="D32" i="2" s="1"/>
  <c r="E33" i="2"/>
  <c r="E34" i="2"/>
  <c r="E35" i="2"/>
  <c r="D35" i="2" s="1"/>
  <c r="E36" i="2"/>
  <c r="E37" i="2"/>
  <c r="E38" i="2"/>
  <c r="E39" i="2"/>
  <c r="E40" i="2"/>
  <c r="E41" i="2"/>
  <c r="E42" i="2"/>
  <c r="E43" i="2"/>
  <c r="E44" i="2"/>
  <c r="E45" i="2"/>
  <c r="E46" i="2"/>
  <c r="E47" i="2"/>
  <c r="D47" i="2" s="1"/>
  <c r="E48" i="2"/>
  <c r="D48" i="2" s="1"/>
  <c r="E49" i="2"/>
  <c r="E50" i="2"/>
  <c r="E51" i="2"/>
  <c r="D51" i="2" s="1"/>
  <c r="E52" i="2"/>
  <c r="D11" i="2"/>
  <c r="D12" i="2"/>
  <c r="D23" i="2"/>
  <c r="D27" i="2"/>
  <c r="D28" i="2"/>
  <c r="D39" i="2"/>
  <c r="D43" i="2"/>
  <c r="D44" i="2"/>
  <c r="Q21" i="1"/>
  <c r="Q37" i="1"/>
  <c r="Q42" i="1"/>
  <c r="N8" i="1"/>
  <c r="N12" i="1"/>
  <c r="N13" i="1"/>
  <c r="N24" i="1"/>
  <c r="N28" i="1"/>
  <c r="N29" i="1"/>
  <c r="N45" i="1"/>
  <c r="N50" i="1"/>
  <c r="L21" i="1"/>
  <c r="L25" i="1"/>
  <c r="J8" i="1"/>
  <c r="J12" i="1"/>
  <c r="J24" i="1"/>
  <c r="J28" i="1"/>
  <c r="J30" i="1"/>
  <c r="J34" i="1"/>
  <c r="J40" i="1"/>
  <c r="I8" i="1"/>
  <c r="I9" i="1"/>
  <c r="D9" i="1" s="1"/>
  <c r="I10" i="1"/>
  <c r="I11" i="1"/>
  <c r="I12" i="1"/>
  <c r="I13" i="1"/>
  <c r="D13" i="1" s="1"/>
  <c r="I14" i="1"/>
  <c r="D14" i="1" s="1"/>
  <c r="I15" i="1"/>
  <c r="I16" i="1"/>
  <c r="I17" i="1"/>
  <c r="D17" i="1" s="1"/>
  <c r="I18" i="1"/>
  <c r="D18" i="1" s="1"/>
  <c r="I19" i="1"/>
  <c r="I20" i="1"/>
  <c r="I21" i="1"/>
  <c r="D21" i="1" s="1"/>
  <c r="I22" i="1"/>
  <c r="D22" i="1" s="1"/>
  <c r="I23" i="1"/>
  <c r="I24" i="1"/>
  <c r="I25" i="1"/>
  <c r="D25" i="1" s="1"/>
  <c r="I26" i="1"/>
  <c r="I27" i="1"/>
  <c r="I28" i="1"/>
  <c r="I29" i="1"/>
  <c r="D29" i="1" s="1"/>
  <c r="I30" i="1"/>
  <c r="D30" i="1" s="1"/>
  <c r="I31" i="1"/>
  <c r="I32" i="1"/>
  <c r="I33" i="1"/>
  <c r="D33" i="1" s="1"/>
  <c r="I34" i="1"/>
  <c r="D34" i="1" s="1"/>
  <c r="I35" i="1"/>
  <c r="I36" i="1"/>
  <c r="I37" i="1"/>
  <c r="I38" i="1"/>
  <c r="D38" i="1" s="1"/>
  <c r="I39" i="1"/>
  <c r="I40" i="1"/>
  <c r="I41" i="1"/>
  <c r="I42" i="1"/>
  <c r="D42" i="1" s="1"/>
  <c r="I43" i="1"/>
  <c r="I44" i="1"/>
  <c r="I45" i="1"/>
  <c r="I46" i="1"/>
  <c r="D46" i="1" s="1"/>
  <c r="I47" i="1"/>
  <c r="I48" i="1"/>
  <c r="I49" i="1"/>
  <c r="I50" i="1"/>
  <c r="D50" i="1" s="1"/>
  <c r="I51" i="1"/>
  <c r="I52" i="1"/>
  <c r="F8" i="1"/>
  <c r="F9" i="1"/>
  <c r="F12" i="1"/>
  <c r="F13" i="1"/>
  <c r="F18" i="1"/>
  <c r="F24" i="1"/>
  <c r="F25" i="1"/>
  <c r="F28" i="1"/>
  <c r="F29" i="1"/>
  <c r="F30" i="1"/>
  <c r="F40" i="1"/>
  <c r="F41" i="1"/>
  <c r="F46" i="1"/>
  <c r="F50" i="1"/>
  <c r="E8" i="1"/>
  <c r="E9" i="1"/>
  <c r="E10" i="1"/>
  <c r="E11" i="1"/>
  <c r="E12" i="1"/>
  <c r="E13" i="1"/>
  <c r="E14" i="1"/>
  <c r="E15" i="1"/>
  <c r="D15" i="1" s="1"/>
  <c r="E16" i="1"/>
  <c r="E17" i="1"/>
  <c r="E18" i="1"/>
  <c r="E19" i="1"/>
  <c r="D19" i="1" s="1"/>
  <c r="E20" i="1"/>
  <c r="E21" i="1"/>
  <c r="E22" i="1"/>
  <c r="E23" i="1"/>
  <c r="D23" i="1" s="1"/>
  <c r="E24" i="1"/>
  <c r="E25" i="1"/>
  <c r="E26" i="1"/>
  <c r="E27" i="1"/>
  <c r="E28" i="1"/>
  <c r="E29" i="1"/>
  <c r="E30" i="1"/>
  <c r="E31" i="1"/>
  <c r="D31" i="1" s="1"/>
  <c r="E32" i="1"/>
  <c r="E33" i="1"/>
  <c r="E34" i="1"/>
  <c r="E35" i="1"/>
  <c r="D35" i="1" s="1"/>
  <c r="E36" i="1"/>
  <c r="E37" i="1"/>
  <c r="E38" i="1"/>
  <c r="E39" i="1"/>
  <c r="D39" i="1" s="1"/>
  <c r="E40" i="1"/>
  <c r="E41" i="1"/>
  <c r="E42" i="1"/>
  <c r="E43" i="1"/>
  <c r="D43" i="1" s="1"/>
  <c r="E44" i="1"/>
  <c r="E45" i="1"/>
  <c r="E46" i="1"/>
  <c r="E47" i="1"/>
  <c r="D47" i="1" s="1"/>
  <c r="E48" i="1"/>
  <c r="E49" i="1"/>
  <c r="E50" i="1"/>
  <c r="E51" i="1"/>
  <c r="D51" i="1" s="1"/>
  <c r="E52" i="1"/>
  <c r="D8" i="1"/>
  <c r="Q8" i="1" s="1"/>
  <c r="D10" i="1"/>
  <c r="D11" i="1"/>
  <c r="D12" i="1"/>
  <c r="Q12" i="1" s="1"/>
  <c r="D16" i="1"/>
  <c r="D20" i="1"/>
  <c r="D24" i="1"/>
  <c r="Q24" i="1" s="1"/>
  <c r="D26" i="1"/>
  <c r="D27" i="1"/>
  <c r="D28" i="1"/>
  <c r="Q28" i="1" s="1"/>
  <c r="D32" i="1"/>
  <c r="D36" i="1"/>
  <c r="D37" i="1"/>
  <c r="D40" i="1"/>
  <c r="D41" i="1"/>
  <c r="D44" i="1"/>
  <c r="D45" i="1"/>
  <c r="D48" i="1"/>
  <c r="D49" i="1"/>
  <c r="D52" i="1"/>
  <c r="N31" i="1" l="1"/>
  <c r="F31" i="1"/>
  <c r="J31" i="1"/>
  <c r="Q31" i="1"/>
  <c r="L31" i="1"/>
  <c r="N15" i="1"/>
  <c r="F15" i="1"/>
  <c r="J15" i="1"/>
  <c r="L15" i="1"/>
  <c r="Q15" i="1"/>
  <c r="L22" i="1"/>
  <c r="Q22" i="1"/>
  <c r="J22" i="1"/>
  <c r="F22" i="1"/>
  <c r="N22" i="1"/>
  <c r="Q52" i="1"/>
  <c r="N52" i="1"/>
  <c r="J52" i="1"/>
  <c r="Q44" i="1"/>
  <c r="L44" i="1"/>
  <c r="F44" i="1"/>
  <c r="N44" i="1"/>
  <c r="Q36" i="1"/>
  <c r="N36" i="1"/>
  <c r="J36" i="1"/>
  <c r="N27" i="1"/>
  <c r="F27" i="1"/>
  <c r="Q27" i="1"/>
  <c r="J27" i="1"/>
  <c r="Q20" i="1"/>
  <c r="N20" i="1"/>
  <c r="J20" i="1"/>
  <c r="L20" i="1"/>
  <c r="N11" i="1"/>
  <c r="F11" i="1"/>
  <c r="Q11" i="1"/>
  <c r="J11" i="1"/>
  <c r="N51" i="1"/>
  <c r="F51" i="1"/>
  <c r="L51" i="1"/>
  <c r="Q51" i="1"/>
  <c r="N47" i="1"/>
  <c r="F47" i="1"/>
  <c r="J47" i="1"/>
  <c r="N43" i="1"/>
  <c r="F43" i="1"/>
  <c r="Q43" i="1"/>
  <c r="J43" i="1"/>
  <c r="N39" i="1"/>
  <c r="F39" i="1"/>
  <c r="L39" i="1"/>
  <c r="Q39" i="1"/>
  <c r="N35" i="1"/>
  <c r="F35" i="1"/>
  <c r="L35" i="1"/>
  <c r="Q35" i="1"/>
  <c r="N23" i="1"/>
  <c r="F23" i="1"/>
  <c r="L23" i="1"/>
  <c r="Q23" i="1"/>
  <c r="N19" i="1"/>
  <c r="F19" i="1"/>
  <c r="L19" i="1"/>
  <c r="Q19" i="1"/>
  <c r="F52" i="1"/>
  <c r="J44" i="1"/>
  <c r="J23" i="1"/>
  <c r="L47" i="1"/>
  <c r="L36" i="1"/>
  <c r="J49" i="1"/>
  <c r="Q49" i="1"/>
  <c r="L49" i="1"/>
  <c r="F49" i="1"/>
  <c r="N49" i="1"/>
  <c r="J41" i="1"/>
  <c r="N41" i="1"/>
  <c r="Q41" i="1"/>
  <c r="Q32" i="1"/>
  <c r="F32" i="1"/>
  <c r="N32" i="1"/>
  <c r="J32" i="1"/>
  <c r="L26" i="1"/>
  <c r="J26" i="1"/>
  <c r="F26" i="1"/>
  <c r="N26" i="1"/>
  <c r="Q16" i="1"/>
  <c r="F16" i="1"/>
  <c r="N16" i="1"/>
  <c r="J16" i="1"/>
  <c r="L10" i="1"/>
  <c r="J10" i="1"/>
  <c r="F10" i="1"/>
  <c r="N10" i="1"/>
  <c r="F20" i="1"/>
  <c r="J51" i="1"/>
  <c r="J19" i="1"/>
  <c r="L43" i="1"/>
  <c r="L32" i="1"/>
  <c r="Q48" i="1"/>
  <c r="F48" i="1"/>
  <c r="N48" i="1"/>
  <c r="J48" i="1"/>
  <c r="Q40" i="1"/>
  <c r="L40" i="1"/>
  <c r="F36" i="1"/>
  <c r="L50" i="1"/>
  <c r="Q50" i="1"/>
  <c r="L46" i="1"/>
  <c r="N46" i="1"/>
  <c r="Q46" i="1"/>
  <c r="L42" i="1"/>
  <c r="J42" i="1"/>
  <c r="F42" i="1"/>
  <c r="N42" i="1"/>
  <c r="L38" i="1"/>
  <c r="Q38" i="1"/>
  <c r="J38" i="1"/>
  <c r="F38" i="1"/>
  <c r="N38" i="1"/>
  <c r="L34" i="1"/>
  <c r="Q34" i="1"/>
  <c r="L30" i="1"/>
  <c r="N30" i="1"/>
  <c r="Q30" i="1"/>
  <c r="L18" i="1"/>
  <c r="Q18" i="1"/>
  <c r="L14" i="1"/>
  <c r="N14" i="1"/>
  <c r="Q14" i="1"/>
  <c r="J50" i="1"/>
  <c r="J39" i="1"/>
  <c r="J18" i="1"/>
  <c r="L52" i="1"/>
  <c r="L41" i="1"/>
  <c r="L16" i="1"/>
  <c r="N40" i="1"/>
  <c r="Q10" i="1"/>
  <c r="J45" i="1"/>
  <c r="Q45" i="1"/>
  <c r="L45" i="1"/>
  <c r="J37" i="1"/>
  <c r="F37" i="1"/>
  <c r="N37" i="1"/>
  <c r="F45" i="1"/>
  <c r="F34" i="1"/>
  <c r="F14" i="1"/>
  <c r="J33" i="1"/>
  <c r="Q33" i="1"/>
  <c r="L33" i="1"/>
  <c r="F33" i="1"/>
  <c r="N33" i="1"/>
  <c r="J29" i="1"/>
  <c r="Q29" i="1"/>
  <c r="L29" i="1"/>
  <c r="J25" i="1"/>
  <c r="N25" i="1"/>
  <c r="Q25" i="1"/>
  <c r="J21" i="1"/>
  <c r="F21" i="1"/>
  <c r="N21" i="1"/>
  <c r="J17" i="1"/>
  <c r="Q17" i="1"/>
  <c r="L17" i="1"/>
  <c r="F17" i="1"/>
  <c r="N17" i="1"/>
  <c r="J13" i="1"/>
  <c r="Q13" i="1"/>
  <c r="L13" i="1"/>
  <c r="J9" i="1"/>
  <c r="N9" i="1"/>
  <c r="Q9" i="1"/>
  <c r="L9" i="1"/>
  <c r="J46" i="1"/>
  <c r="J35" i="1"/>
  <c r="J14" i="1"/>
  <c r="L48" i="1"/>
  <c r="L37" i="1"/>
  <c r="L27" i="1"/>
  <c r="L11" i="1"/>
  <c r="N34" i="1"/>
  <c r="N18" i="1"/>
  <c r="Q47" i="1"/>
  <c r="Q26" i="1"/>
  <c r="D52" i="2"/>
  <c r="D40" i="2"/>
  <c r="D36" i="2"/>
  <c r="D24" i="2"/>
  <c r="D20" i="2"/>
  <c r="D8" i="2"/>
  <c r="N49" i="2"/>
  <c r="N45" i="2"/>
  <c r="N41" i="2"/>
  <c r="N37" i="2"/>
  <c r="N33" i="2"/>
  <c r="N29" i="2"/>
  <c r="N25" i="2"/>
  <c r="N21" i="2"/>
  <c r="N17" i="2"/>
  <c r="N13" i="2"/>
  <c r="N9" i="2"/>
  <c r="L24" i="1"/>
  <c r="L8" i="1"/>
  <c r="L28" i="1"/>
  <c r="L12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<sst xmlns="http://schemas.openxmlformats.org/spreadsheetml/2006/main" count="889" uniqueCount="390">
  <si>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</si>
  <si>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</si>
  <si>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</si>
  <si>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</si>
  <si>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</si>
  <si>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</si>
  <si>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</si>
  <si>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</si>
  <si>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</si>
  <si>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</si>
  <si>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</si>
  <si>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</si>
  <si>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</si>
  <si>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</si>
  <si>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</si>
  <si>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</si>
  <si>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</si>
  <si>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</si>
  <si>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</si>
  <si>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</si>
  <si>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</si>
  <si>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</si>
  <si>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</si>
  <si>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</si>
  <si>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</si>
  <si>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</si>
  <si>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</si>
  <si>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</si>
  <si>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</si>
  <si>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</si>
  <si>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</si>
  <si>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</si>
  <si>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</si>
  <si>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</si>
  <si>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</si>
  <si>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</si>
  <si>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</si>
  <si>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</si>
  <si>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</si>
  <si>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</si>
  <si>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</si>
  <si>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</si>
  <si>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</si>
  <si>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</si>
  <si>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</si>
  <si>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</si>
  <si>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</si>
  <si>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</si>
  <si>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</si>
  <si>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</si>
  <si>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</si>
  <si>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</si>
  <si>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</si>
  <si>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</si>
  <si>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</si>
  <si>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</si>
  <si>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</si>
  <si>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</si>
  <si>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</si>
  <si>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</si>
  <si>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</si>
  <si>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</si>
  <si>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</si>
  <si>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</si>
  <si>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</si>
  <si>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</si>
  <si>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</si>
  <si>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</si>
  <si>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</si>
  <si>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</si>
  <si>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</si>
  <si>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</si>
  <si>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</si>
  <si>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</si>
  <si>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</si>
  <si>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</si>
  <si>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</si>
  <si>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</si>
  <si>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</si>
  <si>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</si>
  <si>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</si>
  <si>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</si>
  <si>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</si>
  <si>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</si>
  <si>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</si>
  <si>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</si>
  <si>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</si>
  <si>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</si>
  <si>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</si>
  <si>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</si>
  <si>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</si>
  <si>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</si>
  <si>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</si>
  <si>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</si>
  <si>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</si>
  <si>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</si>
  <si>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</si>
  <si>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</si>
  <si>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</si>
  <si>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</si>
  <si>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</si>
  <si>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</si>
  <si>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</si>
  <si>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</si>
  <si>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</si>
  <si>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</si>
  <si>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</si>
  <si>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</si>
  <si>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</si>
  <si>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</si>
  <si>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</si>
  <si>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</si>
  <si>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</si>
  <si>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</si>
  <si>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</si>
  <si>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</si>
  <si>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</si>
  <si>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</si>
  <si>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</si>
  <si>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</si>
  <si>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</si>
  <si>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</si>
  <si>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</si>
  <si>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</si>
  <si>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</si>
  <si>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</si>
  <si>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</si>
  <si>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</si>
  <si>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</si>
  <si>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</si>
  <si>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</si>
  <si>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</si>
  <si>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</si>
  <si>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</si>
  <si>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</si>
  <si>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</si>
  <si>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</si>
  <si>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</si>
  <si>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</si>
  <si>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</si>
  <si>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</si>
  <si>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</si>
  <si>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</si>
  <si>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</si>
  <si>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</si>
  <si>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</si>
  <si>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</si>
  <si>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</si>
  <si>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</si>
  <si>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</si>
  <si>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</si>
  <si>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</si>
  <si>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</si>
  <si>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</si>
  <si>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</si>
  <si>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</si>
  <si>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</si>
  <si>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</si>
  <si>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</si>
  <si>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</si>
  <si>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</si>
  <si>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</si>
  <si>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</si>
  <si>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</si>
  <si>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</si>
  <si>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</si>
  <si>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</si>
  <si>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</si>
  <si>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</si>
  <si>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</si>
  <si>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</si>
  <si>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</si>
  <si>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</si>
  <si>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</si>
  <si>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</si>
  <si>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</si>
  <si>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</si>
  <si>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</si>
  <si>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</si>
  <si>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</si>
  <si>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</si>
  <si>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</si>
  <si>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</si>
  <si>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</si>
  <si>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</si>
  <si>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</si>
  <si>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</si>
  <si>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</si>
  <si>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</si>
  <si>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</si>
  <si>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</si>
  <si>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</si>
  <si>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</si>
  <si>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</si>
  <si>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</si>
  <si>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</si>
  <si>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</si>
  <si>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</si>
  <si>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</si>
  <si>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</si>
  <si>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</si>
  <si>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</si>
  <si>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</si>
  <si>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</si>
  <si>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</si>
  <si>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</si>
  <si>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</si>
  <si>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</si>
  <si>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</si>
  <si>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</si>
  <si>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</si>
  <si>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</si>
  <si>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</si>
  <si>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</si>
  <si>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</si>
  <si>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</si>
  <si>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</si>
  <si>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</si>
  <si>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</si>
  <si>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</si>
  <si>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</si>
  <si>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</si>
  <si>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</si>
  <si>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</si>
  <si>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</si>
  <si>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</si>
  <si>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</si>
  <si>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</si>
  <si>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</si>
  <si>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</si>
  <si>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</si>
  <si>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</si>
  <si>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</si>
  <si>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</si>
  <si>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</si>
  <si>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</si>
  <si>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</si>
  <si>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</si>
  <si>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</si>
  <si>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</si>
  <si>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</si>
  <si>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</si>
  <si>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</si>
  <si>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</si>
  <si>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</si>
  <si>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</si>
  <si>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</si>
  <si>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</si>
  <si>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</si>
  <si>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</si>
  <si>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</si>
  <si>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43000</t>
  </si>
  <si>
    <t>水洗化人口等（平成29年度実績）</t>
    <phoneticPr fontId="3"/>
  </si>
  <si>
    <t>し尿処理の状況（平成29年度実績）</t>
    <phoneticPr fontId="3"/>
  </si>
  <si>
    <t>43100</t>
  </si>
  <si>
    <t>熊本市</t>
  </si>
  <si>
    <t>○</t>
  </si>
  <si>
    <t>431050</t>
    <phoneticPr fontId="3"/>
  </si>
  <si>
    <t>43202</t>
  </si>
  <si>
    <t>八代市</t>
  </si>
  <si>
    <t>431051</t>
    <phoneticPr fontId="3"/>
  </si>
  <si>
    <t>43203</t>
  </si>
  <si>
    <t>人吉市</t>
  </si>
  <si>
    <t>431264</t>
    <phoneticPr fontId="3"/>
  </si>
  <si>
    <t>43204</t>
  </si>
  <si>
    <t>荒尾市</t>
  </si>
  <si>
    <t>431118</t>
    <phoneticPr fontId="3"/>
  </si>
  <si>
    <t>43205</t>
  </si>
  <si>
    <t>水俣市</t>
  </si>
  <si>
    <t>431087</t>
    <phoneticPr fontId="3"/>
  </si>
  <si>
    <t>43206</t>
  </si>
  <si>
    <t>玉名市</t>
  </si>
  <si>
    <t>431146</t>
    <phoneticPr fontId="3"/>
  </si>
  <si>
    <t>43208</t>
  </si>
  <si>
    <t>山鹿市</t>
  </si>
  <si>
    <t>431120</t>
    <phoneticPr fontId="3"/>
  </si>
  <si>
    <t>43210</t>
  </si>
  <si>
    <t>菊池市</t>
  </si>
  <si>
    <t>431121</t>
    <phoneticPr fontId="3"/>
  </si>
  <si>
    <t>43211</t>
  </si>
  <si>
    <t>宇土市</t>
  </si>
  <si>
    <t>431122</t>
    <phoneticPr fontId="3"/>
  </si>
  <si>
    <t>43212</t>
  </si>
  <si>
    <t>上天草市</t>
  </si>
  <si>
    <t>431265</t>
    <phoneticPr fontId="3"/>
  </si>
  <si>
    <t>43213</t>
  </si>
  <si>
    <t>宇城市</t>
  </si>
  <si>
    <t>431266</t>
    <phoneticPr fontId="3"/>
  </si>
  <si>
    <t>43214</t>
  </si>
  <si>
    <t>阿蘇市</t>
  </si>
  <si>
    <t>431092</t>
    <phoneticPr fontId="3"/>
  </si>
  <si>
    <t>43215</t>
  </si>
  <si>
    <t>天草市</t>
  </si>
  <si>
    <t>431059</t>
    <phoneticPr fontId="3"/>
  </si>
  <si>
    <t>43216</t>
  </si>
  <si>
    <t>合志市</t>
  </si>
  <si>
    <t>431267</t>
    <phoneticPr fontId="3"/>
  </si>
  <si>
    <t>43348</t>
  </si>
  <si>
    <t>美里町</t>
  </si>
  <si>
    <t>431268</t>
    <phoneticPr fontId="3"/>
  </si>
  <si>
    <t>43364</t>
  </si>
  <si>
    <t>玉東町</t>
  </si>
  <si>
    <t>431269</t>
    <phoneticPr fontId="3"/>
  </si>
  <si>
    <t>43367</t>
  </si>
  <si>
    <t>南関町</t>
  </si>
  <si>
    <t>431270</t>
    <phoneticPr fontId="3"/>
  </si>
  <si>
    <t>43368</t>
  </si>
  <si>
    <t>長洲町</t>
  </si>
  <si>
    <t>431271</t>
    <phoneticPr fontId="3"/>
  </si>
  <si>
    <t>43369</t>
  </si>
  <si>
    <t>和水町</t>
  </si>
  <si>
    <t>431272</t>
    <phoneticPr fontId="3"/>
  </si>
  <si>
    <t>43403</t>
  </si>
  <si>
    <t>大津町</t>
  </si>
  <si>
    <t>431273</t>
    <phoneticPr fontId="3"/>
  </si>
  <si>
    <t>43404</t>
  </si>
  <si>
    <t>菊陽町</t>
  </si>
  <si>
    <t>431274</t>
    <phoneticPr fontId="3"/>
  </si>
  <si>
    <t>43423</t>
  </si>
  <si>
    <t>南小国町</t>
  </si>
  <si>
    <t>431275</t>
    <phoneticPr fontId="3"/>
  </si>
  <si>
    <t>43424</t>
  </si>
  <si>
    <t>小国町</t>
  </si>
  <si>
    <t>431276</t>
    <phoneticPr fontId="3"/>
  </si>
  <si>
    <t>43425</t>
  </si>
  <si>
    <t>産山村</t>
  </si>
  <si>
    <t>431277</t>
    <phoneticPr fontId="3"/>
  </si>
  <si>
    <t>43428</t>
  </si>
  <si>
    <t>高森町</t>
  </si>
  <si>
    <t>431278</t>
    <phoneticPr fontId="3"/>
  </si>
  <si>
    <t>43432</t>
  </si>
  <si>
    <t>西原村</t>
  </si>
  <si>
    <t>431263</t>
    <phoneticPr fontId="3"/>
  </si>
  <si>
    <t>43433</t>
  </si>
  <si>
    <t>南阿蘇村</t>
  </si>
  <si>
    <t>431227</t>
    <phoneticPr fontId="3"/>
  </si>
  <si>
    <t>43441</t>
  </si>
  <si>
    <t>御船町</t>
  </si>
  <si>
    <t>431195</t>
    <phoneticPr fontId="3"/>
  </si>
  <si>
    <t>43442</t>
  </si>
  <si>
    <t>嘉島町</t>
  </si>
  <si>
    <t>431279</t>
    <phoneticPr fontId="3"/>
  </si>
  <si>
    <t>43443</t>
  </si>
  <si>
    <t>益城町</t>
  </si>
  <si>
    <t>431135</t>
    <phoneticPr fontId="3"/>
  </si>
  <si>
    <t>43444</t>
  </si>
  <si>
    <t>甲佐町</t>
  </si>
  <si>
    <t>431106</t>
    <phoneticPr fontId="3"/>
  </si>
  <si>
    <t>43447</t>
  </si>
  <si>
    <t>山都町</t>
  </si>
  <si>
    <t>431074</t>
    <phoneticPr fontId="3"/>
  </si>
  <si>
    <t>43468</t>
  </si>
  <si>
    <t>氷川町</t>
  </si>
  <si>
    <t>431196</t>
    <phoneticPr fontId="3"/>
  </si>
  <si>
    <t>43482</t>
  </si>
  <si>
    <t>芦北町</t>
  </si>
  <si>
    <t>431137</t>
    <phoneticPr fontId="3"/>
  </si>
  <si>
    <t>43484</t>
  </si>
  <si>
    <t>津奈木町</t>
  </si>
  <si>
    <t>431138</t>
    <phoneticPr fontId="3"/>
  </si>
  <si>
    <t>43501</t>
  </si>
  <si>
    <t>錦町</t>
  </si>
  <si>
    <t>431253</t>
    <phoneticPr fontId="3"/>
  </si>
  <si>
    <t>43505</t>
  </si>
  <si>
    <t>多良木町</t>
  </si>
  <si>
    <t>431242</t>
    <phoneticPr fontId="3"/>
  </si>
  <si>
    <t>43506</t>
  </si>
  <si>
    <t>湯前町</t>
  </si>
  <si>
    <t>431280</t>
    <phoneticPr fontId="3"/>
  </si>
  <si>
    <t>43507</t>
  </si>
  <si>
    <t>水上村</t>
  </si>
  <si>
    <t>431230</t>
    <phoneticPr fontId="3"/>
  </si>
  <si>
    <t>43510</t>
  </si>
  <si>
    <t>相良村</t>
  </si>
  <si>
    <t>431281</t>
    <phoneticPr fontId="3"/>
  </si>
  <si>
    <t>43511</t>
  </si>
  <si>
    <t>五木村</t>
  </si>
  <si>
    <t>431216</t>
    <phoneticPr fontId="3"/>
  </si>
  <si>
    <t>43512</t>
  </si>
  <si>
    <t>山江村</t>
  </si>
  <si>
    <t>431201</t>
    <phoneticPr fontId="3"/>
  </si>
  <si>
    <t>43513</t>
  </si>
  <si>
    <t>球磨村</t>
  </si>
  <si>
    <t>431165</t>
    <phoneticPr fontId="3"/>
  </si>
  <si>
    <t>43514</t>
  </si>
  <si>
    <t>あさぎり町</t>
  </si>
  <si>
    <t>431145</t>
    <phoneticPr fontId="3"/>
  </si>
  <si>
    <t>43531</t>
  </si>
  <si>
    <t>苓北町</t>
  </si>
  <si>
    <t>431117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</si>
</sst>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11</v>
      </c>
      <c r="B7" s="116" t="s">
        <v>251</v>
      </c>
      <c r="C7" s="109" t="s">
        <v>200</v>
      </c>
      <c r="D7" s="110">
        <f>+SUM(E7,+I7)</f>
        <v>1787992</v>
      </c>
      <c r="E7" s="110">
        <f>+SUM(G7,+H7)</f>
        <v>171451</v>
      </c>
      <c r="F7" s="111">
        <f>IF(D7&gt;0,E7/D7*100,"-")</f>
        <v>9.5890250068232969</v>
      </c>
      <c r="G7" s="108">
        <f>SUM(G$8:G$207)</f>
        <v>169926</v>
      </c>
      <c r="H7" s="108">
        <f>SUM(H$8:H$207)</f>
        <v>1525</v>
      </c>
      <c r="I7" s="110">
        <f>+SUM(K7,+M7,+O7)</f>
        <v>1616541</v>
      </c>
      <c r="J7" s="111">
        <f>IF(D7&gt;0,I7/D7*100,"-")</f>
        <v>90.410974993176708</v>
      </c>
      <c r="K7" s="108">
        <f>SUM(K$8:K$207)</f>
        <v>1135370</v>
      </c>
      <c r="L7" s="111">
        <f>IF(D7&gt;0,K7/D7*100,"-")</f>
        <v>63.499724830983581</v>
      </c>
      <c r="M7" s="108">
        <f>SUM(M$8:M$207)</f>
        <v>7152</v>
      </c>
      <c r="N7" s="111">
        <f>IF(D7&gt;0,M7/D7*100,"-")</f>
        <v>0.40000178971717992</v>
      </c>
      <c r="O7" s="108">
        <f>SUM(O$8:O$207)</f>
        <v>474019</v>
      </c>
      <c r="P7" s="108">
        <f>SUM(P$8:P$207)</f>
        <v>272977</v>
      </c>
      <c r="Q7" s="111">
        <f>IF(D7&gt;0,O7/D7*100,"-")</f>
        <v>26.511248372475936</v>
      </c>
      <c r="R7" s="108">
        <f>SUM(R$8:R$207)</f>
        <v>12296</v>
      </c>
      <c r="S7" s="112">
        <f t="shared" ref="S7:Z7" si="0">COUNTIF(S$8:S$207,"○")</f>
        <v>37</v>
      </c>
      <c r="T7" s="112">
        <f t="shared" si="0"/>
        <v>1</v>
      </c>
      <c r="U7" s="112">
        <f t="shared" si="0"/>
        <v>0</v>
      </c>
      <c r="V7" s="112">
        <f t="shared" si="0"/>
        <v>7</v>
      </c>
      <c r="W7" s="112">
        <f t="shared" si="0"/>
        <v>26</v>
      </c>
      <c r="X7" s="112">
        <f t="shared" si="0"/>
        <v>10</v>
      </c>
      <c r="Y7" s="112">
        <f t="shared" si="0"/>
        <v>0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11</v>
      </c>
      <c r="B8" s="102" t="s">
        <v>254</v>
      </c>
      <c r="C8" s="101" t="s">
        <v>255</v>
      </c>
      <c r="D8" s="103">
        <f>+SUM(E8,+I8)</f>
        <v>733720</v>
      </c>
      <c r="E8" s="103">
        <f>+SUM(G8,+H8)</f>
        <v>17611</v>
      </c>
      <c r="F8" s="104">
        <f>IF(D8&gt;0,E8/D8*100,"-")</f>
        <v>2.4002344218502971</v>
      </c>
      <c r="G8" s="103">
        <v>17551</v>
      </c>
      <c r="H8" s="103">
        <v>60</v>
      </c>
      <c r="I8" s="103">
        <f>+SUM(K8,+M8,+O8)</f>
        <v>716109</v>
      </c>
      <c r="J8" s="104">
        <f>IF(D8&gt;0,I8/D8*100,"-")</f>
        <v>97.5997655781497</v>
      </c>
      <c r="K8" s="103">
        <v>636717</v>
      </c>
      <c r="L8" s="104">
        <f>IF(D8&gt;0,K8/D8*100,"-")</f>
        <v>86.779289102109786</v>
      </c>
      <c r="M8" s="103">
        <v>0</v>
      </c>
      <c r="N8" s="104">
        <f>IF(D8&gt;0,M8/D8*100,"-")</f>
        <v>0</v>
      </c>
      <c r="O8" s="103">
        <v>79392</v>
      </c>
      <c r="P8" s="103">
        <v>50767</v>
      </c>
      <c r="Q8" s="104">
        <f>IF(D8&gt;0,O8/D8*100,"-")</f>
        <v>10.820476476039905</v>
      </c>
      <c r="R8" s="103">
        <v>5030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11</v>
      </c>
      <c r="B9" s="102" t="s">
        <v>258</v>
      </c>
      <c r="C9" s="101" t="s">
        <v>259</v>
      </c>
      <c r="D9" s="103">
        <f>+SUM(E9,+I9)</f>
        <v>129151</v>
      </c>
      <c r="E9" s="103">
        <f>+SUM(G9,+H9)</f>
        <v>19694</v>
      </c>
      <c r="F9" s="104">
        <f>IF(D9&gt;0,E9/D9*100,"-")</f>
        <v>15.248817275901851</v>
      </c>
      <c r="G9" s="103">
        <v>19694</v>
      </c>
      <c r="H9" s="103">
        <v>0</v>
      </c>
      <c r="I9" s="103">
        <f>+SUM(K9,+M9,+O9)</f>
        <v>109457</v>
      </c>
      <c r="J9" s="104">
        <f>IF(D9&gt;0,I9/D9*100,"-")</f>
        <v>84.751182724098157</v>
      </c>
      <c r="K9" s="103">
        <v>49621</v>
      </c>
      <c r="L9" s="104">
        <f>IF(D9&gt;0,K9/D9*100,"-")</f>
        <v>38.420918150072396</v>
      </c>
      <c r="M9" s="103">
        <v>0</v>
      </c>
      <c r="N9" s="104">
        <f>IF(D9&gt;0,M9/D9*100,"-")</f>
        <v>0</v>
      </c>
      <c r="O9" s="103">
        <v>59836</v>
      </c>
      <c r="P9" s="103">
        <v>27561</v>
      </c>
      <c r="Q9" s="104">
        <f>IF(D9&gt;0,O9/D9*100,"-")</f>
        <v>46.330264574025755</v>
      </c>
      <c r="R9" s="103">
        <v>1713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11</v>
      </c>
      <c r="B10" s="102" t="s">
        <v>261</v>
      </c>
      <c r="C10" s="101" t="s">
        <v>262</v>
      </c>
      <c r="D10" s="103">
        <f>+SUM(E10,+I10)</f>
        <v>33169</v>
      </c>
      <c r="E10" s="103">
        <f>+SUM(G10,+H10)</f>
        <v>5063</v>
      </c>
      <c r="F10" s="104">
        <f>IF(D10&gt;0,E10/D10*100,"-")</f>
        <v>15.264252766137057</v>
      </c>
      <c r="G10" s="103">
        <v>4998</v>
      </c>
      <c r="H10" s="103">
        <v>65</v>
      </c>
      <c r="I10" s="103">
        <f>+SUM(K10,+M10,+O10)</f>
        <v>28106</v>
      </c>
      <c r="J10" s="104">
        <f>IF(D10&gt;0,I10/D10*100,"-")</f>
        <v>84.735747233862952</v>
      </c>
      <c r="K10" s="103">
        <v>22294</v>
      </c>
      <c r="L10" s="104">
        <f>IF(D10&gt;0,K10/D10*100,"-")</f>
        <v>67.213361874039009</v>
      </c>
      <c r="M10" s="103">
        <v>0</v>
      </c>
      <c r="N10" s="104">
        <f>IF(D10&gt;0,M10/D10*100,"-")</f>
        <v>0</v>
      </c>
      <c r="O10" s="103">
        <v>5812</v>
      </c>
      <c r="P10" s="103">
        <v>3000</v>
      </c>
      <c r="Q10" s="104">
        <f>IF(D10&gt;0,O10/D10*100,"-")</f>
        <v>17.522385359823932</v>
      </c>
      <c r="R10" s="103">
        <v>191</v>
      </c>
      <c r="S10" s="101" t="s">
        <v>256</v>
      </c>
      <c r="T10" s="101"/>
      <c r="U10" s="101"/>
      <c r="V10" s="101"/>
      <c r="W10" s="101"/>
      <c r="X10" s="101" t="s">
        <v>256</v>
      </c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11</v>
      </c>
      <c r="B11" s="102" t="s">
        <v>264</v>
      </c>
      <c r="C11" s="101" t="s">
        <v>265</v>
      </c>
      <c r="D11" s="103">
        <f>+SUM(E11,+I11)</f>
        <v>53427</v>
      </c>
      <c r="E11" s="103">
        <f>+SUM(G11,+H11)</f>
        <v>12812</v>
      </c>
      <c r="F11" s="104">
        <f>IF(D11&gt;0,E11/D11*100,"-")</f>
        <v>23.980384449810021</v>
      </c>
      <c r="G11" s="103">
        <v>12812</v>
      </c>
      <c r="H11" s="103">
        <v>0</v>
      </c>
      <c r="I11" s="103">
        <f>+SUM(K11,+M11,+O11)</f>
        <v>40615</v>
      </c>
      <c r="J11" s="104">
        <f>IF(D11&gt;0,I11/D11*100,"-")</f>
        <v>76.019615550189982</v>
      </c>
      <c r="K11" s="103">
        <v>34115</v>
      </c>
      <c r="L11" s="104">
        <f>IF(D11&gt;0,K11/D11*100,"-")</f>
        <v>63.853482321672558</v>
      </c>
      <c r="M11" s="103">
        <v>0</v>
      </c>
      <c r="N11" s="104">
        <f>IF(D11&gt;0,M11/D11*100,"-")</f>
        <v>0</v>
      </c>
      <c r="O11" s="103">
        <v>6500</v>
      </c>
      <c r="P11" s="103">
        <v>5040</v>
      </c>
      <c r="Q11" s="104">
        <f>IF(D11&gt;0,O11/D11*100,"-")</f>
        <v>12.166133228517415</v>
      </c>
      <c r="R11" s="103">
        <v>270</v>
      </c>
      <c r="S11" s="101" t="s">
        <v>256</v>
      </c>
      <c r="T11" s="101"/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11</v>
      </c>
      <c r="B12" s="102" t="s">
        <v>267</v>
      </c>
      <c r="C12" s="101" t="s">
        <v>268</v>
      </c>
      <c r="D12" s="103">
        <f>+SUM(E12,+I12)</f>
        <v>24858</v>
      </c>
      <c r="E12" s="103">
        <f>+SUM(G12,+H12)</f>
        <v>5082</v>
      </c>
      <c r="F12" s="104">
        <f>IF(D12&gt;0,E12/D12*100,"-")</f>
        <v>20.444122616461502</v>
      </c>
      <c r="G12" s="103">
        <v>5082</v>
      </c>
      <c r="H12" s="103">
        <v>0</v>
      </c>
      <c r="I12" s="103">
        <f>+SUM(K12,+M12,+O12)</f>
        <v>19776</v>
      </c>
      <c r="J12" s="104">
        <f>IF(D12&gt;0,I12/D12*100,"-")</f>
        <v>79.555877383538501</v>
      </c>
      <c r="K12" s="103">
        <v>11775</v>
      </c>
      <c r="L12" s="104">
        <f>IF(D12&gt;0,K12/D12*100,"-")</f>
        <v>47.36905623944002</v>
      </c>
      <c r="M12" s="103">
        <v>0</v>
      </c>
      <c r="N12" s="104">
        <f>IF(D12&gt;0,M12/D12*100,"-")</f>
        <v>0</v>
      </c>
      <c r="O12" s="103">
        <v>8001</v>
      </c>
      <c r="P12" s="103">
        <v>3838</v>
      </c>
      <c r="Q12" s="104">
        <f>IF(D12&gt;0,O12/D12*100,"-")</f>
        <v>32.186821144098481</v>
      </c>
      <c r="R12" s="103">
        <v>0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11</v>
      </c>
      <c r="B13" s="102" t="s">
        <v>270</v>
      </c>
      <c r="C13" s="101" t="s">
        <v>271</v>
      </c>
      <c r="D13" s="103">
        <f>+SUM(E13,+I13)</f>
        <v>66850</v>
      </c>
      <c r="E13" s="103">
        <f>+SUM(G13,+H13)</f>
        <v>9666</v>
      </c>
      <c r="F13" s="104">
        <f>IF(D13&gt;0,E13/D13*100,"-")</f>
        <v>14.459237097980553</v>
      </c>
      <c r="G13" s="103">
        <v>9516</v>
      </c>
      <c r="H13" s="103">
        <v>150</v>
      </c>
      <c r="I13" s="103">
        <f>+SUM(K13,+M13,+O13)</f>
        <v>57184</v>
      </c>
      <c r="J13" s="104">
        <f>IF(D13&gt;0,I13/D13*100,"-")</f>
        <v>85.540762902019452</v>
      </c>
      <c r="K13" s="103">
        <v>32537</v>
      </c>
      <c r="L13" s="104">
        <f>IF(D13&gt;0,K13/D13*100,"-")</f>
        <v>48.671652954375467</v>
      </c>
      <c r="M13" s="103">
        <v>0</v>
      </c>
      <c r="N13" s="104">
        <f>IF(D13&gt;0,M13/D13*100,"-")</f>
        <v>0</v>
      </c>
      <c r="O13" s="103">
        <v>24647</v>
      </c>
      <c r="P13" s="103">
        <v>14885</v>
      </c>
      <c r="Q13" s="104">
        <f>IF(D13&gt;0,O13/D13*100,"-")</f>
        <v>36.869109947643977</v>
      </c>
      <c r="R13" s="103">
        <v>712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11</v>
      </c>
      <c r="B14" s="102" t="s">
        <v>273</v>
      </c>
      <c r="C14" s="101" t="s">
        <v>274</v>
      </c>
      <c r="D14" s="103">
        <f>+SUM(E14,+I14)</f>
        <v>53184</v>
      </c>
      <c r="E14" s="103">
        <f>+SUM(G14,+H14)</f>
        <v>6828</v>
      </c>
      <c r="F14" s="104">
        <f>IF(D14&gt;0,E14/D14*100,"-")</f>
        <v>12.838447653429602</v>
      </c>
      <c r="G14" s="103">
        <v>6808</v>
      </c>
      <c r="H14" s="103">
        <v>20</v>
      </c>
      <c r="I14" s="103">
        <f>+SUM(K14,+M14,+O14)</f>
        <v>46356</v>
      </c>
      <c r="J14" s="104">
        <f>IF(D14&gt;0,I14/D14*100,"-")</f>
        <v>87.161552346570389</v>
      </c>
      <c r="K14" s="103">
        <v>20186</v>
      </c>
      <c r="L14" s="104">
        <f>IF(D14&gt;0,K14/D14*100,"-")</f>
        <v>37.955024067388685</v>
      </c>
      <c r="M14" s="103">
        <v>0</v>
      </c>
      <c r="N14" s="104">
        <f>IF(D14&gt;0,M14/D14*100,"-")</f>
        <v>0</v>
      </c>
      <c r="O14" s="103">
        <v>26170</v>
      </c>
      <c r="P14" s="103">
        <v>10648</v>
      </c>
      <c r="Q14" s="104">
        <f>IF(D14&gt;0,O14/D14*100,"-")</f>
        <v>49.206528279181711</v>
      </c>
      <c r="R14" s="103">
        <v>278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11</v>
      </c>
      <c r="B15" s="102" t="s">
        <v>276</v>
      </c>
      <c r="C15" s="101" t="s">
        <v>277</v>
      </c>
      <c r="D15" s="103">
        <f>+SUM(E15,+I15)</f>
        <v>49115</v>
      </c>
      <c r="E15" s="103">
        <f>+SUM(G15,+H15)</f>
        <v>5695</v>
      </c>
      <c r="F15" s="104">
        <f>IF(D15&gt;0,E15/D15*100,"-")</f>
        <v>11.595235671383488</v>
      </c>
      <c r="G15" s="103">
        <v>5168</v>
      </c>
      <c r="H15" s="103">
        <v>527</v>
      </c>
      <c r="I15" s="103">
        <f>+SUM(K15,+M15,+O15)</f>
        <v>43420</v>
      </c>
      <c r="J15" s="104">
        <f>IF(D15&gt;0,I15/D15*100,"-")</f>
        <v>88.404764328616508</v>
      </c>
      <c r="K15" s="103">
        <v>26779</v>
      </c>
      <c r="L15" s="104">
        <f>IF(D15&gt;0,K15/D15*100,"-")</f>
        <v>54.523058128881196</v>
      </c>
      <c r="M15" s="103">
        <v>0</v>
      </c>
      <c r="N15" s="104">
        <f>IF(D15&gt;0,M15/D15*100,"-")</f>
        <v>0</v>
      </c>
      <c r="O15" s="103">
        <v>16641</v>
      </c>
      <c r="P15" s="103">
        <v>3776</v>
      </c>
      <c r="Q15" s="104">
        <f>IF(D15&gt;0,O15/D15*100,"-")</f>
        <v>33.881706199735319</v>
      </c>
      <c r="R15" s="103">
        <v>207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11</v>
      </c>
      <c r="B16" s="102" t="s">
        <v>279</v>
      </c>
      <c r="C16" s="101" t="s">
        <v>280</v>
      </c>
      <c r="D16" s="103">
        <f>+SUM(E16,+I16)</f>
        <v>37439</v>
      </c>
      <c r="E16" s="103">
        <f>+SUM(G16,+H16)</f>
        <v>3605</v>
      </c>
      <c r="F16" s="104">
        <f>IF(D16&gt;0,E16/D16*100,"-")</f>
        <v>9.6289965009749192</v>
      </c>
      <c r="G16" s="103">
        <v>3605</v>
      </c>
      <c r="H16" s="103">
        <v>0</v>
      </c>
      <c r="I16" s="103">
        <f>+SUM(K16,+M16,+O16)</f>
        <v>33834</v>
      </c>
      <c r="J16" s="104">
        <f>IF(D16&gt;0,I16/D16*100,"-")</f>
        <v>90.371003499025079</v>
      </c>
      <c r="K16" s="103">
        <v>26706</v>
      </c>
      <c r="L16" s="104">
        <f>IF(D16&gt;0,K16/D16*100,"-")</f>
        <v>71.332033441064141</v>
      </c>
      <c r="M16" s="103">
        <v>0</v>
      </c>
      <c r="N16" s="104">
        <f>IF(D16&gt;0,M16/D16*100,"-")</f>
        <v>0</v>
      </c>
      <c r="O16" s="103">
        <v>7128</v>
      </c>
      <c r="P16" s="103">
        <v>3622</v>
      </c>
      <c r="Q16" s="104">
        <f>IF(D16&gt;0,O16/D16*100,"-")</f>
        <v>19.038970057960949</v>
      </c>
      <c r="R16" s="103">
        <v>185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11</v>
      </c>
      <c r="B17" s="102" t="s">
        <v>282</v>
      </c>
      <c r="C17" s="101" t="s">
        <v>283</v>
      </c>
      <c r="D17" s="103">
        <f>+SUM(E17,+I17)</f>
        <v>28051</v>
      </c>
      <c r="E17" s="103">
        <f>+SUM(G17,+H17)</f>
        <v>7138</v>
      </c>
      <c r="F17" s="104">
        <f>IF(D17&gt;0,E17/D17*100,"-")</f>
        <v>25.44650814587715</v>
      </c>
      <c r="G17" s="103">
        <v>7134</v>
      </c>
      <c r="H17" s="103">
        <v>4</v>
      </c>
      <c r="I17" s="103">
        <f>+SUM(K17,+M17,+O17)</f>
        <v>20913</v>
      </c>
      <c r="J17" s="104">
        <f>IF(D17&gt;0,I17/D17*100,"-")</f>
        <v>74.553491854122839</v>
      </c>
      <c r="K17" s="103">
        <v>4649</v>
      </c>
      <c r="L17" s="104">
        <f>IF(D17&gt;0,K17/D17*100,"-")</f>
        <v>16.573384193076894</v>
      </c>
      <c r="M17" s="103">
        <v>429</v>
      </c>
      <c r="N17" s="104">
        <f>IF(D17&gt;0,M17/D17*100,"-")</f>
        <v>1.5293572421660546</v>
      </c>
      <c r="O17" s="103">
        <v>15835</v>
      </c>
      <c r="P17" s="103">
        <v>9422</v>
      </c>
      <c r="Q17" s="104">
        <f>IF(D17&gt;0,O17/D17*100,"-")</f>
        <v>56.450750418879906</v>
      </c>
      <c r="R17" s="103">
        <v>84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11</v>
      </c>
      <c r="B18" s="102" t="s">
        <v>285</v>
      </c>
      <c r="C18" s="101" t="s">
        <v>286</v>
      </c>
      <c r="D18" s="103">
        <f>+SUM(E18,+I18)</f>
        <v>59806</v>
      </c>
      <c r="E18" s="103">
        <f>+SUM(G18,+H18)</f>
        <v>2804</v>
      </c>
      <c r="F18" s="104">
        <f>IF(D18&gt;0,E18/D18*100,"-")</f>
        <v>4.6884927933652145</v>
      </c>
      <c r="G18" s="103">
        <v>2754</v>
      </c>
      <c r="H18" s="103">
        <v>50</v>
      </c>
      <c r="I18" s="103">
        <f>+SUM(K18,+M18,+O18)</f>
        <v>57002</v>
      </c>
      <c r="J18" s="104">
        <f>IF(D18&gt;0,I18/D18*100,"-")</f>
        <v>95.311507206634786</v>
      </c>
      <c r="K18" s="103">
        <v>24200</v>
      </c>
      <c r="L18" s="104">
        <f>IF(D18&gt;0,K18/D18*100,"-")</f>
        <v>40.4641674748353</v>
      </c>
      <c r="M18" s="103">
        <v>0</v>
      </c>
      <c r="N18" s="104">
        <f>IF(D18&gt;0,M18/D18*100,"-")</f>
        <v>0</v>
      </c>
      <c r="O18" s="103">
        <v>32802</v>
      </c>
      <c r="P18" s="103">
        <v>13159</v>
      </c>
      <c r="Q18" s="104">
        <f>IF(D18&gt;0,O18/D18*100,"-")</f>
        <v>54.84733973179948</v>
      </c>
      <c r="R18" s="103">
        <v>425</v>
      </c>
      <c r="S18" s="101" t="s">
        <v>256</v>
      </c>
      <c r="T18" s="101"/>
      <c r="U18" s="101"/>
      <c r="V18" s="101"/>
      <c r="W18" s="101"/>
      <c r="X18" s="101" t="s">
        <v>256</v>
      </c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11</v>
      </c>
      <c r="B19" s="102" t="s">
        <v>288</v>
      </c>
      <c r="C19" s="101" t="s">
        <v>289</v>
      </c>
      <c r="D19" s="103">
        <f>+SUM(E19,+I19)</f>
        <v>26864</v>
      </c>
      <c r="E19" s="103">
        <f>+SUM(G19,+H19)</f>
        <v>5635</v>
      </c>
      <c r="F19" s="104">
        <f>IF(D19&gt;0,E19/D19*100,"-")</f>
        <v>20.976027397260275</v>
      </c>
      <c r="G19" s="103">
        <v>5635</v>
      </c>
      <c r="H19" s="103">
        <v>0</v>
      </c>
      <c r="I19" s="103">
        <f>+SUM(K19,+M19,+O19)</f>
        <v>21229</v>
      </c>
      <c r="J19" s="104">
        <f>IF(D19&gt;0,I19/D19*100,"-")</f>
        <v>79.023972602739718</v>
      </c>
      <c r="K19" s="103">
        <v>0</v>
      </c>
      <c r="L19" s="104">
        <f>IF(D19&gt;0,K19/D19*100,"-")</f>
        <v>0</v>
      </c>
      <c r="M19" s="103">
        <v>6723</v>
      </c>
      <c r="N19" s="104">
        <f>IF(D19&gt;0,M19/D19*100,"-")</f>
        <v>25.026057176891008</v>
      </c>
      <c r="O19" s="103">
        <v>14506</v>
      </c>
      <c r="P19" s="103">
        <v>9843</v>
      </c>
      <c r="Q19" s="104">
        <f>IF(D19&gt;0,O19/D19*100,"-")</f>
        <v>53.997915425848717</v>
      </c>
      <c r="R19" s="103">
        <v>332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11</v>
      </c>
      <c r="B20" s="102" t="s">
        <v>291</v>
      </c>
      <c r="C20" s="101" t="s">
        <v>292</v>
      </c>
      <c r="D20" s="103">
        <f>+SUM(E20,+I20)</f>
        <v>82805</v>
      </c>
      <c r="E20" s="103">
        <f>+SUM(G20,+H20)</f>
        <v>18931</v>
      </c>
      <c r="F20" s="104">
        <f>IF(D20&gt;0,E20/D20*100,"-")</f>
        <v>22.862146005675985</v>
      </c>
      <c r="G20" s="103">
        <v>18931</v>
      </c>
      <c r="H20" s="103">
        <v>0</v>
      </c>
      <c r="I20" s="103">
        <f>+SUM(K20,+M20,+O20)</f>
        <v>63874</v>
      </c>
      <c r="J20" s="104">
        <f>IF(D20&gt;0,I20/D20*100,"-")</f>
        <v>77.137853994324018</v>
      </c>
      <c r="K20" s="103">
        <v>26195</v>
      </c>
      <c r="L20" s="104">
        <f>IF(D20&gt;0,K20/D20*100,"-")</f>
        <v>31.634563130245759</v>
      </c>
      <c r="M20" s="103">
        <v>0</v>
      </c>
      <c r="N20" s="104">
        <f>IF(D20&gt;0,M20/D20*100,"-")</f>
        <v>0</v>
      </c>
      <c r="O20" s="103">
        <v>37679</v>
      </c>
      <c r="P20" s="103">
        <v>20816</v>
      </c>
      <c r="Q20" s="104">
        <f>IF(D20&gt;0,O20/D20*100,"-")</f>
        <v>45.503290864078252</v>
      </c>
      <c r="R20" s="103">
        <v>236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11</v>
      </c>
      <c r="B21" s="102" t="s">
        <v>294</v>
      </c>
      <c r="C21" s="101" t="s">
        <v>295</v>
      </c>
      <c r="D21" s="103">
        <f>+SUM(E21,+I21)</f>
        <v>61417</v>
      </c>
      <c r="E21" s="103">
        <f>+SUM(G21,+H21)</f>
        <v>1046</v>
      </c>
      <c r="F21" s="104">
        <f>IF(D21&gt;0,E21/D21*100,"-")</f>
        <v>1.7031115163554065</v>
      </c>
      <c r="G21" s="103">
        <v>1046</v>
      </c>
      <c r="H21" s="103">
        <v>0</v>
      </c>
      <c r="I21" s="103">
        <f>+SUM(K21,+M21,+O21)</f>
        <v>60371</v>
      </c>
      <c r="J21" s="104">
        <f>IF(D21&gt;0,I21/D21*100,"-")</f>
        <v>98.296888483644594</v>
      </c>
      <c r="K21" s="103">
        <v>57512</v>
      </c>
      <c r="L21" s="104">
        <f>IF(D21&gt;0,K21/D21*100,"-")</f>
        <v>93.641825553185598</v>
      </c>
      <c r="M21" s="103">
        <v>0</v>
      </c>
      <c r="N21" s="104">
        <f>IF(D21&gt;0,M21/D21*100,"-")</f>
        <v>0</v>
      </c>
      <c r="O21" s="103">
        <v>2859</v>
      </c>
      <c r="P21" s="103">
        <v>162</v>
      </c>
      <c r="Q21" s="104">
        <f>IF(D21&gt;0,O21/D21*100,"-")</f>
        <v>4.6550629304589934</v>
      </c>
      <c r="R21" s="103">
        <v>265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11</v>
      </c>
      <c r="B22" s="102" t="s">
        <v>297</v>
      </c>
      <c r="C22" s="101" t="s">
        <v>298</v>
      </c>
      <c r="D22" s="103">
        <f>+SUM(E22,+I22)</f>
        <v>10414</v>
      </c>
      <c r="E22" s="103">
        <f>+SUM(G22,+H22)</f>
        <v>3149</v>
      </c>
      <c r="F22" s="104">
        <f>IF(D22&gt;0,E22/D22*100,"-")</f>
        <v>30.238140964086806</v>
      </c>
      <c r="G22" s="103">
        <v>3089</v>
      </c>
      <c r="H22" s="103">
        <v>60</v>
      </c>
      <c r="I22" s="103">
        <f>+SUM(K22,+M22,+O22)</f>
        <v>7265</v>
      </c>
      <c r="J22" s="104">
        <f>IF(D22&gt;0,I22/D22*100,"-")</f>
        <v>69.761859035913204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7265</v>
      </c>
      <c r="P22" s="103">
        <v>4754</v>
      </c>
      <c r="Q22" s="104">
        <f>IF(D22&gt;0,O22/D22*100,"-")</f>
        <v>69.761859035913204</v>
      </c>
      <c r="R22" s="103">
        <v>58</v>
      </c>
      <c r="S22" s="101"/>
      <c r="T22" s="101" t="s">
        <v>256</v>
      </c>
      <c r="U22" s="101"/>
      <c r="V22" s="101"/>
      <c r="W22" s="101"/>
      <c r="X22" s="101" t="s">
        <v>256</v>
      </c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11</v>
      </c>
      <c r="B23" s="102" t="s">
        <v>300</v>
      </c>
      <c r="C23" s="101" t="s">
        <v>301</v>
      </c>
      <c r="D23" s="103">
        <f>+SUM(E23,+I23)</f>
        <v>5334</v>
      </c>
      <c r="E23" s="103">
        <f>+SUM(G23,+H23)</f>
        <v>321</v>
      </c>
      <c r="F23" s="104">
        <f>IF(D23&gt;0,E23/D23*100,"-")</f>
        <v>6.0179977502812152</v>
      </c>
      <c r="G23" s="103">
        <v>294</v>
      </c>
      <c r="H23" s="103">
        <v>27</v>
      </c>
      <c r="I23" s="103">
        <f>+SUM(K23,+M23,+O23)</f>
        <v>5013</v>
      </c>
      <c r="J23" s="104">
        <f>IF(D23&gt;0,I23/D23*100,"-")</f>
        <v>93.982002249718789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5013</v>
      </c>
      <c r="P23" s="103">
        <v>3264</v>
      </c>
      <c r="Q23" s="104">
        <f>IF(D23&gt;0,O23/D23*100,"-")</f>
        <v>93.982002249718789</v>
      </c>
      <c r="R23" s="103">
        <v>19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11</v>
      </c>
      <c r="B24" s="102" t="s">
        <v>303</v>
      </c>
      <c r="C24" s="101" t="s">
        <v>304</v>
      </c>
      <c r="D24" s="103">
        <f>+SUM(E24,+I24)</f>
        <v>10006</v>
      </c>
      <c r="E24" s="103">
        <f>+SUM(G24,+H24)</f>
        <v>4146</v>
      </c>
      <c r="F24" s="104">
        <f>IF(D24&gt;0,E24/D24*100,"-")</f>
        <v>41.435138916650011</v>
      </c>
      <c r="G24" s="103">
        <v>4097</v>
      </c>
      <c r="H24" s="103">
        <v>49</v>
      </c>
      <c r="I24" s="103">
        <f>+SUM(K24,+M24,+O24)</f>
        <v>5860</v>
      </c>
      <c r="J24" s="104">
        <f>IF(D24&gt;0,I24/D24*100,"-")</f>
        <v>58.564861083349996</v>
      </c>
      <c r="K24" s="103">
        <v>1690</v>
      </c>
      <c r="L24" s="104">
        <f>IF(D24&gt;0,K24/D24*100,"-")</f>
        <v>16.889866080351791</v>
      </c>
      <c r="M24" s="103">
        <v>0</v>
      </c>
      <c r="N24" s="104">
        <f>IF(D24&gt;0,M24/D24*100,"-")</f>
        <v>0</v>
      </c>
      <c r="O24" s="103">
        <v>4170</v>
      </c>
      <c r="P24" s="103">
        <v>3623</v>
      </c>
      <c r="Q24" s="104">
        <f>IF(D24&gt;0,O24/D24*100,"-")</f>
        <v>41.674995002998202</v>
      </c>
      <c r="R24" s="103">
        <v>129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11</v>
      </c>
      <c r="B25" s="102" t="s">
        <v>306</v>
      </c>
      <c r="C25" s="101" t="s">
        <v>307</v>
      </c>
      <c r="D25" s="103">
        <f>+SUM(E25,+I25)</f>
        <v>16140</v>
      </c>
      <c r="E25" s="103">
        <f>+SUM(G25,+H25)</f>
        <v>1715</v>
      </c>
      <c r="F25" s="104">
        <f>IF(D25&gt;0,E25/D25*100,"-")</f>
        <v>10.625774473358117</v>
      </c>
      <c r="G25" s="103">
        <v>1707</v>
      </c>
      <c r="H25" s="103">
        <v>8</v>
      </c>
      <c r="I25" s="103">
        <f>+SUM(K25,+M25,+O25)</f>
        <v>14425</v>
      </c>
      <c r="J25" s="104">
        <f>IF(D25&gt;0,I25/D25*100,"-")</f>
        <v>89.374225526641879</v>
      </c>
      <c r="K25" s="103">
        <v>13981</v>
      </c>
      <c r="L25" s="104">
        <f>IF(D25&gt;0,K25/D25*100,"-")</f>
        <v>86.623296158612135</v>
      </c>
      <c r="M25" s="103">
        <v>0</v>
      </c>
      <c r="N25" s="104">
        <f>IF(D25&gt;0,M25/D25*100,"-")</f>
        <v>0</v>
      </c>
      <c r="O25" s="103">
        <v>444</v>
      </c>
      <c r="P25" s="103">
        <v>211</v>
      </c>
      <c r="Q25" s="104">
        <f>IF(D25&gt;0,O25/D25*100,"-")</f>
        <v>2.7509293680297398</v>
      </c>
      <c r="R25" s="103">
        <v>366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11</v>
      </c>
      <c r="B26" s="102" t="s">
        <v>309</v>
      </c>
      <c r="C26" s="101" t="s">
        <v>310</v>
      </c>
      <c r="D26" s="103">
        <f>+SUM(E26,+I26)</f>
        <v>10368</v>
      </c>
      <c r="E26" s="103">
        <f>+SUM(G26,+H26)</f>
        <v>846</v>
      </c>
      <c r="F26" s="104">
        <f>IF(D26&gt;0,E26/D26*100,"-")</f>
        <v>8.1597222222222232</v>
      </c>
      <c r="G26" s="103">
        <v>820</v>
      </c>
      <c r="H26" s="103">
        <v>26</v>
      </c>
      <c r="I26" s="103">
        <f>+SUM(K26,+M26,+O26)</f>
        <v>9522</v>
      </c>
      <c r="J26" s="104">
        <f>IF(D26&gt;0,I26/D26*100,"-")</f>
        <v>91.840277777777786</v>
      </c>
      <c r="K26" s="103">
        <v>1209</v>
      </c>
      <c r="L26" s="104">
        <f>IF(D26&gt;0,K26/D26*100,"-")</f>
        <v>11.66087962962963</v>
      </c>
      <c r="M26" s="103">
        <v>0</v>
      </c>
      <c r="N26" s="104">
        <f>IF(D26&gt;0,M26/D26*100,"-")</f>
        <v>0</v>
      </c>
      <c r="O26" s="103">
        <v>8313</v>
      </c>
      <c r="P26" s="103">
        <v>7756</v>
      </c>
      <c r="Q26" s="104">
        <f>IF(D26&gt;0,O26/D26*100,"-")</f>
        <v>80.179398148148152</v>
      </c>
      <c r="R26" s="103">
        <v>48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11</v>
      </c>
      <c r="B27" s="102" t="s">
        <v>312</v>
      </c>
      <c r="C27" s="101" t="s">
        <v>313</v>
      </c>
      <c r="D27" s="103">
        <f>+SUM(E27,+I27)</f>
        <v>34366</v>
      </c>
      <c r="E27" s="103">
        <f>+SUM(G27,+H27)</f>
        <v>1081</v>
      </c>
      <c r="F27" s="104">
        <f>IF(D27&gt;0,E27/D27*100,"-")</f>
        <v>3.1455508351277426</v>
      </c>
      <c r="G27" s="103">
        <v>988</v>
      </c>
      <c r="H27" s="103">
        <v>93</v>
      </c>
      <c r="I27" s="103">
        <f>+SUM(K27,+M27,+O27)</f>
        <v>33285</v>
      </c>
      <c r="J27" s="104">
        <f>IF(D27&gt;0,I27/D27*100,"-")</f>
        <v>96.854449164872264</v>
      </c>
      <c r="K27" s="103">
        <v>26311</v>
      </c>
      <c r="L27" s="104">
        <f>IF(D27&gt;0,K27/D27*100,"-")</f>
        <v>76.561136006518069</v>
      </c>
      <c r="M27" s="103">
        <v>0</v>
      </c>
      <c r="N27" s="104">
        <f>IF(D27&gt;0,M27/D27*100,"-")</f>
        <v>0</v>
      </c>
      <c r="O27" s="103">
        <v>6974</v>
      </c>
      <c r="P27" s="103">
        <v>4573</v>
      </c>
      <c r="Q27" s="104">
        <f>IF(D27&gt;0,O27/D27*100,"-")</f>
        <v>20.293313158354188</v>
      </c>
      <c r="R27" s="103">
        <v>274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11</v>
      </c>
      <c r="B28" s="102" t="s">
        <v>315</v>
      </c>
      <c r="C28" s="101" t="s">
        <v>316</v>
      </c>
      <c r="D28" s="103">
        <f>+SUM(E28,+I28)</f>
        <v>41183</v>
      </c>
      <c r="E28" s="103">
        <f>+SUM(G28,+H28)</f>
        <v>329</v>
      </c>
      <c r="F28" s="104">
        <f>IF(D28&gt;0,E28/D28*100,"-")</f>
        <v>0.79887332151615964</v>
      </c>
      <c r="G28" s="103">
        <v>280</v>
      </c>
      <c r="H28" s="103">
        <v>49</v>
      </c>
      <c r="I28" s="103">
        <f>+SUM(K28,+M28,+O28)</f>
        <v>40854</v>
      </c>
      <c r="J28" s="104">
        <f>IF(D28&gt;0,I28/D28*100,"-")</f>
        <v>99.201126678483845</v>
      </c>
      <c r="K28" s="103">
        <v>39392</v>
      </c>
      <c r="L28" s="104">
        <f>IF(D28&gt;0,K28/D28*100,"-")</f>
        <v>95.651118179831485</v>
      </c>
      <c r="M28" s="103">
        <v>0</v>
      </c>
      <c r="N28" s="104">
        <f>IF(D28&gt;0,M28/D28*100,"-")</f>
        <v>0</v>
      </c>
      <c r="O28" s="103">
        <v>1462</v>
      </c>
      <c r="P28" s="103">
        <v>906</v>
      </c>
      <c r="Q28" s="104">
        <f>IF(D28&gt;0,O28/D28*100,"-")</f>
        <v>3.5500084986523563</v>
      </c>
      <c r="R28" s="103">
        <v>326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11</v>
      </c>
      <c r="B29" s="102" t="s">
        <v>318</v>
      </c>
      <c r="C29" s="101" t="s">
        <v>319</v>
      </c>
      <c r="D29" s="103">
        <f>+SUM(E29,+I29)</f>
        <v>4130</v>
      </c>
      <c r="E29" s="103">
        <f>+SUM(G29,+H29)</f>
        <v>869</v>
      </c>
      <c r="F29" s="104">
        <f>IF(D29&gt;0,E29/D29*100,"-")</f>
        <v>21.041162227602904</v>
      </c>
      <c r="G29" s="103">
        <v>869</v>
      </c>
      <c r="H29" s="103">
        <v>0</v>
      </c>
      <c r="I29" s="103">
        <f>+SUM(K29,+M29,+O29)</f>
        <v>3261</v>
      </c>
      <c r="J29" s="104">
        <f>IF(D29&gt;0,I29/D29*100,"-")</f>
        <v>78.958837772397089</v>
      </c>
      <c r="K29" s="103">
        <v>1517</v>
      </c>
      <c r="L29" s="104">
        <f>IF(D29&gt;0,K29/D29*100,"-")</f>
        <v>36.731234866828089</v>
      </c>
      <c r="M29" s="103">
        <v>0</v>
      </c>
      <c r="N29" s="104">
        <f>IF(D29&gt;0,M29/D29*100,"-")</f>
        <v>0</v>
      </c>
      <c r="O29" s="103">
        <v>1744</v>
      </c>
      <c r="P29" s="103">
        <v>1437</v>
      </c>
      <c r="Q29" s="104">
        <f>IF(D29&gt;0,O29/D29*100,"-")</f>
        <v>42.227602905569007</v>
      </c>
      <c r="R29" s="103">
        <v>64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11</v>
      </c>
      <c r="B30" s="102" t="s">
        <v>321</v>
      </c>
      <c r="C30" s="101" t="s">
        <v>322</v>
      </c>
      <c r="D30" s="103">
        <f>+SUM(E30,+I30)</f>
        <v>7310</v>
      </c>
      <c r="E30" s="103">
        <f>+SUM(G30,+H30)</f>
        <v>1962</v>
      </c>
      <c r="F30" s="104">
        <f>IF(D30&gt;0,E30/D30*100,"-")</f>
        <v>26.839945280437753</v>
      </c>
      <c r="G30" s="103">
        <v>1962</v>
      </c>
      <c r="H30" s="103">
        <v>0</v>
      </c>
      <c r="I30" s="103">
        <f>+SUM(K30,+M30,+O30)</f>
        <v>5348</v>
      </c>
      <c r="J30" s="104">
        <f>IF(D30&gt;0,I30/D30*100,"-")</f>
        <v>73.16005471956224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5348</v>
      </c>
      <c r="P30" s="103">
        <v>4588</v>
      </c>
      <c r="Q30" s="104">
        <f>IF(D30&gt;0,O30/D30*100,"-")</f>
        <v>73.16005471956224</v>
      </c>
      <c r="R30" s="103">
        <v>62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11</v>
      </c>
      <c r="B31" s="102" t="s">
        <v>324</v>
      </c>
      <c r="C31" s="101" t="s">
        <v>325</v>
      </c>
      <c r="D31" s="103">
        <f>+SUM(E31,+I31)</f>
        <v>1530</v>
      </c>
      <c r="E31" s="103">
        <f>+SUM(G31,+H31)</f>
        <v>661</v>
      </c>
      <c r="F31" s="104">
        <f>IF(D31&gt;0,E31/D31*100,"-")</f>
        <v>43.20261437908497</v>
      </c>
      <c r="G31" s="103">
        <v>661</v>
      </c>
      <c r="H31" s="103">
        <v>0</v>
      </c>
      <c r="I31" s="103">
        <f>+SUM(K31,+M31,+O31)</f>
        <v>869</v>
      </c>
      <c r="J31" s="104">
        <f>IF(D31&gt;0,I31/D31*100,"-")</f>
        <v>56.79738562091503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869</v>
      </c>
      <c r="P31" s="103">
        <v>794</v>
      </c>
      <c r="Q31" s="104">
        <f>IF(D31&gt;0,O31/D31*100,"-")</f>
        <v>56.79738562091503</v>
      </c>
      <c r="R31" s="103">
        <v>29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11</v>
      </c>
      <c r="B32" s="102" t="s">
        <v>327</v>
      </c>
      <c r="C32" s="101" t="s">
        <v>328</v>
      </c>
      <c r="D32" s="103">
        <f>+SUM(E32,+I32)</f>
        <v>6566</v>
      </c>
      <c r="E32" s="103">
        <f>+SUM(G32,+H32)</f>
        <v>3202</v>
      </c>
      <c r="F32" s="104">
        <f>IF(D32&gt;0,E32/D32*100,"-")</f>
        <v>48.766372220530002</v>
      </c>
      <c r="G32" s="103">
        <v>3202</v>
      </c>
      <c r="H32" s="103">
        <v>0</v>
      </c>
      <c r="I32" s="103">
        <f>+SUM(K32,+M32,+O32)</f>
        <v>3364</v>
      </c>
      <c r="J32" s="104">
        <f>IF(D32&gt;0,I32/D32*100,"-")</f>
        <v>51.233627779469991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3364</v>
      </c>
      <c r="P32" s="103">
        <v>3364</v>
      </c>
      <c r="Q32" s="104">
        <f>IF(D32&gt;0,O32/D32*100,"-")</f>
        <v>51.233627779469991</v>
      </c>
      <c r="R32" s="103">
        <v>30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11</v>
      </c>
      <c r="B33" s="102" t="s">
        <v>330</v>
      </c>
      <c r="C33" s="101" t="s">
        <v>331</v>
      </c>
      <c r="D33" s="103">
        <f>+SUM(E33,+I33)</f>
        <v>6755</v>
      </c>
      <c r="E33" s="103">
        <f>+SUM(G33,+H33)</f>
        <v>604</v>
      </c>
      <c r="F33" s="104">
        <f>IF(D33&gt;0,E33/D33*100,"-")</f>
        <v>8.9415247964470765</v>
      </c>
      <c r="G33" s="103">
        <v>604</v>
      </c>
      <c r="H33" s="103">
        <v>0</v>
      </c>
      <c r="I33" s="103">
        <f>+SUM(K33,+M33,+O33)</f>
        <v>6151</v>
      </c>
      <c r="J33" s="104">
        <f>IF(D33&gt;0,I33/D33*100,"-")</f>
        <v>91.058475203552931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6151</v>
      </c>
      <c r="P33" s="103">
        <v>5093</v>
      </c>
      <c r="Q33" s="104">
        <f>IF(D33&gt;0,O33/D33*100,"-")</f>
        <v>91.058475203552931</v>
      </c>
      <c r="R33" s="103">
        <v>33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11</v>
      </c>
      <c r="B34" s="102" t="s">
        <v>333</v>
      </c>
      <c r="C34" s="101" t="s">
        <v>334</v>
      </c>
      <c r="D34" s="103">
        <f>+SUM(E34,+I34)</f>
        <v>10887</v>
      </c>
      <c r="E34" s="103">
        <f>+SUM(G34,+H34)</f>
        <v>2252</v>
      </c>
      <c r="F34" s="104">
        <f>IF(D34&gt;0,E34/D34*100,"-")</f>
        <v>20.685220905667308</v>
      </c>
      <c r="G34" s="103">
        <v>2252</v>
      </c>
      <c r="H34" s="103">
        <v>0</v>
      </c>
      <c r="I34" s="103">
        <f>+SUM(K34,+M34,+O34)</f>
        <v>8635</v>
      </c>
      <c r="J34" s="104">
        <f>IF(D34&gt;0,I34/D34*100,"-")</f>
        <v>79.314779094332692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8635</v>
      </c>
      <c r="P34" s="103">
        <v>7620</v>
      </c>
      <c r="Q34" s="104">
        <f>IF(D34&gt;0,O34/D34*100,"-")</f>
        <v>79.314779094332692</v>
      </c>
      <c r="R34" s="103">
        <v>43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11</v>
      </c>
      <c r="B35" s="102" t="s">
        <v>336</v>
      </c>
      <c r="C35" s="101" t="s">
        <v>337</v>
      </c>
      <c r="D35" s="103">
        <f>+SUM(E35,+I35)</f>
        <v>17053</v>
      </c>
      <c r="E35" s="103">
        <f>+SUM(G35,+H35)</f>
        <v>2244</v>
      </c>
      <c r="F35" s="104">
        <f>IF(D35&gt;0,E35/D35*100,"-")</f>
        <v>13.158974960417522</v>
      </c>
      <c r="G35" s="103">
        <v>2244</v>
      </c>
      <c r="H35" s="103">
        <v>0</v>
      </c>
      <c r="I35" s="103">
        <f>+SUM(K35,+M35,+O35)</f>
        <v>14809</v>
      </c>
      <c r="J35" s="104">
        <f>IF(D35&gt;0,I35/D35*100,"-")</f>
        <v>86.841025039582476</v>
      </c>
      <c r="K35" s="103">
        <v>6914</v>
      </c>
      <c r="L35" s="104">
        <f>IF(D35&gt;0,K35/D35*100,"-")</f>
        <v>40.544185773764148</v>
      </c>
      <c r="M35" s="103">
        <v>0</v>
      </c>
      <c r="N35" s="104">
        <f>IF(D35&gt;0,M35/D35*100,"-")</f>
        <v>0</v>
      </c>
      <c r="O35" s="103">
        <v>7895</v>
      </c>
      <c r="P35" s="103">
        <v>4854</v>
      </c>
      <c r="Q35" s="104">
        <f>IF(D35&gt;0,O35/D35*100,"-")</f>
        <v>46.296839265818328</v>
      </c>
      <c r="R35" s="103">
        <v>65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11</v>
      </c>
      <c r="B36" s="102" t="s">
        <v>339</v>
      </c>
      <c r="C36" s="101" t="s">
        <v>340</v>
      </c>
      <c r="D36" s="103">
        <f>+SUM(E36,+I36)</f>
        <v>9221</v>
      </c>
      <c r="E36" s="103">
        <f>+SUM(G36,+H36)</f>
        <v>543</v>
      </c>
      <c r="F36" s="104">
        <f>IF(D36&gt;0,E36/D36*100,"-")</f>
        <v>5.8887322416223835</v>
      </c>
      <c r="G36" s="103">
        <v>543</v>
      </c>
      <c r="H36" s="103">
        <v>0</v>
      </c>
      <c r="I36" s="103">
        <f>+SUM(K36,+M36,+O36)</f>
        <v>8678</v>
      </c>
      <c r="J36" s="104">
        <f>IF(D36&gt;0,I36/D36*100,"-")</f>
        <v>94.111267758377608</v>
      </c>
      <c r="K36" s="103">
        <v>4384</v>
      </c>
      <c r="L36" s="104">
        <f>IF(D36&gt;0,K36/D36*100,"-")</f>
        <v>47.543650363301161</v>
      </c>
      <c r="M36" s="103">
        <v>0</v>
      </c>
      <c r="N36" s="104">
        <f>IF(D36&gt;0,M36/D36*100,"-")</f>
        <v>0</v>
      </c>
      <c r="O36" s="103">
        <v>4294</v>
      </c>
      <c r="P36" s="103">
        <v>2569</v>
      </c>
      <c r="Q36" s="104">
        <f>IF(D36&gt;0,O36/D36*100,"-")</f>
        <v>46.567617395076454</v>
      </c>
      <c r="R36" s="103">
        <v>79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11</v>
      </c>
      <c r="B37" s="102" t="s">
        <v>342</v>
      </c>
      <c r="C37" s="101" t="s">
        <v>343</v>
      </c>
      <c r="D37" s="103">
        <f>+SUM(E37,+I37)</f>
        <v>32952</v>
      </c>
      <c r="E37" s="103">
        <f>+SUM(G37,+H37)</f>
        <v>790</v>
      </c>
      <c r="F37" s="104">
        <f>IF(D37&gt;0,E37/D37*100,"-")</f>
        <v>2.3974265598446225</v>
      </c>
      <c r="G37" s="103">
        <v>790</v>
      </c>
      <c r="H37" s="103">
        <v>0</v>
      </c>
      <c r="I37" s="103">
        <f>+SUM(K37,+M37,+O37)</f>
        <v>32162</v>
      </c>
      <c r="J37" s="104">
        <f>IF(D37&gt;0,I37/D37*100,"-")</f>
        <v>97.602573440155382</v>
      </c>
      <c r="K37" s="103">
        <v>29460</v>
      </c>
      <c r="L37" s="104">
        <f>IF(D37&gt;0,K37/D37*100,"-")</f>
        <v>89.40276766205389</v>
      </c>
      <c r="M37" s="103">
        <v>0</v>
      </c>
      <c r="N37" s="104">
        <f>IF(D37&gt;0,M37/D37*100,"-")</f>
        <v>0</v>
      </c>
      <c r="O37" s="103">
        <v>2702</v>
      </c>
      <c r="P37" s="103">
        <v>105</v>
      </c>
      <c r="Q37" s="104">
        <f>IF(D37&gt;0,O37/D37*100,"-")</f>
        <v>8.1998057781014815</v>
      </c>
      <c r="R37" s="103">
        <v>116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11</v>
      </c>
      <c r="B38" s="102" t="s">
        <v>345</v>
      </c>
      <c r="C38" s="101" t="s">
        <v>346</v>
      </c>
      <c r="D38" s="103">
        <f>+SUM(E38,+I38)</f>
        <v>10865</v>
      </c>
      <c r="E38" s="103">
        <f>+SUM(G38,+H38)</f>
        <v>2184</v>
      </c>
      <c r="F38" s="104">
        <f>IF(D38&gt;0,E38/D38*100,"-")</f>
        <v>20.101242521859181</v>
      </c>
      <c r="G38" s="103">
        <v>2184</v>
      </c>
      <c r="H38" s="103">
        <v>0</v>
      </c>
      <c r="I38" s="103">
        <f>+SUM(K38,+M38,+O38)</f>
        <v>8681</v>
      </c>
      <c r="J38" s="104">
        <f>IF(D38&gt;0,I38/D38*100,"-")</f>
        <v>79.898757478140809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8681</v>
      </c>
      <c r="P38" s="103">
        <v>6525</v>
      </c>
      <c r="Q38" s="104">
        <f>IF(D38&gt;0,O38/D38*100,"-")</f>
        <v>79.898757478140809</v>
      </c>
      <c r="R38" s="103">
        <v>58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11</v>
      </c>
      <c r="B39" s="102" t="s">
        <v>348</v>
      </c>
      <c r="C39" s="101" t="s">
        <v>349</v>
      </c>
      <c r="D39" s="103">
        <f>+SUM(E39,+I39)</f>
        <v>15501</v>
      </c>
      <c r="E39" s="103">
        <f>+SUM(G39,+H39)</f>
        <v>5202</v>
      </c>
      <c r="F39" s="104">
        <f>IF(D39&gt;0,E39/D39*100,"-")</f>
        <v>33.559125217727889</v>
      </c>
      <c r="G39" s="103">
        <v>5202</v>
      </c>
      <c r="H39" s="103">
        <v>0</v>
      </c>
      <c r="I39" s="103">
        <f>+SUM(K39,+M39,+O39)</f>
        <v>10299</v>
      </c>
      <c r="J39" s="104">
        <f>IF(D39&gt;0,I39/D39*100,"-")</f>
        <v>66.440874782272104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10299</v>
      </c>
      <c r="P39" s="103">
        <v>9044</v>
      </c>
      <c r="Q39" s="104">
        <f>IF(D39&gt;0,O39/D39*100,"-")</f>
        <v>66.440874782272104</v>
      </c>
      <c r="R39" s="103">
        <v>87</v>
      </c>
      <c r="S39" s="101"/>
      <c r="T39" s="101"/>
      <c r="U39" s="101"/>
      <c r="V39" s="101" t="s">
        <v>256</v>
      </c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11</v>
      </c>
      <c r="B40" s="102" t="s">
        <v>351</v>
      </c>
      <c r="C40" s="101" t="s">
        <v>352</v>
      </c>
      <c r="D40" s="103">
        <f>+SUM(E40,+I40)</f>
        <v>12130</v>
      </c>
      <c r="E40" s="103">
        <f>+SUM(G40,+H40)</f>
        <v>1192</v>
      </c>
      <c r="F40" s="104">
        <f>IF(D40&gt;0,E40/D40*100,"-")</f>
        <v>9.8268755152514426</v>
      </c>
      <c r="G40" s="103">
        <v>1192</v>
      </c>
      <c r="H40" s="103">
        <v>0</v>
      </c>
      <c r="I40" s="103">
        <f>+SUM(K40,+M40,+O40)</f>
        <v>10938</v>
      </c>
      <c r="J40" s="104">
        <f>IF(D40&gt;0,I40/D40*100,"-")</f>
        <v>90.173124484748556</v>
      </c>
      <c r="K40" s="103">
        <v>8066</v>
      </c>
      <c r="L40" s="104">
        <f>IF(D40&gt;0,K40/D40*100,"-")</f>
        <v>66.496290189612523</v>
      </c>
      <c r="M40" s="103">
        <v>0</v>
      </c>
      <c r="N40" s="104">
        <f>IF(D40&gt;0,M40/D40*100,"-")</f>
        <v>0</v>
      </c>
      <c r="O40" s="103">
        <v>2872</v>
      </c>
      <c r="P40" s="103">
        <v>1628</v>
      </c>
      <c r="Q40" s="104">
        <f>IF(D40&gt;0,O40/D40*100,"-")</f>
        <v>23.676834295136025</v>
      </c>
      <c r="R40" s="103">
        <v>138</v>
      </c>
      <c r="S40" s="101"/>
      <c r="T40" s="101"/>
      <c r="U40" s="101"/>
      <c r="V40" s="101" t="s">
        <v>256</v>
      </c>
      <c r="W40" s="101"/>
      <c r="X40" s="101"/>
      <c r="Y40" s="101"/>
      <c r="Z40" s="101" t="s">
        <v>256</v>
      </c>
      <c r="AA40" s="189" t="s">
        <v>353</v>
      </c>
      <c r="AB40" s="190"/>
    </row>
    <row r="41" spans="1:28" s="105" customFormat="1" ht="13.5" customHeight="1">
      <c r="A41" s="101" t="s">
        <v>11</v>
      </c>
      <c r="B41" s="102" t="s">
        <v>354</v>
      </c>
      <c r="C41" s="101" t="s">
        <v>355</v>
      </c>
      <c r="D41" s="103">
        <f>+SUM(E41,+I41)</f>
        <v>17614</v>
      </c>
      <c r="E41" s="103">
        <f>+SUM(G41,+H41)</f>
        <v>3478</v>
      </c>
      <c r="F41" s="104">
        <f>IF(D41&gt;0,E41/D41*100,"-")</f>
        <v>19.745656863858294</v>
      </c>
      <c r="G41" s="103">
        <v>3478</v>
      </c>
      <c r="H41" s="103">
        <v>0</v>
      </c>
      <c r="I41" s="103">
        <f>+SUM(K41,+M41,+O41)</f>
        <v>14136</v>
      </c>
      <c r="J41" s="104">
        <f>IF(D41&gt;0,I41/D41*100,"-")</f>
        <v>80.254343136141699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14136</v>
      </c>
      <c r="P41" s="103">
        <v>8097</v>
      </c>
      <c r="Q41" s="104">
        <f>IF(D41&gt;0,O41/D41*100,"-")</f>
        <v>80.254343136141699</v>
      </c>
      <c r="R41" s="103">
        <v>36</v>
      </c>
      <c r="S41" s="101"/>
      <c r="T41" s="101"/>
      <c r="U41" s="101"/>
      <c r="V41" s="101" t="s">
        <v>256</v>
      </c>
      <c r="W41" s="101"/>
      <c r="X41" s="101"/>
      <c r="Y41" s="101"/>
      <c r="Z41" s="101" t="s">
        <v>256</v>
      </c>
      <c r="AA41" s="189" t="s">
        <v>356</v>
      </c>
      <c r="AB41" s="190"/>
    </row>
    <row r="42" spans="1:28" s="105" customFormat="1" ht="13.5" customHeight="1">
      <c r="A42" s="101" t="s">
        <v>11</v>
      </c>
      <c r="B42" s="102" t="s">
        <v>357</v>
      </c>
      <c r="C42" s="101" t="s">
        <v>358</v>
      </c>
      <c r="D42" s="103">
        <f>+SUM(E42,+I42)</f>
        <v>4709</v>
      </c>
      <c r="E42" s="103">
        <f>+SUM(G42,+H42)</f>
        <v>861</v>
      </c>
      <c r="F42" s="104">
        <f>IF(D42&gt;0,E42/D42*100,"-")</f>
        <v>18.284136759396898</v>
      </c>
      <c r="G42" s="103">
        <v>861</v>
      </c>
      <c r="H42" s="103">
        <v>0</v>
      </c>
      <c r="I42" s="103">
        <f>+SUM(K42,+M42,+O42)</f>
        <v>3848</v>
      </c>
      <c r="J42" s="104">
        <f>IF(D42&gt;0,I42/D42*100,"-")</f>
        <v>81.715863240603099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3848</v>
      </c>
      <c r="P42" s="103">
        <v>3554</v>
      </c>
      <c r="Q42" s="104">
        <f>IF(D42&gt;0,O42/D42*100,"-")</f>
        <v>81.715863240603099</v>
      </c>
      <c r="R42" s="103">
        <v>6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 t="s">
        <v>11</v>
      </c>
      <c r="B43" s="102" t="s">
        <v>360</v>
      </c>
      <c r="C43" s="101" t="s">
        <v>361</v>
      </c>
      <c r="D43" s="103">
        <f>+SUM(E43,+I43)</f>
        <v>10911</v>
      </c>
      <c r="E43" s="103">
        <f>+SUM(G43,+H43)</f>
        <v>2447</v>
      </c>
      <c r="F43" s="104">
        <f>IF(D43&gt;0,E43/D43*100,"-")</f>
        <v>22.426908624324078</v>
      </c>
      <c r="G43" s="103">
        <v>2447</v>
      </c>
      <c r="H43" s="103">
        <v>0</v>
      </c>
      <c r="I43" s="103">
        <f>+SUM(K43,+M43,+O43)</f>
        <v>8464</v>
      </c>
      <c r="J43" s="104">
        <f>IF(D43&gt;0,I43/D43*100,"-")</f>
        <v>77.573091375675929</v>
      </c>
      <c r="K43" s="103">
        <v>4342</v>
      </c>
      <c r="L43" s="104">
        <f>IF(D43&gt;0,K43/D43*100,"-")</f>
        <v>39.794702593712763</v>
      </c>
      <c r="M43" s="103">
        <v>0</v>
      </c>
      <c r="N43" s="104">
        <f>IF(D43&gt;0,M43/D43*100,"-")</f>
        <v>0</v>
      </c>
      <c r="O43" s="103">
        <v>4122</v>
      </c>
      <c r="P43" s="103">
        <v>1065</v>
      </c>
      <c r="Q43" s="104">
        <f>IF(D43&gt;0,O43/D43*100,"-")</f>
        <v>37.778388781963159</v>
      </c>
      <c r="R43" s="103">
        <v>39</v>
      </c>
      <c r="S43" s="101" t="s">
        <v>256</v>
      </c>
      <c r="T43" s="101"/>
      <c r="U43" s="101"/>
      <c r="V43" s="101"/>
      <c r="W43" s="101"/>
      <c r="X43" s="101" t="s">
        <v>256</v>
      </c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11</v>
      </c>
      <c r="B44" s="102" t="s">
        <v>363</v>
      </c>
      <c r="C44" s="101" t="s">
        <v>364</v>
      </c>
      <c r="D44" s="103">
        <f>+SUM(E44,+I44)</f>
        <v>9795</v>
      </c>
      <c r="E44" s="103">
        <f>+SUM(G44,+H44)</f>
        <v>2213</v>
      </c>
      <c r="F44" s="104">
        <f>IF(D44&gt;0,E44/D44*100,"-")</f>
        <v>22.593159775395609</v>
      </c>
      <c r="G44" s="103">
        <v>2213</v>
      </c>
      <c r="H44" s="103">
        <v>0</v>
      </c>
      <c r="I44" s="103">
        <f>+SUM(K44,+M44,+O44)</f>
        <v>7582</v>
      </c>
      <c r="J44" s="104">
        <f>IF(D44&gt;0,I44/D44*100,"-")</f>
        <v>77.406840224604395</v>
      </c>
      <c r="K44" s="103">
        <v>4666</v>
      </c>
      <c r="L44" s="104">
        <f>IF(D44&gt;0,K44/D44*100,"-")</f>
        <v>47.636549259826445</v>
      </c>
      <c r="M44" s="103">
        <v>0</v>
      </c>
      <c r="N44" s="104">
        <f>IF(D44&gt;0,M44/D44*100,"-")</f>
        <v>0</v>
      </c>
      <c r="O44" s="103">
        <v>2916</v>
      </c>
      <c r="P44" s="103">
        <v>2007</v>
      </c>
      <c r="Q44" s="104">
        <f>IF(D44&gt;0,O44/D44*100,"-")</f>
        <v>29.770290964777946</v>
      </c>
      <c r="R44" s="103">
        <v>29</v>
      </c>
      <c r="S44" s="101" t="s">
        <v>256</v>
      </c>
      <c r="T44" s="101"/>
      <c r="U44" s="101"/>
      <c r="V44" s="101"/>
      <c r="W44" s="101"/>
      <c r="X44" s="101" t="s">
        <v>256</v>
      </c>
      <c r="Y44" s="101"/>
      <c r="Z44" s="101"/>
      <c r="AA44" s="189" t="s">
        <v>365</v>
      </c>
      <c r="AB44" s="190"/>
    </row>
    <row r="45" spans="1:28" s="105" customFormat="1" ht="13.5" customHeight="1">
      <c r="A45" s="101" t="s">
        <v>11</v>
      </c>
      <c r="B45" s="102" t="s">
        <v>366</v>
      </c>
      <c r="C45" s="101" t="s">
        <v>367</v>
      </c>
      <c r="D45" s="103">
        <f>+SUM(E45,+I45)</f>
        <v>4029</v>
      </c>
      <c r="E45" s="103">
        <f>+SUM(G45,+H45)</f>
        <v>731</v>
      </c>
      <c r="F45" s="104">
        <f>IF(D45&gt;0,E45/D45*100,"-")</f>
        <v>18.143459915611814</v>
      </c>
      <c r="G45" s="103">
        <v>671</v>
      </c>
      <c r="H45" s="103">
        <v>60</v>
      </c>
      <c r="I45" s="103">
        <f>+SUM(K45,+M45,+O45)</f>
        <v>3298</v>
      </c>
      <c r="J45" s="104">
        <f>IF(D45&gt;0,I45/D45*100,"-")</f>
        <v>81.856540084388186</v>
      </c>
      <c r="K45" s="103">
        <v>2588</v>
      </c>
      <c r="L45" s="104">
        <f>IF(D45&gt;0,K45/D45*100,"-")</f>
        <v>64.234301315462901</v>
      </c>
      <c r="M45" s="103">
        <v>0</v>
      </c>
      <c r="N45" s="104">
        <f>IF(D45&gt;0,M45/D45*100,"-")</f>
        <v>0</v>
      </c>
      <c r="O45" s="103">
        <v>710</v>
      </c>
      <c r="P45" s="103">
        <v>529</v>
      </c>
      <c r="Q45" s="104">
        <f>IF(D45&gt;0,O45/D45*100,"-")</f>
        <v>17.622238768925293</v>
      </c>
      <c r="R45" s="103">
        <v>5</v>
      </c>
      <c r="S45" s="101" t="s">
        <v>256</v>
      </c>
      <c r="T45" s="101"/>
      <c r="U45" s="101"/>
      <c r="V45" s="101"/>
      <c r="W45" s="101"/>
      <c r="X45" s="101" t="s">
        <v>256</v>
      </c>
      <c r="Y45" s="101"/>
      <c r="Z45" s="101"/>
      <c r="AA45" s="189" t="s">
        <v>368</v>
      </c>
      <c r="AB45" s="190"/>
    </row>
    <row r="46" spans="1:28" s="105" customFormat="1" ht="13.5" customHeight="1">
      <c r="A46" s="101" t="s">
        <v>11</v>
      </c>
      <c r="B46" s="102" t="s">
        <v>369</v>
      </c>
      <c r="C46" s="101" t="s">
        <v>370</v>
      </c>
      <c r="D46" s="103">
        <f>+SUM(E46,+I46)</f>
        <v>2271</v>
      </c>
      <c r="E46" s="103">
        <f>+SUM(G46,+H46)</f>
        <v>433</v>
      </c>
      <c r="F46" s="104">
        <f>IF(D46&gt;0,E46/D46*100,"-")</f>
        <v>19.066490532804931</v>
      </c>
      <c r="G46" s="103">
        <v>339</v>
      </c>
      <c r="H46" s="103">
        <v>94</v>
      </c>
      <c r="I46" s="103">
        <f>+SUM(K46,+M46,+O46)</f>
        <v>1838</v>
      </c>
      <c r="J46" s="104">
        <f>IF(D46&gt;0,I46/D46*100,"-")</f>
        <v>80.933509467195066</v>
      </c>
      <c r="K46" s="103">
        <v>1568</v>
      </c>
      <c r="L46" s="104">
        <f>IF(D46&gt;0,K46/D46*100,"-")</f>
        <v>69.04447380008807</v>
      </c>
      <c r="M46" s="103">
        <v>0</v>
      </c>
      <c r="N46" s="104">
        <f>IF(D46&gt;0,M46/D46*100,"-")</f>
        <v>0</v>
      </c>
      <c r="O46" s="103">
        <v>270</v>
      </c>
      <c r="P46" s="103">
        <v>270</v>
      </c>
      <c r="Q46" s="104">
        <f>IF(D46&gt;0,O46/D46*100,"-")</f>
        <v>11.889035667107001</v>
      </c>
      <c r="R46" s="103">
        <v>8</v>
      </c>
      <c r="S46" s="101" t="s">
        <v>256</v>
      </c>
      <c r="T46" s="101"/>
      <c r="U46" s="101"/>
      <c r="V46" s="101"/>
      <c r="W46" s="101"/>
      <c r="X46" s="101" t="s">
        <v>256</v>
      </c>
      <c r="Y46" s="101"/>
      <c r="Z46" s="101"/>
      <c r="AA46" s="189" t="s">
        <v>371</v>
      </c>
      <c r="AB46" s="190"/>
    </row>
    <row r="47" spans="1:28" s="105" customFormat="1" ht="13.5" customHeight="1">
      <c r="A47" s="101" t="s">
        <v>11</v>
      </c>
      <c r="B47" s="102" t="s">
        <v>372</v>
      </c>
      <c r="C47" s="101" t="s">
        <v>373</v>
      </c>
      <c r="D47" s="103">
        <f>+SUM(E47,+I47)</f>
        <v>4501</v>
      </c>
      <c r="E47" s="103">
        <f>+SUM(G47,+H47)</f>
        <v>1215</v>
      </c>
      <c r="F47" s="104">
        <f>IF(D47&gt;0,E47/D47*100,"-")</f>
        <v>26.994001333037104</v>
      </c>
      <c r="G47" s="103">
        <v>1215</v>
      </c>
      <c r="H47" s="103">
        <v>0</v>
      </c>
      <c r="I47" s="103">
        <f>+SUM(K47,+M47,+O47)</f>
        <v>3286</v>
      </c>
      <c r="J47" s="104">
        <f>IF(D47&gt;0,I47/D47*100,"-")</f>
        <v>73.005998666962896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3286</v>
      </c>
      <c r="P47" s="103">
        <v>313</v>
      </c>
      <c r="Q47" s="104">
        <f>IF(D47&gt;0,O47/D47*100,"-")</f>
        <v>73.005998666962896</v>
      </c>
      <c r="R47" s="103">
        <v>17</v>
      </c>
      <c r="S47" s="101" t="s">
        <v>256</v>
      </c>
      <c r="T47" s="101"/>
      <c r="U47" s="101"/>
      <c r="V47" s="101"/>
      <c r="W47" s="101"/>
      <c r="X47" s="101" t="s">
        <v>256</v>
      </c>
      <c r="Y47" s="101"/>
      <c r="Z47" s="101"/>
      <c r="AA47" s="189" t="s">
        <v>374</v>
      </c>
      <c r="AB47" s="190"/>
    </row>
    <row r="48" spans="1:28" s="105" customFormat="1" ht="13.5" customHeight="1">
      <c r="A48" s="101" t="s">
        <v>11</v>
      </c>
      <c r="B48" s="102" t="s">
        <v>375</v>
      </c>
      <c r="C48" s="101" t="s">
        <v>376</v>
      </c>
      <c r="D48" s="103">
        <f>+SUM(E48,+I48)</f>
        <v>1115</v>
      </c>
      <c r="E48" s="103">
        <f>+SUM(G48,+H48)</f>
        <v>192</v>
      </c>
      <c r="F48" s="104">
        <f>IF(D48&gt;0,E48/D48*100,"-")</f>
        <v>17.219730941704036</v>
      </c>
      <c r="G48" s="103">
        <v>190</v>
      </c>
      <c r="H48" s="103">
        <v>2</v>
      </c>
      <c r="I48" s="103">
        <f>+SUM(K48,+M48,+O48)</f>
        <v>923</v>
      </c>
      <c r="J48" s="104">
        <f>IF(D48&gt;0,I48/D48*100,"-")</f>
        <v>82.780269058295957</v>
      </c>
      <c r="K48" s="103">
        <v>0</v>
      </c>
      <c r="L48" s="104">
        <f>IF(D48&gt;0,K48/D48*100,"-")</f>
        <v>0</v>
      </c>
      <c r="M48" s="103">
        <v>0</v>
      </c>
      <c r="N48" s="104">
        <f>IF(D48&gt;0,M48/D48*100,"-")</f>
        <v>0</v>
      </c>
      <c r="O48" s="103">
        <v>923</v>
      </c>
      <c r="P48" s="103">
        <v>11</v>
      </c>
      <c r="Q48" s="104">
        <f>IF(D48&gt;0,O48/D48*100,"-")</f>
        <v>82.780269058295957</v>
      </c>
      <c r="R48" s="103">
        <v>0</v>
      </c>
      <c r="S48" s="101" t="s">
        <v>256</v>
      </c>
      <c r="T48" s="101"/>
      <c r="U48" s="101"/>
      <c r="V48" s="101"/>
      <c r="W48" s="101"/>
      <c r="X48" s="101" t="s">
        <v>256</v>
      </c>
      <c r="Y48" s="101"/>
      <c r="Z48" s="101"/>
      <c r="AA48" s="189" t="s">
        <v>377</v>
      </c>
      <c r="AB48" s="190"/>
    </row>
    <row r="49" spans="1:28" s="105" customFormat="1" ht="13.5" customHeight="1">
      <c r="A49" s="101" t="s">
        <v>11</v>
      </c>
      <c r="B49" s="102" t="s">
        <v>378</v>
      </c>
      <c r="C49" s="101" t="s">
        <v>379</v>
      </c>
      <c r="D49" s="103">
        <f>+SUM(E49,+I49)</f>
        <v>3523</v>
      </c>
      <c r="E49" s="103">
        <f>+SUM(G49,+H49)</f>
        <v>273</v>
      </c>
      <c r="F49" s="104">
        <f>IF(D49&gt;0,E49/D49*100,"-")</f>
        <v>7.7490774907749085</v>
      </c>
      <c r="G49" s="103">
        <v>273</v>
      </c>
      <c r="H49" s="103">
        <v>0</v>
      </c>
      <c r="I49" s="103">
        <f>+SUM(K49,+M49,+O49)</f>
        <v>3250</v>
      </c>
      <c r="J49" s="104">
        <f>IF(D49&gt;0,I49/D49*100,"-")</f>
        <v>92.250922509225092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3250</v>
      </c>
      <c r="P49" s="103">
        <v>2980</v>
      </c>
      <c r="Q49" s="104">
        <f>IF(D49&gt;0,O49/D49*100,"-")</f>
        <v>92.250922509225092</v>
      </c>
      <c r="R49" s="103">
        <v>6</v>
      </c>
      <c r="S49" s="101" t="s">
        <v>256</v>
      </c>
      <c r="T49" s="101"/>
      <c r="U49" s="101"/>
      <c r="V49" s="101"/>
      <c r="W49" s="101" t="s">
        <v>256</v>
      </c>
      <c r="X49" s="101"/>
      <c r="Y49" s="101"/>
      <c r="Z49" s="101"/>
      <c r="AA49" s="189" t="s">
        <v>380</v>
      </c>
      <c r="AB49" s="190"/>
    </row>
    <row r="50" spans="1:28" s="105" customFormat="1" ht="13.5" customHeight="1">
      <c r="A50" s="101" t="s">
        <v>11</v>
      </c>
      <c r="B50" s="102" t="s">
        <v>381</v>
      </c>
      <c r="C50" s="101" t="s">
        <v>382</v>
      </c>
      <c r="D50" s="103">
        <f>+SUM(E50,+I50)</f>
        <v>3853</v>
      </c>
      <c r="E50" s="103">
        <f>+SUM(G50,+H50)</f>
        <v>1647</v>
      </c>
      <c r="F50" s="104">
        <f>IF(D50&gt;0,E50/D50*100,"-")</f>
        <v>42.745912276148459</v>
      </c>
      <c r="G50" s="103">
        <v>1466</v>
      </c>
      <c r="H50" s="103">
        <v>181</v>
      </c>
      <c r="I50" s="103">
        <f>+SUM(K50,+M50,+O50)</f>
        <v>2206</v>
      </c>
      <c r="J50" s="104">
        <f>IF(D50&gt;0,I50/D50*100,"-")</f>
        <v>57.254087723851541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2206</v>
      </c>
      <c r="P50" s="103">
        <v>2115</v>
      </c>
      <c r="Q50" s="104">
        <f>IF(D50&gt;0,O50/D50*100,"-")</f>
        <v>57.254087723851541</v>
      </c>
      <c r="R50" s="103">
        <v>2</v>
      </c>
      <c r="S50" s="101"/>
      <c r="T50" s="101"/>
      <c r="U50" s="101"/>
      <c r="V50" s="101" t="s">
        <v>256</v>
      </c>
      <c r="W50" s="101"/>
      <c r="X50" s="101"/>
      <c r="Y50" s="101"/>
      <c r="Z50" s="101" t="s">
        <v>256</v>
      </c>
      <c r="AA50" s="189" t="s">
        <v>383</v>
      </c>
      <c r="AB50" s="190"/>
    </row>
    <row r="51" spans="1:28" s="105" customFormat="1" ht="13.5" customHeight="1">
      <c r="A51" s="101" t="s">
        <v>11</v>
      </c>
      <c r="B51" s="102" t="s">
        <v>384</v>
      </c>
      <c r="C51" s="101" t="s">
        <v>385</v>
      </c>
      <c r="D51" s="103">
        <f>+SUM(E51,+I51)</f>
        <v>15793</v>
      </c>
      <c r="E51" s="103">
        <f>+SUM(G51,+H51)</f>
        <v>2144</v>
      </c>
      <c r="F51" s="104">
        <f>IF(D51&gt;0,E51/D51*100,"-")</f>
        <v>13.575634774900273</v>
      </c>
      <c r="G51" s="103">
        <v>2144</v>
      </c>
      <c r="H51" s="103">
        <v>0</v>
      </c>
      <c r="I51" s="103">
        <f>+SUM(K51,+M51,+O51)</f>
        <v>13649</v>
      </c>
      <c r="J51" s="104">
        <f>IF(D51&gt;0,I51/D51*100,"-")</f>
        <v>86.424365225099734</v>
      </c>
      <c r="K51" s="103">
        <v>10899</v>
      </c>
      <c r="L51" s="104">
        <f>IF(D51&gt;0,K51/D51*100,"-")</f>
        <v>69.011587412144621</v>
      </c>
      <c r="M51" s="103">
        <v>0</v>
      </c>
      <c r="N51" s="104">
        <f>IF(D51&gt;0,M51/D51*100,"-")</f>
        <v>0</v>
      </c>
      <c r="O51" s="103">
        <v>2750</v>
      </c>
      <c r="P51" s="103">
        <v>1686</v>
      </c>
      <c r="Q51" s="104">
        <f>IF(D51&gt;0,O51/D51*100,"-")</f>
        <v>17.412777812955106</v>
      </c>
      <c r="R51" s="103">
        <v>148</v>
      </c>
      <c r="S51" s="101" t="s">
        <v>256</v>
      </c>
      <c r="T51" s="101"/>
      <c r="U51" s="101"/>
      <c r="V51" s="101"/>
      <c r="W51" s="101"/>
      <c r="X51" s="101" t="s">
        <v>256</v>
      </c>
      <c r="Y51" s="101"/>
      <c r="Z51" s="101"/>
      <c r="AA51" s="189" t="s">
        <v>386</v>
      </c>
      <c r="AB51" s="190"/>
    </row>
    <row r="52" spans="1:28" s="105" customFormat="1" ht="13.5" customHeight="1">
      <c r="A52" s="101" t="s">
        <v>11</v>
      </c>
      <c r="B52" s="102" t="s">
        <v>387</v>
      </c>
      <c r="C52" s="101" t="s">
        <v>388</v>
      </c>
      <c r="D52" s="103">
        <f>+SUM(E52,+I52)</f>
        <v>7311</v>
      </c>
      <c r="E52" s="103">
        <f>+SUM(G52,+H52)</f>
        <v>915</v>
      </c>
      <c r="F52" s="104">
        <f>IF(D52&gt;0,E52/D52*100,"-")</f>
        <v>12.515387771850635</v>
      </c>
      <c r="G52" s="103">
        <v>915</v>
      </c>
      <c r="H52" s="103">
        <v>0</v>
      </c>
      <c r="I52" s="103">
        <f>+SUM(K52,+M52,+O52)</f>
        <v>6396</v>
      </c>
      <c r="J52" s="104">
        <f>IF(D52&gt;0,I52/D52*100,"-")</f>
        <v>87.484612228149359</v>
      </c>
      <c r="K52" s="103">
        <v>5097</v>
      </c>
      <c r="L52" s="104">
        <f>IF(D52&gt;0,K52/D52*100,"-")</f>
        <v>69.716864997948306</v>
      </c>
      <c r="M52" s="103">
        <v>0</v>
      </c>
      <c r="N52" s="104">
        <f>IF(D52&gt;0,M52/D52*100,"-")</f>
        <v>0</v>
      </c>
      <c r="O52" s="103">
        <v>1299</v>
      </c>
      <c r="P52" s="103">
        <v>1103</v>
      </c>
      <c r="Q52" s="104">
        <f>IF(D52&gt;0,O52/D52*100,"-")</f>
        <v>17.767747230201067</v>
      </c>
      <c r="R52" s="103">
        <v>48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89" t="s">
        <v>389</v>
      </c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2">
    <sortCondition ref="A8:A52"/>
    <sortCondition ref="B8:B52"/>
    <sortCondition ref="C8:C5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熊本県</v>
      </c>
      <c r="B7" s="107" t="str">
        <f>水洗化人口等!B7</f>
        <v>43000</v>
      </c>
      <c r="C7" s="106" t="s">
        <v>200</v>
      </c>
      <c r="D7" s="108">
        <f>SUM(E7,+H7,+K7)</f>
        <v>461738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24510</v>
      </c>
      <c r="I7" s="108">
        <f>SUM(I$8:I$207)</f>
        <v>19328</v>
      </c>
      <c r="J7" s="108">
        <f>SUM(J$8:J$207)</f>
        <v>5182</v>
      </c>
      <c r="K7" s="108">
        <f>SUM(L7:M7)</f>
        <v>437228</v>
      </c>
      <c r="L7" s="108">
        <f>SUM(L$8:L$207)</f>
        <v>109998</v>
      </c>
      <c r="M7" s="108">
        <f>SUM(M$8:M$207)</f>
        <v>327230</v>
      </c>
      <c r="N7" s="108">
        <f>SUM(O7,+V7,+AC7)</f>
        <v>462577</v>
      </c>
      <c r="O7" s="108">
        <f>SUM(P7:U7)</f>
        <v>129326</v>
      </c>
      <c r="P7" s="108">
        <f t="shared" ref="P7:U7" si="0">SUM(P$8:P$207)</f>
        <v>104541</v>
      </c>
      <c r="Q7" s="108">
        <f t="shared" si="0"/>
        <v>303</v>
      </c>
      <c r="R7" s="108">
        <f t="shared" si="0"/>
        <v>0</v>
      </c>
      <c r="S7" s="108">
        <f t="shared" si="0"/>
        <v>24465</v>
      </c>
      <c r="T7" s="108">
        <f t="shared" si="0"/>
        <v>2</v>
      </c>
      <c r="U7" s="108">
        <f t="shared" si="0"/>
        <v>15</v>
      </c>
      <c r="V7" s="108">
        <f>SUM(W7:AB7)</f>
        <v>332412</v>
      </c>
      <c r="W7" s="108">
        <f t="shared" ref="W7:AB7" si="1">SUM(W$8:W$207)</f>
        <v>245561</v>
      </c>
      <c r="X7" s="108">
        <f t="shared" si="1"/>
        <v>3693</v>
      </c>
      <c r="Y7" s="108">
        <f t="shared" si="1"/>
        <v>0</v>
      </c>
      <c r="Z7" s="108">
        <f t="shared" si="1"/>
        <v>83158</v>
      </c>
      <c r="AA7" s="108">
        <f t="shared" si="1"/>
        <v>0</v>
      </c>
      <c r="AB7" s="108">
        <f t="shared" si="1"/>
        <v>0</v>
      </c>
      <c r="AC7" s="108">
        <f>SUM(AD7:AE7)</f>
        <v>839</v>
      </c>
      <c r="AD7" s="108">
        <f>SUM(AD$8:AD$207)</f>
        <v>839</v>
      </c>
      <c r="AE7" s="108">
        <f>SUM(AE$8:AE$207)</f>
        <v>0</v>
      </c>
      <c r="AF7" s="108">
        <f>SUM(AG7:AI7)</f>
        <v>11176</v>
      </c>
      <c r="AG7" s="108">
        <f>SUM(AG$8:AG$207)</f>
        <v>11166</v>
      </c>
      <c r="AH7" s="108">
        <f>SUM(AH$8:AH$207)</f>
        <v>10</v>
      </c>
      <c r="AI7" s="108">
        <f>SUM(AI$8:AI$207)</f>
        <v>0</v>
      </c>
      <c r="AJ7" s="108">
        <f>SUM(AK7:AS7)</f>
        <v>19492</v>
      </c>
      <c r="AK7" s="108">
        <f t="shared" ref="AK7:AS7" si="2">SUM(AK$8:AK$207)</f>
        <v>3226</v>
      </c>
      <c r="AL7" s="108">
        <f t="shared" si="2"/>
        <v>5212</v>
      </c>
      <c r="AM7" s="108">
        <f t="shared" si="2"/>
        <v>1547</v>
      </c>
      <c r="AN7" s="108">
        <f t="shared" si="2"/>
        <v>0</v>
      </c>
      <c r="AO7" s="108">
        <f t="shared" si="2"/>
        <v>0</v>
      </c>
      <c r="AP7" s="108">
        <f t="shared" si="2"/>
        <v>7023</v>
      </c>
      <c r="AQ7" s="108">
        <f t="shared" si="2"/>
        <v>914</v>
      </c>
      <c r="AR7" s="108">
        <f t="shared" si="2"/>
        <v>22</v>
      </c>
      <c r="AS7" s="108">
        <f t="shared" si="2"/>
        <v>1548</v>
      </c>
      <c r="AT7" s="108">
        <f>SUM(AU7:AY7)</f>
        <v>298</v>
      </c>
      <c r="AU7" s="108">
        <f>SUM(AU$8:AU$207)</f>
        <v>112</v>
      </c>
      <c r="AV7" s="108">
        <f>SUM(AV$8:AV$207)</f>
        <v>0</v>
      </c>
      <c r="AW7" s="108">
        <f>SUM(AW$8:AW$207)</f>
        <v>186</v>
      </c>
      <c r="AX7" s="108">
        <f>SUM(AX$8:AX$207)</f>
        <v>0</v>
      </c>
      <c r="AY7" s="108">
        <f>SUM(AY$8:AY$207)</f>
        <v>0</v>
      </c>
      <c r="AZ7" s="108">
        <f>SUM(BA7:BC7)</f>
        <v>1606</v>
      </c>
      <c r="BA7" s="108">
        <f>SUM(BA$8:BA$207)</f>
        <v>1606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11</v>
      </c>
      <c r="B8" s="113" t="s">
        <v>254</v>
      </c>
      <c r="C8" s="101" t="s">
        <v>255</v>
      </c>
      <c r="D8" s="103">
        <f>SUM(E8,+H8,+K8)</f>
        <v>67375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67375</v>
      </c>
      <c r="L8" s="103">
        <v>13200</v>
      </c>
      <c r="M8" s="103">
        <v>54175</v>
      </c>
      <c r="N8" s="103">
        <f>SUM(O8,+V8,+AC8)</f>
        <v>67420</v>
      </c>
      <c r="O8" s="103">
        <f>SUM(P8:U8)</f>
        <v>13200</v>
      </c>
      <c r="P8" s="103">
        <v>3341</v>
      </c>
      <c r="Q8" s="103">
        <v>0</v>
      </c>
      <c r="R8" s="103">
        <v>0</v>
      </c>
      <c r="S8" s="103">
        <v>9859</v>
      </c>
      <c r="T8" s="103">
        <v>0</v>
      </c>
      <c r="U8" s="103">
        <v>0</v>
      </c>
      <c r="V8" s="103">
        <f>SUM(W8:AB8)</f>
        <v>54175</v>
      </c>
      <c r="W8" s="103">
        <v>14854</v>
      </c>
      <c r="X8" s="103">
        <v>0</v>
      </c>
      <c r="Y8" s="103">
        <v>0</v>
      </c>
      <c r="Z8" s="103">
        <v>39321</v>
      </c>
      <c r="AA8" s="103">
        <v>0</v>
      </c>
      <c r="AB8" s="103">
        <v>0</v>
      </c>
      <c r="AC8" s="103">
        <f>SUM(AD8:AE8)</f>
        <v>45</v>
      </c>
      <c r="AD8" s="103">
        <v>45</v>
      </c>
      <c r="AE8" s="103">
        <v>0</v>
      </c>
      <c r="AF8" s="103">
        <f>SUM(AG8:AI8)</f>
        <v>719</v>
      </c>
      <c r="AG8" s="103">
        <v>719</v>
      </c>
      <c r="AH8" s="103">
        <v>0</v>
      </c>
      <c r="AI8" s="103">
        <v>0</v>
      </c>
      <c r="AJ8" s="103">
        <f>SUM(AK8:AS8)</f>
        <v>719</v>
      </c>
      <c r="AK8" s="103">
        <v>0</v>
      </c>
      <c r="AL8" s="103">
        <v>0</v>
      </c>
      <c r="AM8" s="103">
        <v>719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96</v>
      </c>
      <c r="AU8" s="103">
        <v>0</v>
      </c>
      <c r="AV8" s="103">
        <v>0</v>
      </c>
      <c r="AW8" s="103">
        <v>96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11</v>
      </c>
      <c r="B9" s="113" t="s">
        <v>258</v>
      </c>
      <c r="C9" s="101" t="s">
        <v>259</v>
      </c>
      <c r="D9" s="103">
        <f>SUM(E9,+H9,+K9)</f>
        <v>37661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37661</v>
      </c>
      <c r="L9" s="103">
        <v>7117</v>
      </c>
      <c r="M9" s="103">
        <v>30544</v>
      </c>
      <c r="N9" s="103">
        <f>SUM(O9,+V9,+AC9)</f>
        <v>37661</v>
      </c>
      <c r="O9" s="103">
        <f>SUM(P9:U9)</f>
        <v>7117</v>
      </c>
      <c r="P9" s="103">
        <v>7117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30544</v>
      </c>
      <c r="W9" s="103">
        <v>30544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1484</v>
      </c>
      <c r="AG9" s="103">
        <v>1484</v>
      </c>
      <c r="AH9" s="103">
        <v>0</v>
      </c>
      <c r="AI9" s="103">
        <v>0</v>
      </c>
      <c r="AJ9" s="103">
        <f>SUM(AK9:AS9)</f>
        <v>1484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1484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11</v>
      </c>
      <c r="B10" s="113" t="s">
        <v>261</v>
      </c>
      <c r="C10" s="101" t="s">
        <v>262</v>
      </c>
      <c r="D10" s="103">
        <f>SUM(E10,+H10,+K10)</f>
        <v>8723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8723</v>
      </c>
      <c r="L10" s="103">
        <v>3117</v>
      </c>
      <c r="M10" s="103">
        <v>5606</v>
      </c>
      <c r="N10" s="103">
        <f>SUM(O10,+V10,+AC10)</f>
        <v>8754</v>
      </c>
      <c r="O10" s="103">
        <f>SUM(P10:U10)</f>
        <v>3117</v>
      </c>
      <c r="P10" s="103">
        <v>3117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5606</v>
      </c>
      <c r="W10" s="103">
        <v>5606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31</v>
      </c>
      <c r="AD10" s="103">
        <v>31</v>
      </c>
      <c r="AE10" s="103">
        <v>0</v>
      </c>
      <c r="AF10" s="103">
        <f>SUM(AG10:AI10)</f>
        <v>6</v>
      </c>
      <c r="AG10" s="103">
        <v>6</v>
      </c>
      <c r="AH10" s="103">
        <v>0</v>
      </c>
      <c r="AI10" s="103">
        <v>0</v>
      </c>
      <c r="AJ10" s="103">
        <f>SUM(AK10:AS10)</f>
        <v>6</v>
      </c>
      <c r="AK10" s="103">
        <v>0</v>
      </c>
      <c r="AL10" s="103">
        <v>0</v>
      </c>
      <c r="AM10" s="103">
        <v>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51</v>
      </c>
      <c r="BA10" s="103">
        <v>51</v>
      </c>
      <c r="BB10" s="103">
        <v>0</v>
      </c>
      <c r="BC10" s="103">
        <v>0</v>
      </c>
    </row>
    <row r="11" spans="1:55" s="105" customFormat="1" ht="13.5" customHeight="1">
      <c r="A11" s="115" t="s">
        <v>11</v>
      </c>
      <c r="B11" s="113" t="s">
        <v>264</v>
      </c>
      <c r="C11" s="101" t="s">
        <v>265</v>
      </c>
      <c r="D11" s="103">
        <f>SUM(E11,+H11,+K11)</f>
        <v>22470</v>
      </c>
      <c r="E11" s="103">
        <f>SUM(F11:G11)</f>
        <v>0</v>
      </c>
      <c r="F11" s="103">
        <v>0</v>
      </c>
      <c r="G11" s="103">
        <v>0</v>
      </c>
      <c r="H11" s="103">
        <f>SUM(I11:J11)</f>
        <v>16205</v>
      </c>
      <c r="I11" s="103">
        <v>16205</v>
      </c>
      <c r="J11" s="103">
        <v>0</v>
      </c>
      <c r="K11" s="103">
        <f>SUM(L11:M11)</f>
        <v>6265</v>
      </c>
      <c r="L11" s="103">
        <v>0</v>
      </c>
      <c r="M11" s="103">
        <v>6265</v>
      </c>
      <c r="N11" s="103">
        <f>SUM(O11,+V11,+AC11)</f>
        <v>22470</v>
      </c>
      <c r="O11" s="103">
        <f>SUM(P11:U11)</f>
        <v>16205</v>
      </c>
      <c r="P11" s="103">
        <v>16205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6265</v>
      </c>
      <c r="W11" s="103">
        <v>0</v>
      </c>
      <c r="X11" s="103">
        <v>0</v>
      </c>
      <c r="Y11" s="103">
        <v>0</v>
      </c>
      <c r="Z11" s="103">
        <v>6265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25</v>
      </c>
      <c r="AG11" s="103">
        <v>25</v>
      </c>
      <c r="AH11" s="103">
        <v>0</v>
      </c>
      <c r="AI11" s="103">
        <v>0</v>
      </c>
      <c r="AJ11" s="103">
        <f>SUM(AK11:AS11)</f>
        <v>25</v>
      </c>
      <c r="AK11" s="103">
        <v>25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25</v>
      </c>
      <c r="AU11" s="103">
        <v>25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11</v>
      </c>
      <c r="B12" s="113" t="s">
        <v>267</v>
      </c>
      <c r="C12" s="101" t="s">
        <v>268</v>
      </c>
      <c r="D12" s="103">
        <f>SUM(E12,+H12,+K12)</f>
        <v>13018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13018</v>
      </c>
      <c r="L12" s="103">
        <v>5350</v>
      </c>
      <c r="M12" s="103">
        <v>7668</v>
      </c>
      <c r="N12" s="103">
        <f>SUM(O12,+V12,+AC12)</f>
        <v>13018</v>
      </c>
      <c r="O12" s="103">
        <f>SUM(P12:U12)</f>
        <v>5350</v>
      </c>
      <c r="P12" s="103">
        <v>5350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7668</v>
      </c>
      <c r="W12" s="103">
        <v>7668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</v>
      </c>
      <c r="AG12" s="103">
        <v>1</v>
      </c>
      <c r="AH12" s="103">
        <v>0</v>
      </c>
      <c r="AI12" s="103">
        <v>0</v>
      </c>
      <c r="AJ12" s="103">
        <f>SUM(AK12:AS12)</f>
        <v>1</v>
      </c>
      <c r="AK12" s="103">
        <v>0</v>
      </c>
      <c r="AL12" s="103">
        <v>0</v>
      </c>
      <c r="AM12" s="103">
        <v>1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75</v>
      </c>
      <c r="BA12" s="103">
        <v>75</v>
      </c>
      <c r="BB12" s="103">
        <v>0</v>
      </c>
      <c r="BC12" s="103">
        <v>0</v>
      </c>
    </row>
    <row r="13" spans="1:55" s="105" customFormat="1" ht="13.5" customHeight="1">
      <c r="A13" s="115" t="s">
        <v>11</v>
      </c>
      <c r="B13" s="113" t="s">
        <v>270</v>
      </c>
      <c r="C13" s="101" t="s">
        <v>271</v>
      </c>
      <c r="D13" s="103">
        <f>SUM(E13,+H13,+K13)</f>
        <v>26527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26527</v>
      </c>
      <c r="L13" s="103">
        <v>6670</v>
      </c>
      <c r="M13" s="103">
        <v>19857</v>
      </c>
      <c r="N13" s="103">
        <f>SUM(O13,+V13,+AC13)</f>
        <v>26596</v>
      </c>
      <c r="O13" s="103">
        <f>SUM(P13:U13)</f>
        <v>6670</v>
      </c>
      <c r="P13" s="103">
        <v>2813</v>
      </c>
      <c r="Q13" s="103">
        <v>0</v>
      </c>
      <c r="R13" s="103">
        <v>0</v>
      </c>
      <c r="S13" s="103">
        <v>3857</v>
      </c>
      <c r="T13" s="103">
        <v>0</v>
      </c>
      <c r="U13" s="103">
        <v>0</v>
      </c>
      <c r="V13" s="103">
        <f>SUM(W13:AB13)</f>
        <v>19857</v>
      </c>
      <c r="W13" s="103">
        <v>8024</v>
      </c>
      <c r="X13" s="103">
        <v>0</v>
      </c>
      <c r="Y13" s="103">
        <v>0</v>
      </c>
      <c r="Z13" s="103">
        <v>11833</v>
      </c>
      <c r="AA13" s="103">
        <v>0</v>
      </c>
      <c r="AB13" s="103">
        <v>0</v>
      </c>
      <c r="AC13" s="103">
        <f>SUM(AD13:AE13)</f>
        <v>69</v>
      </c>
      <c r="AD13" s="103">
        <v>69</v>
      </c>
      <c r="AE13" s="103">
        <v>0</v>
      </c>
      <c r="AF13" s="103">
        <f>SUM(AG13:AI13)</f>
        <v>31</v>
      </c>
      <c r="AG13" s="103">
        <v>31</v>
      </c>
      <c r="AH13" s="103">
        <v>0</v>
      </c>
      <c r="AI13" s="103">
        <v>0</v>
      </c>
      <c r="AJ13" s="103">
        <f>SUM(AK13:AS13)</f>
        <v>31</v>
      </c>
      <c r="AK13" s="103">
        <v>0</v>
      </c>
      <c r="AL13" s="103">
        <v>0</v>
      </c>
      <c r="AM13" s="103">
        <v>31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11</v>
      </c>
      <c r="B14" s="113" t="s">
        <v>273</v>
      </c>
      <c r="C14" s="101" t="s">
        <v>274</v>
      </c>
      <c r="D14" s="103">
        <f>SUM(E14,+H14,+K14)</f>
        <v>15058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15058</v>
      </c>
      <c r="L14" s="103">
        <v>2702</v>
      </c>
      <c r="M14" s="103">
        <v>12356</v>
      </c>
      <c r="N14" s="103">
        <f>SUM(O14,+V14,+AC14)</f>
        <v>15067</v>
      </c>
      <c r="O14" s="103">
        <f>SUM(P14:U14)</f>
        <v>2702</v>
      </c>
      <c r="P14" s="103">
        <v>2399</v>
      </c>
      <c r="Q14" s="103">
        <v>303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12356</v>
      </c>
      <c r="W14" s="103">
        <v>11318</v>
      </c>
      <c r="X14" s="103">
        <v>1038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9</v>
      </c>
      <c r="AD14" s="103">
        <v>9</v>
      </c>
      <c r="AE14" s="103">
        <v>0</v>
      </c>
      <c r="AF14" s="103">
        <f>SUM(AG14:AI14)</f>
        <v>7318</v>
      </c>
      <c r="AG14" s="103">
        <v>7318</v>
      </c>
      <c r="AH14" s="103">
        <v>0</v>
      </c>
      <c r="AI14" s="103">
        <v>0</v>
      </c>
      <c r="AJ14" s="103">
        <f>SUM(AK14:AS14)</f>
        <v>7318</v>
      </c>
      <c r="AK14" s="103">
        <v>0</v>
      </c>
      <c r="AL14" s="103">
        <v>0</v>
      </c>
      <c r="AM14" s="103">
        <v>295</v>
      </c>
      <c r="AN14" s="103">
        <v>0</v>
      </c>
      <c r="AO14" s="103">
        <v>0</v>
      </c>
      <c r="AP14" s="103">
        <v>7023</v>
      </c>
      <c r="AQ14" s="103">
        <v>0</v>
      </c>
      <c r="AR14" s="103">
        <v>0</v>
      </c>
      <c r="AS14" s="103">
        <v>0</v>
      </c>
      <c r="AT14" s="103">
        <f>SUM(AU14:AY14)</f>
        <v>39</v>
      </c>
      <c r="AU14" s="103">
        <v>0</v>
      </c>
      <c r="AV14" s="103">
        <v>0</v>
      </c>
      <c r="AW14" s="103">
        <v>39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11</v>
      </c>
      <c r="B15" s="113" t="s">
        <v>276</v>
      </c>
      <c r="C15" s="101" t="s">
        <v>277</v>
      </c>
      <c r="D15" s="103">
        <f>SUM(E15,+H15,+K15)</f>
        <v>17351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17351</v>
      </c>
      <c r="L15" s="103">
        <v>3446</v>
      </c>
      <c r="M15" s="103">
        <v>13905</v>
      </c>
      <c r="N15" s="103">
        <f>SUM(O15,+V15,+AC15)</f>
        <v>17620</v>
      </c>
      <c r="O15" s="103">
        <f>SUM(P15:U15)</f>
        <v>3446</v>
      </c>
      <c r="P15" s="103">
        <v>3446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13905</v>
      </c>
      <c r="W15" s="103">
        <v>13905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269</v>
      </c>
      <c r="AD15" s="103">
        <v>269</v>
      </c>
      <c r="AE15" s="103">
        <v>0</v>
      </c>
      <c r="AF15" s="103">
        <f>SUM(AG15:AI15)</f>
        <v>211</v>
      </c>
      <c r="AG15" s="103">
        <v>211</v>
      </c>
      <c r="AH15" s="103">
        <v>0</v>
      </c>
      <c r="AI15" s="103">
        <v>0</v>
      </c>
      <c r="AJ15" s="103">
        <f>SUM(AK15:AS15)</f>
        <v>211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209</v>
      </c>
      <c r="AR15" s="103">
        <v>2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11</v>
      </c>
      <c r="B16" s="113" t="s">
        <v>279</v>
      </c>
      <c r="C16" s="101" t="s">
        <v>280</v>
      </c>
      <c r="D16" s="103">
        <f>SUM(E16,+H16,+K16)</f>
        <v>6879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6879</v>
      </c>
      <c r="L16" s="103">
        <v>1301</v>
      </c>
      <c r="M16" s="103">
        <v>5578</v>
      </c>
      <c r="N16" s="103">
        <f>SUM(O16,+V16,+AC16)</f>
        <v>6879</v>
      </c>
      <c r="O16" s="103">
        <f>SUM(P16:U16)</f>
        <v>1301</v>
      </c>
      <c r="P16" s="103">
        <v>1301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5578</v>
      </c>
      <c r="W16" s="103">
        <v>5578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31</v>
      </c>
      <c r="AG16" s="103">
        <v>31</v>
      </c>
      <c r="AH16" s="103">
        <v>0</v>
      </c>
      <c r="AI16" s="103">
        <v>0</v>
      </c>
      <c r="AJ16" s="103">
        <f>SUM(AK16:AS16)</f>
        <v>31</v>
      </c>
      <c r="AK16" s="103">
        <v>0</v>
      </c>
      <c r="AL16" s="103">
        <v>0</v>
      </c>
      <c r="AM16" s="103">
        <v>6</v>
      </c>
      <c r="AN16" s="103">
        <v>0</v>
      </c>
      <c r="AO16" s="103">
        <v>0</v>
      </c>
      <c r="AP16" s="103">
        <v>0</v>
      </c>
      <c r="AQ16" s="103">
        <v>25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11</v>
      </c>
      <c r="B17" s="113" t="s">
        <v>282</v>
      </c>
      <c r="C17" s="101" t="s">
        <v>283</v>
      </c>
      <c r="D17" s="103">
        <f>SUM(E17,+H17,+K17)</f>
        <v>21419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21419</v>
      </c>
      <c r="L17" s="103">
        <v>8259</v>
      </c>
      <c r="M17" s="103">
        <v>13160</v>
      </c>
      <c r="N17" s="103">
        <f>SUM(O17,+V17,+AC17)</f>
        <v>21422</v>
      </c>
      <c r="O17" s="103">
        <f>SUM(P17:U17)</f>
        <v>8259</v>
      </c>
      <c r="P17" s="103">
        <v>8259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13160</v>
      </c>
      <c r="W17" s="103">
        <v>13160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3</v>
      </c>
      <c r="AD17" s="103">
        <v>3</v>
      </c>
      <c r="AE17" s="103">
        <v>0</v>
      </c>
      <c r="AF17" s="103">
        <f>SUM(AG17:AI17)</f>
        <v>15</v>
      </c>
      <c r="AG17" s="103">
        <v>15</v>
      </c>
      <c r="AH17" s="103">
        <v>0</v>
      </c>
      <c r="AI17" s="103">
        <v>0</v>
      </c>
      <c r="AJ17" s="103">
        <f>SUM(AK17:AS17)</f>
        <v>15</v>
      </c>
      <c r="AK17" s="103">
        <v>0</v>
      </c>
      <c r="AL17" s="103">
        <v>0</v>
      </c>
      <c r="AM17" s="103">
        <v>15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183</v>
      </c>
      <c r="BA17" s="103">
        <v>183</v>
      </c>
      <c r="BB17" s="103">
        <v>0</v>
      </c>
      <c r="BC17" s="103">
        <v>0</v>
      </c>
    </row>
    <row r="18" spans="1:55" s="105" customFormat="1" ht="13.5" customHeight="1">
      <c r="A18" s="115" t="s">
        <v>11</v>
      </c>
      <c r="B18" s="113" t="s">
        <v>285</v>
      </c>
      <c r="C18" s="101" t="s">
        <v>286</v>
      </c>
      <c r="D18" s="103">
        <f>SUM(E18,+H18,+K18)</f>
        <v>25827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25827</v>
      </c>
      <c r="L18" s="103">
        <v>6590</v>
      </c>
      <c r="M18" s="103">
        <v>19237</v>
      </c>
      <c r="N18" s="103">
        <f>SUM(O18,+V18,+AC18)</f>
        <v>25878</v>
      </c>
      <c r="O18" s="103">
        <f>SUM(P18:U18)</f>
        <v>6590</v>
      </c>
      <c r="P18" s="103">
        <v>6590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19237</v>
      </c>
      <c r="W18" s="103">
        <v>19237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51</v>
      </c>
      <c r="AD18" s="103">
        <v>51</v>
      </c>
      <c r="AE18" s="103">
        <v>0</v>
      </c>
      <c r="AF18" s="103">
        <f>SUM(AG18:AI18)</f>
        <v>123</v>
      </c>
      <c r="AG18" s="103">
        <v>123</v>
      </c>
      <c r="AH18" s="103">
        <v>0</v>
      </c>
      <c r="AI18" s="103">
        <v>0</v>
      </c>
      <c r="AJ18" s="103">
        <f>SUM(AK18:AS18)</f>
        <v>123</v>
      </c>
      <c r="AK18" s="103">
        <v>0</v>
      </c>
      <c r="AL18" s="103">
        <v>0</v>
      </c>
      <c r="AM18" s="103">
        <v>25</v>
      </c>
      <c r="AN18" s="103">
        <v>0</v>
      </c>
      <c r="AO18" s="103">
        <v>0</v>
      </c>
      <c r="AP18" s="103">
        <v>0</v>
      </c>
      <c r="AQ18" s="103">
        <v>98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11</v>
      </c>
      <c r="B19" s="113" t="s">
        <v>288</v>
      </c>
      <c r="C19" s="101" t="s">
        <v>289</v>
      </c>
      <c r="D19" s="103">
        <f>SUM(E19,+H19,+K19)</f>
        <v>12709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12709</v>
      </c>
      <c r="L19" s="103">
        <v>2774</v>
      </c>
      <c r="M19" s="103">
        <v>9935</v>
      </c>
      <c r="N19" s="103">
        <f>SUM(O19,+V19,+AC19)</f>
        <v>12709</v>
      </c>
      <c r="O19" s="103">
        <f>SUM(P19:U19)</f>
        <v>2774</v>
      </c>
      <c r="P19" s="103">
        <v>2774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9935</v>
      </c>
      <c r="W19" s="103">
        <v>9935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115</v>
      </c>
      <c r="AG19" s="103">
        <v>115</v>
      </c>
      <c r="AH19" s="103">
        <v>0</v>
      </c>
      <c r="AI19" s="103">
        <v>0</v>
      </c>
      <c r="AJ19" s="103">
        <f>SUM(AK19:AS19)</f>
        <v>100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100</v>
      </c>
      <c r="AR19" s="103">
        <v>0</v>
      </c>
      <c r="AS19" s="103">
        <v>0</v>
      </c>
      <c r="AT19" s="103">
        <f>SUM(AU19:AY19)</f>
        <v>15</v>
      </c>
      <c r="AU19" s="103">
        <v>15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11</v>
      </c>
      <c r="B20" s="113" t="s">
        <v>291</v>
      </c>
      <c r="C20" s="101" t="s">
        <v>292</v>
      </c>
      <c r="D20" s="103">
        <f>SUM(E20,+H20,+K20)</f>
        <v>44792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44792</v>
      </c>
      <c r="L20" s="103">
        <v>13824</v>
      </c>
      <c r="M20" s="103">
        <v>30968</v>
      </c>
      <c r="N20" s="103">
        <f>SUM(O20,+V20,+AC20)</f>
        <v>44792</v>
      </c>
      <c r="O20" s="103">
        <f>SUM(P20:U20)</f>
        <v>13824</v>
      </c>
      <c r="P20" s="103">
        <v>3414</v>
      </c>
      <c r="Q20" s="103">
        <v>0</v>
      </c>
      <c r="R20" s="103">
        <v>0</v>
      </c>
      <c r="S20" s="103">
        <v>10410</v>
      </c>
      <c r="T20" s="103">
        <v>0</v>
      </c>
      <c r="U20" s="103">
        <v>0</v>
      </c>
      <c r="V20" s="103">
        <f>SUM(W20:AB20)</f>
        <v>30968</v>
      </c>
      <c r="W20" s="103">
        <v>6678</v>
      </c>
      <c r="X20" s="103">
        <v>0</v>
      </c>
      <c r="Y20" s="103">
        <v>0</v>
      </c>
      <c r="Z20" s="103">
        <v>24290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85</v>
      </c>
      <c r="AG20" s="103">
        <v>85</v>
      </c>
      <c r="AH20" s="103">
        <v>0</v>
      </c>
      <c r="AI20" s="103">
        <v>0</v>
      </c>
      <c r="AJ20" s="103">
        <f>SUM(AK20:AS20)</f>
        <v>85</v>
      </c>
      <c r="AK20" s="103">
        <v>0</v>
      </c>
      <c r="AL20" s="103">
        <v>0</v>
      </c>
      <c r="AM20" s="103">
        <v>70</v>
      </c>
      <c r="AN20" s="103">
        <v>0</v>
      </c>
      <c r="AO20" s="103">
        <v>0</v>
      </c>
      <c r="AP20" s="103">
        <v>0</v>
      </c>
      <c r="AQ20" s="103">
        <v>0</v>
      </c>
      <c r="AR20" s="103">
        <v>15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901</v>
      </c>
      <c r="BA20" s="103">
        <v>901</v>
      </c>
      <c r="BB20" s="103">
        <v>0</v>
      </c>
      <c r="BC20" s="103">
        <v>0</v>
      </c>
    </row>
    <row r="21" spans="1:55" s="105" customFormat="1" ht="13.5" customHeight="1">
      <c r="A21" s="115" t="s">
        <v>11</v>
      </c>
      <c r="B21" s="113" t="s">
        <v>294</v>
      </c>
      <c r="C21" s="101" t="s">
        <v>295</v>
      </c>
      <c r="D21" s="103">
        <f>SUM(E21,+H21,+K21)</f>
        <v>2453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2453</v>
      </c>
      <c r="L21" s="103">
        <v>921</v>
      </c>
      <c r="M21" s="103">
        <v>1532</v>
      </c>
      <c r="N21" s="103">
        <f>SUM(O21,+V21,+AC21)</f>
        <v>2453</v>
      </c>
      <c r="O21" s="103">
        <f>SUM(P21:U21)</f>
        <v>921</v>
      </c>
      <c r="P21" s="103">
        <v>921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1532</v>
      </c>
      <c r="W21" s="103">
        <v>1532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10</v>
      </c>
      <c r="AG21" s="103">
        <v>10</v>
      </c>
      <c r="AH21" s="103">
        <v>0</v>
      </c>
      <c r="AI21" s="103">
        <v>0</v>
      </c>
      <c r="AJ21" s="103">
        <f>SUM(AK21:AS21)</f>
        <v>10</v>
      </c>
      <c r="AK21" s="103">
        <v>0</v>
      </c>
      <c r="AL21" s="103">
        <v>0</v>
      </c>
      <c r="AM21" s="103">
        <v>3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7</v>
      </c>
      <c r="AT21" s="103">
        <f>SUM(AU21:AY21)</f>
        <v>1</v>
      </c>
      <c r="AU21" s="103">
        <v>0</v>
      </c>
      <c r="AV21" s="103">
        <v>0</v>
      </c>
      <c r="AW21" s="103">
        <v>1</v>
      </c>
      <c r="AX21" s="103">
        <v>0</v>
      </c>
      <c r="AY21" s="103">
        <v>0</v>
      </c>
      <c r="AZ21" s="103">
        <f>SUM(BA21:BC21)</f>
        <v>13</v>
      </c>
      <c r="BA21" s="103">
        <v>13</v>
      </c>
      <c r="BB21" s="103">
        <v>0</v>
      </c>
      <c r="BC21" s="103">
        <v>0</v>
      </c>
    </row>
    <row r="22" spans="1:55" s="105" customFormat="1" ht="13.5" customHeight="1">
      <c r="A22" s="115" t="s">
        <v>11</v>
      </c>
      <c r="B22" s="113" t="s">
        <v>297</v>
      </c>
      <c r="C22" s="101" t="s">
        <v>298</v>
      </c>
      <c r="D22" s="103">
        <f>SUM(E22,+H22,+K22)</f>
        <v>9124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9124</v>
      </c>
      <c r="L22" s="103">
        <v>1638</v>
      </c>
      <c r="M22" s="103">
        <v>7486</v>
      </c>
      <c r="N22" s="103">
        <f>SUM(O22,+V22,+AC22)</f>
        <v>9174</v>
      </c>
      <c r="O22" s="103">
        <f>SUM(P22:U22)</f>
        <v>1638</v>
      </c>
      <c r="P22" s="103">
        <v>1638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7486</v>
      </c>
      <c r="W22" s="103">
        <v>7486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50</v>
      </c>
      <c r="AD22" s="103">
        <v>50</v>
      </c>
      <c r="AE22" s="103">
        <v>0</v>
      </c>
      <c r="AF22" s="103">
        <f>SUM(AG22:AI22)</f>
        <v>9</v>
      </c>
      <c r="AG22" s="103">
        <v>9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9</v>
      </c>
      <c r="AU22" s="103">
        <v>9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11</v>
      </c>
      <c r="B23" s="113" t="s">
        <v>300</v>
      </c>
      <c r="C23" s="101" t="s">
        <v>301</v>
      </c>
      <c r="D23" s="103">
        <f>SUM(E23,+H23,+K23)</f>
        <v>3926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3926</v>
      </c>
      <c r="L23" s="103">
        <v>691</v>
      </c>
      <c r="M23" s="103">
        <v>3235</v>
      </c>
      <c r="N23" s="103">
        <f>SUM(O23,+V23,+AC23)</f>
        <v>3939</v>
      </c>
      <c r="O23" s="103">
        <f>SUM(P23:U23)</f>
        <v>691</v>
      </c>
      <c r="P23" s="103">
        <v>691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3235</v>
      </c>
      <c r="W23" s="103">
        <v>3235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13</v>
      </c>
      <c r="AD23" s="103">
        <v>13</v>
      </c>
      <c r="AE23" s="103">
        <v>0</v>
      </c>
      <c r="AF23" s="103">
        <f>SUM(AG23:AI23)</f>
        <v>11</v>
      </c>
      <c r="AG23" s="103">
        <v>11</v>
      </c>
      <c r="AH23" s="103">
        <v>0</v>
      </c>
      <c r="AI23" s="103">
        <v>0</v>
      </c>
      <c r="AJ23" s="103">
        <f>SUM(AK23:AS23)</f>
        <v>11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11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11</v>
      </c>
      <c r="B24" s="113" t="s">
        <v>303</v>
      </c>
      <c r="C24" s="101" t="s">
        <v>304</v>
      </c>
      <c r="D24" s="103">
        <f>SUM(E24,+H24,+K24)</f>
        <v>8010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8010</v>
      </c>
      <c r="L24" s="103">
        <v>3663</v>
      </c>
      <c r="M24" s="103">
        <v>4347</v>
      </c>
      <c r="N24" s="103">
        <f>SUM(O24,+V24,+AC24)</f>
        <v>8032</v>
      </c>
      <c r="O24" s="103">
        <f>SUM(P24:U24)</f>
        <v>3663</v>
      </c>
      <c r="P24" s="103">
        <v>3663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4347</v>
      </c>
      <c r="W24" s="103">
        <v>4347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22</v>
      </c>
      <c r="AD24" s="103">
        <v>22</v>
      </c>
      <c r="AE24" s="103">
        <v>0</v>
      </c>
      <c r="AF24" s="103">
        <f>SUM(AG24:AI24)</f>
        <v>56</v>
      </c>
      <c r="AG24" s="103">
        <v>56</v>
      </c>
      <c r="AH24" s="103">
        <v>0</v>
      </c>
      <c r="AI24" s="103">
        <v>0</v>
      </c>
      <c r="AJ24" s="103">
        <f>SUM(AK24:AS24)</f>
        <v>56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56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11</v>
      </c>
      <c r="B25" s="113" t="s">
        <v>306</v>
      </c>
      <c r="C25" s="101" t="s">
        <v>307</v>
      </c>
      <c r="D25" s="103">
        <f>SUM(E25,+H25,+K25)</f>
        <v>3728</v>
      </c>
      <c r="E25" s="103">
        <f>SUM(F25:G25)</f>
        <v>0</v>
      </c>
      <c r="F25" s="103">
        <v>0</v>
      </c>
      <c r="G25" s="103">
        <v>0</v>
      </c>
      <c r="H25" s="103">
        <f>SUM(I25:J25)</f>
        <v>1751</v>
      </c>
      <c r="I25" s="103">
        <v>1751</v>
      </c>
      <c r="J25" s="103">
        <v>0</v>
      </c>
      <c r="K25" s="103">
        <f>SUM(L25:M25)</f>
        <v>1977</v>
      </c>
      <c r="L25" s="103">
        <v>0</v>
      </c>
      <c r="M25" s="103">
        <v>1977</v>
      </c>
      <c r="N25" s="103">
        <f>SUM(O25,+V25,+AC25)</f>
        <v>3732</v>
      </c>
      <c r="O25" s="103">
        <f>SUM(P25:U25)</f>
        <v>1751</v>
      </c>
      <c r="P25" s="103">
        <v>1751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1977</v>
      </c>
      <c r="W25" s="103">
        <v>1977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4</v>
      </c>
      <c r="AD25" s="103">
        <v>4</v>
      </c>
      <c r="AE25" s="103">
        <v>0</v>
      </c>
      <c r="AF25" s="103">
        <f>SUM(AG25:AI25)</f>
        <v>10</v>
      </c>
      <c r="AG25" s="103">
        <v>10</v>
      </c>
      <c r="AH25" s="103">
        <v>0</v>
      </c>
      <c r="AI25" s="103">
        <v>0</v>
      </c>
      <c r="AJ25" s="103">
        <f>SUM(AK25:AS25)</f>
        <v>10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10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11</v>
      </c>
      <c r="B26" s="113" t="s">
        <v>309</v>
      </c>
      <c r="C26" s="101" t="s">
        <v>310</v>
      </c>
      <c r="D26" s="103">
        <f>SUM(E26,+H26,+K26)</f>
        <v>6838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6838</v>
      </c>
      <c r="L26" s="103">
        <v>1632</v>
      </c>
      <c r="M26" s="103">
        <v>5206</v>
      </c>
      <c r="N26" s="103">
        <f>SUM(O26,+V26,+AC26)</f>
        <v>6849</v>
      </c>
      <c r="O26" s="103">
        <f>SUM(P26:U26)</f>
        <v>1632</v>
      </c>
      <c r="P26" s="103">
        <v>1632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5206</v>
      </c>
      <c r="W26" s="103">
        <v>5206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11</v>
      </c>
      <c r="AD26" s="103">
        <v>11</v>
      </c>
      <c r="AE26" s="103">
        <v>0</v>
      </c>
      <c r="AF26" s="103">
        <f>SUM(AG26:AI26)</f>
        <v>48</v>
      </c>
      <c r="AG26" s="103">
        <v>48</v>
      </c>
      <c r="AH26" s="103">
        <v>0</v>
      </c>
      <c r="AI26" s="103">
        <v>0</v>
      </c>
      <c r="AJ26" s="103">
        <f>SUM(AK26:AS26)</f>
        <v>6838</v>
      </c>
      <c r="AK26" s="103">
        <v>1632</v>
      </c>
      <c r="AL26" s="103">
        <v>5206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48</v>
      </c>
      <c r="AU26" s="103">
        <v>48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11</v>
      </c>
      <c r="B27" s="113" t="s">
        <v>312</v>
      </c>
      <c r="C27" s="101" t="s">
        <v>313</v>
      </c>
      <c r="D27" s="103">
        <f>SUM(E27,+H27,+K27)</f>
        <v>4957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4957</v>
      </c>
      <c r="L27" s="103">
        <v>1506</v>
      </c>
      <c r="M27" s="103">
        <v>3451</v>
      </c>
      <c r="N27" s="103">
        <f>SUM(O27,+V27,+AC27)</f>
        <v>4992</v>
      </c>
      <c r="O27" s="103">
        <f>SUM(P27:U27)</f>
        <v>1506</v>
      </c>
      <c r="P27" s="103">
        <v>1506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3451</v>
      </c>
      <c r="W27" s="103">
        <v>3451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35</v>
      </c>
      <c r="AD27" s="103">
        <v>35</v>
      </c>
      <c r="AE27" s="103">
        <v>0</v>
      </c>
      <c r="AF27" s="103">
        <f>SUM(AG27:AI27)</f>
        <v>21</v>
      </c>
      <c r="AG27" s="103">
        <v>21</v>
      </c>
      <c r="AH27" s="103">
        <v>0</v>
      </c>
      <c r="AI27" s="103">
        <v>0</v>
      </c>
      <c r="AJ27" s="103">
        <f>SUM(AK27:AS27)</f>
        <v>21</v>
      </c>
      <c r="AK27" s="103">
        <v>0</v>
      </c>
      <c r="AL27" s="103">
        <v>0</v>
      </c>
      <c r="AM27" s="103">
        <v>6</v>
      </c>
      <c r="AN27" s="103">
        <v>0</v>
      </c>
      <c r="AO27" s="103">
        <v>0</v>
      </c>
      <c r="AP27" s="103">
        <v>0</v>
      </c>
      <c r="AQ27" s="103">
        <v>0</v>
      </c>
      <c r="AR27" s="103">
        <v>1</v>
      </c>
      <c r="AS27" s="103">
        <v>14</v>
      </c>
      <c r="AT27" s="103">
        <f>SUM(AU27:AY27)</f>
        <v>1</v>
      </c>
      <c r="AU27" s="103">
        <v>0</v>
      </c>
      <c r="AV27" s="103">
        <v>0</v>
      </c>
      <c r="AW27" s="103">
        <v>1</v>
      </c>
      <c r="AX27" s="103">
        <v>0</v>
      </c>
      <c r="AY27" s="103">
        <v>0</v>
      </c>
      <c r="AZ27" s="103">
        <f>SUM(BA27:BC27)</f>
        <v>26</v>
      </c>
      <c r="BA27" s="103">
        <v>26</v>
      </c>
      <c r="BB27" s="103">
        <v>0</v>
      </c>
      <c r="BC27" s="103">
        <v>0</v>
      </c>
    </row>
    <row r="28" spans="1:55" s="105" customFormat="1" ht="13.5" customHeight="1">
      <c r="A28" s="115" t="s">
        <v>11</v>
      </c>
      <c r="B28" s="113" t="s">
        <v>315</v>
      </c>
      <c r="C28" s="101" t="s">
        <v>316</v>
      </c>
      <c r="D28" s="103">
        <f>SUM(E28,+H28,+K28)</f>
        <v>1322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1322</v>
      </c>
      <c r="L28" s="103">
        <v>594</v>
      </c>
      <c r="M28" s="103">
        <v>728</v>
      </c>
      <c r="N28" s="103">
        <f>SUM(O28,+V28,+AC28)</f>
        <v>1347</v>
      </c>
      <c r="O28" s="103">
        <f>SUM(P28:U28)</f>
        <v>594</v>
      </c>
      <c r="P28" s="103">
        <v>594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728</v>
      </c>
      <c r="W28" s="103">
        <v>728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25</v>
      </c>
      <c r="AD28" s="103">
        <v>25</v>
      </c>
      <c r="AE28" s="103">
        <v>0</v>
      </c>
      <c r="AF28" s="103">
        <f>SUM(AG28:AI28)</f>
        <v>6</v>
      </c>
      <c r="AG28" s="103">
        <v>6</v>
      </c>
      <c r="AH28" s="103">
        <v>0</v>
      </c>
      <c r="AI28" s="103">
        <v>0</v>
      </c>
      <c r="AJ28" s="103">
        <f>SUM(AK28:AS28)</f>
        <v>6</v>
      </c>
      <c r="AK28" s="103">
        <v>0</v>
      </c>
      <c r="AL28" s="103">
        <v>0</v>
      </c>
      <c r="AM28" s="103">
        <v>2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4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7</v>
      </c>
      <c r="BA28" s="103">
        <v>7</v>
      </c>
      <c r="BB28" s="103">
        <v>0</v>
      </c>
      <c r="BC28" s="103">
        <v>0</v>
      </c>
    </row>
    <row r="29" spans="1:55" s="105" customFormat="1" ht="13.5" customHeight="1">
      <c r="A29" s="115" t="s">
        <v>11</v>
      </c>
      <c r="B29" s="113" t="s">
        <v>318</v>
      </c>
      <c r="C29" s="101" t="s">
        <v>319</v>
      </c>
      <c r="D29" s="103">
        <f>SUM(E29,+H29,+K29)</f>
        <v>2225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2225</v>
      </c>
      <c r="L29" s="103">
        <v>478</v>
      </c>
      <c r="M29" s="103">
        <v>1747</v>
      </c>
      <c r="N29" s="103">
        <f>SUM(O29,+V29,+AC29)</f>
        <v>2225</v>
      </c>
      <c r="O29" s="103">
        <f>SUM(P29:U29)</f>
        <v>478</v>
      </c>
      <c r="P29" s="103">
        <v>478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1747</v>
      </c>
      <c r="W29" s="103">
        <v>1747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92</v>
      </c>
      <c r="AG29" s="103">
        <v>92</v>
      </c>
      <c r="AH29" s="103">
        <v>0</v>
      </c>
      <c r="AI29" s="103">
        <v>0</v>
      </c>
      <c r="AJ29" s="103">
        <f>SUM(AK29:AS29)</f>
        <v>92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86</v>
      </c>
      <c r="AR29" s="103">
        <v>0</v>
      </c>
      <c r="AS29" s="103">
        <v>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11</v>
      </c>
      <c r="B30" s="113" t="s">
        <v>321</v>
      </c>
      <c r="C30" s="101" t="s">
        <v>322</v>
      </c>
      <c r="D30" s="103">
        <f>SUM(E30,+H30,+K30)</f>
        <v>3797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3797</v>
      </c>
      <c r="L30" s="103">
        <v>1297</v>
      </c>
      <c r="M30" s="103">
        <v>2500</v>
      </c>
      <c r="N30" s="103">
        <f>SUM(O30,+V30,+AC30)</f>
        <v>3797</v>
      </c>
      <c r="O30" s="103">
        <f>SUM(P30:U30)</f>
        <v>1297</v>
      </c>
      <c r="P30" s="103">
        <v>1297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2500</v>
      </c>
      <c r="W30" s="103">
        <v>2500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157</v>
      </c>
      <c r="AG30" s="103">
        <v>157</v>
      </c>
      <c r="AH30" s="103">
        <v>0</v>
      </c>
      <c r="AI30" s="103">
        <v>0</v>
      </c>
      <c r="AJ30" s="103">
        <f>SUM(AK30:AS30)</f>
        <v>157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146</v>
      </c>
      <c r="AR30" s="103">
        <v>0</v>
      </c>
      <c r="AS30" s="103">
        <v>11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157</v>
      </c>
      <c r="BA30" s="103">
        <v>157</v>
      </c>
      <c r="BB30" s="103">
        <v>0</v>
      </c>
      <c r="BC30" s="103">
        <v>0</v>
      </c>
    </row>
    <row r="31" spans="1:55" s="105" customFormat="1" ht="13.5" customHeight="1">
      <c r="A31" s="115" t="s">
        <v>11</v>
      </c>
      <c r="B31" s="113" t="s">
        <v>324</v>
      </c>
      <c r="C31" s="101" t="s">
        <v>325</v>
      </c>
      <c r="D31" s="103">
        <f>SUM(E31,+H31,+K31)</f>
        <v>576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576</v>
      </c>
      <c r="L31" s="103">
        <v>130</v>
      </c>
      <c r="M31" s="103">
        <v>446</v>
      </c>
      <c r="N31" s="103">
        <f>SUM(O31,+V31,+AC31)</f>
        <v>576</v>
      </c>
      <c r="O31" s="103">
        <f>SUM(P31:U31)</f>
        <v>130</v>
      </c>
      <c r="P31" s="103">
        <v>129</v>
      </c>
      <c r="Q31" s="103">
        <v>0</v>
      </c>
      <c r="R31" s="103">
        <v>0</v>
      </c>
      <c r="S31" s="103">
        <v>0</v>
      </c>
      <c r="T31" s="103">
        <v>0</v>
      </c>
      <c r="U31" s="103">
        <v>1</v>
      </c>
      <c r="V31" s="103">
        <f>SUM(W31:AB31)</f>
        <v>446</v>
      </c>
      <c r="W31" s="103">
        <v>446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5</v>
      </c>
      <c r="AG31" s="103">
        <v>5</v>
      </c>
      <c r="AH31" s="103">
        <v>0</v>
      </c>
      <c r="AI31" s="103">
        <v>0</v>
      </c>
      <c r="AJ31" s="103">
        <f>SUM(AK31:AS31)</f>
        <v>5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5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11</v>
      </c>
      <c r="B32" s="113" t="s">
        <v>327</v>
      </c>
      <c r="C32" s="101" t="s">
        <v>328</v>
      </c>
      <c r="D32" s="103">
        <f>SUM(E32,+H32,+K32)</f>
        <v>3769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3769</v>
      </c>
      <c r="L32" s="103">
        <v>1285</v>
      </c>
      <c r="M32" s="103">
        <v>2484</v>
      </c>
      <c r="N32" s="103">
        <f>SUM(O32,+V32,+AC32)</f>
        <v>3769</v>
      </c>
      <c r="O32" s="103">
        <f>SUM(P32:U32)</f>
        <v>1285</v>
      </c>
      <c r="P32" s="103">
        <v>1271</v>
      </c>
      <c r="Q32" s="103">
        <v>0</v>
      </c>
      <c r="R32" s="103">
        <v>0</v>
      </c>
      <c r="S32" s="103">
        <v>0</v>
      </c>
      <c r="T32" s="103">
        <v>0</v>
      </c>
      <c r="U32" s="103">
        <v>14</v>
      </c>
      <c r="V32" s="103">
        <f>SUM(W32:AB32)</f>
        <v>2484</v>
      </c>
      <c r="W32" s="103">
        <v>2484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30</v>
      </c>
      <c r="AG32" s="103">
        <v>30</v>
      </c>
      <c r="AH32" s="103">
        <v>0</v>
      </c>
      <c r="AI32" s="103">
        <v>0</v>
      </c>
      <c r="AJ32" s="103">
        <f>SUM(AK32:AS32)</f>
        <v>30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30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11</v>
      </c>
      <c r="B33" s="113" t="s">
        <v>330</v>
      </c>
      <c r="C33" s="101" t="s">
        <v>331</v>
      </c>
      <c r="D33" s="103">
        <f>SUM(E33,+H33,+K33)</f>
        <v>2999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2999</v>
      </c>
      <c r="L33" s="103">
        <v>370</v>
      </c>
      <c r="M33" s="103">
        <v>2629</v>
      </c>
      <c r="N33" s="103">
        <f>SUM(O33,+V33,+AC33)</f>
        <v>2999</v>
      </c>
      <c r="O33" s="103">
        <f>SUM(P33:U33)</f>
        <v>370</v>
      </c>
      <c r="P33" s="103">
        <v>368</v>
      </c>
      <c r="Q33" s="103">
        <v>0</v>
      </c>
      <c r="R33" s="103">
        <v>0</v>
      </c>
      <c r="S33" s="103">
        <v>0</v>
      </c>
      <c r="T33" s="103">
        <v>2</v>
      </c>
      <c r="U33" s="103">
        <v>0</v>
      </c>
      <c r="V33" s="103">
        <f>SUM(W33:AB33)</f>
        <v>2629</v>
      </c>
      <c r="W33" s="103">
        <v>2629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</v>
      </c>
      <c r="AG33" s="103">
        <v>2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2</v>
      </c>
      <c r="AU33" s="103">
        <v>2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11</v>
      </c>
      <c r="B34" s="113" t="s">
        <v>333</v>
      </c>
      <c r="C34" s="101" t="s">
        <v>334</v>
      </c>
      <c r="D34" s="103">
        <f>SUM(E34,+H34,+K34)</f>
        <v>7024</v>
      </c>
      <c r="E34" s="103">
        <f>SUM(F34:G34)</f>
        <v>0</v>
      </c>
      <c r="F34" s="103">
        <v>0</v>
      </c>
      <c r="G34" s="103">
        <v>0</v>
      </c>
      <c r="H34" s="103">
        <f>SUM(I34:J34)</f>
        <v>12</v>
      </c>
      <c r="I34" s="103">
        <v>12</v>
      </c>
      <c r="J34" s="103">
        <v>0</v>
      </c>
      <c r="K34" s="103">
        <f>SUM(L34:M34)</f>
        <v>7012</v>
      </c>
      <c r="L34" s="103">
        <v>1137</v>
      </c>
      <c r="M34" s="103">
        <v>5875</v>
      </c>
      <c r="N34" s="103">
        <f>SUM(O34,+V34,+AC34)</f>
        <v>7024</v>
      </c>
      <c r="O34" s="103">
        <f>SUM(P34:U34)</f>
        <v>1149</v>
      </c>
      <c r="P34" s="103">
        <v>1149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5875</v>
      </c>
      <c r="W34" s="103">
        <v>5875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63</v>
      </c>
      <c r="AG34" s="103">
        <v>63</v>
      </c>
      <c r="AH34" s="103">
        <v>0</v>
      </c>
      <c r="AI34" s="103">
        <v>0</v>
      </c>
      <c r="AJ34" s="103">
        <f>SUM(AK34:AS34)</f>
        <v>57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55</v>
      </c>
      <c r="AR34" s="103">
        <v>2</v>
      </c>
      <c r="AS34" s="103">
        <v>0</v>
      </c>
      <c r="AT34" s="103">
        <f>SUM(AU34:AY34)</f>
        <v>6</v>
      </c>
      <c r="AU34" s="103">
        <v>6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11</v>
      </c>
      <c r="B35" s="113" t="s">
        <v>336</v>
      </c>
      <c r="C35" s="101" t="s">
        <v>337</v>
      </c>
      <c r="D35" s="103">
        <f>SUM(E35,+H35,+K35)</f>
        <v>6801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6801</v>
      </c>
      <c r="L35" s="103">
        <v>2540</v>
      </c>
      <c r="M35" s="103">
        <v>4261</v>
      </c>
      <c r="N35" s="103">
        <f>SUM(O35,+V35,+AC35)</f>
        <v>6801</v>
      </c>
      <c r="O35" s="103">
        <f>SUM(P35:U35)</f>
        <v>2540</v>
      </c>
      <c r="P35" s="103">
        <v>2540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4261</v>
      </c>
      <c r="W35" s="103">
        <v>4261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58</v>
      </c>
      <c r="AG35" s="103">
        <v>58</v>
      </c>
      <c r="AH35" s="103">
        <v>0</v>
      </c>
      <c r="AI35" s="103">
        <v>0</v>
      </c>
      <c r="AJ35" s="103">
        <f>SUM(AK35:AS35)</f>
        <v>58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48</v>
      </c>
      <c r="AR35" s="103">
        <v>0</v>
      </c>
      <c r="AS35" s="103">
        <v>10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11</v>
      </c>
      <c r="B36" s="113" t="s">
        <v>339</v>
      </c>
      <c r="C36" s="101" t="s">
        <v>340</v>
      </c>
      <c r="D36" s="103">
        <f>SUM(E36,+H36,+K36)</f>
        <v>2888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2888</v>
      </c>
      <c r="L36" s="103">
        <v>666</v>
      </c>
      <c r="M36" s="103">
        <v>2222</v>
      </c>
      <c r="N36" s="103">
        <f>SUM(O36,+V36,+AC36)</f>
        <v>2888</v>
      </c>
      <c r="O36" s="103">
        <f>SUM(P36:U36)</f>
        <v>666</v>
      </c>
      <c r="P36" s="103">
        <v>666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2222</v>
      </c>
      <c r="W36" s="103">
        <v>2222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</v>
      </c>
      <c r="AG36" s="103">
        <v>3</v>
      </c>
      <c r="AH36" s="103">
        <v>0</v>
      </c>
      <c r="AI36" s="103">
        <v>0</v>
      </c>
      <c r="AJ36" s="103">
        <f>SUM(AK36:AS36)</f>
        <v>3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3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21</v>
      </c>
      <c r="BA36" s="103">
        <v>21</v>
      </c>
      <c r="BB36" s="103">
        <v>0</v>
      </c>
      <c r="BC36" s="103">
        <v>0</v>
      </c>
    </row>
    <row r="37" spans="1:55" s="105" customFormat="1" ht="13.5" customHeight="1">
      <c r="A37" s="115" t="s">
        <v>11</v>
      </c>
      <c r="B37" s="113" t="s">
        <v>342</v>
      </c>
      <c r="C37" s="101" t="s">
        <v>343</v>
      </c>
      <c r="D37" s="103">
        <f>SUM(E37,+H37,+K37)</f>
        <v>5058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5058</v>
      </c>
      <c r="L37" s="103">
        <v>1120</v>
      </c>
      <c r="M37" s="103">
        <v>3938</v>
      </c>
      <c r="N37" s="103">
        <f>SUM(O37,+V37,+AC37)</f>
        <v>5058</v>
      </c>
      <c r="O37" s="103">
        <f>SUM(P37:U37)</f>
        <v>1120</v>
      </c>
      <c r="P37" s="103">
        <v>1120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3938</v>
      </c>
      <c r="W37" s="103">
        <v>3938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37</v>
      </c>
      <c r="AG37" s="103">
        <v>37</v>
      </c>
      <c r="AH37" s="103">
        <v>0</v>
      </c>
      <c r="AI37" s="103">
        <v>0</v>
      </c>
      <c r="AJ37" s="103">
        <f>SUM(AK37:AS37)</f>
        <v>37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35</v>
      </c>
      <c r="AR37" s="103">
        <v>2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11</v>
      </c>
      <c r="B38" s="113" t="s">
        <v>345</v>
      </c>
      <c r="C38" s="101" t="s">
        <v>346</v>
      </c>
      <c r="D38" s="103">
        <f>SUM(E38,+H38,+K38)</f>
        <v>6318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6318</v>
      </c>
      <c r="L38" s="103">
        <v>1695</v>
      </c>
      <c r="M38" s="103">
        <v>4623</v>
      </c>
      <c r="N38" s="103">
        <f>SUM(O38,+V38,+AC38)</f>
        <v>6318</v>
      </c>
      <c r="O38" s="103">
        <f>SUM(P38:U38)</f>
        <v>1695</v>
      </c>
      <c r="P38" s="103">
        <v>1695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4623</v>
      </c>
      <c r="W38" s="103">
        <v>4623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9</v>
      </c>
      <c r="AG38" s="103">
        <v>9</v>
      </c>
      <c r="AH38" s="103">
        <v>0</v>
      </c>
      <c r="AI38" s="103">
        <v>0</v>
      </c>
      <c r="AJ38" s="103">
        <f>SUM(AK38:AS38)</f>
        <v>9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9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45</v>
      </c>
      <c r="BA38" s="103">
        <v>45</v>
      </c>
      <c r="BB38" s="103">
        <v>0</v>
      </c>
      <c r="BC38" s="103">
        <v>0</v>
      </c>
    </row>
    <row r="39" spans="1:55" s="105" customFormat="1" ht="13.5" customHeight="1">
      <c r="A39" s="115" t="s">
        <v>11</v>
      </c>
      <c r="B39" s="113" t="s">
        <v>348</v>
      </c>
      <c r="C39" s="101" t="s">
        <v>349</v>
      </c>
      <c r="D39" s="103">
        <f>SUM(E39,+H39,+K39)</f>
        <v>15263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15263</v>
      </c>
      <c r="L39" s="103">
        <v>3592</v>
      </c>
      <c r="M39" s="103">
        <v>11671</v>
      </c>
      <c r="N39" s="103">
        <f>SUM(O39,+V39,+AC39)</f>
        <v>15263</v>
      </c>
      <c r="O39" s="103">
        <f>SUM(P39:U39)</f>
        <v>3592</v>
      </c>
      <c r="P39" s="103">
        <v>3592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11671</v>
      </c>
      <c r="W39" s="103">
        <v>11671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361</v>
      </c>
      <c r="AG39" s="103">
        <v>361</v>
      </c>
      <c r="AH39" s="103">
        <v>0</v>
      </c>
      <c r="AI39" s="103">
        <v>0</v>
      </c>
      <c r="AJ39" s="103">
        <f>SUM(AK39:AS39)</f>
        <v>361</v>
      </c>
      <c r="AK39" s="103">
        <v>0</v>
      </c>
      <c r="AL39" s="103">
        <v>0</v>
      </c>
      <c r="AM39" s="103">
        <v>361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49</v>
      </c>
      <c r="AU39" s="103">
        <v>0</v>
      </c>
      <c r="AV39" s="103">
        <v>0</v>
      </c>
      <c r="AW39" s="103">
        <v>49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11</v>
      </c>
      <c r="B40" s="113" t="s">
        <v>351</v>
      </c>
      <c r="C40" s="101" t="s">
        <v>352</v>
      </c>
      <c r="D40" s="103">
        <f>SUM(E40,+H40,+K40)</f>
        <v>1934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1934</v>
      </c>
      <c r="L40" s="103">
        <v>985</v>
      </c>
      <c r="M40" s="103">
        <v>949</v>
      </c>
      <c r="N40" s="103">
        <f>SUM(O40,+V40,+AC40)</f>
        <v>1934</v>
      </c>
      <c r="O40" s="103">
        <f>SUM(P40:U40)</f>
        <v>985</v>
      </c>
      <c r="P40" s="103">
        <v>985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949</v>
      </c>
      <c r="W40" s="103">
        <v>949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11</v>
      </c>
      <c r="B41" s="113" t="s">
        <v>354</v>
      </c>
      <c r="C41" s="101" t="s">
        <v>355</v>
      </c>
      <c r="D41" s="103">
        <f>SUM(E41,+H41,+K41)</f>
        <v>12662</v>
      </c>
      <c r="E41" s="103">
        <f>SUM(F41:G41)</f>
        <v>0</v>
      </c>
      <c r="F41" s="103">
        <v>0</v>
      </c>
      <c r="G41" s="103">
        <v>0</v>
      </c>
      <c r="H41" s="103">
        <f>SUM(I41:J41)</f>
        <v>2655</v>
      </c>
      <c r="I41" s="103">
        <v>0</v>
      </c>
      <c r="J41" s="103">
        <v>2655</v>
      </c>
      <c r="K41" s="103">
        <f>SUM(L41:M41)</f>
        <v>10007</v>
      </c>
      <c r="L41" s="103">
        <v>2051</v>
      </c>
      <c r="M41" s="103">
        <v>7956</v>
      </c>
      <c r="N41" s="103">
        <f>SUM(O41,+V41,+AC41)</f>
        <v>12662</v>
      </c>
      <c r="O41" s="103">
        <f>SUM(P41:U41)</f>
        <v>2051</v>
      </c>
      <c r="P41" s="103">
        <v>2051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10611</v>
      </c>
      <c r="W41" s="103">
        <v>7956</v>
      </c>
      <c r="X41" s="103">
        <v>2655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10</v>
      </c>
      <c r="AG41" s="103">
        <v>0</v>
      </c>
      <c r="AH41" s="103">
        <v>10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11</v>
      </c>
      <c r="B42" s="113" t="s">
        <v>357</v>
      </c>
      <c r="C42" s="101" t="s">
        <v>358</v>
      </c>
      <c r="D42" s="103">
        <f>SUM(E42,+H42,+K42)</f>
        <v>4229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4229</v>
      </c>
      <c r="L42" s="103">
        <v>743</v>
      </c>
      <c r="M42" s="103">
        <v>3486</v>
      </c>
      <c r="N42" s="103">
        <f>SUM(O42,+V42,+AC42)</f>
        <v>4229</v>
      </c>
      <c r="O42" s="103">
        <f>SUM(P42:U42)</f>
        <v>743</v>
      </c>
      <c r="P42" s="103">
        <v>743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3486</v>
      </c>
      <c r="W42" s="103">
        <v>3486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11</v>
      </c>
      <c r="B43" s="113" t="s">
        <v>360</v>
      </c>
      <c r="C43" s="101" t="s">
        <v>361</v>
      </c>
      <c r="D43" s="103">
        <f>SUM(E43,+H43,+K43)</f>
        <v>7412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7412</v>
      </c>
      <c r="L43" s="103">
        <v>2443</v>
      </c>
      <c r="M43" s="103">
        <v>4969</v>
      </c>
      <c r="N43" s="103">
        <f>SUM(O43,+V43,+AC43)</f>
        <v>7412</v>
      </c>
      <c r="O43" s="103">
        <f>SUM(P43:U43)</f>
        <v>2443</v>
      </c>
      <c r="P43" s="103">
        <v>2443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4969</v>
      </c>
      <c r="W43" s="103">
        <v>4969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4</v>
      </c>
      <c r="AG43" s="103">
        <v>4</v>
      </c>
      <c r="AH43" s="103">
        <v>0</v>
      </c>
      <c r="AI43" s="103">
        <v>0</v>
      </c>
      <c r="AJ43" s="103">
        <f>SUM(AK43:AS43)</f>
        <v>4</v>
      </c>
      <c r="AK43" s="103">
        <v>0</v>
      </c>
      <c r="AL43" s="103">
        <v>0</v>
      </c>
      <c r="AM43" s="103">
        <v>4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43</v>
      </c>
      <c r="BA43" s="103">
        <v>43</v>
      </c>
      <c r="BB43" s="103">
        <v>0</v>
      </c>
      <c r="BC43" s="103">
        <v>0</v>
      </c>
    </row>
    <row r="44" spans="1:55" s="105" customFormat="1" ht="13.5" customHeight="1">
      <c r="A44" s="115" t="s">
        <v>11</v>
      </c>
      <c r="B44" s="113" t="s">
        <v>363</v>
      </c>
      <c r="C44" s="101" t="s">
        <v>364</v>
      </c>
      <c r="D44" s="103">
        <f>SUM(E44,+H44,+K44)</f>
        <v>4237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4237</v>
      </c>
      <c r="L44" s="103">
        <v>1496</v>
      </c>
      <c r="M44" s="103">
        <v>2741</v>
      </c>
      <c r="N44" s="103">
        <f>SUM(O44,+V44,+AC44)</f>
        <v>4237</v>
      </c>
      <c r="O44" s="103">
        <f>SUM(P44:U44)</f>
        <v>1496</v>
      </c>
      <c r="P44" s="103">
        <v>1496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2741</v>
      </c>
      <c r="W44" s="103">
        <v>2741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11</v>
      </c>
      <c r="B45" s="113" t="s">
        <v>366</v>
      </c>
      <c r="C45" s="101" t="s">
        <v>367</v>
      </c>
      <c r="D45" s="103">
        <f>SUM(E45,+H45,+K45)</f>
        <v>1176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1176</v>
      </c>
      <c r="L45" s="103">
        <v>407</v>
      </c>
      <c r="M45" s="103">
        <v>769</v>
      </c>
      <c r="N45" s="103">
        <f>SUM(O45,+V45,+AC45)</f>
        <v>1215</v>
      </c>
      <c r="O45" s="103">
        <f>SUM(P45:U45)</f>
        <v>407</v>
      </c>
      <c r="P45" s="103">
        <v>407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769</v>
      </c>
      <c r="W45" s="103">
        <v>769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39</v>
      </c>
      <c r="AD45" s="103">
        <v>39</v>
      </c>
      <c r="AE45" s="103">
        <v>0</v>
      </c>
      <c r="AF45" s="103">
        <f>SUM(AG45:AI45)</f>
        <v>1</v>
      </c>
      <c r="AG45" s="103">
        <v>1</v>
      </c>
      <c r="AH45" s="103">
        <v>0</v>
      </c>
      <c r="AI45" s="103">
        <v>0</v>
      </c>
      <c r="AJ45" s="103">
        <f>SUM(AK45:AS45)</f>
        <v>1</v>
      </c>
      <c r="AK45" s="103">
        <v>1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1</v>
      </c>
      <c r="AU45" s="103">
        <v>1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7</v>
      </c>
      <c r="BA45" s="103">
        <v>7</v>
      </c>
      <c r="BB45" s="103">
        <v>0</v>
      </c>
      <c r="BC45" s="103">
        <v>0</v>
      </c>
    </row>
    <row r="46" spans="1:55" s="105" customFormat="1" ht="13.5" customHeight="1">
      <c r="A46" s="115" t="s">
        <v>11</v>
      </c>
      <c r="B46" s="113" t="s">
        <v>369</v>
      </c>
      <c r="C46" s="101" t="s">
        <v>370</v>
      </c>
      <c r="D46" s="103">
        <f>SUM(E46,+H46,+K46)</f>
        <v>929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929</v>
      </c>
      <c r="L46" s="103">
        <v>202</v>
      </c>
      <c r="M46" s="103">
        <v>727</v>
      </c>
      <c r="N46" s="103">
        <f>SUM(O46,+V46,+AC46)</f>
        <v>939</v>
      </c>
      <c r="O46" s="103">
        <f>SUM(P46:U46)</f>
        <v>202</v>
      </c>
      <c r="P46" s="103">
        <v>202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727</v>
      </c>
      <c r="W46" s="103">
        <v>727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10</v>
      </c>
      <c r="AD46" s="103">
        <v>10</v>
      </c>
      <c r="AE46" s="103">
        <v>0</v>
      </c>
      <c r="AF46" s="103">
        <f>SUM(AG46:AI46)</f>
        <v>1</v>
      </c>
      <c r="AG46" s="103">
        <v>1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1</v>
      </c>
      <c r="AU46" s="103">
        <v>1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5</v>
      </c>
      <c r="BA46" s="103">
        <v>5</v>
      </c>
      <c r="BB46" s="103">
        <v>0</v>
      </c>
      <c r="BC46" s="103">
        <v>0</v>
      </c>
    </row>
    <row r="47" spans="1:55" s="105" customFormat="1" ht="13.5" customHeight="1">
      <c r="A47" s="115" t="s">
        <v>11</v>
      </c>
      <c r="B47" s="113" t="s">
        <v>372</v>
      </c>
      <c r="C47" s="101" t="s">
        <v>373</v>
      </c>
      <c r="D47" s="103">
        <f>SUM(E47,+H47,+K47)</f>
        <v>1568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1568</v>
      </c>
      <c r="L47" s="103">
        <v>700</v>
      </c>
      <c r="M47" s="103">
        <v>868</v>
      </c>
      <c r="N47" s="103">
        <f>SUM(O47,+V47,+AC47)</f>
        <v>1568</v>
      </c>
      <c r="O47" s="103">
        <f>SUM(P47:U47)</f>
        <v>700</v>
      </c>
      <c r="P47" s="103">
        <v>700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868</v>
      </c>
      <c r="W47" s="103">
        <v>868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2</v>
      </c>
      <c r="AG47" s="103">
        <v>2</v>
      </c>
      <c r="AH47" s="103">
        <v>0</v>
      </c>
      <c r="AI47" s="103">
        <v>0</v>
      </c>
      <c r="AJ47" s="103">
        <f>SUM(AK47:AS47)</f>
        <v>1568</v>
      </c>
      <c r="AK47" s="103">
        <v>1568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2</v>
      </c>
      <c r="AU47" s="103">
        <v>2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21</v>
      </c>
      <c r="BA47" s="103">
        <v>21</v>
      </c>
      <c r="BB47" s="103">
        <v>0</v>
      </c>
      <c r="BC47" s="103">
        <v>0</v>
      </c>
    </row>
    <row r="48" spans="1:55" s="105" customFormat="1" ht="13.5" customHeight="1">
      <c r="A48" s="115" t="s">
        <v>11</v>
      </c>
      <c r="B48" s="113" t="s">
        <v>375</v>
      </c>
      <c r="C48" s="101" t="s">
        <v>376</v>
      </c>
      <c r="D48" s="103">
        <f>SUM(E48,+H48,+K48)</f>
        <v>1112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1112</v>
      </c>
      <c r="L48" s="103">
        <v>76</v>
      </c>
      <c r="M48" s="103">
        <v>1036</v>
      </c>
      <c r="N48" s="103">
        <f>SUM(O48,+V48,+AC48)</f>
        <v>1152</v>
      </c>
      <c r="O48" s="103">
        <f>SUM(P48:U48)</f>
        <v>76</v>
      </c>
      <c r="P48" s="103">
        <v>76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1036</v>
      </c>
      <c r="W48" s="103">
        <v>1036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40</v>
      </c>
      <c r="AD48" s="103">
        <v>40</v>
      </c>
      <c r="AE48" s="103">
        <v>0</v>
      </c>
      <c r="AF48" s="103">
        <f>SUM(AG48:AI48)</f>
        <v>1</v>
      </c>
      <c r="AG48" s="103">
        <v>1</v>
      </c>
      <c r="AH48" s="103">
        <v>0</v>
      </c>
      <c r="AI48" s="103">
        <v>0</v>
      </c>
      <c r="AJ48" s="103">
        <f>SUM(AK48:AS48)</f>
        <v>6</v>
      </c>
      <c r="AK48" s="103">
        <v>0</v>
      </c>
      <c r="AL48" s="103">
        <v>6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1</v>
      </c>
      <c r="AU48" s="103">
        <v>1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6</v>
      </c>
      <c r="BA48" s="103">
        <v>6</v>
      </c>
      <c r="BB48" s="103">
        <v>0</v>
      </c>
      <c r="BC48" s="103">
        <v>0</v>
      </c>
    </row>
    <row r="49" spans="1:55" s="105" customFormat="1" ht="13.5" customHeight="1">
      <c r="A49" s="115" t="s">
        <v>11</v>
      </c>
      <c r="B49" s="113" t="s">
        <v>378</v>
      </c>
      <c r="C49" s="101" t="s">
        <v>379</v>
      </c>
      <c r="D49" s="103">
        <f>SUM(E49,+H49,+K49)</f>
        <v>1116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1116</v>
      </c>
      <c r="L49" s="103">
        <v>274</v>
      </c>
      <c r="M49" s="103">
        <v>842</v>
      </c>
      <c r="N49" s="103">
        <f>SUM(O49,+V49,+AC49)</f>
        <v>1116</v>
      </c>
      <c r="O49" s="103">
        <f>SUM(P49:U49)</f>
        <v>274</v>
      </c>
      <c r="P49" s="103">
        <v>274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842</v>
      </c>
      <c r="W49" s="103">
        <v>842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1</v>
      </c>
      <c r="AG49" s="103">
        <v>1</v>
      </c>
      <c r="AH49" s="103">
        <v>0</v>
      </c>
      <c r="AI49" s="103">
        <v>0</v>
      </c>
      <c r="AJ49" s="103">
        <f>SUM(AK49:AS49)</f>
        <v>1</v>
      </c>
      <c r="AK49" s="103">
        <v>0</v>
      </c>
      <c r="AL49" s="103">
        <v>0</v>
      </c>
      <c r="AM49" s="103">
        <v>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6</v>
      </c>
      <c r="BA49" s="103">
        <v>6</v>
      </c>
      <c r="BB49" s="103">
        <v>0</v>
      </c>
      <c r="BC49" s="103">
        <v>0</v>
      </c>
    </row>
    <row r="50" spans="1:55" s="105" customFormat="1" ht="13.5" customHeight="1">
      <c r="A50" s="115" t="s">
        <v>11</v>
      </c>
      <c r="B50" s="113" t="s">
        <v>381</v>
      </c>
      <c r="C50" s="101" t="s">
        <v>382</v>
      </c>
      <c r="D50" s="103">
        <f>SUM(E50,+H50,+K50)</f>
        <v>2803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2803</v>
      </c>
      <c r="L50" s="103">
        <v>977</v>
      </c>
      <c r="M50" s="103">
        <v>1826</v>
      </c>
      <c r="N50" s="103">
        <f>SUM(O50,+V50,+AC50)</f>
        <v>2916</v>
      </c>
      <c r="O50" s="103">
        <f>SUM(P50:U50)</f>
        <v>977</v>
      </c>
      <c r="P50" s="103">
        <v>977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1826</v>
      </c>
      <c r="W50" s="103">
        <v>1826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113</v>
      </c>
      <c r="AD50" s="103">
        <v>113</v>
      </c>
      <c r="AE50" s="103">
        <v>0</v>
      </c>
      <c r="AF50" s="103">
        <f>SUM(AG50:AI50)</f>
        <v>2</v>
      </c>
      <c r="AG50" s="103">
        <v>2</v>
      </c>
      <c r="AH50" s="103">
        <v>0</v>
      </c>
      <c r="AI50" s="103">
        <v>0</v>
      </c>
      <c r="AJ50" s="103">
        <f>SUM(AK50:AS50)</f>
        <v>2</v>
      </c>
      <c r="AK50" s="103">
        <v>0</v>
      </c>
      <c r="AL50" s="103">
        <v>0</v>
      </c>
      <c r="AM50" s="103">
        <v>2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16</v>
      </c>
      <c r="BA50" s="103">
        <v>16</v>
      </c>
      <c r="BB50" s="103">
        <v>0</v>
      </c>
      <c r="BC50" s="103">
        <v>0</v>
      </c>
    </row>
    <row r="51" spans="1:55" s="105" customFormat="1" ht="13.5" customHeight="1">
      <c r="A51" s="115" t="s">
        <v>11</v>
      </c>
      <c r="B51" s="113" t="s">
        <v>384</v>
      </c>
      <c r="C51" s="101" t="s">
        <v>385</v>
      </c>
      <c r="D51" s="103">
        <f>SUM(E51,+H51,+K51)</f>
        <v>3887</v>
      </c>
      <c r="E51" s="103">
        <f>SUM(F51:G51)</f>
        <v>0</v>
      </c>
      <c r="F51" s="103">
        <v>0</v>
      </c>
      <c r="G51" s="103">
        <v>0</v>
      </c>
      <c r="H51" s="103">
        <f>SUM(I51:J51)</f>
        <v>3887</v>
      </c>
      <c r="I51" s="103">
        <v>1360</v>
      </c>
      <c r="J51" s="103">
        <v>2527</v>
      </c>
      <c r="K51" s="103">
        <f>SUM(L51:M51)</f>
        <v>0</v>
      </c>
      <c r="L51" s="103">
        <v>0</v>
      </c>
      <c r="M51" s="103">
        <v>0</v>
      </c>
      <c r="N51" s="103">
        <f>SUM(O51,+V51,+AC51)</f>
        <v>3887</v>
      </c>
      <c r="O51" s="103">
        <f>SUM(P51:U51)</f>
        <v>1360</v>
      </c>
      <c r="P51" s="103">
        <v>1360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2527</v>
      </c>
      <c r="W51" s="103">
        <v>2527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2</v>
      </c>
      <c r="AG51" s="103">
        <v>2</v>
      </c>
      <c r="AH51" s="103">
        <v>0</v>
      </c>
      <c r="AI51" s="103">
        <v>0</v>
      </c>
      <c r="AJ51" s="103">
        <f>SUM(AK51:AS51)</f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2</v>
      </c>
      <c r="AU51" s="103">
        <v>2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23</v>
      </c>
      <c r="BA51" s="103">
        <v>23</v>
      </c>
      <c r="BB51" s="103">
        <v>0</v>
      </c>
      <c r="BC51" s="103">
        <v>0</v>
      </c>
    </row>
    <row r="52" spans="1:55" s="105" customFormat="1" ht="13.5" customHeight="1">
      <c r="A52" s="115" t="s">
        <v>11</v>
      </c>
      <c r="B52" s="113" t="s">
        <v>387</v>
      </c>
      <c r="C52" s="101" t="s">
        <v>388</v>
      </c>
      <c r="D52" s="103">
        <f>SUM(E52,+H52,+K52)</f>
        <v>1788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1788</v>
      </c>
      <c r="L52" s="103">
        <v>339</v>
      </c>
      <c r="M52" s="103">
        <v>1449</v>
      </c>
      <c r="N52" s="103">
        <f>SUM(O52,+V52,+AC52)</f>
        <v>1788</v>
      </c>
      <c r="O52" s="103">
        <f>SUM(P52:U52)</f>
        <v>339</v>
      </c>
      <c r="P52" s="103">
        <v>0</v>
      </c>
      <c r="Q52" s="103">
        <v>0</v>
      </c>
      <c r="R52" s="103">
        <v>0</v>
      </c>
      <c r="S52" s="103">
        <v>339</v>
      </c>
      <c r="T52" s="103">
        <v>0</v>
      </c>
      <c r="U52" s="103">
        <v>0</v>
      </c>
      <c r="V52" s="103">
        <f>SUM(W52:AB52)</f>
        <v>1449</v>
      </c>
      <c r="W52" s="103">
        <v>0</v>
      </c>
      <c r="X52" s="103">
        <v>0</v>
      </c>
      <c r="Y52" s="103">
        <v>0</v>
      </c>
      <c r="Z52" s="103">
        <v>1449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2">
    <sortCondition ref="A8:A52"/>
    <sortCondition ref="B8:B52"/>
    <sortCondition ref="C8:C5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51" man="1"/>
    <brk id="31" min="1" max="51" man="1"/>
    <brk id="45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43204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43205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43206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43210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43211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43212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43213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43214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43215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43216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43348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43364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43367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43368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43369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43403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43404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43423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43424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43425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43428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43432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43433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43441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43442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43443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43444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43447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43468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43482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43484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43501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43505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43506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43507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43510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43511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43512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43513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43514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43531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2019-02-26T02:36:44Z</dcterms:modified>
</cp:coreProperties>
</file>