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42長崎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水洗化人口等!$A$6:$AA$27</definedName>
    <definedName name="_xlnm.Print_Area" localSheetId="2">し尿集計結果!$A$1:$M$36</definedName>
    <definedName name="_xlnm.Print_Area" localSheetId="1">し尿処理状況!$2:$28</definedName>
    <definedName name="_xlnm.Print_Area" localSheetId="0">水洗化人口等!$2:$28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C8" i="2"/>
  <c r="AC9" i="2"/>
  <c r="N9" i="2" s="1"/>
  <c r="AC10" i="2"/>
  <c r="AC11" i="2"/>
  <c r="N11" i="2" s="1"/>
  <c r="AC12" i="2"/>
  <c r="AC13" i="2"/>
  <c r="N13" i="2" s="1"/>
  <c r="AC14" i="2"/>
  <c r="AC15" i="2"/>
  <c r="N15" i="2" s="1"/>
  <c r="AC16" i="2"/>
  <c r="AC17" i="2"/>
  <c r="N17" i="2" s="1"/>
  <c r="AC18" i="2"/>
  <c r="AC19" i="2"/>
  <c r="N19" i="2" s="1"/>
  <c r="AC20" i="2"/>
  <c r="AC21" i="2"/>
  <c r="N21" i="2" s="1"/>
  <c r="AC22" i="2"/>
  <c r="AC23" i="2"/>
  <c r="N23" i="2" s="1"/>
  <c r="AC24" i="2"/>
  <c r="AC25" i="2"/>
  <c r="N25" i="2" s="1"/>
  <c r="AC26" i="2"/>
  <c r="AC27" i="2"/>
  <c r="N27" i="2" s="1"/>
  <c r="AC28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N8" i="2"/>
  <c r="N10" i="2"/>
  <c r="N12" i="2"/>
  <c r="N14" i="2"/>
  <c r="N16" i="2"/>
  <c r="N18" i="2"/>
  <c r="N20" i="2"/>
  <c r="N22" i="2"/>
  <c r="N24" i="2"/>
  <c r="N26" i="2"/>
  <c r="N28" i="2"/>
  <c r="K8" i="2"/>
  <c r="K9" i="2"/>
  <c r="D9" i="2" s="1"/>
  <c r="K10" i="2"/>
  <c r="K11" i="2"/>
  <c r="D11" i="2" s="1"/>
  <c r="K12" i="2"/>
  <c r="K13" i="2"/>
  <c r="D13" i="2" s="1"/>
  <c r="K14" i="2"/>
  <c r="K15" i="2"/>
  <c r="D15" i="2" s="1"/>
  <c r="K16" i="2"/>
  <c r="K17" i="2"/>
  <c r="D17" i="2" s="1"/>
  <c r="K18" i="2"/>
  <c r="K19" i="2"/>
  <c r="D19" i="2" s="1"/>
  <c r="K20" i="2"/>
  <c r="K21" i="2"/>
  <c r="D21" i="2" s="1"/>
  <c r="K22" i="2"/>
  <c r="K23" i="2"/>
  <c r="D23" i="2" s="1"/>
  <c r="K24" i="2"/>
  <c r="K25" i="2"/>
  <c r="D25" i="2" s="1"/>
  <c r="K26" i="2"/>
  <c r="K27" i="2"/>
  <c r="D27" i="2" s="1"/>
  <c r="K28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D8" i="2"/>
  <c r="D10" i="2"/>
  <c r="D12" i="2"/>
  <c r="D14" i="2"/>
  <c r="D16" i="2"/>
  <c r="D18" i="2"/>
  <c r="D20" i="2"/>
  <c r="D22" i="2"/>
  <c r="D24" i="2"/>
  <c r="D26" i="2"/>
  <c r="D28" i="2"/>
  <c r="N10" i="1"/>
  <c r="N14" i="1"/>
  <c r="N18" i="1"/>
  <c r="N22" i="1"/>
  <c r="N26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D8" i="1"/>
  <c r="D10" i="1"/>
  <c r="D12" i="1"/>
  <c r="D14" i="1"/>
  <c r="D16" i="1"/>
  <c r="D18" i="1"/>
  <c r="D20" i="1"/>
  <c r="D22" i="1"/>
  <c r="D24" i="1"/>
  <c r="D26" i="1"/>
  <c r="D28" i="1"/>
  <c r="Q28" i="1" l="1"/>
  <c r="L28" i="1"/>
  <c r="Q24" i="1"/>
  <c r="L24" i="1"/>
  <c r="Q20" i="1"/>
  <c r="L20" i="1"/>
  <c r="Q16" i="1"/>
  <c r="L16" i="1"/>
  <c r="Q12" i="1"/>
  <c r="L12" i="1"/>
  <c r="Q8" i="1"/>
  <c r="L8" i="1"/>
  <c r="F28" i="1"/>
  <c r="F24" i="1"/>
  <c r="F20" i="1"/>
  <c r="F16" i="1"/>
  <c r="F12" i="1"/>
  <c r="F8" i="1"/>
  <c r="D27" i="1"/>
  <c r="D25" i="1"/>
  <c r="D23" i="1"/>
  <c r="D21" i="1"/>
  <c r="D19" i="1"/>
  <c r="D17" i="1"/>
  <c r="D15" i="1"/>
  <c r="D13" i="1"/>
  <c r="D11" i="1"/>
  <c r="D9" i="1"/>
  <c r="J28" i="1"/>
  <c r="J24" i="1"/>
  <c r="J20" i="1"/>
  <c r="J16" i="1"/>
  <c r="J12" i="1"/>
  <c r="J8" i="1"/>
  <c r="Q26" i="1"/>
  <c r="L26" i="1"/>
  <c r="Q22" i="1"/>
  <c r="L22" i="1"/>
  <c r="Q18" i="1"/>
  <c r="L18" i="1"/>
  <c r="Q14" i="1"/>
  <c r="L14" i="1"/>
  <c r="Q10" i="1"/>
  <c r="L10" i="1"/>
  <c r="F26" i="1"/>
  <c r="F22" i="1"/>
  <c r="F18" i="1"/>
  <c r="F14" i="1"/>
  <c r="F10" i="1"/>
  <c r="J26" i="1"/>
  <c r="J22" i="1"/>
  <c r="J18" i="1"/>
  <c r="J14" i="1"/>
  <c r="J10" i="1"/>
  <c r="N28" i="1"/>
  <c r="N24" i="1"/>
  <c r="N20" i="1"/>
  <c r="N16" i="1"/>
  <c r="N12" i="1"/>
  <c r="N8" i="1"/>
  <c r="A7" i="2"/>
  <c r="N9" i="1" l="1"/>
  <c r="J9" i="1"/>
  <c r="F9" i="1"/>
  <c r="Q9" i="1"/>
  <c r="L9" i="1"/>
  <c r="N13" i="1"/>
  <c r="J13" i="1"/>
  <c r="F13" i="1"/>
  <c r="Q13" i="1"/>
  <c r="L13" i="1"/>
  <c r="N17" i="1"/>
  <c r="J17" i="1"/>
  <c r="F17" i="1"/>
  <c r="Q17" i="1"/>
  <c r="L17" i="1"/>
  <c r="N21" i="1"/>
  <c r="J21" i="1"/>
  <c r="F21" i="1"/>
  <c r="Q21" i="1"/>
  <c r="L21" i="1"/>
  <c r="N25" i="1"/>
  <c r="J25" i="1"/>
  <c r="F25" i="1"/>
  <c r="Q25" i="1"/>
  <c r="L25" i="1"/>
  <c r="N11" i="1"/>
  <c r="J11" i="1"/>
  <c r="F11" i="1"/>
  <c r="Q11" i="1"/>
  <c r="L11" i="1"/>
  <c r="N15" i="1"/>
  <c r="J15" i="1"/>
  <c r="F15" i="1"/>
  <c r="L15" i="1"/>
  <c r="Q15" i="1"/>
  <c r="N19" i="1"/>
  <c r="J19" i="1"/>
  <c r="F19" i="1"/>
  <c r="L19" i="1"/>
  <c r="Q19" i="1"/>
  <c r="N23" i="1"/>
  <c r="J23" i="1"/>
  <c r="F23" i="1"/>
  <c r="L23" i="1"/>
  <c r="Q23" i="1"/>
  <c r="N27" i="1"/>
  <c r="J27" i="1"/>
  <c r="F27" i="1"/>
  <c r="L27" i="1"/>
  <c r="Q27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E7" i="2" s="1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1" l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<sst xmlns="http://schemas.openxmlformats.org/spreadsheetml/2006/main" count="673" uniqueCount="318">
  <si>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</si>
  <si>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</si>
  <si>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</si>
  <si>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</si>
  <si>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</si>
  <si>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</si>
  <si>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</si>
  <si>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</si>
  <si>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</si>
  <si>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</si>
  <si>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</si>
  <si>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</si>
  <si>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</si>
  <si>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</si>
  <si>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</si>
  <si>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</si>
  <si>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</si>
  <si>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</si>
  <si>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</si>
  <si>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</si>
  <si>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</si>
  <si>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</si>
  <si>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</si>
  <si>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</si>
  <si>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</si>
  <si>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</si>
  <si>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</si>
  <si>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</si>
  <si>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</si>
  <si>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</si>
  <si>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</si>
  <si>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</si>
  <si>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</si>
  <si>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</si>
  <si>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</si>
  <si>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</si>
  <si>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</si>
  <si>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</si>
  <si>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</si>
  <si>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</si>
  <si>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</si>
  <si>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</si>
  <si>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</si>
  <si>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</si>
  <si>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</si>
  <si>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</si>
  <si>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</si>
  <si>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</si>
  <si>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</si>
  <si>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</si>
  <si>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</si>
  <si>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</si>
  <si>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</si>
  <si>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</si>
  <si>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</si>
  <si>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</si>
  <si>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</si>
  <si>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</si>
  <si>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</si>
  <si>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</si>
  <si>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</si>
  <si>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</si>
  <si>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</si>
  <si>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</si>
  <si>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</si>
  <si>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</si>
  <si>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</si>
  <si>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</si>
  <si>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</si>
  <si>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</si>
  <si>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</si>
  <si>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</si>
  <si>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</si>
  <si>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</si>
  <si>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</si>
  <si>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</si>
  <si>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</si>
  <si>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</si>
  <si>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</si>
  <si>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</si>
  <si>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</si>
  <si>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</si>
  <si>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</si>
  <si>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</si>
  <si>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</si>
  <si>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</si>
  <si>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</si>
  <si>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</si>
  <si>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</si>
  <si>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</si>
  <si>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</si>
  <si>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</si>
  <si>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</si>
  <si>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</si>
  <si>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</si>
  <si>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</si>
  <si>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</si>
  <si>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</si>
  <si>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</si>
  <si>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</si>
  <si>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</si>
  <si>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</si>
  <si>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</si>
  <si>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</si>
  <si>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</si>
  <si>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</si>
  <si>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</si>
  <si>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</si>
  <si>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</si>
  <si>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</si>
  <si>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</si>
  <si>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</si>
  <si>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</si>
  <si>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</si>
  <si>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</si>
  <si>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</si>
  <si>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</si>
  <si>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</si>
  <si>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</si>
  <si>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</si>
  <si>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</si>
  <si>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</si>
  <si>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</si>
  <si>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</si>
  <si>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</si>
  <si>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</si>
  <si>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</si>
  <si>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</si>
  <si>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</si>
  <si>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</si>
  <si>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</si>
  <si>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</si>
  <si>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</si>
  <si>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</si>
  <si>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</si>
  <si>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</si>
  <si>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</si>
  <si>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</si>
  <si>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</si>
  <si>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</si>
  <si>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</si>
  <si>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</si>
  <si>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</si>
  <si>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</si>
  <si>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</si>
  <si>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</si>
  <si>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</si>
  <si>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</si>
  <si>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</si>
  <si>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</si>
  <si>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</si>
  <si>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</si>
  <si>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</si>
  <si>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</si>
  <si>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</si>
  <si>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</si>
  <si>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</si>
  <si>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</si>
  <si>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</si>
  <si>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</si>
  <si>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</si>
  <si>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</si>
  <si>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</si>
  <si>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</si>
  <si>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</si>
  <si>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</si>
  <si>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</si>
  <si>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</si>
  <si>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</si>
  <si>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</si>
  <si>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</si>
  <si>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</si>
  <si>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</si>
  <si>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</si>
  <si>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</si>
  <si>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</si>
  <si>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</si>
  <si>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</si>
  <si>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</si>
  <si>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</si>
  <si>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</si>
  <si>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</si>
  <si>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</si>
  <si>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</si>
  <si>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</si>
  <si>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</si>
  <si>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</si>
  <si>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</si>
  <si>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</si>
  <si>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</si>
  <si>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</si>
  <si>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</si>
  <si>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</si>
  <si>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</si>
  <si>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</si>
  <si>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</si>
  <si>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</si>
  <si>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</si>
  <si>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</si>
  <si>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</si>
  <si>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</si>
  <si>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</si>
  <si>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</si>
  <si>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</si>
  <si>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</si>
  <si>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</si>
  <si>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</si>
  <si>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</si>
  <si>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</si>
  <si>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</si>
  <si>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</si>
  <si>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</si>
  <si>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</si>
  <si>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</si>
  <si>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</si>
  <si>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</si>
  <si>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</si>
  <si>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</si>
  <si>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</si>
  <si>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</si>
  <si>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</si>
  <si>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</si>
  <si>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</si>
  <si>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</si>
  <si>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</si>
  <si>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</si>
  <si>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</si>
  <si>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</si>
  <si>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</si>
  <si>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</si>
  <si>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</si>
  <si>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</si>
  <si>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</si>
  <si>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</si>
  <si>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</si>
  <si>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</si>
  <si>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</si>
  <si>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</si>
  <si>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</si>
  <si>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</si>
  <si>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</si>
  <si>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</si>
  <si>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</si>
  <si>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</si>
  <si>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</si>
  <si>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</si>
  <si>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</si>
  <si>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</si>
  <si>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</si>
  <si>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</si>
  <si>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</si>
  <si>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42000</t>
  </si>
  <si>
    <t>水洗化人口等（平成29年度実績）</t>
    <phoneticPr fontId="3"/>
  </si>
  <si>
    <t>し尿処理の状況（平成29年度実績）</t>
    <phoneticPr fontId="3"/>
  </si>
  <si>
    <t>42201</t>
  </si>
  <si>
    <t>長崎市</t>
  </si>
  <si>
    <t>○</t>
  </si>
  <si>
    <t>421029</t>
    <phoneticPr fontId="3"/>
  </si>
  <si>
    <t>42202</t>
  </si>
  <si>
    <t>佐世保市</t>
  </si>
  <si>
    <t>421030</t>
    <phoneticPr fontId="3"/>
  </si>
  <si>
    <t>42203</t>
  </si>
  <si>
    <t>島原市</t>
  </si>
  <si>
    <t>421048</t>
    <phoneticPr fontId="3"/>
  </si>
  <si>
    <t>42204</t>
  </si>
  <si>
    <t>諫早市</t>
  </si>
  <si>
    <t>421032</t>
    <phoneticPr fontId="3"/>
  </si>
  <si>
    <t>42205</t>
  </si>
  <si>
    <t>大村市</t>
  </si>
  <si>
    <t>421033</t>
    <phoneticPr fontId="3"/>
  </si>
  <si>
    <t>42207</t>
  </si>
  <si>
    <t>平戸市</t>
  </si>
  <si>
    <t>421034</t>
    <phoneticPr fontId="3"/>
  </si>
  <si>
    <t>42208</t>
  </si>
  <si>
    <t>松浦市</t>
  </si>
  <si>
    <t>421035</t>
    <phoneticPr fontId="3"/>
  </si>
  <si>
    <t>42209</t>
  </si>
  <si>
    <t>対馬市</t>
  </si>
  <si>
    <t>421036</t>
    <phoneticPr fontId="3"/>
  </si>
  <si>
    <t>42210</t>
  </si>
  <si>
    <t>壱岐市</t>
  </si>
  <si>
    <t>421037</t>
    <phoneticPr fontId="3"/>
  </si>
  <si>
    <t>42211</t>
  </si>
  <si>
    <t>五島市</t>
  </si>
  <si>
    <t>421038</t>
    <phoneticPr fontId="3"/>
  </si>
  <si>
    <t>42212</t>
  </si>
  <si>
    <t>西海市</t>
  </si>
  <si>
    <t>421039</t>
    <phoneticPr fontId="3"/>
  </si>
  <si>
    <t>42213</t>
  </si>
  <si>
    <t>雲仙市</t>
  </si>
  <si>
    <t>421062</t>
    <phoneticPr fontId="3"/>
  </si>
  <si>
    <t>42214</t>
  </si>
  <si>
    <t>南島原市</t>
  </si>
  <si>
    <t>421041</t>
    <phoneticPr fontId="3"/>
  </si>
  <si>
    <t>42307</t>
  </si>
  <si>
    <t>長与町</t>
  </si>
  <si>
    <t>421061</t>
    <phoneticPr fontId="3"/>
  </si>
  <si>
    <t>42308</t>
  </si>
  <si>
    <t>時津町</t>
  </si>
  <si>
    <t>421059</t>
    <phoneticPr fontId="3"/>
  </si>
  <si>
    <t>42321</t>
  </si>
  <si>
    <t>東彼杵町</t>
  </si>
  <si>
    <t>421063</t>
    <phoneticPr fontId="3"/>
  </si>
  <si>
    <t>42322</t>
  </si>
  <si>
    <t>川棚町</t>
  </si>
  <si>
    <t>421064</t>
    <phoneticPr fontId="3"/>
  </si>
  <si>
    <t>42323</t>
  </si>
  <si>
    <t>波佐見町</t>
  </si>
  <si>
    <t>421056</t>
    <phoneticPr fontId="3"/>
  </si>
  <si>
    <t>42383</t>
  </si>
  <si>
    <t>小値賀町</t>
  </si>
  <si>
    <t>421045</t>
    <phoneticPr fontId="3"/>
  </si>
  <si>
    <t>42391</t>
  </si>
  <si>
    <t>佐々町</t>
  </si>
  <si>
    <t>421046</t>
    <phoneticPr fontId="3"/>
  </si>
  <si>
    <t>42411</t>
  </si>
  <si>
    <t>新上五島町</t>
  </si>
  <si>
    <t>421047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</si>
</sst>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12</v>
      </c>
      <c r="B7" s="116" t="s">
        <v>251</v>
      </c>
      <c r="C7" s="109" t="s">
        <v>200</v>
      </c>
      <c r="D7" s="110">
        <f>+SUM(E7,+I7)</f>
        <v>1381168</v>
      </c>
      <c r="E7" s="110">
        <f>+SUM(G7,+H7)</f>
        <v>308715</v>
      </c>
      <c r="F7" s="111">
        <f>IF(D7&gt;0,E7/D7*100,"-")</f>
        <v>22.351734184400449</v>
      </c>
      <c r="G7" s="108">
        <f>SUM(G$8:G$207)</f>
        <v>308284</v>
      </c>
      <c r="H7" s="108">
        <f>SUM(H$8:H$207)</f>
        <v>431</v>
      </c>
      <c r="I7" s="110">
        <f>+SUM(K7,+M7,+O7)</f>
        <v>1072453</v>
      </c>
      <c r="J7" s="111">
        <f>IF(D7&gt;0,I7/D7*100,"-")</f>
        <v>77.648265815599544</v>
      </c>
      <c r="K7" s="108">
        <f>SUM(K$8:K$207)</f>
        <v>794617</v>
      </c>
      <c r="L7" s="111">
        <f>IF(D7&gt;0,K7/D7*100,"-")</f>
        <v>57.53224806830162</v>
      </c>
      <c r="M7" s="108">
        <f>SUM(M$8:M$207)</f>
        <v>5189</v>
      </c>
      <c r="N7" s="111">
        <f>IF(D7&gt;0,M7/D7*100,"-")</f>
        <v>0.37569651193772224</v>
      </c>
      <c r="O7" s="108">
        <f>SUM(O$8:O$207)</f>
        <v>272647</v>
      </c>
      <c r="P7" s="108">
        <f>SUM(P$8:P$207)</f>
        <v>225354</v>
      </c>
      <c r="Q7" s="111">
        <f>IF(D7&gt;0,O7/D7*100,"-")</f>
        <v>19.740321235360216</v>
      </c>
      <c r="R7" s="108">
        <f>SUM(R$8:R$207)</f>
        <v>10052</v>
      </c>
      <c r="S7" s="112">
        <f t="shared" ref="S7:Z7" si="0">COUNTIF(S$8:S$207,"○")</f>
        <v>17</v>
      </c>
      <c r="T7" s="112">
        <f t="shared" si="0"/>
        <v>0</v>
      </c>
      <c r="U7" s="112">
        <f t="shared" si="0"/>
        <v>0</v>
      </c>
      <c r="V7" s="112">
        <f t="shared" si="0"/>
        <v>4</v>
      </c>
      <c r="W7" s="112">
        <f t="shared" si="0"/>
        <v>13</v>
      </c>
      <c r="X7" s="112">
        <f t="shared" si="0"/>
        <v>0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12</v>
      </c>
      <c r="B8" s="102" t="s">
        <v>254</v>
      </c>
      <c r="C8" s="101" t="s">
        <v>255</v>
      </c>
      <c r="D8" s="103">
        <f>+SUM(E8,+I8)</f>
        <v>427572</v>
      </c>
      <c r="E8" s="103">
        <f>+SUM(G8,+H8)</f>
        <v>22676</v>
      </c>
      <c r="F8" s="104">
        <f>IF(D8&gt;0,E8/D8*100,"-")</f>
        <v>5.3034342753968922</v>
      </c>
      <c r="G8" s="103">
        <v>22676</v>
      </c>
      <c r="H8" s="103">
        <v>0</v>
      </c>
      <c r="I8" s="103">
        <f>+SUM(K8,+M8,+O8)</f>
        <v>404896</v>
      </c>
      <c r="J8" s="104">
        <f>IF(D8&gt;0,I8/D8*100,"-")</f>
        <v>94.696565724603104</v>
      </c>
      <c r="K8" s="103">
        <v>389562</v>
      </c>
      <c r="L8" s="104">
        <f>IF(D8&gt;0,K8/D8*100,"-")</f>
        <v>91.110269147652318</v>
      </c>
      <c r="M8" s="103">
        <v>0</v>
      </c>
      <c r="N8" s="104">
        <f>IF(D8&gt;0,M8/D8*100,"-")</f>
        <v>0</v>
      </c>
      <c r="O8" s="103">
        <v>15334</v>
      </c>
      <c r="P8" s="103">
        <v>7466</v>
      </c>
      <c r="Q8" s="104">
        <f>IF(D8&gt;0,O8/D8*100,"-")</f>
        <v>3.5862965769507822</v>
      </c>
      <c r="R8" s="103">
        <v>4352</v>
      </c>
      <c r="S8" s="101" t="s">
        <v>256</v>
      </c>
      <c r="T8" s="101"/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12</v>
      </c>
      <c r="B9" s="102" t="s">
        <v>258</v>
      </c>
      <c r="C9" s="101" t="s">
        <v>259</v>
      </c>
      <c r="D9" s="103">
        <f>+SUM(E9,+I9)</f>
        <v>254749</v>
      </c>
      <c r="E9" s="103">
        <f>+SUM(G9,+H9)</f>
        <v>60129</v>
      </c>
      <c r="F9" s="104">
        <f>IF(D9&gt;0,E9/D9*100,"-")</f>
        <v>23.603232986194254</v>
      </c>
      <c r="G9" s="103">
        <v>60129</v>
      </c>
      <c r="H9" s="103">
        <v>0</v>
      </c>
      <c r="I9" s="103">
        <f>+SUM(K9,+M9,+O9)</f>
        <v>194620</v>
      </c>
      <c r="J9" s="104">
        <f>IF(D9&gt;0,I9/D9*100,"-")</f>
        <v>76.396767013805743</v>
      </c>
      <c r="K9" s="103">
        <v>134435</v>
      </c>
      <c r="L9" s="104">
        <f>IF(D9&gt;0,K9/D9*100,"-")</f>
        <v>52.77155160569815</v>
      </c>
      <c r="M9" s="103">
        <v>0</v>
      </c>
      <c r="N9" s="104">
        <f>IF(D9&gt;0,M9/D9*100,"-")</f>
        <v>0</v>
      </c>
      <c r="O9" s="103">
        <v>60185</v>
      </c>
      <c r="P9" s="103">
        <v>45602</v>
      </c>
      <c r="Q9" s="104">
        <f>IF(D9&gt;0,O9/D9*100,"-")</f>
        <v>23.625215408107589</v>
      </c>
      <c r="R9" s="103">
        <v>1701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12</v>
      </c>
      <c r="B10" s="102" t="s">
        <v>261</v>
      </c>
      <c r="C10" s="101" t="s">
        <v>262</v>
      </c>
      <c r="D10" s="103">
        <f>+SUM(E10,+I10)</f>
        <v>46022</v>
      </c>
      <c r="E10" s="103">
        <f>+SUM(G10,+H10)</f>
        <v>23327</v>
      </c>
      <c r="F10" s="104">
        <f>IF(D10&gt;0,E10/D10*100,"-")</f>
        <v>50.686628134370515</v>
      </c>
      <c r="G10" s="103">
        <v>23327</v>
      </c>
      <c r="H10" s="103">
        <v>0</v>
      </c>
      <c r="I10" s="103">
        <f>+SUM(K10,+M10,+O10)</f>
        <v>22695</v>
      </c>
      <c r="J10" s="104">
        <f>IF(D10&gt;0,I10/D10*100,"-")</f>
        <v>49.313371865629477</v>
      </c>
      <c r="K10" s="103">
        <v>0</v>
      </c>
      <c r="L10" s="104">
        <f>IF(D10&gt;0,K10/D10*100,"-")</f>
        <v>0</v>
      </c>
      <c r="M10" s="103">
        <v>460</v>
      </c>
      <c r="N10" s="104">
        <f>IF(D10&gt;0,M10/D10*100,"-")</f>
        <v>0.99952196775455215</v>
      </c>
      <c r="O10" s="103">
        <v>22235</v>
      </c>
      <c r="P10" s="103">
        <v>19118</v>
      </c>
      <c r="Q10" s="104">
        <f>IF(D10&gt;0,O10/D10*100,"-")</f>
        <v>48.313849897874931</v>
      </c>
      <c r="R10" s="103">
        <v>351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12</v>
      </c>
      <c r="B11" s="102" t="s">
        <v>264</v>
      </c>
      <c r="C11" s="101" t="s">
        <v>265</v>
      </c>
      <c r="D11" s="103">
        <f>+SUM(E11,+I11)</f>
        <v>138575</v>
      </c>
      <c r="E11" s="103">
        <f>+SUM(G11,+H11)</f>
        <v>31819</v>
      </c>
      <c r="F11" s="104">
        <f>IF(D11&gt;0,E11/D11*100,"-")</f>
        <v>22.961573155331045</v>
      </c>
      <c r="G11" s="103">
        <v>31811</v>
      </c>
      <c r="H11" s="103">
        <v>8</v>
      </c>
      <c r="I11" s="103">
        <f>+SUM(K11,+M11,+O11)</f>
        <v>106756</v>
      </c>
      <c r="J11" s="104">
        <f>IF(D11&gt;0,I11/D11*100,"-")</f>
        <v>77.038426844668948</v>
      </c>
      <c r="K11" s="103">
        <v>70577</v>
      </c>
      <c r="L11" s="104">
        <f>IF(D11&gt;0,K11/D11*100,"-")</f>
        <v>50.930543027241569</v>
      </c>
      <c r="M11" s="103">
        <v>0</v>
      </c>
      <c r="N11" s="104">
        <f>IF(D11&gt;0,M11/D11*100,"-")</f>
        <v>0</v>
      </c>
      <c r="O11" s="103">
        <v>36179</v>
      </c>
      <c r="P11" s="103">
        <v>36179</v>
      </c>
      <c r="Q11" s="104">
        <f>IF(D11&gt;0,O11/D11*100,"-")</f>
        <v>26.107883817427386</v>
      </c>
      <c r="R11" s="103">
        <v>849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12</v>
      </c>
      <c r="B12" s="102" t="s">
        <v>267</v>
      </c>
      <c r="C12" s="101" t="s">
        <v>268</v>
      </c>
      <c r="D12" s="103">
        <f>+SUM(E12,+I12)</f>
        <v>95638</v>
      </c>
      <c r="E12" s="103">
        <f>+SUM(G12,+H12)</f>
        <v>2443</v>
      </c>
      <c r="F12" s="104">
        <f>IF(D12&gt;0,E12/D12*100,"-")</f>
        <v>2.55442397373429</v>
      </c>
      <c r="G12" s="103">
        <v>2443</v>
      </c>
      <c r="H12" s="103">
        <v>0</v>
      </c>
      <c r="I12" s="103">
        <f>+SUM(K12,+M12,+O12)</f>
        <v>93195</v>
      </c>
      <c r="J12" s="104">
        <f>IF(D12&gt;0,I12/D12*100,"-")</f>
        <v>97.445576026265712</v>
      </c>
      <c r="K12" s="103">
        <v>83163</v>
      </c>
      <c r="L12" s="104">
        <f>IF(D12&gt;0,K12/D12*100,"-")</f>
        <v>86.956021665028544</v>
      </c>
      <c r="M12" s="103">
        <v>0</v>
      </c>
      <c r="N12" s="104">
        <f>IF(D12&gt;0,M12/D12*100,"-")</f>
        <v>0</v>
      </c>
      <c r="O12" s="103">
        <v>10032</v>
      </c>
      <c r="P12" s="103">
        <v>9924</v>
      </c>
      <c r="Q12" s="104">
        <f>IF(D12&gt;0,O12/D12*100,"-")</f>
        <v>10.489554361237165</v>
      </c>
      <c r="R12" s="103">
        <v>329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12</v>
      </c>
      <c r="B13" s="102" t="s">
        <v>270</v>
      </c>
      <c r="C13" s="101" t="s">
        <v>271</v>
      </c>
      <c r="D13" s="103">
        <f>+SUM(E13,+I13)</f>
        <v>32186</v>
      </c>
      <c r="E13" s="103">
        <f>+SUM(G13,+H13)</f>
        <v>20624</v>
      </c>
      <c r="F13" s="104">
        <f>IF(D13&gt;0,E13/D13*100,"-")</f>
        <v>64.077549245013358</v>
      </c>
      <c r="G13" s="103">
        <v>20624</v>
      </c>
      <c r="H13" s="103">
        <v>0</v>
      </c>
      <c r="I13" s="103">
        <f>+SUM(K13,+M13,+O13)</f>
        <v>11562</v>
      </c>
      <c r="J13" s="104">
        <f>IF(D13&gt;0,I13/D13*100,"-")</f>
        <v>35.922450754986642</v>
      </c>
      <c r="K13" s="103">
        <v>0</v>
      </c>
      <c r="L13" s="104">
        <f>IF(D13&gt;0,K13/D13*100,"-")</f>
        <v>0</v>
      </c>
      <c r="M13" s="103">
        <v>230</v>
      </c>
      <c r="N13" s="104">
        <f>IF(D13&gt;0,M13/D13*100,"-")</f>
        <v>0.71459640837631266</v>
      </c>
      <c r="O13" s="103">
        <v>11332</v>
      </c>
      <c r="P13" s="103">
        <v>9711</v>
      </c>
      <c r="Q13" s="104">
        <f>IF(D13&gt;0,O13/D13*100,"-")</f>
        <v>35.207854346610326</v>
      </c>
      <c r="R13" s="103">
        <v>151</v>
      </c>
      <c r="S13" s="101" t="s">
        <v>256</v>
      </c>
      <c r="T13" s="101"/>
      <c r="U13" s="101"/>
      <c r="V13" s="101"/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12</v>
      </c>
      <c r="B14" s="102" t="s">
        <v>273</v>
      </c>
      <c r="C14" s="101" t="s">
        <v>274</v>
      </c>
      <c r="D14" s="103">
        <f>+SUM(E14,+I14)</f>
        <v>23393</v>
      </c>
      <c r="E14" s="103">
        <f>+SUM(G14,+H14)</f>
        <v>11309</v>
      </c>
      <c r="F14" s="104">
        <f>IF(D14&gt;0,E14/D14*100,"-")</f>
        <v>48.343521566280515</v>
      </c>
      <c r="G14" s="103">
        <v>11309</v>
      </c>
      <c r="H14" s="103">
        <v>0</v>
      </c>
      <c r="I14" s="103">
        <f>+SUM(K14,+M14,+O14)</f>
        <v>12084</v>
      </c>
      <c r="J14" s="104">
        <f>IF(D14&gt;0,I14/D14*100,"-")</f>
        <v>51.656478433719485</v>
      </c>
      <c r="K14" s="103">
        <v>6132</v>
      </c>
      <c r="L14" s="104">
        <f>IF(D14&gt;0,K14/D14*100,"-")</f>
        <v>26.212969691788139</v>
      </c>
      <c r="M14" s="103">
        <v>0</v>
      </c>
      <c r="N14" s="104">
        <f>IF(D14&gt;0,M14/D14*100,"-")</f>
        <v>0</v>
      </c>
      <c r="O14" s="103">
        <v>5952</v>
      </c>
      <c r="P14" s="103">
        <v>5790</v>
      </c>
      <c r="Q14" s="104">
        <f>IF(D14&gt;0,O14/D14*100,"-")</f>
        <v>25.443508741931346</v>
      </c>
      <c r="R14" s="103">
        <v>158</v>
      </c>
      <c r="S14" s="101" t="s">
        <v>256</v>
      </c>
      <c r="T14" s="101"/>
      <c r="U14" s="101"/>
      <c r="V14" s="101"/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12</v>
      </c>
      <c r="B15" s="102" t="s">
        <v>276</v>
      </c>
      <c r="C15" s="101" t="s">
        <v>277</v>
      </c>
      <c r="D15" s="103">
        <f>+SUM(E15,+I15)</f>
        <v>31479</v>
      </c>
      <c r="E15" s="103">
        <f>+SUM(G15,+H15)</f>
        <v>19110</v>
      </c>
      <c r="F15" s="104">
        <f>IF(D15&gt;0,E15/D15*100,"-")</f>
        <v>60.707138092061378</v>
      </c>
      <c r="G15" s="103">
        <v>19110</v>
      </c>
      <c r="H15" s="103">
        <v>0</v>
      </c>
      <c r="I15" s="103">
        <f>+SUM(K15,+M15,+O15)</f>
        <v>12369</v>
      </c>
      <c r="J15" s="104">
        <f>IF(D15&gt;0,I15/D15*100,"-")</f>
        <v>39.292861907938622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12369</v>
      </c>
      <c r="P15" s="103">
        <v>9995</v>
      </c>
      <c r="Q15" s="104">
        <f>IF(D15&gt;0,O15/D15*100,"-")</f>
        <v>39.292861907938622</v>
      </c>
      <c r="R15" s="103">
        <v>193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12</v>
      </c>
      <c r="B16" s="102" t="s">
        <v>279</v>
      </c>
      <c r="C16" s="101" t="s">
        <v>280</v>
      </c>
      <c r="D16" s="103">
        <f>+SUM(E16,+I16)</f>
        <v>27281</v>
      </c>
      <c r="E16" s="103">
        <f>+SUM(G16,+H16)</f>
        <v>15819</v>
      </c>
      <c r="F16" s="104">
        <f>IF(D16&gt;0,E16/D16*100,"-")</f>
        <v>57.985411091968771</v>
      </c>
      <c r="G16" s="103">
        <v>15819</v>
      </c>
      <c r="H16" s="103">
        <v>0</v>
      </c>
      <c r="I16" s="103">
        <f>+SUM(K16,+M16,+O16)</f>
        <v>11462</v>
      </c>
      <c r="J16" s="104">
        <f>IF(D16&gt;0,I16/D16*100,"-")</f>
        <v>42.014588908031229</v>
      </c>
      <c r="K16" s="103">
        <v>2775</v>
      </c>
      <c r="L16" s="104">
        <f>IF(D16&gt;0,K16/D16*100,"-")</f>
        <v>10.17191451926249</v>
      </c>
      <c r="M16" s="103">
        <v>0</v>
      </c>
      <c r="N16" s="104">
        <f>IF(D16&gt;0,M16/D16*100,"-")</f>
        <v>0</v>
      </c>
      <c r="O16" s="103">
        <v>8687</v>
      </c>
      <c r="P16" s="103">
        <v>8405</v>
      </c>
      <c r="Q16" s="104">
        <f>IF(D16&gt;0,O16/D16*100,"-")</f>
        <v>31.842674388768739</v>
      </c>
      <c r="R16" s="103">
        <v>71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12</v>
      </c>
      <c r="B17" s="102" t="s">
        <v>282</v>
      </c>
      <c r="C17" s="101" t="s">
        <v>283</v>
      </c>
      <c r="D17" s="103">
        <f>+SUM(E17,+I17)</f>
        <v>37810</v>
      </c>
      <c r="E17" s="103">
        <f>+SUM(G17,+H17)</f>
        <v>19136</v>
      </c>
      <c r="F17" s="104">
        <f>IF(D17&gt;0,E17/D17*100,"-")</f>
        <v>50.610949484263422</v>
      </c>
      <c r="G17" s="103">
        <v>19136</v>
      </c>
      <c r="H17" s="103">
        <v>0</v>
      </c>
      <c r="I17" s="103">
        <f>+SUM(K17,+M17,+O17)</f>
        <v>18674</v>
      </c>
      <c r="J17" s="104">
        <f>IF(D17&gt;0,I17/D17*100,"-")</f>
        <v>49.389050515736578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18674</v>
      </c>
      <c r="P17" s="103">
        <v>14472</v>
      </c>
      <c r="Q17" s="104">
        <f>IF(D17&gt;0,O17/D17*100,"-")</f>
        <v>49.389050515736578</v>
      </c>
      <c r="R17" s="103">
        <v>97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12</v>
      </c>
      <c r="B18" s="102" t="s">
        <v>285</v>
      </c>
      <c r="C18" s="101" t="s">
        <v>286</v>
      </c>
      <c r="D18" s="103">
        <f>+SUM(E18,+I18)</f>
        <v>28597</v>
      </c>
      <c r="E18" s="103">
        <f>+SUM(G18,+H18)</f>
        <v>8026</v>
      </c>
      <c r="F18" s="104">
        <f>IF(D18&gt;0,E18/D18*100,"-")</f>
        <v>28.065881036472355</v>
      </c>
      <c r="G18" s="103">
        <v>8026</v>
      </c>
      <c r="H18" s="103">
        <v>0</v>
      </c>
      <c r="I18" s="103">
        <f>+SUM(K18,+M18,+O18)</f>
        <v>20571</v>
      </c>
      <c r="J18" s="104">
        <f>IF(D18&gt;0,I18/D18*100,"-")</f>
        <v>71.934118963527638</v>
      </c>
      <c r="K18" s="103">
        <v>1949</v>
      </c>
      <c r="L18" s="104">
        <f>IF(D18&gt;0,K18/D18*100,"-")</f>
        <v>6.8154002168059584</v>
      </c>
      <c r="M18" s="103">
        <v>3697</v>
      </c>
      <c r="N18" s="104">
        <f>IF(D18&gt;0,M18/D18*100,"-")</f>
        <v>12.927929503094729</v>
      </c>
      <c r="O18" s="103">
        <v>14925</v>
      </c>
      <c r="P18" s="103">
        <v>14607</v>
      </c>
      <c r="Q18" s="104">
        <f>IF(D18&gt;0,O18/D18*100,"-")</f>
        <v>52.190789243626959</v>
      </c>
      <c r="R18" s="103">
        <v>406</v>
      </c>
      <c r="S18" s="101"/>
      <c r="T18" s="101"/>
      <c r="U18" s="101"/>
      <c r="V18" s="101" t="s">
        <v>256</v>
      </c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>
      <c r="A19" s="101" t="s">
        <v>12</v>
      </c>
      <c r="B19" s="102" t="s">
        <v>288</v>
      </c>
      <c r="C19" s="101" t="s">
        <v>289</v>
      </c>
      <c r="D19" s="103">
        <f>+SUM(E19,+I19)</f>
        <v>44688</v>
      </c>
      <c r="E19" s="103">
        <f>+SUM(G19,+H19)</f>
        <v>20883</v>
      </c>
      <c r="F19" s="104">
        <f>IF(D19&gt;0,E19/D19*100,"-")</f>
        <v>46.730665950590762</v>
      </c>
      <c r="G19" s="103">
        <v>20883</v>
      </c>
      <c r="H19" s="103">
        <v>0</v>
      </c>
      <c r="I19" s="103">
        <f>+SUM(K19,+M19,+O19)</f>
        <v>23805</v>
      </c>
      <c r="J19" s="104">
        <f>IF(D19&gt;0,I19/D19*100,"-")</f>
        <v>53.269334049409231</v>
      </c>
      <c r="K19" s="103">
        <v>8964</v>
      </c>
      <c r="L19" s="104">
        <f>IF(D19&gt;0,K19/D19*100,"-")</f>
        <v>20.059076262083781</v>
      </c>
      <c r="M19" s="103">
        <v>0</v>
      </c>
      <c r="N19" s="104">
        <f>IF(D19&gt;0,M19/D19*100,"-")</f>
        <v>0</v>
      </c>
      <c r="O19" s="103">
        <v>14841</v>
      </c>
      <c r="P19" s="103">
        <v>13855</v>
      </c>
      <c r="Q19" s="104">
        <f>IF(D19&gt;0,O19/D19*100,"-")</f>
        <v>33.21025778732546</v>
      </c>
      <c r="R19" s="103">
        <v>432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12</v>
      </c>
      <c r="B20" s="102" t="s">
        <v>291</v>
      </c>
      <c r="C20" s="101" t="s">
        <v>292</v>
      </c>
      <c r="D20" s="103">
        <f>+SUM(E20,+I20)</f>
        <v>47207</v>
      </c>
      <c r="E20" s="103">
        <f>+SUM(G20,+H20)</f>
        <v>23888</v>
      </c>
      <c r="F20" s="104">
        <f>IF(D20&gt;0,E20/D20*100,"-")</f>
        <v>50.602664859025147</v>
      </c>
      <c r="G20" s="103">
        <v>23888</v>
      </c>
      <c r="H20" s="103">
        <v>0</v>
      </c>
      <c r="I20" s="103">
        <f>+SUM(K20,+M20,+O20)</f>
        <v>23319</v>
      </c>
      <c r="J20" s="104">
        <f>IF(D20&gt;0,I20/D20*100,"-")</f>
        <v>49.39733514097486</v>
      </c>
      <c r="K20" s="103">
        <v>6069</v>
      </c>
      <c r="L20" s="104">
        <f>IF(D20&gt;0,K20/D20*100,"-")</f>
        <v>12.856144215900184</v>
      </c>
      <c r="M20" s="103">
        <v>568</v>
      </c>
      <c r="N20" s="104">
        <f>IF(D20&gt;0,M20/D20*100,"-")</f>
        <v>1.2032113881415891</v>
      </c>
      <c r="O20" s="103">
        <v>16682</v>
      </c>
      <c r="P20" s="103">
        <v>14342</v>
      </c>
      <c r="Q20" s="104">
        <f>IF(D20&gt;0,O20/D20*100,"-")</f>
        <v>35.337979536933084</v>
      </c>
      <c r="R20" s="103">
        <v>302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12</v>
      </c>
      <c r="B21" s="102" t="s">
        <v>294</v>
      </c>
      <c r="C21" s="101" t="s">
        <v>295</v>
      </c>
      <c r="D21" s="103">
        <f>+SUM(E21,+I21)</f>
        <v>42332</v>
      </c>
      <c r="E21" s="103">
        <f>+SUM(G21,+H21)</f>
        <v>479</v>
      </c>
      <c r="F21" s="104">
        <f>IF(D21&gt;0,E21/D21*100,"-")</f>
        <v>1.131531701785883</v>
      </c>
      <c r="G21" s="103">
        <v>473</v>
      </c>
      <c r="H21" s="103">
        <v>6</v>
      </c>
      <c r="I21" s="103">
        <f>+SUM(K21,+M21,+O21)</f>
        <v>41853</v>
      </c>
      <c r="J21" s="104">
        <f>IF(D21&gt;0,I21/D21*100,"-")</f>
        <v>98.868468298214111</v>
      </c>
      <c r="K21" s="103">
        <v>41763</v>
      </c>
      <c r="L21" s="104">
        <f>IF(D21&gt;0,K21/D21*100,"-")</f>
        <v>98.655863176792963</v>
      </c>
      <c r="M21" s="103">
        <v>0</v>
      </c>
      <c r="N21" s="104">
        <f>IF(D21&gt;0,M21/D21*100,"-")</f>
        <v>0</v>
      </c>
      <c r="O21" s="103">
        <v>90</v>
      </c>
      <c r="P21" s="103">
        <v>90</v>
      </c>
      <c r="Q21" s="104">
        <f>IF(D21&gt;0,O21/D21*100,"-")</f>
        <v>0.21260512142114713</v>
      </c>
      <c r="R21" s="103">
        <v>139</v>
      </c>
      <c r="S21" s="101" t="s">
        <v>256</v>
      </c>
      <c r="T21" s="101"/>
      <c r="U21" s="101"/>
      <c r="V21" s="101"/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12</v>
      </c>
      <c r="B22" s="102" t="s">
        <v>297</v>
      </c>
      <c r="C22" s="101" t="s">
        <v>298</v>
      </c>
      <c r="D22" s="103">
        <f>+SUM(E22,+I22)</f>
        <v>30318</v>
      </c>
      <c r="E22" s="103">
        <f>+SUM(G22,+H22)</f>
        <v>700</v>
      </c>
      <c r="F22" s="104">
        <f>IF(D22&gt;0,E22/D22*100,"-")</f>
        <v>2.3088594234448183</v>
      </c>
      <c r="G22" s="103">
        <v>699</v>
      </c>
      <c r="H22" s="103">
        <v>1</v>
      </c>
      <c r="I22" s="103">
        <f>+SUM(K22,+M22,+O22)</f>
        <v>29618</v>
      </c>
      <c r="J22" s="104">
        <f>IF(D22&gt;0,I22/D22*100,"-")</f>
        <v>97.691140576555185</v>
      </c>
      <c r="K22" s="103">
        <v>28830</v>
      </c>
      <c r="L22" s="104">
        <f>IF(D22&gt;0,K22/D22*100,"-")</f>
        <v>95.092024539877301</v>
      </c>
      <c r="M22" s="103">
        <v>0</v>
      </c>
      <c r="N22" s="104">
        <f>IF(D22&gt;0,M22/D22*100,"-")</f>
        <v>0</v>
      </c>
      <c r="O22" s="103">
        <v>788</v>
      </c>
      <c r="P22" s="103">
        <v>776</v>
      </c>
      <c r="Q22" s="104">
        <f>IF(D22&gt;0,O22/D22*100,"-")</f>
        <v>2.5991160366778812</v>
      </c>
      <c r="R22" s="103">
        <v>349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12</v>
      </c>
      <c r="B23" s="102" t="s">
        <v>300</v>
      </c>
      <c r="C23" s="101" t="s">
        <v>301</v>
      </c>
      <c r="D23" s="103">
        <f>+SUM(E23,+I23)</f>
        <v>8147</v>
      </c>
      <c r="E23" s="103">
        <f>+SUM(G23,+H23)</f>
        <v>2892</v>
      </c>
      <c r="F23" s="104">
        <f>IF(D23&gt;0,E23/D23*100,"-")</f>
        <v>35.49772922548177</v>
      </c>
      <c r="G23" s="103">
        <v>2892</v>
      </c>
      <c r="H23" s="103">
        <v>0</v>
      </c>
      <c r="I23" s="103">
        <f>+SUM(K23,+M23,+O23)</f>
        <v>5255</v>
      </c>
      <c r="J23" s="104">
        <f>IF(D23&gt;0,I23/D23*100,"-")</f>
        <v>64.502270774518223</v>
      </c>
      <c r="K23" s="103">
        <v>2541</v>
      </c>
      <c r="L23" s="104">
        <f>IF(D23&gt;0,K23/D23*100,"-")</f>
        <v>31.189394869277031</v>
      </c>
      <c r="M23" s="103">
        <v>0</v>
      </c>
      <c r="N23" s="104">
        <f>IF(D23&gt;0,M23/D23*100,"-")</f>
        <v>0</v>
      </c>
      <c r="O23" s="103">
        <v>2714</v>
      </c>
      <c r="P23" s="103">
        <v>2113</v>
      </c>
      <c r="Q23" s="104">
        <f>IF(D23&gt;0,O23/D23*100,"-")</f>
        <v>33.312875905241192</v>
      </c>
      <c r="R23" s="103">
        <v>8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12</v>
      </c>
      <c r="B24" s="102" t="s">
        <v>303</v>
      </c>
      <c r="C24" s="101" t="s">
        <v>304</v>
      </c>
      <c r="D24" s="103">
        <f>+SUM(E24,+I24)</f>
        <v>14142</v>
      </c>
      <c r="E24" s="103">
        <f>+SUM(G24,+H24)</f>
        <v>3977</v>
      </c>
      <c r="F24" s="104">
        <f>IF(D24&gt;0,E24/D24*100,"-")</f>
        <v>28.121906378164336</v>
      </c>
      <c r="G24" s="103">
        <v>3977</v>
      </c>
      <c r="H24" s="103">
        <v>0</v>
      </c>
      <c r="I24" s="103">
        <f>+SUM(K24,+M24,+O24)</f>
        <v>10165</v>
      </c>
      <c r="J24" s="104">
        <f>IF(D24&gt;0,I24/D24*100,"-")</f>
        <v>71.878093621835674</v>
      </c>
      <c r="K24" s="103">
        <v>2318</v>
      </c>
      <c r="L24" s="104">
        <f>IF(D24&gt;0,K24/D24*100,"-")</f>
        <v>16.390892377315797</v>
      </c>
      <c r="M24" s="103">
        <v>0</v>
      </c>
      <c r="N24" s="104">
        <f>IF(D24&gt;0,M24/D24*100,"-")</f>
        <v>0</v>
      </c>
      <c r="O24" s="103">
        <v>7847</v>
      </c>
      <c r="P24" s="103">
        <v>2007</v>
      </c>
      <c r="Q24" s="104">
        <f>IF(D24&gt;0,O24/D24*100,"-")</f>
        <v>55.487201244519866</v>
      </c>
      <c r="R24" s="103">
        <v>50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12</v>
      </c>
      <c r="B25" s="102" t="s">
        <v>306</v>
      </c>
      <c r="C25" s="101" t="s">
        <v>307</v>
      </c>
      <c r="D25" s="103">
        <f>+SUM(E25,+I25)</f>
        <v>14925</v>
      </c>
      <c r="E25" s="103">
        <f>+SUM(G25,+H25)</f>
        <v>5375</v>
      </c>
      <c r="F25" s="104">
        <f>IF(D25&gt;0,E25/D25*100,"-")</f>
        <v>36.013400335008377</v>
      </c>
      <c r="G25" s="103">
        <v>5375</v>
      </c>
      <c r="H25" s="103">
        <v>0</v>
      </c>
      <c r="I25" s="103">
        <f>+SUM(K25,+M25,+O25)</f>
        <v>9550</v>
      </c>
      <c r="J25" s="104">
        <f>IF(D25&gt;0,I25/D25*100,"-")</f>
        <v>63.98659966499163</v>
      </c>
      <c r="K25" s="103">
        <v>3720</v>
      </c>
      <c r="L25" s="104">
        <f>IF(D25&gt;0,K25/D25*100,"-")</f>
        <v>24.924623115577891</v>
      </c>
      <c r="M25" s="103">
        <v>0</v>
      </c>
      <c r="N25" s="104">
        <f>IF(D25&gt;0,M25/D25*100,"-")</f>
        <v>0</v>
      </c>
      <c r="O25" s="103">
        <v>5830</v>
      </c>
      <c r="P25" s="103">
        <v>4471</v>
      </c>
      <c r="Q25" s="104">
        <f>IF(D25&gt;0,O25/D25*100,"-")</f>
        <v>39.061976549413735</v>
      </c>
      <c r="R25" s="103">
        <v>44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12</v>
      </c>
      <c r="B26" s="102" t="s">
        <v>309</v>
      </c>
      <c r="C26" s="101" t="s">
        <v>310</v>
      </c>
      <c r="D26" s="103">
        <f>+SUM(E26,+I26)</f>
        <v>2511</v>
      </c>
      <c r="E26" s="103">
        <f>+SUM(G26,+H26)</f>
        <v>604</v>
      </c>
      <c r="F26" s="104">
        <f>IF(D26&gt;0,E26/D26*100,"-")</f>
        <v>24.054161688570293</v>
      </c>
      <c r="G26" s="103">
        <v>599</v>
      </c>
      <c r="H26" s="103">
        <v>5</v>
      </c>
      <c r="I26" s="103">
        <f>+SUM(K26,+M26,+O26)</f>
        <v>1907</v>
      </c>
      <c r="J26" s="104">
        <f>IF(D26&gt;0,I26/D26*100,"-")</f>
        <v>75.945838311429711</v>
      </c>
      <c r="K26" s="103">
        <v>1048</v>
      </c>
      <c r="L26" s="104">
        <f>IF(D26&gt;0,K26/D26*100,"-")</f>
        <v>41.736360015929904</v>
      </c>
      <c r="M26" s="103">
        <v>0</v>
      </c>
      <c r="N26" s="104">
        <f>IF(D26&gt;0,M26/D26*100,"-")</f>
        <v>0</v>
      </c>
      <c r="O26" s="103">
        <v>859</v>
      </c>
      <c r="P26" s="103">
        <v>51</v>
      </c>
      <c r="Q26" s="104">
        <f>IF(D26&gt;0,O26/D26*100,"-")</f>
        <v>34.2094782954998</v>
      </c>
      <c r="R26" s="103">
        <v>6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12</v>
      </c>
      <c r="B27" s="102" t="s">
        <v>312</v>
      </c>
      <c r="C27" s="101" t="s">
        <v>313</v>
      </c>
      <c r="D27" s="103">
        <f>+SUM(E27,+I27)</f>
        <v>13833</v>
      </c>
      <c r="E27" s="103">
        <f>+SUM(G27,+H27)</f>
        <v>1779</v>
      </c>
      <c r="F27" s="104">
        <f>IF(D27&gt;0,E27/D27*100,"-")</f>
        <v>12.86055085664715</v>
      </c>
      <c r="G27" s="103">
        <v>1779</v>
      </c>
      <c r="H27" s="103">
        <v>0</v>
      </c>
      <c r="I27" s="103">
        <f>+SUM(K27,+M27,+O27)</f>
        <v>12054</v>
      </c>
      <c r="J27" s="104">
        <f>IF(D27&gt;0,I27/D27*100,"-")</f>
        <v>87.139449143352849</v>
      </c>
      <c r="K27" s="103">
        <v>10771</v>
      </c>
      <c r="L27" s="104">
        <f>IF(D27&gt;0,K27/D27*100,"-")</f>
        <v>77.864526856068821</v>
      </c>
      <c r="M27" s="103">
        <v>0</v>
      </c>
      <c r="N27" s="104">
        <f>IF(D27&gt;0,M27/D27*100,"-")</f>
        <v>0</v>
      </c>
      <c r="O27" s="103">
        <v>1283</v>
      </c>
      <c r="P27" s="103">
        <v>846</v>
      </c>
      <c r="Q27" s="104">
        <f>IF(D27&gt;0,O27/D27*100,"-")</f>
        <v>9.2749222872840313</v>
      </c>
      <c r="R27" s="103">
        <v>39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12</v>
      </c>
      <c r="B28" s="102" t="s">
        <v>315</v>
      </c>
      <c r="C28" s="101" t="s">
        <v>316</v>
      </c>
      <c r="D28" s="103">
        <f>+SUM(E28,+I28)</f>
        <v>19763</v>
      </c>
      <c r="E28" s="103">
        <f>+SUM(G28,+H28)</f>
        <v>13720</v>
      </c>
      <c r="F28" s="104">
        <f>IF(D28&gt;0,E28/D28*100,"-")</f>
        <v>69.422658503263676</v>
      </c>
      <c r="G28" s="103">
        <v>13309</v>
      </c>
      <c r="H28" s="103">
        <v>411</v>
      </c>
      <c r="I28" s="103">
        <f>+SUM(K28,+M28,+O28)</f>
        <v>6043</v>
      </c>
      <c r="J28" s="104">
        <f>IF(D28&gt;0,I28/D28*100,"-")</f>
        <v>30.577341496736327</v>
      </c>
      <c r="K28" s="103">
        <v>0</v>
      </c>
      <c r="L28" s="104">
        <f>IF(D28&gt;0,K28/D28*100,"-")</f>
        <v>0</v>
      </c>
      <c r="M28" s="103">
        <v>234</v>
      </c>
      <c r="N28" s="104">
        <f>IF(D28&gt;0,M28/D28*100,"-")</f>
        <v>1.1840307645600365</v>
      </c>
      <c r="O28" s="103">
        <v>5809</v>
      </c>
      <c r="P28" s="103">
        <v>5534</v>
      </c>
      <c r="Q28" s="104">
        <f>IF(D28&gt;0,O28/D28*100,"-")</f>
        <v>29.393310732176285</v>
      </c>
      <c r="R28" s="103">
        <v>25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8">
    <sortCondition ref="A8:A28"/>
    <sortCondition ref="B8:B28"/>
    <sortCondition ref="C8:C28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長崎県</v>
      </c>
      <c r="B7" s="107" t="str">
        <f>水洗化人口等!B7</f>
        <v>42000</v>
      </c>
      <c r="C7" s="106" t="s">
        <v>200</v>
      </c>
      <c r="D7" s="108">
        <f>SUM(E7,+H7,+K7)</f>
        <v>592657</v>
      </c>
      <c r="E7" s="108">
        <f>SUM(F7:G7)</f>
        <v>53812</v>
      </c>
      <c r="F7" s="108">
        <f>SUM(F$8:F$207)</f>
        <v>38831</v>
      </c>
      <c r="G7" s="108">
        <f>SUM(G$8:G$207)</f>
        <v>14981</v>
      </c>
      <c r="H7" s="108">
        <f>SUM(I7:J7)</f>
        <v>4212</v>
      </c>
      <c r="I7" s="108">
        <f>SUM(I$8:I$207)</f>
        <v>4113</v>
      </c>
      <c r="J7" s="108">
        <f>SUM(J$8:J$207)</f>
        <v>99</v>
      </c>
      <c r="K7" s="108">
        <f>SUM(L7:M7)</f>
        <v>534633</v>
      </c>
      <c r="L7" s="108">
        <f>SUM(L$8:L$207)</f>
        <v>326292</v>
      </c>
      <c r="M7" s="108">
        <f>SUM(M$8:M$207)</f>
        <v>208341</v>
      </c>
      <c r="N7" s="108">
        <f>SUM(O7,+V7,+AC7)</f>
        <v>593671</v>
      </c>
      <c r="O7" s="108">
        <f>SUM(P7:U7)</f>
        <v>369236</v>
      </c>
      <c r="P7" s="108">
        <f t="shared" ref="P7:U7" si="0">SUM(P$8:P$207)</f>
        <v>363493</v>
      </c>
      <c r="Q7" s="108">
        <f t="shared" si="0"/>
        <v>0</v>
      </c>
      <c r="R7" s="108">
        <f t="shared" si="0"/>
        <v>0</v>
      </c>
      <c r="S7" s="108">
        <f t="shared" si="0"/>
        <v>5743</v>
      </c>
      <c r="T7" s="108">
        <f t="shared" si="0"/>
        <v>0</v>
      </c>
      <c r="U7" s="108">
        <f t="shared" si="0"/>
        <v>0</v>
      </c>
      <c r="V7" s="108">
        <f>SUM(W7:AB7)</f>
        <v>223421</v>
      </c>
      <c r="W7" s="108">
        <f t="shared" ref="W7:AB7" si="1">SUM(W$8:W$207)</f>
        <v>217001</v>
      </c>
      <c r="X7" s="108">
        <f t="shared" si="1"/>
        <v>0</v>
      </c>
      <c r="Y7" s="108">
        <f t="shared" si="1"/>
        <v>0</v>
      </c>
      <c r="Z7" s="108">
        <f t="shared" si="1"/>
        <v>6420</v>
      </c>
      <c r="AA7" s="108">
        <f t="shared" si="1"/>
        <v>0</v>
      </c>
      <c r="AB7" s="108">
        <f t="shared" si="1"/>
        <v>0</v>
      </c>
      <c r="AC7" s="108">
        <f>SUM(AD7:AE7)</f>
        <v>1014</v>
      </c>
      <c r="AD7" s="108">
        <f>SUM(AD$8:AD$207)</f>
        <v>888</v>
      </c>
      <c r="AE7" s="108">
        <f>SUM(AE$8:AE$207)</f>
        <v>126</v>
      </c>
      <c r="AF7" s="108">
        <f>SUM(AG7:AI7)</f>
        <v>4371</v>
      </c>
      <c r="AG7" s="108">
        <f>SUM(AG$8:AG$207)</f>
        <v>4371</v>
      </c>
      <c r="AH7" s="108">
        <f>SUM(AH$8:AH$207)</f>
        <v>0</v>
      </c>
      <c r="AI7" s="108">
        <f>SUM(AI$8:AI$207)</f>
        <v>0</v>
      </c>
      <c r="AJ7" s="108">
        <f>SUM(AK7:AS7)</f>
        <v>5752</v>
      </c>
      <c r="AK7" s="108">
        <f t="shared" ref="AK7:AS7" si="2">SUM(AK$8:AK$207)</f>
        <v>0</v>
      </c>
      <c r="AL7" s="108">
        <f t="shared" si="2"/>
        <v>1699</v>
      </c>
      <c r="AM7" s="108">
        <f t="shared" si="2"/>
        <v>2795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12</v>
      </c>
      <c r="AR7" s="108">
        <f t="shared" si="2"/>
        <v>6</v>
      </c>
      <c r="AS7" s="108">
        <f t="shared" si="2"/>
        <v>1240</v>
      </c>
      <c r="AT7" s="108">
        <f>SUM(AU7:AY7)</f>
        <v>331</v>
      </c>
      <c r="AU7" s="108">
        <f>SUM(AU$8:AU$207)</f>
        <v>0</v>
      </c>
      <c r="AV7" s="108">
        <f>SUM(AV$8:AV$207)</f>
        <v>318</v>
      </c>
      <c r="AW7" s="108">
        <f>SUM(AW$8:AW$207)</f>
        <v>13</v>
      </c>
      <c r="AX7" s="108">
        <f>SUM(AX$8:AX$207)</f>
        <v>0</v>
      </c>
      <c r="AY7" s="108">
        <f>SUM(AY$8:AY$207)</f>
        <v>0</v>
      </c>
      <c r="AZ7" s="108">
        <f>SUM(BA7:BC7)</f>
        <v>3447</v>
      </c>
      <c r="BA7" s="108">
        <f>SUM(BA$8:BA$207)</f>
        <v>3447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12</v>
      </c>
      <c r="B8" s="113" t="s">
        <v>254</v>
      </c>
      <c r="C8" s="101" t="s">
        <v>255</v>
      </c>
      <c r="D8" s="103">
        <f>SUM(E8,+H8,+K8)</f>
        <v>30064</v>
      </c>
      <c r="E8" s="103">
        <f>SUM(F8:G8)</f>
        <v>0</v>
      </c>
      <c r="F8" s="103">
        <v>0</v>
      </c>
      <c r="G8" s="103">
        <v>0</v>
      </c>
      <c r="H8" s="103">
        <f>SUM(I8:J8)</f>
        <v>819</v>
      </c>
      <c r="I8" s="103">
        <v>819</v>
      </c>
      <c r="J8" s="103">
        <v>0</v>
      </c>
      <c r="K8" s="103">
        <f>SUM(L8:M8)</f>
        <v>29245</v>
      </c>
      <c r="L8" s="103">
        <v>17986</v>
      </c>
      <c r="M8" s="103">
        <v>11259</v>
      </c>
      <c r="N8" s="103">
        <f>SUM(O8,+V8,+AC8)</f>
        <v>30064</v>
      </c>
      <c r="O8" s="103">
        <f>SUM(P8:U8)</f>
        <v>18805</v>
      </c>
      <c r="P8" s="103">
        <v>18805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11259</v>
      </c>
      <c r="W8" s="103">
        <v>11259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1015</v>
      </c>
      <c r="AG8" s="103">
        <v>1015</v>
      </c>
      <c r="AH8" s="103">
        <v>0</v>
      </c>
      <c r="AI8" s="103">
        <v>0</v>
      </c>
      <c r="AJ8" s="103">
        <f>SUM(AK8:AS8)</f>
        <v>1015</v>
      </c>
      <c r="AK8" s="103">
        <v>0</v>
      </c>
      <c r="AL8" s="103">
        <v>0</v>
      </c>
      <c r="AM8" s="103">
        <v>1014</v>
      </c>
      <c r="AN8" s="103">
        <v>0</v>
      </c>
      <c r="AO8" s="103">
        <v>0</v>
      </c>
      <c r="AP8" s="103">
        <v>0</v>
      </c>
      <c r="AQ8" s="103">
        <v>0</v>
      </c>
      <c r="AR8" s="103">
        <v>1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12</v>
      </c>
      <c r="B9" s="113" t="s">
        <v>258</v>
      </c>
      <c r="C9" s="101" t="s">
        <v>259</v>
      </c>
      <c r="D9" s="103">
        <f>SUM(E9,+H9,+K9)</f>
        <v>122968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122968</v>
      </c>
      <c r="L9" s="103">
        <v>79434</v>
      </c>
      <c r="M9" s="103">
        <v>43534</v>
      </c>
      <c r="N9" s="103">
        <f>SUM(O9,+V9,+AC9)</f>
        <v>122968</v>
      </c>
      <c r="O9" s="103">
        <f>SUM(P9:U9)</f>
        <v>79434</v>
      </c>
      <c r="P9" s="103">
        <v>79434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43534</v>
      </c>
      <c r="W9" s="103">
        <v>43534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135</v>
      </c>
      <c r="AG9" s="103">
        <v>135</v>
      </c>
      <c r="AH9" s="103">
        <v>0</v>
      </c>
      <c r="AI9" s="103">
        <v>0</v>
      </c>
      <c r="AJ9" s="103">
        <f>SUM(AK9:AS9)</f>
        <v>135</v>
      </c>
      <c r="AK9" s="103">
        <v>0</v>
      </c>
      <c r="AL9" s="103">
        <v>0</v>
      </c>
      <c r="AM9" s="103">
        <v>135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1803</v>
      </c>
      <c r="BA9" s="103">
        <v>1803</v>
      </c>
      <c r="BB9" s="103">
        <v>0</v>
      </c>
      <c r="BC9" s="103">
        <v>0</v>
      </c>
    </row>
    <row r="10" spans="1:55" s="105" customFormat="1" ht="13.5" customHeight="1">
      <c r="A10" s="115" t="s">
        <v>12</v>
      </c>
      <c r="B10" s="113" t="s">
        <v>261</v>
      </c>
      <c r="C10" s="101" t="s">
        <v>262</v>
      </c>
      <c r="D10" s="103">
        <f>SUM(E10,+H10,+K10)</f>
        <v>53528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53528</v>
      </c>
      <c r="L10" s="103">
        <v>34347</v>
      </c>
      <c r="M10" s="103">
        <v>19181</v>
      </c>
      <c r="N10" s="103">
        <f>SUM(O10,+V10,+AC10)</f>
        <v>53528</v>
      </c>
      <c r="O10" s="103">
        <f>SUM(P10:U10)</f>
        <v>34347</v>
      </c>
      <c r="P10" s="103">
        <v>34347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19181</v>
      </c>
      <c r="W10" s="103">
        <v>19181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67</v>
      </c>
      <c r="AG10" s="103">
        <v>67</v>
      </c>
      <c r="AH10" s="103">
        <v>0</v>
      </c>
      <c r="AI10" s="103">
        <v>0</v>
      </c>
      <c r="AJ10" s="103">
        <f>SUM(AK10:AS10)</f>
        <v>67</v>
      </c>
      <c r="AK10" s="103">
        <v>0</v>
      </c>
      <c r="AL10" s="103">
        <v>0</v>
      </c>
      <c r="AM10" s="103">
        <v>36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31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250</v>
      </c>
      <c r="BA10" s="103">
        <v>250</v>
      </c>
      <c r="BB10" s="103">
        <v>0</v>
      </c>
      <c r="BC10" s="103">
        <v>0</v>
      </c>
    </row>
    <row r="11" spans="1:55" s="105" customFormat="1" ht="13.5" customHeight="1">
      <c r="A11" s="115" t="s">
        <v>12</v>
      </c>
      <c r="B11" s="113" t="s">
        <v>264</v>
      </c>
      <c r="C11" s="101" t="s">
        <v>265</v>
      </c>
      <c r="D11" s="103">
        <f>SUM(E11,+H11,+K11)</f>
        <v>47507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47507</v>
      </c>
      <c r="L11" s="103">
        <v>23183</v>
      </c>
      <c r="M11" s="103">
        <v>24324</v>
      </c>
      <c r="N11" s="103">
        <f>SUM(O11,+V11,+AC11)</f>
        <v>47512</v>
      </c>
      <c r="O11" s="103">
        <f>SUM(P11:U11)</f>
        <v>23183</v>
      </c>
      <c r="P11" s="103">
        <v>23183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24324</v>
      </c>
      <c r="W11" s="103">
        <v>24324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5</v>
      </c>
      <c r="AD11" s="103">
        <v>5</v>
      </c>
      <c r="AE11" s="103">
        <v>0</v>
      </c>
      <c r="AF11" s="103">
        <f>SUM(AG11:AI11)</f>
        <v>438</v>
      </c>
      <c r="AG11" s="103">
        <v>438</v>
      </c>
      <c r="AH11" s="103">
        <v>0</v>
      </c>
      <c r="AI11" s="103">
        <v>0</v>
      </c>
      <c r="AJ11" s="103">
        <f>SUM(AK11:AS11)</f>
        <v>120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120</v>
      </c>
      <c r="AT11" s="103">
        <f>SUM(AU11:AY11)</f>
        <v>318</v>
      </c>
      <c r="AU11" s="103">
        <v>0</v>
      </c>
      <c r="AV11" s="103">
        <v>318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12</v>
      </c>
      <c r="B12" s="113" t="s">
        <v>267</v>
      </c>
      <c r="C12" s="101" t="s">
        <v>268</v>
      </c>
      <c r="D12" s="103">
        <f>SUM(E12,+H12,+K12)</f>
        <v>8561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8561</v>
      </c>
      <c r="L12" s="103">
        <v>3370</v>
      </c>
      <c r="M12" s="103">
        <v>5191</v>
      </c>
      <c r="N12" s="103">
        <f>SUM(O12,+V12,+AC12)</f>
        <v>8561</v>
      </c>
      <c r="O12" s="103">
        <f>SUM(P12:U12)</f>
        <v>3370</v>
      </c>
      <c r="P12" s="103">
        <v>0</v>
      </c>
      <c r="Q12" s="103">
        <v>0</v>
      </c>
      <c r="R12" s="103">
        <v>0</v>
      </c>
      <c r="S12" s="103">
        <v>3370</v>
      </c>
      <c r="T12" s="103">
        <v>0</v>
      </c>
      <c r="U12" s="103">
        <v>0</v>
      </c>
      <c r="V12" s="103">
        <f>SUM(W12:AB12)</f>
        <v>5191</v>
      </c>
      <c r="W12" s="103">
        <v>0</v>
      </c>
      <c r="X12" s="103">
        <v>0</v>
      </c>
      <c r="Y12" s="103">
        <v>0</v>
      </c>
      <c r="Z12" s="103">
        <v>5191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12</v>
      </c>
      <c r="B13" s="113" t="s">
        <v>270</v>
      </c>
      <c r="C13" s="101" t="s">
        <v>271</v>
      </c>
      <c r="D13" s="103">
        <f>SUM(E13,+H13,+K13)</f>
        <v>36012</v>
      </c>
      <c r="E13" s="103">
        <f>SUM(F13:G13)</f>
        <v>0</v>
      </c>
      <c r="F13" s="103">
        <v>0</v>
      </c>
      <c r="G13" s="103">
        <v>0</v>
      </c>
      <c r="H13" s="103">
        <f>SUM(I13:J13)</f>
        <v>1294</v>
      </c>
      <c r="I13" s="103">
        <v>1294</v>
      </c>
      <c r="J13" s="103">
        <v>0</v>
      </c>
      <c r="K13" s="103">
        <f>SUM(L13:M13)</f>
        <v>34718</v>
      </c>
      <c r="L13" s="103">
        <v>20631</v>
      </c>
      <c r="M13" s="103">
        <v>14087</v>
      </c>
      <c r="N13" s="103">
        <f>SUM(O13,+V13,+AC13)</f>
        <v>36012</v>
      </c>
      <c r="O13" s="103">
        <f>SUM(P13:U13)</f>
        <v>21925</v>
      </c>
      <c r="P13" s="103">
        <v>21925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14087</v>
      </c>
      <c r="W13" s="103">
        <v>14087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190</v>
      </c>
      <c r="AG13" s="103">
        <v>190</v>
      </c>
      <c r="AH13" s="103">
        <v>0</v>
      </c>
      <c r="AI13" s="103">
        <v>0</v>
      </c>
      <c r="AJ13" s="103">
        <f>SUM(AK13:AS13)</f>
        <v>1166</v>
      </c>
      <c r="AK13" s="103">
        <v>0</v>
      </c>
      <c r="AL13" s="103">
        <v>976</v>
      </c>
      <c r="AM13" s="103">
        <v>190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9</v>
      </c>
      <c r="AU13" s="103">
        <v>0</v>
      </c>
      <c r="AV13" s="103">
        <v>0</v>
      </c>
      <c r="AW13" s="103">
        <v>9</v>
      </c>
      <c r="AX13" s="103">
        <v>0</v>
      </c>
      <c r="AY13" s="103">
        <v>0</v>
      </c>
      <c r="AZ13" s="103">
        <f>SUM(BA13:BC13)</f>
        <v>215</v>
      </c>
      <c r="BA13" s="103">
        <v>215</v>
      </c>
      <c r="BB13" s="103">
        <v>0</v>
      </c>
      <c r="BC13" s="103">
        <v>0</v>
      </c>
    </row>
    <row r="14" spans="1:55" s="105" customFormat="1" ht="13.5" customHeight="1">
      <c r="A14" s="115" t="s">
        <v>12</v>
      </c>
      <c r="B14" s="113" t="s">
        <v>273</v>
      </c>
      <c r="C14" s="101" t="s">
        <v>274</v>
      </c>
      <c r="D14" s="103">
        <f>SUM(E14,+H14,+K14)</f>
        <v>23648</v>
      </c>
      <c r="E14" s="103">
        <f>SUM(F14:G14)</f>
        <v>0</v>
      </c>
      <c r="F14" s="103">
        <v>0</v>
      </c>
      <c r="G14" s="103">
        <v>0</v>
      </c>
      <c r="H14" s="103">
        <f>SUM(I14:J14)</f>
        <v>1055</v>
      </c>
      <c r="I14" s="103">
        <v>1055</v>
      </c>
      <c r="J14" s="103">
        <v>0</v>
      </c>
      <c r="K14" s="103">
        <f>SUM(L14:M14)</f>
        <v>22593</v>
      </c>
      <c r="L14" s="103">
        <v>16873</v>
      </c>
      <c r="M14" s="103">
        <v>5720</v>
      </c>
      <c r="N14" s="103">
        <f>SUM(O14,+V14,+AC14)</f>
        <v>23648</v>
      </c>
      <c r="O14" s="103">
        <f>SUM(P14:U14)</f>
        <v>17928</v>
      </c>
      <c r="P14" s="103">
        <v>17928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5720</v>
      </c>
      <c r="W14" s="103">
        <v>5720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107</v>
      </c>
      <c r="AG14" s="103">
        <v>107</v>
      </c>
      <c r="AH14" s="103">
        <v>0</v>
      </c>
      <c r="AI14" s="103">
        <v>0</v>
      </c>
      <c r="AJ14" s="103">
        <f>SUM(AK14:AS14)</f>
        <v>621</v>
      </c>
      <c r="AK14" s="103">
        <v>0</v>
      </c>
      <c r="AL14" s="103">
        <v>514</v>
      </c>
      <c r="AM14" s="103">
        <v>107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4</v>
      </c>
      <c r="AU14" s="103">
        <v>0</v>
      </c>
      <c r="AV14" s="103">
        <v>0</v>
      </c>
      <c r="AW14" s="103">
        <v>4</v>
      </c>
      <c r="AX14" s="103">
        <v>0</v>
      </c>
      <c r="AY14" s="103">
        <v>0</v>
      </c>
      <c r="AZ14" s="103">
        <f>SUM(BA14:BC14)</f>
        <v>138</v>
      </c>
      <c r="BA14" s="103">
        <v>138</v>
      </c>
      <c r="BB14" s="103">
        <v>0</v>
      </c>
      <c r="BC14" s="103">
        <v>0</v>
      </c>
    </row>
    <row r="15" spans="1:55" s="105" customFormat="1" ht="13.5" customHeight="1">
      <c r="A15" s="115" t="s">
        <v>12</v>
      </c>
      <c r="B15" s="113" t="s">
        <v>276</v>
      </c>
      <c r="C15" s="101" t="s">
        <v>277</v>
      </c>
      <c r="D15" s="103">
        <f>SUM(E15,+H15,+K15)</f>
        <v>43893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43893</v>
      </c>
      <c r="L15" s="103">
        <v>32837</v>
      </c>
      <c r="M15" s="103">
        <v>11056</v>
      </c>
      <c r="N15" s="103">
        <f>SUM(O15,+V15,+AC15)</f>
        <v>43893</v>
      </c>
      <c r="O15" s="103">
        <f>SUM(P15:U15)</f>
        <v>32837</v>
      </c>
      <c r="P15" s="103">
        <v>32837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11056</v>
      </c>
      <c r="W15" s="103">
        <v>11056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69</v>
      </c>
      <c r="AG15" s="103">
        <v>69</v>
      </c>
      <c r="AH15" s="103">
        <v>0</v>
      </c>
      <c r="AI15" s="103">
        <v>0</v>
      </c>
      <c r="AJ15" s="103">
        <f>SUM(AK15:AS15)</f>
        <v>222</v>
      </c>
      <c r="AK15" s="103">
        <v>0</v>
      </c>
      <c r="AL15" s="103">
        <v>153</v>
      </c>
      <c r="AM15" s="103">
        <v>69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153</v>
      </c>
      <c r="BA15" s="103">
        <v>153</v>
      </c>
      <c r="BB15" s="103">
        <v>0</v>
      </c>
      <c r="BC15" s="103">
        <v>0</v>
      </c>
    </row>
    <row r="16" spans="1:55" s="105" customFormat="1" ht="13.5" customHeight="1">
      <c r="A16" s="115" t="s">
        <v>12</v>
      </c>
      <c r="B16" s="113" t="s">
        <v>279</v>
      </c>
      <c r="C16" s="101" t="s">
        <v>280</v>
      </c>
      <c r="D16" s="103">
        <f>SUM(E16,+H16,+K16)</f>
        <v>26632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26632</v>
      </c>
      <c r="L16" s="103">
        <v>19609</v>
      </c>
      <c r="M16" s="103">
        <v>7023</v>
      </c>
      <c r="N16" s="103">
        <f>SUM(O16,+V16,+AC16)</f>
        <v>27110</v>
      </c>
      <c r="O16" s="103">
        <f>SUM(P16:U16)</f>
        <v>19609</v>
      </c>
      <c r="P16" s="103">
        <v>19609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7023</v>
      </c>
      <c r="W16" s="103">
        <v>7023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478</v>
      </c>
      <c r="AD16" s="103">
        <v>352</v>
      </c>
      <c r="AE16" s="103">
        <v>126</v>
      </c>
      <c r="AF16" s="103">
        <f>SUM(AG16:AI16)</f>
        <v>21</v>
      </c>
      <c r="AG16" s="103">
        <v>21</v>
      </c>
      <c r="AH16" s="103">
        <v>0</v>
      </c>
      <c r="AI16" s="103">
        <v>0</v>
      </c>
      <c r="AJ16" s="103">
        <f>SUM(AK16:AS16)</f>
        <v>21</v>
      </c>
      <c r="AK16" s="103">
        <v>0</v>
      </c>
      <c r="AL16" s="103">
        <v>0</v>
      </c>
      <c r="AM16" s="103">
        <v>21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12</v>
      </c>
      <c r="B17" s="113" t="s">
        <v>282</v>
      </c>
      <c r="C17" s="101" t="s">
        <v>283</v>
      </c>
      <c r="D17" s="103">
        <f>SUM(E17,+H17,+K17)</f>
        <v>39983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39983</v>
      </c>
      <c r="L17" s="103">
        <v>19051</v>
      </c>
      <c r="M17" s="103">
        <v>20932</v>
      </c>
      <c r="N17" s="103">
        <f>SUM(O17,+V17,+AC17)</f>
        <v>39983</v>
      </c>
      <c r="O17" s="103">
        <f>SUM(P17:U17)</f>
        <v>19051</v>
      </c>
      <c r="P17" s="103">
        <v>19051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20932</v>
      </c>
      <c r="W17" s="103">
        <v>20932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487</v>
      </c>
      <c r="AG17" s="103">
        <v>487</v>
      </c>
      <c r="AH17" s="103">
        <v>0</v>
      </c>
      <c r="AI17" s="103">
        <v>0</v>
      </c>
      <c r="AJ17" s="103">
        <f>SUM(AK17:AS17)</f>
        <v>487</v>
      </c>
      <c r="AK17" s="103">
        <v>0</v>
      </c>
      <c r="AL17" s="103">
        <v>0</v>
      </c>
      <c r="AM17" s="103">
        <v>487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12</v>
      </c>
      <c r="B18" s="113" t="s">
        <v>285</v>
      </c>
      <c r="C18" s="101" t="s">
        <v>286</v>
      </c>
      <c r="D18" s="103">
        <f>SUM(E18,+H18,+K18)</f>
        <v>28300</v>
      </c>
      <c r="E18" s="103">
        <f>SUM(F18:G18)</f>
        <v>0</v>
      </c>
      <c r="F18" s="103">
        <v>0</v>
      </c>
      <c r="G18" s="103">
        <v>0</v>
      </c>
      <c r="H18" s="103">
        <f>SUM(I18:J18)</f>
        <v>165</v>
      </c>
      <c r="I18" s="103">
        <v>165</v>
      </c>
      <c r="J18" s="103">
        <v>0</v>
      </c>
      <c r="K18" s="103">
        <f>SUM(L18:M18)</f>
        <v>28135</v>
      </c>
      <c r="L18" s="103">
        <v>9832</v>
      </c>
      <c r="M18" s="103">
        <v>18303</v>
      </c>
      <c r="N18" s="103">
        <f>SUM(O18,+V18,+AC18)</f>
        <v>28300</v>
      </c>
      <c r="O18" s="103">
        <f>SUM(P18:U18)</f>
        <v>9997</v>
      </c>
      <c r="P18" s="103">
        <v>9997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18303</v>
      </c>
      <c r="W18" s="103">
        <v>18303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16</v>
      </c>
      <c r="AG18" s="103">
        <v>16</v>
      </c>
      <c r="AH18" s="103">
        <v>0</v>
      </c>
      <c r="AI18" s="103">
        <v>0</v>
      </c>
      <c r="AJ18" s="103">
        <f>SUM(AK18:AS18)</f>
        <v>17</v>
      </c>
      <c r="AK18" s="103">
        <v>0</v>
      </c>
      <c r="AL18" s="103">
        <v>1</v>
      </c>
      <c r="AM18" s="103">
        <v>0</v>
      </c>
      <c r="AN18" s="103">
        <v>0</v>
      </c>
      <c r="AO18" s="103">
        <v>0</v>
      </c>
      <c r="AP18" s="103">
        <v>0</v>
      </c>
      <c r="AQ18" s="103">
        <v>12</v>
      </c>
      <c r="AR18" s="103">
        <v>4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482</v>
      </c>
      <c r="BA18" s="103">
        <v>482</v>
      </c>
      <c r="BB18" s="103">
        <v>0</v>
      </c>
      <c r="BC18" s="103">
        <v>0</v>
      </c>
    </row>
    <row r="19" spans="1:55" s="105" customFormat="1" ht="13.5" customHeight="1">
      <c r="A19" s="115" t="s">
        <v>12</v>
      </c>
      <c r="B19" s="113" t="s">
        <v>288</v>
      </c>
      <c r="C19" s="101" t="s">
        <v>289</v>
      </c>
      <c r="D19" s="103">
        <f>SUM(E19,+H19,+K19)</f>
        <v>37316</v>
      </c>
      <c r="E19" s="103">
        <f>SUM(F19:G19)</f>
        <v>8603</v>
      </c>
      <c r="F19" s="103">
        <v>6286</v>
      </c>
      <c r="G19" s="103">
        <v>2317</v>
      </c>
      <c r="H19" s="103">
        <f>SUM(I19:J19)</f>
        <v>0</v>
      </c>
      <c r="I19" s="103">
        <v>0</v>
      </c>
      <c r="J19" s="103">
        <v>0</v>
      </c>
      <c r="K19" s="103">
        <f>SUM(L19:M19)</f>
        <v>28713</v>
      </c>
      <c r="L19" s="103">
        <v>18568</v>
      </c>
      <c r="M19" s="103">
        <v>10145</v>
      </c>
      <c r="N19" s="103">
        <f>SUM(O19,+V19,+AC19)</f>
        <v>37316</v>
      </c>
      <c r="O19" s="103">
        <f>SUM(P19:U19)</f>
        <v>24854</v>
      </c>
      <c r="P19" s="103">
        <v>24854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12462</v>
      </c>
      <c r="W19" s="103">
        <v>12462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446</v>
      </c>
      <c r="AG19" s="103">
        <v>446</v>
      </c>
      <c r="AH19" s="103">
        <v>0</v>
      </c>
      <c r="AI19" s="103">
        <v>0</v>
      </c>
      <c r="AJ19" s="103">
        <f>SUM(AK19:AS19)</f>
        <v>446</v>
      </c>
      <c r="AK19" s="103">
        <v>0</v>
      </c>
      <c r="AL19" s="103">
        <v>0</v>
      </c>
      <c r="AM19" s="103">
        <v>18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428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196</v>
      </c>
      <c r="BA19" s="103">
        <v>196</v>
      </c>
      <c r="BB19" s="103">
        <v>0</v>
      </c>
      <c r="BC19" s="103">
        <v>0</v>
      </c>
    </row>
    <row r="20" spans="1:55" s="105" customFormat="1" ht="13.5" customHeight="1">
      <c r="A20" s="115" t="s">
        <v>12</v>
      </c>
      <c r="B20" s="113" t="s">
        <v>291</v>
      </c>
      <c r="C20" s="101" t="s">
        <v>292</v>
      </c>
      <c r="D20" s="103">
        <f>SUM(E20,+H20,+K20)</f>
        <v>40809</v>
      </c>
      <c r="E20" s="103">
        <f>SUM(F20:G20)</f>
        <v>24975</v>
      </c>
      <c r="F20" s="103">
        <v>21300</v>
      </c>
      <c r="G20" s="103">
        <v>3675</v>
      </c>
      <c r="H20" s="103">
        <f>SUM(I20:J20)</f>
        <v>0</v>
      </c>
      <c r="I20" s="103">
        <v>0</v>
      </c>
      <c r="J20" s="103">
        <v>0</v>
      </c>
      <c r="K20" s="103">
        <f>SUM(L20:M20)</f>
        <v>15834</v>
      </c>
      <c r="L20" s="103">
        <v>7018</v>
      </c>
      <c r="M20" s="103">
        <v>8816</v>
      </c>
      <c r="N20" s="103">
        <f>SUM(O20,+V20,+AC20)</f>
        <v>40809</v>
      </c>
      <c r="O20" s="103">
        <f>SUM(P20:U20)</f>
        <v>28318</v>
      </c>
      <c r="P20" s="103">
        <v>28318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12491</v>
      </c>
      <c r="W20" s="103">
        <v>12491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841</v>
      </c>
      <c r="AG20" s="103">
        <v>841</v>
      </c>
      <c r="AH20" s="103">
        <v>0</v>
      </c>
      <c r="AI20" s="103">
        <v>0</v>
      </c>
      <c r="AJ20" s="103">
        <f>SUM(AK20:AS20)</f>
        <v>841</v>
      </c>
      <c r="AK20" s="103">
        <v>0</v>
      </c>
      <c r="AL20" s="103">
        <v>0</v>
      </c>
      <c r="AM20" s="103">
        <v>559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282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12</v>
      </c>
      <c r="B21" s="113" t="s">
        <v>294</v>
      </c>
      <c r="C21" s="101" t="s">
        <v>295</v>
      </c>
      <c r="D21" s="103">
        <f>SUM(E21,+H21,+K21)</f>
        <v>879</v>
      </c>
      <c r="E21" s="103">
        <f>SUM(F21:G21)</f>
        <v>0</v>
      </c>
      <c r="F21" s="103">
        <v>0</v>
      </c>
      <c r="G21" s="103">
        <v>0</v>
      </c>
      <c r="H21" s="103">
        <f>SUM(I21:J21)</f>
        <v>879</v>
      </c>
      <c r="I21" s="103">
        <v>780</v>
      </c>
      <c r="J21" s="103">
        <v>99</v>
      </c>
      <c r="K21" s="103">
        <f>SUM(L21:M21)</f>
        <v>0</v>
      </c>
      <c r="L21" s="103">
        <v>0</v>
      </c>
      <c r="M21" s="103">
        <v>0</v>
      </c>
      <c r="N21" s="103">
        <f>SUM(O21,+V21,+AC21)</f>
        <v>882</v>
      </c>
      <c r="O21" s="103">
        <f>SUM(P21:U21)</f>
        <v>780</v>
      </c>
      <c r="P21" s="103">
        <v>0</v>
      </c>
      <c r="Q21" s="103">
        <v>0</v>
      </c>
      <c r="R21" s="103">
        <v>0</v>
      </c>
      <c r="S21" s="103">
        <v>780</v>
      </c>
      <c r="T21" s="103">
        <v>0</v>
      </c>
      <c r="U21" s="103">
        <v>0</v>
      </c>
      <c r="V21" s="103">
        <f>SUM(W21:AB21)</f>
        <v>99</v>
      </c>
      <c r="W21" s="103">
        <v>0</v>
      </c>
      <c r="X21" s="103">
        <v>0</v>
      </c>
      <c r="Y21" s="103">
        <v>0</v>
      </c>
      <c r="Z21" s="103">
        <v>99</v>
      </c>
      <c r="AA21" s="103">
        <v>0</v>
      </c>
      <c r="AB21" s="103">
        <v>0</v>
      </c>
      <c r="AC21" s="103">
        <f>SUM(AD21:AE21)</f>
        <v>3</v>
      </c>
      <c r="AD21" s="103">
        <v>3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12</v>
      </c>
      <c r="B22" s="113" t="s">
        <v>297</v>
      </c>
      <c r="C22" s="101" t="s">
        <v>298</v>
      </c>
      <c r="D22" s="103">
        <f>SUM(E22,+H22,+K22)</f>
        <v>2723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2723</v>
      </c>
      <c r="L22" s="103">
        <v>1593</v>
      </c>
      <c r="M22" s="103">
        <v>1130</v>
      </c>
      <c r="N22" s="103">
        <f>SUM(O22,+V22,+AC22)</f>
        <v>2725</v>
      </c>
      <c r="O22" s="103">
        <f>SUM(P22:U22)</f>
        <v>1593</v>
      </c>
      <c r="P22" s="103">
        <v>0</v>
      </c>
      <c r="Q22" s="103">
        <v>0</v>
      </c>
      <c r="R22" s="103">
        <v>0</v>
      </c>
      <c r="S22" s="103">
        <v>1593</v>
      </c>
      <c r="T22" s="103">
        <v>0</v>
      </c>
      <c r="U22" s="103">
        <v>0</v>
      </c>
      <c r="V22" s="103">
        <f>SUM(W22:AB22)</f>
        <v>1130</v>
      </c>
      <c r="W22" s="103">
        <v>0</v>
      </c>
      <c r="X22" s="103">
        <v>0</v>
      </c>
      <c r="Y22" s="103">
        <v>0</v>
      </c>
      <c r="Z22" s="103">
        <v>1130</v>
      </c>
      <c r="AA22" s="103">
        <v>0</v>
      </c>
      <c r="AB22" s="103">
        <v>0</v>
      </c>
      <c r="AC22" s="103">
        <f>SUM(AD22:AE22)</f>
        <v>2</v>
      </c>
      <c r="AD22" s="103">
        <v>2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12</v>
      </c>
      <c r="B23" s="113" t="s">
        <v>300</v>
      </c>
      <c r="C23" s="101" t="s">
        <v>301</v>
      </c>
      <c r="D23" s="103">
        <f>SUM(E23,+H23,+K23)</f>
        <v>5290</v>
      </c>
      <c r="E23" s="103">
        <f>SUM(F23:G23)</f>
        <v>5290</v>
      </c>
      <c r="F23" s="103">
        <v>2752</v>
      </c>
      <c r="G23" s="103">
        <v>2538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5290</v>
      </c>
      <c r="O23" s="103">
        <f>SUM(P23:U23)</f>
        <v>2752</v>
      </c>
      <c r="P23" s="103">
        <v>2752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2538</v>
      </c>
      <c r="W23" s="103">
        <v>2538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</v>
      </c>
      <c r="AG23" s="103">
        <v>2</v>
      </c>
      <c r="AH23" s="103">
        <v>0</v>
      </c>
      <c r="AI23" s="103">
        <v>0</v>
      </c>
      <c r="AJ23" s="103">
        <f>SUM(AK23:AS23)</f>
        <v>29</v>
      </c>
      <c r="AK23" s="103">
        <v>0</v>
      </c>
      <c r="AL23" s="103">
        <v>27</v>
      </c>
      <c r="AM23" s="103">
        <v>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27</v>
      </c>
      <c r="BA23" s="103">
        <v>27</v>
      </c>
      <c r="BB23" s="103">
        <v>0</v>
      </c>
      <c r="BC23" s="103">
        <v>0</v>
      </c>
    </row>
    <row r="24" spans="1:55" s="105" customFormat="1" ht="13.5" customHeight="1">
      <c r="A24" s="115" t="s">
        <v>12</v>
      </c>
      <c r="B24" s="113" t="s">
        <v>303</v>
      </c>
      <c r="C24" s="101" t="s">
        <v>304</v>
      </c>
      <c r="D24" s="103">
        <f>SUM(E24,+H24,+K24)</f>
        <v>5393</v>
      </c>
      <c r="E24" s="103">
        <f>SUM(F24:G24)</f>
        <v>5393</v>
      </c>
      <c r="F24" s="103">
        <v>2822</v>
      </c>
      <c r="G24" s="103">
        <v>2571</v>
      </c>
      <c r="H24" s="103">
        <f>SUM(I24:J24)</f>
        <v>0</v>
      </c>
      <c r="I24" s="103">
        <v>0</v>
      </c>
      <c r="J24" s="103">
        <v>0</v>
      </c>
      <c r="K24" s="103">
        <f>SUM(L24:M24)</f>
        <v>0</v>
      </c>
      <c r="L24" s="103">
        <v>0</v>
      </c>
      <c r="M24" s="103">
        <v>0</v>
      </c>
      <c r="N24" s="103">
        <f>SUM(O24,+V24,+AC24)</f>
        <v>5393</v>
      </c>
      <c r="O24" s="103">
        <f>SUM(P24:U24)</f>
        <v>2822</v>
      </c>
      <c r="P24" s="103">
        <v>2822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2571</v>
      </c>
      <c r="W24" s="103">
        <v>2571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3</v>
      </c>
      <c r="AG24" s="103">
        <v>3</v>
      </c>
      <c r="AH24" s="103">
        <v>0</v>
      </c>
      <c r="AI24" s="103">
        <v>0</v>
      </c>
      <c r="AJ24" s="103">
        <f>SUM(AK24:AS24)</f>
        <v>31</v>
      </c>
      <c r="AK24" s="103">
        <v>0</v>
      </c>
      <c r="AL24" s="103">
        <v>28</v>
      </c>
      <c r="AM24" s="103">
        <v>3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28</v>
      </c>
      <c r="BA24" s="103">
        <v>28</v>
      </c>
      <c r="BB24" s="103">
        <v>0</v>
      </c>
      <c r="BC24" s="103">
        <v>0</v>
      </c>
    </row>
    <row r="25" spans="1:55" s="105" customFormat="1" ht="13.5" customHeight="1">
      <c r="A25" s="115" t="s">
        <v>12</v>
      </c>
      <c r="B25" s="113" t="s">
        <v>306</v>
      </c>
      <c r="C25" s="101" t="s">
        <v>307</v>
      </c>
      <c r="D25" s="103">
        <f>SUM(E25,+H25,+K25)</f>
        <v>9551</v>
      </c>
      <c r="E25" s="103">
        <f>SUM(F25:G25)</f>
        <v>9551</v>
      </c>
      <c r="F25" s="103">
        <v>5671</v>
      </c>
      <c r="G25" s="103">
        <v>3880</v>
      </c>
      <c r="H25" s="103">
        <f>SUM(I25:J25)</f>
        <v>0</v>
      </c>
      <c r="I25" s="103">
        <v>0</v>
      </c>
      <c r="J25" s="103">
        <v>0</v>
      </c>
      <c r="K25" s="103">
        <f>SUM(L25:M25)</f>
        <v>0</v>
      </c>
      <c r="L25" s="103">
        <v>0</v>
      </c>
      <c r="M25" s="103">
        <v>0</v>
      </c>
      <c r="N25" s="103">
        <f>SUM(O25,+V25,+AC25)</f>
        <v>9551</v>
      </c>
      <c r="O25" s="103">
        <f>SUM(P25:U25)</f>
        <v>5671</v>
      </c>
      <c r="P25" s="103">
        <v>5671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3880</v>
      </c>
      <c r="W25" s="103">
        <v>3880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12</v>
      </c>
      <c r="B26" s="113" t="s">
        <v>309</v>
      </c>
      <c r="C26" s="101" t="s">
        <v>310</v>
      </c>
      <c r="D26" s="103">
        <f>SUM(E26,+H26,+K26)</f>
        <v>3170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3170</v>
      </c>
      <c r="L26" s="103">
        <v>825</v>
      </c>
      <c r="M26" s="103">
        <v>2345</v>
      </c>
      <c r="N26" s="103">
        <f>SUM(O26,+V26,+AC26)</f>
        <v>3178</v>
      </c>
      <c r="O26" s="103">
        <f>SUM(P26:U26)</f>
        <v>825</v>
      </c>
      <c r="P26" s="103">
        <v>825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2345</v>
      </c>
      <c r="W26" s="103">
        <v>2345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8</v>
      </c>
      <c r="AD26" s="103">
        <v>8</v>
      </c>
      <c r="AE26" s="103">
        <v>0</v>
      </c>
      <c r="AF26" s="103">
        <f>SUM(AG26:AI26)</f>
        <v>5</v>
      </c>
      <c r="AG26" s="103">
        <v>5</v>
      </c>
      <c r="AH26" s="103">
        <v>0</v>
      </c>
      <c r="AI26" s="103">
        <v>0</v>
      </c>
      <c r="AJ26" s="103">
        <f>SUM(AK26:AS26)</f>
        <v>5</v>
      </c>
      <c r="AK26" s="103">
        <v>0</v>
      </c>
      <c r="AL26" s="103">
        <v>0</v>
      </c>
      <c r="AM26" s="103">
        <v>5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12</v>
      </c>
      <c r="B27" s="113" t="s">
        <v>312</v>
      </c>
      <c r="C27" s="101" t="s">
        <v>313</v>
      </c>
      <c r="D27" s="103">
        <f>SUM(E27,+H27,+K27)</f>
        <v>3854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3854</v>
      </c>
      <c r="L27" s="103">
        <v>2447</v>
      </c>
      <c r="M27" s="103">
        <v>1407</v>
      </c>
      <c r="N27" s="103">
        <f>SUM(O27,+V27,+AC27)</f>
        <v>3854</v>
      </c>
      <c r="O27" s="103">
        <f>SUM(P27:U27)</f>
        <v>2447</v>
      </c>
      <c r="P27" s="103">
        <v>2447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1407</v>
      </c>
      <c r="W27" s="103">
        <v>1407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379</v>
      </c>
      <c r="AG27" s="103">
        <v>379</v>
      </c>
      <c r="AH27" s="103">
        <v>0</v>
      </c>
      <c r="AI27" s="103">
        <v>0</v>
      </c>
      <c r="AJ27" s="103">
        <f>SUM(AK27:AS27)</f>
        <v>379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379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12</v>
      </c>
      <c r="B28" s="113" t="s">
        <v>315</v>
      </c>
      <c r="C28" s="101" t="s">
        <v>316</v>
      </c>
      <c r="D28" s="103">
        <f>SUM(E28,+H28,+K28)</f>
        <v>22576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22576</v>
      </c>
      <c r="L28" s="103">
        <v>18688</v>
      </c>
      <c r="M28" s="103">
        <v>3888</v>
      </c>
      <c r="N28" s="103">
        <f>SUM(O28,+V28,+AC28)</f>
        <v>23094</v>
      </c>
      <c r="O28" s="103">
        <f>SUM(P28:U28)</f>
        <v>18688</v>
      </c>
      <c r="P28" s="103">
        <v>18688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3888</v>
      </c>
      <c r="W28" s="103">
        <v>3888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518</v>
      </c>
      <c r="AD28" s="103">
        <v>518</v>
      </c>
      <c r="AE28" s="103">
        <v>0</v>
      </c>
      <c r="AF28" s="103">
        <f>SUM(AG28:AI28)</f>
        <v>150</v>
      </c>
      <c r="AG28" s="103">
        <v>150</v>
      </c>
      <c r="AH28" s="103">
        <v>0</v>
      </c>
      <c r="AI28" s="103">
        <v>0</v>
      </c>
      <c r="AJ28" s="103">
        <f>SUM(AK28:AS28)</f>
        <v>150</v>
      </c>
      <c r="AK28" s="103">
        <v>0</v>
      </c>
      <c r="AL28" s="103">
        <v>0</v>
      </c>
      <c r="AM28" s="103">
        <v>149</v>
      </c>
      <c r="AN28" s="103">
        <v>0</v>
      </c>
      <c r="AO28" s="103">
        <v>0</v>
      </c>
      <c r="AP28" s="103">
        <v>0</v>
      </c>
      <c r="AQ28" s="103">
        <v>0</v>
      </c>
      <c r="AR28" s="103">
        <v>1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155</v>
      </c>
      <c r="BA28" s="103">
        <v>155</v>
      </c>
      <c r="BB28" s="103">
        <v>0</v>
      </c>
      <c r="BC28" s="103">
        <v>0</v>
      </c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8">
    <sortCondition ref="A8:A28"/>
    <sortCondition ref="B8:B28"/>
    <sortCondition ref="C8:C28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27" man="1"/>
    <brk id="31" min="1" max="27" man="1"/>
    <brk id="45" min="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42000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42201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42207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42208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42209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42210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42211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42212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42213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42214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42307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42308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42321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42322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42323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42383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42391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42411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entrystaff03</cp:lastModifiedBy>
  <cp:lastPrinted>2016-10-24T05:42:31Z</cp:lastPrinted>
  <dcterms:created xsi:type="dcterms:W3CDTF">2008-01-06T09:25:24Z</dcterms:created>
  <dcterms:modified xsi:type="dcterms:W3CDTF">2019-02-26T02:27:02Z</dcterms:modified>
</cp:coreProperties>
</file>