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1佐賀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J18" i="1"/>
  <c r="J22" i="1"/>
  <c r="J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F10" i="1"/>
  <c r="F14" i="1"/>
  <c r="F18" i="1"/>
  <c r="F22" i="1"/>
  <c r="F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8" i="1"/>
  <c r="D9" i="1"/>
  <c r="Q9" i="1" s="1"/>
  <c r="D10" i="1"/>
  <c r="D11" i="1"/>
  <c r="Q11" i="1" s="1"/>
  <c r="D12" i="1"/>
  <c r="D13" i="1"/>
  <c r="Q13" i="1" s="1"/>
  <c r="D14" i="1"/>
  <c r="D15" i="1"/>
  <c r="Q15" i="1" s="1"/>
  <c r="D16" i="1"/>
  <c r="D17" i="1"/>
  <c r="Q17" i="1" s="1"/>
  <c r="D18" i="1"/>
  <c r="D19" i="1"/>
  <c r="Q19" i="1" s="1"/>
  <c r="D20" i="1"/>
  <c r="D21" i="1"/>
  <c r="Q21" i="1" s="1"/>
  <c r="D22" i="1"/>
  <c r="D23" i="1"/>
  <c r="Q23" i="1" s="1"/>
  <c r="D24" i="1"/>
  <c r="D25" i="1"/>
  <c r="Q25" i="1" s="1"/>
  <c r="D26" i="1"/>
  <c r="D27" i="1"/>
  <c r="Q27" i="1" s="1"/>
  <c r="Q26" i="1" l="1"/>
  <c r="N26" i="1"/>
  <c r="L26" i="1"/>
  <c r="Q24" i="1"/>
  <c r="N24" i="1"/>
  <c r="L24" i="1"/>
  <c r="Q22" i="1"/>
  <c r="N22" i="1"/>
  <c r="L22" i="1"/>
  <c r="Q20" i="1"/>
  <c r="N20" i="1"/>
  <c r="L20" i="1"/>
  <c r="Q18" i="1"/>
  <c r="N18" i="1"/>
  <c r="L18" i="1"/>
  <c r="Q16" i="1"/>
  <c r="N16" i="1"/>
  <c r="L16" i="1"/>
  <c r="J16" i="1"/>
  <c r="Q14" i="1"/>
  <c r="N14" i="1"/>
  <c r="L14" i="1"/>
  <c r="J14" i="1"/>
  <c r="Q12" i="1"/>
  <c r="N12" i="1"/>
  <c r="L12" i="1"/>
  <c r="J12" i="1"/>
  <c r="Q10" i="1"/>
  <c r="N10" i="1"/>
  <c r="L10" i="1"/>
  <c r="J10" i="1"/>
  <c r="Q8" i="1"/>
  <c r="N8" i="1"/>
  <c r="L8" i="1"/>
  <c r="J8" i="1"/>
  <c r="F24" i="1"/>
  <c r="F20" i="1"/>
  <c r="F16" i="1"/>
  <c r="F12" i="1"/>
  <c r="F8" i="1"/>
  <c r="J24" i="1"/>
  <c r="J20" i="1"/>
  <c r="F27" i="1"/>
  <c r="F25" i="1"/>
  <c r="F23" i="1"/>
  <c r="F21" i="1"/>
  <c r="F19" i="1"/>
  <c r="F17" i="1"/>
  <c r="F15" i="1"/>
  <c r="F13" i="1"/>
  <c r="F11" i="1"/>
  <c r="F9" i="1"/>
  <c r="J27" i="1"/>
  <c r="J25" i="1"/>
  <c r="J23" i="1"/>
  <c r="J21" i="1"/>
  <c r="J19" i="1"/>
  <c r="J17" i="1"/>
  <c r="J15" i="1"/>
  <c r="J13" i="1"/>
  <c r="J11" i="1"/>
  <c r="J9" i="1"/>
  <c r="L27" i="1"/>
  <c r="L25" i="1"/>
  <c r="L23" i="1"/>
  <c r="L21" i="1"/>
  <c r="L19" i="1"/>
  <c r="L17" i="1"/>
  <c r="L15" i="1"/>
  <c r="L13" i="1"/>
  <c r="L11" i="1"/>
  <c r="L9" i="1"/>
  <c r="N27" i="1"/>
  <c r="N25" i="1"/>
  <c r="N23" i="1"/>
  <c r="N21" i="1"/>
  <c r="N19" i="1"/>
  <c r="N17" i="1"/>
  <c r="N15" i="1"/>
  <c r="N13" i="1"/>
  <c r="N11" i="1"/>
  <c r="N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<sst xmlns="http://schemas.openxmlformats.org/spreadsheetml/2006/main" count="664" uniqueCount="315">
  <si>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</si>
  <si>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</si>
  <si>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</si>
  <si>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</si>
  <si>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</si>
  <si>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</si>
  <si>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</si>
  <si>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</si>
  <si>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</si>
  <si>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</si>
  <si>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</si>
  <si>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</si>
  <si>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</si>
  <si>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</si>
  <si>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</si>
  <si>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</si>
  <si>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</si>
  <si>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</si>
  <si>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</si>
  <si>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</si>
  <si>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</si>
  <si>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</si>
  <si>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</si>
  <si>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</si>
  <si>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</si>
  <si>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</si>
  <si>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</si>
  <si>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</si>
  <si>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</si>
  <si>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</si>
  <si>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</si>
  <si>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</si>
  <si>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</si>
  <si>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</si>
  <si>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</si>
  <si>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</si>
  <si>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</si>
  <si>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</si>
  <si>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</si>
  <si>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</si>
  <si>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</si>
  <si>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</si>
  <si>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</si>
  <si>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</si>
  <si>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</si>
  <si>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</si>
  <si>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</si>
  <si>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</si>
  <si>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</si>
  <si>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</si>
  <si>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</si>
  <si>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</si>
  <si>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</si>
  <si>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</si>
  <si>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</si>
  <si>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</si>
  <si>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</si>
  <si>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</si>
  <si>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</si>
  <si>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</si>
  <si>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</si>
  <si>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</si>
  <si>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</si>
  <si>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</si>
  <si>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</si>
  <si>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</si>
  <si>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</si>
  <si>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</si>
  <si>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</si>
  <si>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</si>
  <si>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</si>
  <si>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</si>
  <si>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</si>
  <si>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</si>
  <si>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</si>
  <si>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</si>
  <si>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</si>
  <si>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</si>
  <si>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</si>
  <si>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</si>
  <si>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</si>
  <si>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</si>
  <si>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</si>
  <si>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</si>
  <si>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</si>
  <si>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</si>
  <si>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</si>
  <si>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</si>
  <si>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</si>
  <si>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</si>
  <si>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</si>
  <si>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</si>
  <si>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</si>
  <si>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</si>
  <si>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</si>
  <si>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</si>
  <si>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</si>
  <si>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</si>
  <si>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</si>
  <si>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</si>
  <si>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</si>
  <si>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</si>
  <si>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</si>
  <si>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</si>
  <si>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</si>
  <si>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</si>
  <si>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</si>
  <si>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</si>
  <si>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</si>
  <si>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</si>
  <si>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</si>
  <si>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</si>
  <si>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</si>
  <si>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</si>
  <si>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</si>
  <si>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</si>
  <si>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</si>
  <si>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</si>
  <si>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</si>
  <si>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</si>
  <si>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</si>
  <si>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</si>
  <si>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</si>
  <si>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</si>
  <si>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</si>
  <si>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</si>
  <si>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</si>
  <si>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</si>
  <si>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</si>
  <si>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</si>
  <si>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</si>
  <si>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</si>
  <si>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</si>
  <si>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</si>
  <si>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</si>
  <si>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</si>
  <si>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</si>
  <si>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</si>
  <si>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</si>
  <si>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</si>
  <si>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</si>
  <si>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</si>
  <si>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</si>
  <si>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</si>
  <si>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</si>
  <si>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</si>
  <si>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</si>
  <si>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</si>
  <si>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</si>
  <si>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</si>
  <si>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</si>
  <si>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</si>
  <si>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</si>
  <si>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</si>
  <si>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</si>
  <si>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</si>
  <si>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</si>
  <si>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</si>
  <si>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</si>
  <si>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</si>
  <si>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</si>
  <si>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</si>
  <si>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</si>
  <si>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</si>
  <si>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</si>
  <si>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</si>
  <si>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</si>
  <si>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</si>
  <si>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</si>
  <si>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</si>
  <si>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</si>
  <si>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</si>
  <si>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</si>
  <si>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</si>
  <si>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</si>
  <si>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</si>
  <si>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</si>
  <si>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</si>
  <si>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</si>
  <si>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</si>
  <si>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</si>
  <si>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</si>
  <si>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</si>
  <si>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</si>
  <si>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</si>
  <si>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</si>
  <si>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</si>
  <si>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</si>
  <si>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</si>
  <si>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</si>
  <si>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</si>
  <si>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</si>
  <si>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</si>
  <si>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</si>
  <si>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</si>
  <si>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</si>
  <si>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</si>
  <si>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</si>
  <si>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</si>
  <si>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</si>
  <si>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</si>
  <si>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</si>
  <si>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</si>
  <si>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</si>
  <si>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</si>
  <si>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</si>
  <si>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</si>
  <si>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</si>
  <si>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</si>
  <si>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</si>
  <si>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</si>
  <si>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</si>
  <si>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</si>
  <si>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</si>
  <si>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</si>
  <si>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</si>
  <si>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</si>
  <si>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</si>
  <si>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</si>
  <si>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</si>
  <si>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</si>
  <si>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</si>
  <si>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</si>
  <si>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</si>
  <si>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</si>
  <si>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</si>
  <si>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</si>
  <si>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</si>
  <si>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</si>
  <si>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</si>
  <si>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</si>
  <si>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</si>
  <si>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</si>
  <si>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</si>
  <si>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</si>
  <si>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</si>
  <si>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</si>
  <si>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</si>
  <si>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</si>
  <si>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</si>
  <si>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</si>
  <si>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</si>
  <si>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</si>
  <si>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</si>
  <si>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</si>
  <si>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</si>
  <si>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</si>
  <si>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</si>
  <si>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</si>
  <si>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</si>
  <si>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</si>
  <si>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41000</t>
  </si>
  <si>
    <t>水洗化人口等（平成29年度実績）</t>
    <phoneticPr fontId="3"/>
  </si>
  <si>
    <t>し尿処理の状況（平成29年度実績）</t>
    <phoneticPr fontId="3"/>
  </si>
  <si>
    <t>41201</t>
  </si>
  <si>
    <t>佐賀市</t>
  </si>
  <si>
    <t>○</t>
  </si>
  <si>
    <t>411020</t>
    <phoneticPr fontId="3"/>
  </si>
  <si>
    <t>41202</t>
  </si>
  <si>
    <t>唐津市</t>
  </si>
  <si>
    <t>411021</t>
    <phoneticPr fontId="3"/>
  </si>
  <si>
    <t>41203</t>
  </si>
  <si>
    <t>鳥栖市</t>
  </si>
  <si>
    <t>411022</t>
    <phoneticPr fontId="3"/>
  </si>
  <si>
    <t>41204</t>
  </si>
  <si>
    <t>多久市</t>
  </si>
  <si>
    <t>411023</t>
    <phoneticPr fontId="3"/>
  </si>
  <si>
    <t>41205</t>
  </si>
  <si>
    <t>伊万里市</t>
  </si>
  <si>
    <t>411057</t>
    <phoneticPr fontId="3"/>
  </si>
  <si>
    <t>41206</t>
  </si>
  <si>
    <t>武雄市</t>
  </si>
  <si>
    <t>411058</t>
    <phoneticPr fontId="3"/>
  </si>
  <si>
    <t>41207</t>
  </si>
  <si>
    <t>鹿島市</t>
  </si>
  <si>
    <t>411059</t>
    <phoneticPr fontId="3"/>
  </si>
  <si>
    <t>41208</t>
  </si>
  <si>
    <t>小城市</t>
  </si>
  <si>
    <t>411108</t>
    <phoneticPr fontId="3"/>
  </si>
  <si>
    <t>41209</t>
  </si>
  <si>
    <t>嬉野市</t>
  </si>
  <si>
    <t>411094</t>
    <phoneticPr fontId="3"/>
  </si>
  <si>
    <t>41210</t>
  </si>
  <si>
    <t>神埼市</t>
  </si>
  <si>
    <t>411118</t>
    <phoneticPr fontId="3"/>
  </si>
  <si>
    <t>41327</t>
  </si>
  <si>
    <t>吉野ヶ里町</t>
  </si>
  <si>
    <t>411117</t>
    <phoneticPr fontId="3"/>
  </si>
  <si>
    <t>41341</t>
  </si>
  <si>
    <t>基山町</t>
  </si>
  <si>
    <t>411115</t>
    <phoneticPr fontId="3"/>
  </si>
  <si>
    <t>41345</t>
  </si>
  <si>
    <t>上峰町</t>
  </si>
  <si>
    <t>411112</t>
    <phoneticPr fontId="3"/>
  </si>
  <si>
    <t>41346</t>
  </si>
  <si>
    <t>みやき町</t>
  </si>
  <si>
    <t>411107</t>
    <phoneticPr fontId="3"/>
  </si>
  <si>
    <t>41387</t>
  </si>
  <si>
    <t>玄海町</t>
  </si>
  <si>
    <t>411100</t>
    <phoneticPr fontId="3"/>
  </si>
  <si>
    <t>41401</t>
  </si>
  <si>
    <t>有田町</t>
  </si>
  <si>
    <t>411068</t>
    <phoneticPr fontId="3"/>
  </si>
  <si>
    <t>41423</t>
  </si>
  <si>
    <t>大町町</t>
  </si>
  <si>
    <t>411101</t>
    <phoneticPr fontId="3"/>
  </si>
  <si>
    <t>41424</t>
  </si>
  <si>
    <t>江北町</t>
  </si>
  <si>
    <t>411092</t>
    <phoneticPr fontId="3"/>
  </si>
  <si>
    <t>41425</t>
  </si>
  <si>
    <t>白石町</t>
  </si>
  <si>
    <t>411071</t>
    <phoneticPr fontId="3"/>
  </si>
  <si>
    <t>41441</t>
  </si>
  <si>
    <t>太良町</t>
  </si>
  <si>
    <t>411072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</si>
</sst>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13</v>
      </c>
      <c r="B7" s="116" t="s">
        <v>251</v>
      </c>
      <c r="C7" s="109" t="s">
        <v>200</v>
      </c>
      <c r="D7" s="110">
        <f>+SUM(E7,+I7)</f>
        <v>833719</v>
      </c>
      <c r="E7" s="110">
        <f>+SUM(G7,+H7)</f>
        <v>171480</v>
      </c>
      <c r="F7" s="111">
        <f>IF(D7&gt;0,E7/D7*100,"-")</f>
        <v>20.568081092070589</v>
      </c>
      <c r="G7" s="108">
        <f>SUM(G$8:G$207)</f>
        <v>170635</v>
      </c>
      <c r="H7" s="108">
        <f>SUM(H$8:H$207)</f>
        <v>845</v>
      </c>
      <c r="I7" s="110">
        <f>+SUM(K7,+M7,+O7)</f>
        <v>662239</v>
      </c>
      <c r="J7" s="111">
        <f>IF(D7&gt;0,I7/D7*100,"-")</f>
        <v>79.431918907929415</v>
      </c>
      <c r="K7" s="108">
        <f>SUM(K$8:K$207)</f>
        <v>439791</v>
      </c>
      <c r="L7" s="111">
        <f>IF(D7&gt;0,K7/D7*100,"-")</f>
        <v>52.750507065330169</v>
      </c>
      <c r="M7" s="108">
        <f>SUM(M$8:M$207)</f>
        <v>600</v>
      </c>
      <c r="N7" s="111">
        <f>IF(D7&gt;0,M7/D7*100,"-")</f>
        <v>7.1966693814102825E-2</v>
      </c>
      <c r="O7" s="108">
        <f>SUM(O$8:O$207)</f>
        <v>221848</v>
      </c>
      <c r="P7" s="108">
        <f>SUM(P$8:P$207)</f>
        <v>187573</v>
      </c>
      <c r="Q7" s="111">
        <f>IF(D7&gt;0,O7/D7*100,"-")</f>
        <v>26.609445148785145</v>
      </c>
      <c r="R7" s="108">
        <f>SUM(R$8:R$207)</f>
        <v>5512</v>
      </c>
      <c r="S7" s="112">
        <f t="shared" ref="S7:Z7" si="0">COUNTIF(S$8:S$207,"○")</f>
        <v>17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16</v>
      </c>
      <c r="X7" s="112">
        <f t="shared" si="0"/>
        <v>0</v>
      </c>
      <c r="Y7" s="112">
        <f t="shared" si="0"/>
        <v>0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13</v>
      </c>
      <c r="B8" s="102" t="s">
        <v>254</v>
      </c>
      <c r="C8" s="101" t="s">
        <v>255</v>
      </c>
      <c r="D8" s="103">
        <f>+SUM(E8,+I8)</f>
        <v>234197</v>
      </c>
      <c r="E8" s="103">
        <f>+SUM(G8,+H8)</f>
        <v>27380</v>
      </c>
      <c r="F8" s="104">
        <f>IF(D8&gt;0,E8/D8*100,"-")</f>
        <v>11.691012267450054</v>
      </c>
      <c r="G8" s="103">
        <v>27380</v>
      </c>
      <c r="H8" s="103">
        <v>0</v>
      </c>
      <c r="I8" s="103">
        <f>+SUM(K8,+M8,+O8)</f>
        <v>206817</v>
      </c>
      <c r="J8" s="104">
        <f>IF(D8&gt;0,I8/D8*100,"-")</f>
        <v>88.308987732549951</v>
      </c>
      <c r="K8" s="103">
        <v>175714</v>
      </c>
      <c r="L8" s="104">
        <f>IF(D8&gt;0,K8/D8*100,"-")</f>
        <v>75.028288150574085</v>
      </c>
      <c r="M8" s="103">
        <v>0</v>
      </c>
      <c r="N8" s="104">
        <f>IF(D8&gt;0,M8/D8*100,"-")</f>
        <v>0</v>
      </c>
      <c r="O8" s="103">
        <v>31103</v>
      </c>
      <c r="P8" s="103">
        <v>25750</v>
      </c>
      <c r="Q8" s="104">
        <f>IF(D8&gt;0,O8/D8*100,"-")</f>
        <v>13.280699581975858</v>
      </c>
      <c r="R8" s="103">
        <v>1641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13</v>
      </c>
      <c r="B9" s="102" t="s">
        <v>258</v>
      </c>
      <c r="C9" s="101" t="s">
        <v>259</v>
      </c>
      <c r="D9" s="103">
        <f>+SUM(E9,+I9)</f>
        <v>123936</v>
      </c>
      <c r="E9" s="103">
        <f>+SUM(G9,+H9)</f>
        <v>15815</v>
      </c>
      <c r="F9" s="104">
        <f>IF(D9&gt;0,E9/D9*100,"-")</f>
        <v>12.760618383681901</v>
      </c>
      <c r="G9" s="103">
        <v>15561</v>
      </c>
      <c r="H9" s="103">
        <v>254</v>
      </c>
      <c r="I9" s="103">
        <f>+SUM(K9,+M9,+O9)</f>
        <v>108121</v>
      </c>
      <c r="J9" s="104">
        <f>IF(D9&gt;0,I9/D9*100,"-")</f>
        <v>87.239381616318099</v>
      </c>
      <c r="K9" s="103">
        <v>80664</v>
      </c>
      <c r="L9" s="104">
        <f>IF(D9&gt;0,K9/D9*100,"-")</f>
        <v>65.085205267234699</v>
      </c>
      <c r="M9" s="103">
        <v>0</v>
      </c>
      <c r="N9" s="104">
        <f>IF(D9&gt;0,M9/D9*100,"-")</f>
        <v>0</v>
      </c>
      <c r="O9" s="103">
        <v>27457</v>
      </c>
      <c r="P9" s="103">
        <v>22726</v>
      </c>
      <c r="Q9" s="104">
        <f>IF(D9&gt;0,O9/D9*100,"-")</f>
        <v>22.1541763490834</v>
      </c>
      <c r="R9" s="103">
        <v>616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13</v>
      </c>
      <c r="B10" s="102" t="s">
        <v>261</v>
      </c>
      <c r="C10" s="101" t="s">
        <v>262</v>
      </c>
      <c r="D10" s="103">
        <f>+SUM(E10,+I10)</f>
        <v>73058</v>
      </c>
      <c r="E10" s="103">
        <f>+SUM(G10,+H10)</f>
        <v>4669</v>
      </c>
      <c r="F10" s="104">
        <f>IF(D10&gt;0,E10/D10*100,"-")</f>
        <v>6.3908127788880069</v>
      </c>
      <c r="G10" s="103">
        <v>4669</v>
      </c>
      <c r="H10" s="103">
        <v>0</v>
      </c>
      <c r="I10" s="103">
        <f>+SUM(K10,+M10,+O10)</f>
        <v>68389</v>
      </c>
      <c r="J10" s="104">
        <f>IF(D10&gt;0,I10/D10*100,"-")</f>
        <v>93.609187221111995</v>
      </c>
      <c r="K10" s="103">
        <v>66281</v>
      </c>
      <c r="L10" s="104">
        <f>IF(D10&gt;0,K10/D10*100,"-")</f>
        <v>90.723808480932959</v>
      </c>
      <c r="M10" s="103">
        <v>0</v>
      </c>
      <c r="N10" s="104">
        <f>IF(D10&gt;0,M10/D10*100,"-")</f>
        <v>0</v>
      </c>
      <c r="O10" s="103">
        <v>2108</v>
      </c>
      <c r="P10" s="103">
        <v>1508</v>
      </c>
      <c r="Q10" s="104">
        <f>IF(D10&gt;0,O10/D10*100,"-")</f>
        <v>2.8853787401790356</v>
      </c>
      <c r="R10" s="103">
        <v>1015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13</v>
      </c>
      <c r="B11" s="102" t="s">
        <v>264</v>
      </c>
      <c r="C11" s="101" t="s">
        <v>265</v>
      </c>
      <c r="D11" s="103">
        <f>+SUM(E11,+I11)</f>
        <v>19688</v>
      </c>
      <c r="E11" s="103">
        <f>+SUM(G11,+H11)</f>
        <v>8773</v>
      </c>
      <c r="F11" s="104">
        <f>IF(D11&gt;0,E11/D11*100,"-")</f>
        <v>44.560138155221459</v>
      </c>
      <c r="G11" s="103">
        <v>8691</v>
      </c>
      <c r="H11" s="103">
        <v>82</v>
      </c>
      <c r="I11" s="103">
        <f>+SUM(K11,+M11,+O11)</f>
        <v>10915</v>
      </c>
      <c r="J11" s="104">
        <f>IF(D11&gt;0,I11/D11*100,"-")</f>
        <v>55.439861844778548</v>
      </c>
      <c r="K11" s="103">
        <v>3795</v>
      </c>
      <c r="L11" s="104">
        <f>IF(D11&gt;0,K11/D11*100,"-")</f>
        <v>19.27570093457944</v>
      </c>
      <c r="M11" s="103">
        <v>480</v>
      </c>
      <c r="N11" s="104">
        <f>IF(D11&gt;0,M11/D11*100,"-")</f>
        <v>2.4380333197887039</v>
      </c>
      <c r="O11" s="103">
        <v>6640</v>
      </c>
      <c r="P11" s="103">
        <v>4846</v>
      </c>
      <c r="Q11" s="104">
        <f>IF(D11&gt;0,O11/D11*100,"-")</f>
        <v>33.726127590410407</v>
      </c>
      <c r="R11" s="103">
        <v>144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13</v>
      </c>
      <c r="B12" s="102" t="s">
        <v>267</v>
      </c>
      <c r="C12" s="101" t="s">
        <v>268</v>
      </c>
      <c r="D12" s="103">
        <f>+SUM(E12,+I12)</f>
        <v>55757</v>
      </c>
      <c r="E12" s="103">
        <f>+SUM(G12,+H12)</f>
        <v>16016</v>
      </c>
      <c r="F12" s="104">
        <f>IF(D12&gt;0,E12/D12*100,"-")</f>
        <v>28.72464443926323</v>
      </c>
      <c r="G12" s="103">
        <v>15842</v>
      </c>
      <c r="H12" s="103">
        <v>174</v>
      </c>
      <c r="I12" s="103">
        <f>+SUM(K12,+M12,+O12)</f>
        <v>39741</v>
      </c>
      <c r="J12" s="104">
        <f>IF(D12&gt;0,I12/D12*100,"-")</f>
        <v>71.27535556073677</v>
      </c>
      <c r="K12" s="103">
        <v>29210</v>
      </c>
      <c r="L12" s="104">
        <f>IF(D12&gt;0,K12/D12*100,"-")</f>
        <v>52.388040963466473</v>
      </c>
      <c r="M12" s="103">
        <v>0</v>
      </c>
      <c r="N12" s="104">
        <f>IF(D12&gt;0,M12/D12*100,"-")</f>
        <v>0</v>
      </c>
      <c r="O12" s="103">
        <v>10531</v>
      </c>
      <c r="P12" s="103">
        <v>8880</v>
      </c>
      <c r="Q12" s="104">
        <f>IF(D12&gt;0,O12/D12*100,"-")</f>
        <v>18.887314597270297</v>
      </c>
      <c r="R12" s="103">
        <v>603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13</v>
      </c>
      <c r="B13" s="102" t="s">
        <v>270</v>
      </c>
      <c r="C13" s="101" t="s">
        <v>271</v>
      </c>
      <c r="D13" s="103">
        <f>+SUM(E13,+I13)</f>
        <v>49357</v>
      </c>
      <c r="E13" s="103">
        <f>+SUM(G13,+H13)</f>
        <v>15395</v>
      </c>
      <c r="F13" s="104">
        <f>IF(D13&gt;0,E13/D13*100,"-")</f>
        <v>31.191117774581112</v>
      </c>
      <c r="G13" s="103">
        <v>15395</v>
      </c>
      <c r="H13" s="103">
        <v>0</v>
      </c>
      <c r="I13" s="103">
        <f>+SUM(K13,+M13,+O13)</f>
        <v>33962</v>
      </c>
      <c r="J13" s="104">
        <f>IF(D13&gt;0,I13/D13*100,"-")</f>
        <v>68.808882225418884</v>
      </c>
      <c r="K13" s="103">
        <v>890</v>
      </c>
      <c r="L13" s="104">
        <f>IF(D13&gt;0,K13/D13*100,"-")</f>
        <v>1.8031890106773103</v>
      </c>
      <c r="M13" s="103">
        <v>0</v>
      </c>
      <c r="N13" s="104">
        <f>IF(D13&gt;0,M13/D13*100,"-")</f>
        <v>0</v>
      </c>
      <c r="O13" s="103">
        <v>33072</v>
      </c>
      <c r="P13" s="103">
        <v>29787</v>
      </c>
      <c r="Q13" s="104">
        <f>IF(D13&gt;0,O13/D13*100,"-")</f>
        <v>67.005693214741584</v>
      </c>
      <c r="R13" s="103">
        <v>160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13</v>
      </c>
      <c r="B14" s="102" t="s">
        <v>273</v>
      </c>
      <c r="C14" s="101" t="s">
        <v>274</v>
      </c>
      <c r="D14" s="103">
        <f>+SUM(E14,+I14)</f>
        <v>29855</v>
      </c>
      <c r="E14" s="103">
        <f>+SUM(G14,+H14)</f>
        <v>13338</v>
      </c>
      <c r="F14" s="104">
        <f>IF(D14&gt;0,E14/D14*100,"-")</f>
        <v>44.675933679450679</v>
      </c>
      <c r="G14" s="103">
        <v>13188</v>
      </c>
      <c r="H14" s="103">
        <v>150</v>
      </c>
      <c r="I14" s="103">
        <f>+SUM(K14,+M14,+O14)</f>
        <v>16517</v>
      </c>
      <c r="J14" s="104">
        <f>IF(D14&gt;0,I14/D14*100,"-")</f>
        <v>55.324066320549328</v>
      </c>
      <c r="K14" s="103">
        <v>7804</v>
      </c>
      <c r="L14" s="104">
        <f>IF(D14&gt;0,K14/D14*100,"-")</f>
        <v>26.139675096298774</v>
      </c>
      <c r="M14" s="103">
        <v>0</v>
      </c>
      <c r="N14" s="104">
        <f>IF(D14&gt;0,M14/D14*100,"-")</f>
        <v>0</v>
      </c>
      <c r="O14" s="103">
        <v>8713</v>
      </c>
      <c r="P14" s="103">
        <v>7376</v>
      </c>
      <c r="Q14" s="104">
        <f>IF(D14&gt;0,O14/D14*100,"-")</f>
        <v>29.184391224250543</v>
      </c>
      <c r="R14" s="103">
        <v>125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13</v>
      </c>
      <c r="B15" s="102" t="s">
        <v>276</v>
      </c>
      <c r="C15" s="101" t="s">
        <v>277</v>
      </c>
      <c r="D15" s="103">
        <f>+SUM(E15,+I15)</f>
        <v>45423</v>
      </c>
      <c r="E15" s="103">
        <f>+SUM(G15,+H15)</f>
        <v>15640</v>
      </c>
      <c r="F15" s="104">
        <f>IF(D15&gt;0,E15/D15*100,"-")</f>
        <v>34.431895735640531</v>
      </c>
      <c r="G15" s="103">
        <v>15549</v>
      </c>
      <c r="H15" s="103">
        <v>91</v>
      </c>
      <c r="I15" s="103">
        <f>+SUM(K15,+M15,+O15)</f>
        <v>29783</v>
      </c>
      <c r="J15" s="104">
        <f>IF(D15&gt;0,I15/D15*100,"-")</f>
        <v>65.568104264359462</v>
      </c>
      <c r="K15" s="103">
        <v>13907</v>
      </c>
      <c r="L15" s="104">
        <f>IF(D15&gt;0,K15/D15*100,"-")</f>
        <v>30.616647953679855</v>
      </c>
      <c r="M15" s="103">
        <v>0</v>
      </c>
      <c r="N15" s="104">
        <f>IF(D15&gt;0,M15/D15*100,"-")</f>
        <v>0</v>
      </c>
      <c r="O15" s="103">
        <v>15876</v>
      </c>
      <c r="P15" s="103">
        <v>14022</v>
      </c>
      <c r="Q15" s="104">
        <f>IF(D15&gt;0,O15/D15*100,"-")</f>
        <v>34.95145631067961</v>
      </c>
      <c r="R15" s="103">
        <v>171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13</v>
      </c>
      <c r="B16" s="102" t="s">
        <v>279</v>
      </c>
      <c r="C16" s="101" t="s">
        <v>280</v>
      </c>
      <c r="D16" s="103">
        <f>+SUM(E16,+I16)</f>
        <v>26754</v>
      </c>
      <c r="E16" s="103">
        <f>+SUM(G16,+H16)</f>
        <v>10871</v>
      </c>
      <c r="F16" s="104">
        <f>IF(D16&gt;0,E16/D16*100,"-")</f>
        <v>40.633176347462062</v>
      </c>
      <c r="G16" s="103">
        <v>10807</v>
      </c>
      <c r="H16" s="103">
        <v>64</v>
      </c>
      <c r="I16" s="103">
        <f>+SUM(K16,+M16,+O16)</f>
        <v>15883</v>
      </c>
      <c r="J16" s="104">
        <f>IF(D16&gt;0,I16/D16*100,"-")</f>
        <v>59.366823652537938</v>
      </c>
      <c r="K16" s="103">
        <v>3609</v>
      </c>
      <c r="L16" s="104">
        <f>IF(D16&gt;0,K16/D16*100,"-")</f>
        <v>13.489571652836959</v>
      </c>
      <c r="M16" s="103">
        <v>0</v>
      </c>
      <c r="N16" s="104">
        <f>IF(D16&gt;0,M16/D16*100,"-")</f>
        <v>0</v>
      </c>
      <c r="O16" s="103">
        <v>12274</v>
      </c>
      <c r="P16" s="103">
        <v>9517</v>
      </c>
      <c r="Q16" s="104">
        <f>IF(D16&gt;0,O16/D16*100,"-")</f>
        <v>45.877251999700981</v>
      </c>
      <c r="R16" s="103">
        <v>156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13</v>
      </c>
      <c r="B17" s="102" t="s">
        <v>282</v>
      </c>
      <c r="C17" s="101" t="s">
        <v>283</v>
      </c>
      <c r="D17" s="103">
        <f>+SUM(E17,+I17)</f>
        <v>31902</v>
      </c>
      <c r="E17" s="103">
        <f>+SUM(G17,+H17)</f>
        <v>6265</v>
      </c>
      <c r="F17" s="104">
        <f>IF(D17&gt;0,E17/D17*100,"-")</f>
        <v>19.638267193279418</v>
      </c>
      <c r="G17" s="103">
        <v>6265</v>
      </c>
      <c r="H17" s="103">
        <v>0</v>
      </c>
      <c r="I17" s="103">
        <f>+SUM(K17,+M17,+O17)</f>
        <v>25637</v>
      </c>
      <c r="J17" s="104">
        <f>IF(D17&gt;0,I17/D17*100,"-")</f>
        <v>80.361732806720582</v>
      </c>
      <c r="K17" s="103">
        <v>8205</v>
      </c>
      <c r="L17" s="104">
        <f>IF(D17&gt;0,K17/D17*100,"-")</f>
        <v>25.719390633816065</v>
      </c>
      <c r="M17" s="103">
        <v>0</v>
      </c>
      <c r="N17" s="104">
        <f>IF(D17&gt;0,M17/D17*100,"-")</f>
        <v>0</v>
      </c>
      <c r="O17" s="103">
        <v>17432</v>
      </c>
      <c r="P17" s="103">
        <v>13841</v>
      </c>
      <c r="Q17" s="104">
        <f>IF(D17&gt;0,O17/D17*100,"-")</f>
        <v>54.64234217290452</v>
      </c>
      <c r="R17" s="103">
        <v>109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13</v>
      </c>
      <c r="B18" s="102" t="s">
        <v>285</v>
      </c>
      <c r="C18" s="101" t="s">
        <v>286</v>
      </c>
      <c r="D18" s="103">
        <f>+SUM(E18,+I18)</f>
        <v>16168</v>
      </c>
      <c r="E18" s="103">
        <f>+SUM(G18,+H18)</f>
        <v>1366</v>
      </c>
      <c r="F18" s="104">
        <f>IF(D18&gt;0,E18/D18*100,"-")</f>
        <v>8.4487877288471047</v>
      </c>
      <c r="G18" s="103">
        <v>1366</v>
      </c>
      <c r="H18" s="103">
        <v>0</v>
      </c>
      <c r="I18" s="103">
        <f>+SUM(K18,+M18,+O18)</f>
        <v>14802</v>
      </c>
      <c r="J18" s="104">
        <f>IF(D18&gt;0,I18/D18*100,"-")</f>
        <v>91.551212271152892</v>
      </c>
      <c r="K18" s="103">
        <v>13392</v>
      </c>
      <c r="L18" s="104">
        <f>IF(D18&gt;0,K18/D18*100,"-")</f>
        <v>82.83028203859476</v>
      </c>
      <c r="M18" s="103">
        <v>0</v>
      </c>
      <c r="N18" s="104">
        <f>IF(D18&gt;0,M18/D18*100,"-")</f>
        <v>0</v>
      </c>
      <c r="O18" s="103">
        <v>1410</v>
      </c>
      <c r="P18" s="103">
        <v>1406</v>
      </c>
      <c r="Q18" s="104">
        <f>IF(D18&gt;0,O18/D18*100,"-")</f>
        <v>8.720930232558139</v>
      </c>
      <c r="R18" s="103">
        <v>103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13</v>
      </c>
      <c r="B19" s="102" t="s">
        <v>288</v>
      </c>
      <c r="C19" s="101" t="s">
        <v>289</v>
      </c>
      <c r="D19" s="103">
        <f>+SUM(E19,+I19)</f>
        <v>17385</v>
      </c>
      <c r="E19" s="103">
        <f>+SUM(G19,+H19)</f>
        <v>679</v>
      </c>
      <c r="F19" s="104">
        <f>IF(D19&gt;0,E19/D19*100,"-")</f>
        <v>3.9056658038538972</v>
      </c>
      <c r="G19" s="103">
        <v>669</v>
      </c>
      <c r="H19" s="103">
        <v>10</v>
      </c>
      <c r="I19" s="103">
        <f>+SUM(K19,+M19,+O19)</f>
        <v>16706</v>
      </c>
      <c r="J19" s="104">
        <f>IF(D19&gt;0,I19/D19*100,"-")</f>
        <v>96.094334196146107</v>
      </c>
      <c r="K19" s="103">
        <v>13264</v>
      </c>
      <c r="L19" s="104">
        <f>IF(D19&gt;0,K19/D19*100,"-")</f>
        <v>76.295657175726205</v>
      </c>
      <c r="M19" s="103">
        <v>120</v>
      </c>
      <c r="N19" s="104">
        <f>IF(D19&gt;0,M19/D19*100,"-")</f>
        <v>0.69025021570319245</v>
      </c>
      <c r="O19" s="103">
        <v>3322</v>
      </c>
      <c r="P19" s="103">
        <v>3018</v>
      </c>
      <c r="Q19" s="104">
        <f>IF(D19&gt;0,O19/D19*100,"-")</f>
        <v>19.108426804716711</v>
      </c>
      <c r="R19" s="103">
        <v>143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13</v>
      </c>
      <c r="B20" s="102" t="s">
        <v>291</v>
      </c>
      <c r="C20" s="101" t="s">
        <v>292</v>
      </c>
      <c r="D20" s="103">
        <f>+SUM(E20,+I20)</f>
        <v>9578</v>
      </c>
      <c r="E20" s="103">
        <f>+SUM(G20,+H20)</f>
        <v>379</v>
      </c>
      <c r="F20" s="104">
        <f>IF(D20&gt;0,E20/D20*100,"-")</f>
        <v>3.9569847567341823</v>
      </c>
      <c r="G20" s="103">
        <v>379</v>
      </c>
      <c r="H20" s="103">
        <v>0</v>
      </c>
      <c r="I20" s="103">
        <f>+SUM(K20,+M20,+O20)</f>
        <v>9199</v>
      </c>
      <c r="J20" s="104">
        <f>IF(D20&gt;0,I20/D20*100,"-")</f>
        <v>96.043015243265813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9199</v>
      </c>
      <c r="P20" s="103">
        <v>8929</v>
      </c>
      <c r="Q20" s="104">
        <f>IF(D20&gt;0,O20/D20*100,"-")</f>
        <v>96.043015243265813</v>
      </c>
      <c r="R20" s="103">
        <v>28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13</v>
      </c>
      <c r="B21" s="102" t="s">
        <v>294</v>
      </c>
      <c r="C21" s="101" t="s">
        <v>295</v>
      </c>
      <c r="D21" s="103">
        <f>+SUM(E21,+I21)</f>
        <v>25485</v>
      </c>
      <c r="E21" s="103">
        <f>+SUM(G21,+H21)</f>
        <v>6692</v>
      </c>
      <c r="F21" s="104">
        <f>IF(D21&gt;0,E21/D21*100,"-")</f>
        <v>26.258583480478713</v>
      </c>
      <c r="G21" s="103">
        <v>6692</v>
      </c>
      <c r="H21" s="103">
        <v>0</v>
      </c>
      <c r="I21" s="103">
        <f>+SUM(K21,+M21,+O21)</f>
        <v>18793</v>
      </c>
      <c r="J21" s="104">
        <f>IF(D21&gt;0,I21/D21*100,"-")</f>
        <v>73.74141651952128</v>
      </c>
      <c r="K21" s="103">
        <v>6200</v>
      </c>
      <c r="L21" s="104">
        <f>IF(D21&gt;0,K21/D21*100,"-")</f>
        <v>24.32803609966647</v>
      </c>
      <c r="M21" s="103">
        <v>0</v>
      </c>
      <c r="N21" s="104">
        <f>IF(D21&gt;0,M21/D21*100,"-")</f>
        <v>0</v>
      </c>
      <c r="O21" s="103">
        <v>12593</v>
      </c>
      <c r="P21" s="103">
        <v>10361</v>
      </c>
      <c r="Q21" s="104">
        <f>IF(D21&gt;0,O21/D21*100,"-")</f>
        <v>49.413380419854818</v>
      </c>
      <c r="R21" s="103">
        <v>121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13</v>
      </c>
      <c r="B22" s="102" t="s">
        <v>297</v>
      </c>
      <c r="C22" s="101" t="s">
        <v>298</v>
      </c>
      <c r="D22" s="103">
        <f>+SUM(E22,+I22)</f>
        <v>5768</v>
      </c>
      <c r="E22" s="103">
        <f>+SUM(G22,+H22)</f>
        <v>730</v>
      </c>
      <c r="F22" s="104">
        <f>IF(D22&gt;0,E22/D22*100,"-")</f>
        <v>12.656033287101248</v>
      </c>
      <c r="G22" s="103">
        <v>730</v>
      </c>
      <c r="H22" s="103">
        <v>0</v>
      </c>
      <c r="I22" s="103">
        <f>+SUM(K22,+M22,+O22)</f>
        <v>5038</v>
      </c>
      <c r="J22" s="104">
        <f>IF(D22&gt;0,I22/D22*100,"-")</f>
        <v>87.343966712898748</v>
      </c>
      <c r="K22" s="103">
        <v>3774</v>
      </c>
      <c r="L22" s="104">
        <f>IF(D22&gt;0,K22/D22*100,"-")</f>
        <v>65.429958391123449</v>
      </c>
      <c r="M22" s="103">
        <v>0</v>
      </c>
      <c r="N22" s="104">
        <f>IF(D22&gt;0,M22/D22*100,"-")</f>
        <v>0</v>
      </c>
      <c r="O22" s="103">
        <v>1264</v>
      </c>
      <c r="P22" s="103">
        <v>1264</v>
      </c>
      <c r="Q22" s="104">
        <f>IF(D22&gt;0,O22/D22*100,"-")</f>
        <v>21.914008321775313</v>
      </c>
      <c r="R22" s="103">
        <v>4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13</v>
      </c>
      <c r="B23" s="102" t="s">
        <v>300</v>
      </c>
      <c r="C23" s="101" t="s">
        <v>301</v>
      </c>
      <c r="D23" s="103">
        <f>+SUM(E23,+I23)</f>
        <v>20371</v>
      </c>
      <c r="E23" s="103">
        <f>+SUM(G23,+H23)</f>
        <v>7296</v>
      </c>
      <c r="F23" s="104">
        <f>IF(D23&gt;0,E23/D23*100,"-")</f>
        <v>35.815620244465165</v>
      </c>
      <c r="G23" s="103">
        <v>7296</v>
      </c>
      <c r="H23" s="103">
        <v>0</v>
      </c>
      <c r="I23" s="103">
        <f>+SUM(K23,+M23,+O23)</f>
        <v>13075</v>
      </c>
      <c r="J23" s="104">
        <f>IF(D23&gt;0,I23/D23*100,"-")</f>
        <v>64.18437975553482</v>
      </c>
      <c r="K23" s="103">
        <v>5488</v>
      </c>
      <c r="L23" s="104">
        <f>IF(D23&gt;0,K23/D23*100,"-")</f>
        <v>26.940258210200774</v>
      </c>
      <c r="M23" s="103">
        <v>0</v>
      </c>
      <c r="N23" s="104">
        <f>IF(D23&gt;0,M23/D23*100,"-")</f>
        <v>0</v>
      </c>
      <c r="O23" s="103">
        <v>7587</v>
      </c>
      <c r="P23" s="103">
        <v>6460</v>
      </c>
      <c r="Q23" s="104">
        <f>IF(D23&gt;0,O23/D23*100,"-")</f>
        <v>37.244121545334053</v>
      </c>
      <c r="R23" s="103">
        <v>107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13</v>
      </c>
      <c r="B24" s="102" t="s">
        <v>303</v>
      </c>
      <c r="C24" s="101" t="s">
        <v>304</v>
      </c>
      <c r="D24" s="103">
        <f>+SUM(E24,+I24)</f>
        <v>6726</v>
      </c>
      <c r="E24" s="103">
        <f>+SUM(G24,+H24)</f>
        <v>3480</v>
      </c>
      <c r="F24" s="104">
        <f>IF(D24&gt;0,E24/D24*100,"-")</f>
        <v>51.739518287243534</v>
      </c>
      <c r="G24" s="103">
        <v>3480</v>
      </c>
      <c r="H24" s="103">
        <v>0</v>
      </c>
      <c r="I24" s="103">
        <f>+SUM(K24,+M24,+O24)</f>
        <v>3246</v>
      </c>
      <c r="J24" s="104">
        <f>IF(D24&gt;0,I24/D24*100,"-")</f>
        <v>48.260481712756473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3246</v>
      </c>
      <c r="P24" s="103">
        <v>2947</v>
      </c>
      <c r="Q24" s="104">
        <f>IF(D24&gt;0,O24/D24*100,"-")</f>
        <v>48.260481712756473</v>
      </c>
      <c r="R24" s="103">
        <v>24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13</v>
      </c>
      <c r="B25" s="102" t="s">
        <v>306</v>
      </c>
      <c r="C25" s="101" t="s">
        <v>307</v>
      </c>
      <c r="D25" s="103">
        <f>+SUM(E25,+I25)</f>
        <v>9613</v>
      </c>
      <c r="E25" s="103">
        <f>+SUM(G25,+H25)</f>
        <v>1680</v>
      </c>
      <c r="F25" s="104">
        <f>IF(D25&gt;0,E25/D25*100,"-")</f>
        <v>17.476334130864455</v>
      </c>
      <c r="G25" s="103">
        <v>1680</v>
      </c>
      <c r="H25" s="103">
        <v>0</v>
      </c>
      <c r="I25" s="103">
        <f>+SUM(K25,+M25,+O25)</f>
        <v>7933</v>
      </c>
      <c r="J25" s="104">
        <f>IF(D25&gt;0,I25/D25*100,"-")</f>
        <v>82.523665869135542</v>
      </c>
      <c r="K25" s="103">
        <v>5530</v>
      </c>
      <c r="L25" s="104">
        <f>IF(D25&gt;0,K25/D25*100,"-")</f>
        <v>57.526266514095489</v>
      </c>
      <c r="M25" s="103">
        <v>0</v>
      </c>
      <c r="N25" s="104">
        <f>IF(D25&gt;0,M25/D25*100,"-")</f>
        <v>0</v>
      </c>
      <c r="O25" s="103">
        <v>2403</v>
      </c>
      <c r="P25" s="103">
        <v>2080</v>
      </c>
      <c r="Q25" s="104">
        <f>IF(D25&gt;0,O25/D25*100,"-")</f>
        <v>24.997399355040052</v>
      </c>
      <c r="R25" s="103">
        <v>51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13</v>
      </c>
      <c r="B26" s="102" t="s">
        <v>309</v>
      </c>
      <c r="C26" s="101" t="s">
        <v>310</v>
      </c>
      <c r="D26" s="103">
        <f>+SUM(E26,+I26)</f>
        <v>23679</v>
      </c>
      <c r="E26" s="103">
        <f>+SUM(G26,+H26)</f>
        <v>10159</v>
      </c>
      <c r="F26" s="104">
        <f>IF(D26&gt;0,E26/D26*100,"-")</f>
        <v>42.9029942142827</v>
      </c>
      <c r="G26" s="103">
        <v>10159</v>
      </c>
      <c r="H26" s="103">
        <v>0</v>
      </c>
      <c r="I26" s="103">
        <f>+SUM(K26,+M26,+O26)</f>
        <v>13520</v>
      </c>
      <c r="J26" s="104">
        <f>IF(D26&gt;0,I26/D26*100,"-")</f>
        <v>57.0970057857173</v>
      </c>
      <c r="K26" s="103">
        <v>2064</v>
      </c>
      <c r="L26" s="104">
        <f>IF(D26&gt;0,K26/D26*100,"-")</f>
        <v>8.7165843152160143</v>
      </c>
      <c r="M26" s="103">
        <v>0</v>
      </c>
      <c r="N26" s="104">
        <f>IF(D26&gt;0,M26/D26*100,"-")</f>
        <v>0</v>
      </c>
      <c r="O26" s="103">
        <v>11456</v>
      </c>
      <c r="P26" s="103">
        <v>10588</v>
      </c>
      <c r="Q26" s="104">
        <f>IF(D26&gt;0,O26/D26*100,"-")</f>
        <v>48.38042147050129</v>
      </c>
      <c r="R26" s="103">
        <v>147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13</v>
      </c>
      <c r="B27" s="102" t="s">
        <v>312</v>
      </c>
      <c r="C27" s="101" t="s">
        <v>313</v>
      </c>
      <c r="D27" s="103">
        <f>+SUM(E27,+I27)</f>
        <v>9019</v>
      </c>
      <c r="E27" s="103">
        <f>+SUM(G27,+H27)</f>
        <v>4857</v>
      </c>
      <c r="F27" s="104">
        <f>IF(D27&gt;0,E27/D27*100,"-")</f>
        <v>53.852977048453269</v>
      </c>
      <c r="G27" s="103">
        <v>4837</v>
      </c>
      <c r="H27" s="103">
        <v>20</v>
      </c>
      <c r="I27" s="103">
        <f>+SUM(K27,+M27,+O27)</f>
        <v>4162</v>
      </c>
      <c r="J27" s="104">
        <f>IF(D27&gt;0,I27/D27*100,"-")</f>
        <v>46.147022951546731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4162</v>
      </c>
      <c r="P27" s="103">
        <v>2267</v>
      </c>
      <c r="Q27" s="104">
        <f>IF(D27&gt;0,O27/D27*100,"-")</f>
        <v>46.147022951546731</v>
      </c>
      <c r="R27" s="103">
        <v>44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佐賀県</v>
      </c>
      <c r="B7" s="107" t="str">
        <f>水洗化人口等!B7</f>
        <v>41000</v>
      </c>
      <c r="C7" s="106" t="s">
        <v>200</v>
      </c>
      <c r="D7" s="108">
        <f>SUM(E7,+H7,+K7)</f>
        <v>381402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35131</v>
      </c>
      <c r="I7" s="108">
        <f>SUM(I$8:I$207)</f>
        <v>11079</v>
      </c>
      <c r="J7" s="108">
        <f>SUM(J$8:J$207)</f>
        <v>24052</v>
      </c>
      <c r="K7" s="108">
        <f>SUM(L7:M7)</f>
        <v>346271</v>
      </c>
      <c r="L7" s="108">
        <f>SUM(L$8:L$207)</f>
        <v>203385</v>
      </c>
      <c r="M7" s="108">
        <f>SUM(M$8:M$207)</f>
        <v>142886</v>
      </c>
      <c r="N7" s="108">
        <f>SUM(O7,+V7,+AC7)</f>
        <v>382113</v>
      </c>
      <c r="O7" s="108">
        <f>SUM(P7:U7)</f>
        <v>214464</v>
      </c>
      <c r="P7" s="108">
        <f t="shared" ref="P7:U7" si="0">SUM(P$8:P$207)</f>
        <v>214464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166938</v>
      </c>
      <c r="W7" s="108">
        <f t="shared" ref="W7:AB7" si="1">SUM(W$8:W$207)</f>
        <v>163520</v>
      </c>
      <c r="X7" s="108">
        <f t="shared" si="1"/>
        <v>3418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711</v>
      </c>
      <c r="AD7" s="108">
        <f>SUM(AD$8:AD$207)</f>
        <v>711</v>
      </c>
      <c r="AE7" s="108">
        <f>SUM(AE$8:AE$207)</f>
        <v>0</v>
      </c>
      <c r="AF7" s="108">
        <f>SUM(AG7:AI7)</f>
        <v>7527</v>
      </c>
      <c r="AG7" s="108">
        <f>SUM(AG$8:AG$207)</f>
        <v>7527</v>
      </c>
      <c r="AH7" s="108">
        <f>SUM(AH$8:AH$207)</f>
        <v>0</v>
      </c>
      <c r="AI7" s="108">
        <f>SUM(AI$8:AI$207)</f>
        <v>0</v>
      </c>
      <c r="AJ7" s="108">
        <f>SUM(AK7:AS7)</f>
        <v>16450</v>
      </c>
      <c r="AK7" s="108">
        <f t="shared" ref="AK7:AS7" si="2">SUM(AK$8:AK$207)</f>
        <v>6440</v>
      </c>
      <c r="AL7" s="108">
        <f t="shared" si="2"/>
        <v>2483</v>
      </c>
      <c r="AM7" s="108">
        <f t="shared" si="2"/>
        <v>4287</v>
      </c>
      <c r="AN7" s="108">
        <f t="shared" si="2"/>
        <v>1282</v>
      </c>
      <c r="AO7" s="108">
        <f t="shared" si="2"/>
        <v>0</v>
      </c>
      <c r="AP7" s="108">
        <f t="shared" si="2"/>
        <v>1438</v>
      </c>
      <c r="AQ7" s="108">
        <f t="shared" si="2"/>
        <v>512</v>
      </c>
      <c r="AR7" s="108">
        <f t="shared" si="2"/>
        <v>0</v>
      </c>
      <c r="AS7" s="108">
        <f t="shared" si="2"/>
        <v>8</v>
      </c>
      <c r="AT7" s="108">
        <f>SUM(AU7:AY7)</f>
        <v>2</v>
      </c>
      <c r="AU7" s="108">
        <f>SUM(AU$8:AU$207)</f>
        <v>0</v>
      </c>
      <c r="AV7" s="108">
        <f>SUM(AV$8:AV$207)</f>
        <v>0</v>
      </c>
      <c r="AW7" s="108">
        <f>SUM(AW$8:AW$207)</f>
        <v>2</v>
      </c>
      <c r="AX7" s="108">
        <f>SUM(AX$8:AX$207)</f>
        <v>0</v>
      </c>
      <c r="AY7" s="108">
        <f>SUM(AY$8:AY$207)</f>
        <v>0</v>
      </c>
      <c r="AZ7" s="108">
        <f>SUM(BA7:BC7)</f>
        <v>1172</v>
      </c>
      <c r="BA7" s="108">
        <f>SUM(BA$8:BA$207)</f>
        <v>785</v>
      </c>
      <c r="BB7" s="108">
        <f>SUM(BB$8:BB$207)</f>
        <v>387</v>
      </c>
      <c r="BC7" s="108">
        <f>SUM(BC$8:BC$207)</f>
        <v>0</v>
      </c>
    </row>
    <row r="8" spans="1:55" s="105" customFormat="1" ht="13.5" customHeight="1">
      <c r="A8" s="115" t="s">
        <v>13</v>
      </c>
      <c r="B8" s="113" t="s">
        <v>254</v>
      </c>
      <c r="C8" s="101" t="s">
        <v>255</v>
      </c>
      <c r="D8" s="103">
        <f>SUM(E8,+H8,+K8)</f>
        <v>51854</v>
      </c>
      <c r="E8" s="103">
        <f>SUM(F8:G8)</f>
        <v>0</v>
      </c>
      <c r="F8" s="103">
        <v>0</v>
      </c>
      <c r="G8" s="103">
        <v>0</v>
      </c>
      <c r="H8" s="103">
        <f>SUM(I8:J8)</f>
        <v>9883</v>
      </c>
      <c r="I8" s="103">
        <v>161</v>
      </c>
      <c r="J8" s="103">
        <v>9722</v>
      </c>
      <c r="K8" s="103">
        <f>SUM(L8:M8)</f>
        <v>41971</v>
      </c>
      <c r="L8" s="103">
        <v>24931</v>
      </c>
      <c r="M8" s="103">
        <v>17040</v>
      </c>
      <c r="N8" s="103">
        <f>SUM(O8,+V8,+AC8)</f>
        <v>51854</v>
      </c>
      <c r="O8" s="103">
        <f>SUM(P8:U8)</f>
        <v>25092</v>
      </c>
      <c r="P8" s="103">
        <v>25092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26762</v>
      </c>
      <c r="W8" s="103">
        <v>26603</v>
      </c>
      <c r="X8" s="103">
        <v>159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1209</v>
      </c>
      <c r="AG8" s="103">
        <v>1209</v>
      </c>
      <c r="AH8" s="103">
        <v>0</v>
      </c>
      <c r="AI8" s="103">
        <v>0</v>
      </c>
      <c r="AJ8" s="103">
        <f>SUM(AK8:AS8)</f>
        <v>2148</v>
      </c>
      <c r="AK8" s="103">
        <v>875</v>
      </c>
      <c r="AL8" s="103">
        <v>64</v>
      </c>
      <c r="AM8" s="103">
        <v>1169</v>
      </c>
      <c r="AN8" s="103">
        <v>4</v>
      </c>
      <c r="AO8" s="103">
        <v>0</v>
      </c>
      <c r="AP8" s="103">
        <v>0</v>
      </c>
      <c r="AQ8" s="103">
        <v>36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195</v>
      </c>
      <c r="BA8" s="103">
        <v>36</v>
      </c>
      <c r="BB8" s="103">
        <v>159</v>
      </c>
      <c r="BC8" s="103">
        <v>0</v>
      </c>
    </row>
    <row r="9" spans="1:55" s="105" customFormat="1" ht="13.5" customHeight="1">
      <c r="A9" s="115" t="s">
        <v>13</v>
      </c>
      <c r="B9" s="113" t="s">
        <v>258</v>
      </c>
      <c r="C9" s="101" t="s">
        <v>259</v>
      </c>
      <c r="D9" s="103">
        <f>SUM(E9,+H9,+K9)</f>
        <v>39403</v>
      </c>
      <c r="E9" s="103">
        <f>SUM(F9:G9)</f>
        <v>0</v>
      </c>
      <c r="F9" s="103">
        <v>0</v>
      </c>
      <c r="G9" s="103">
        <v>0</v>
      </c>
      <c r="H9" s="103">
        <f>SUM(I9:J9)</f>
        <v>8307</v>
      </c>
      <c r="I9" s="103">
        <v>46</v>
      </c>
      <c r="J9" s="103">
        <v>8261</v>
      </c>
      <c r="K9" s="103">
        <f>SUM(L9:M9)</f>
        <v>31096</v>
      </c>
      <c r="L9" s="103">
        <v>17977</v>
      </c>
      <c r="M9" s="103">
        <v>13119</v>
      </c>
      <c r="N9" s="103">
        <f>SUM(O9,+V9,+AC9)</f>
        <v>39653</v>
      </c>
      <c r="O9" s="103">
        <f>SUM(P9:U9)</f>
        <v>18023</v>
      </c>
      <c r="P9" s="103">
        <v>18023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21380</v>
      </c>
      <c r="W9" s="103">
        <v>21380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250</v>
      </c>
      <c r="AD9" s="103">
        <v>250</v>
      </c>
      <c r="AE9" s="103">
        <v>0</v>
      </c>
      <c r="AF9" s="103">
        <f>SUM(AG9:AI9)</f>
        <v>252</v>
      </c>
      <c r="AG9" s="103">
        <v>252</v>
      </c>
      <c r="AH9" s="103">
        <v>0</v>
      </c>
      <c r="AI9" s="103">
        <v>0</v>
      </c>
      <c r="AJ9" s="103">
        <f>SUM(AK9:AS9)</f>
        <v>1690</v>
      </c>
      <c r="AK9" s="103">
        <v>863</v>
      </c>
      <c r="AL9" s="103">
        <v>575</v>
      </c>
      <c r="AM9" s="103">
        <v>167</v>
      </c>
      <c r="AN9" s="103">
        <v>0</v>
      </c>
      <c r="AO9" s="103">
        <v>0</v>
      </c>
      <c r="AP9" s="103">
        <v>0</v>
      </c>
      <c r="AQ9" s="103">
        <v>77</v>
      </c>
      <c r="AR9" s="103">
        <v>0</v>
      </c>
      <c r="AS9" s="103">
        <v>8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85</v>
      </c>
      <c r="BA9" s="103">
        <v>85</v>
      </c>
      <c r="BB9" s="103">
        <v>0</v>
      </c>
      <c r="BC9" s="103">
        <v>0</v>
      </c>
    </row>
    <row r="10" spans="1:55" s="105" customFormat="1" ht="13.5" customHeight="1">
      <c r="A10" s="115" t="s">
        <v>13</v>
      </c>
      <c r="B10" s="113" t="s">
        <v>261</v>
      </c>
      <c r="C10" s="101" t="s">
        <v>262</v>
      </c>
      <c r="D10" s="103">
        <f>SUM(E10,+H10,+K10)</f>
        <v>5923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5923</v>
      </c>
      <c r="L10" s="103">
        <v>3578</v>
      </c>
      <c r="M10" s="103">
        <v>2345</v>
      </c>
      <c r="N10" s="103">
        <f>SUM(O10,+V10,+AC10)</f>
        <v>5923</v>
      </c>
      <c r="O10" s="103">
        <f>SUM(P10:U10)</f>
        <v>3578</v>
      </c>
      <c r="P10" s="103">
        <v>3578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2345</v>
      </c>
      <c r="W10" s="103">
        <v>2135</v>
      </c>
      <c r="X10" s="103">
        <v>210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1473</v>
      </c>
      <c r="AG10" s="103">
        <v>1473</v>
      </c>
      <c r="AH10" s="103">
        <v>0</v>
      </c>
      <c r="AI10" s="103">
        <v>0</v>
      </c>
      <c r="AJ10" s="103">
        <f>SUM(AK10:AS10)</f>
        <v>1473</v>
      </c>
      <c r="AK10" s="103">
        <v>0</v>
      </c>
      <c r="AL10" s="103">
        <v>0</v>
      </c>
      <c r="AM10" s="103">
        <v>6</v>
      </c>
      <c r="AN10" s="103">
        <v>29</v>
      </c>
      <c r="AO10" s="103">
        <v>0</v>
      </c>
      <c r="AP10" s="103">
        <v>1438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6</v>
      </c>
      <c r="BA10" s="103">
        <v>0</v>
      </c>
      <c r="BB10" s="103">
        <v>6</v>
      </c>
      <c r="BC10" s="103">
        <v>0</v>
      </c>
    </row>
    <row r="11" spans="1:55" s="105" customFormat="1" ht="13.5" customHeight="1">
      <c r="A11" s="115" t="s">
        <v>13</v>
      </c>
      <c r="B11" s="113" t="s">
        <v>264</v>
      </c>
      <c r="C11" s="101" t="s">
        <v>265</v>
      </c>
      <c r="D11" s="103">
        <f>SUM(E11,+H11,+K11)</f>
        <v>16025</v>
      </c>
      <c r="E11" s="103">
        <f>SUM(F11:G11)</f>
        <v>0</v>
      </c>
      <c r="F11" s="103">
        <v>0</v>
      </c>
      <c r="G11" s="103">
        <v>0</v>
      </c>
      <c r="H11" s="103">
        <f>SUM(I11:J11)</f>
        <v>38</v>
      </c>
      <c r="I11" s="103">
        <v>0</v>
      </c>
      <c r="J11" s="103">
        <v>38</v>
      </c>
      <c r="K11" s="103">
        <f>SUM(L11:M11)</f>
        <v>15987</v>
      </c>
      <c r="L11" s="103">
        <v>11518</v>
      </c>
      <c r="M11" s="103">
        <v>4469</v>
      </c>
      <c r="N11" s="103">
        <f>SUM(O11,+V11,+AC11)</f>
        <v>16133</v>
      </c>
      <c r="O11" s="103">
        <f>SUM(P11:U11)</f>
        <v>11518</v>
      </c>
      <c r="P11" s="103">
        <v>11518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4507</v>
      </c>
      <c r="W11" s="103">
        <v>4469</v>
      </c>
      <c r="X11" s="103">
        <v>38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108</v>
      </c>
      <c r="AD11" s="103">
        <v>108</v>
      </c>
      <c r="AE11" s="103">
        <v>0</v>
      </c>
      <c r="AF11" s="103">
        <f>SUM(AG11:AI11)</f>
        <v>71</v>
      </c>
      <c r="AG11" s="103">
        <v>71</v>
      </c>
      <c r="AH11" s="103">
        <v>0</v>
      </c>
      <c r="AI11" s="103">
        <v>0</v>
      </c>
      <c r="AJ11" s="103">
        <f>SUM(AK11:AS11)</f>
        <v>1078</v>
      </c>
      <c r="AK11" s="103">
        <v>1007</v>
      </c>
      <c r="AL11" s="103">
        <v>0</v>
      </c>
      <c r="AM11" s="103">
        <v>42</v>
      </c>
      <c r="AN11" s="103">
        <v>0</v>
      </c>
      <c r="AO11" s="103">
        <v>0</v>
      </c>
      <c r="AP11" s="103">
        <v>0</v>
      </c>
      <c r="AQ11" s="103">
        <v>29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67</v>
      </c>
      <c r="BA11" s="103">
        <v>29</v>
      </c>
      <c r="BB11" s="103">
        <v>38</v>
      </c>
      <c r="BC11" s="103">
        <v>0</v>
      </c>
    </row>
    <row r="12" spans="1:55" s="105" customFormat="1" ht="13.5" customHeight="1">
      <c r="A12" s="115" t="s">
        <v>13</v>
      </c>
      <c r="B12" s="113" t="s">
        <v>267</v>
      </c>
      <c r="C12" s="101" t="s">
        <v>268</v>
      </c>
      <c r="D12" s="103">
        <f>SUM(E12,+H12,+K12)</f>
        <v>35921</v>
      </c>
      <c r="E12" s="103">
        <f>SUM(F12:G12)</f>
        <v>0</v>
      </c>
      <c r="F12" s="103">
        <v>0</v>
      </c>
      <c r="G12" s="103">
        <v>0</v>
      </c>
      <c r="H12" s="103">
        <f>SUM(I12:J12)</f>
        <v>72</v>
      </c>
      <c r="I12" s="103">
        <v>0</v>
      </c>
      <c r="J12" s="103">
        <v>72</v>
      </c>
      <c r="K12" s="103">
        <f>SUM(L12:M12)</f>
        <v>35849</v>
      </c>
      <c r="L12" s="103">
        <v>29344</v>
      </c>
      <c r="M12" s="103">
        <v>6505</v>
      </c>
      <c r="N12" s="103">
        <f>SUM(O12,+V12,+AC12)</f>
        <v>36010</v>
      </c>
      <c r="O12" s="103">
        <f>SUM(P12:U12)</f>
        <v>29344</v>
      </c>
      <c r="P12" s="103">
        <v>29344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6577</v>
      </c>
      <c r="W12" s="103">
        <v>6505</v>
      </c>
      <c r="X12" s="103">
        <v>72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89</v>
      </c>
      <c r="AD12" s="103">
        <v>89</v>
      </c>
      <c r="AE12" s="103">
        <v>0</v>
      </c>
      <c r="AF12" s="103">
        <f>SUM(AG12:AI12)</f>
        <v>173</v>
      </c>
      <c r="AG12" s="103">
        <v>173</v>
      </c>
      <c r="AH12" s="103">
        <v>0</v>
      </c>
      <c r="AI12" s="103">
        <v>0</v>
      </c>
      <c r="AJ12" s="103">
        <f>SUM(AK12:AS12)</f>
        <v>1466</v>
      </c>
      <c r="AK12" s="103">
        <v>1293</v>
      </c>
      <c r="AL12" s="103">
        <v>0</v>
      </c>
      <c r="AM12" s="103">
        <v>173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13</v>
      </c>
      <c r="B13" s="113" t="s">
        <v>270</v>
      </c>
      <c r="C13" s="101" t="s">
        <v>271</v>
      </c>
      <c r="D13" s="103">
        <f>SUM(E13,+H13,+K13)</f>
        <v>47768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47768</v>
      </c>
      <c r="L13" s="103">
        <v>24692</v>
      </c>
      <c r="M13" s="103">
        <v>23076</v>
      </c>
      <c r="N13" s="103">
        <f>SUM(O13,+V13,+AC13)</f>
        <v>47768</v>
      </c>
      <c r="O13" s="103">
        <f>SUM(P13:U13)</f>
        <v>24692</v>
      </c>
      <c r="P13" s="103">
        <v>24692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23076</v>
      </c>
      <c r="W13" s="103">
        <v>23076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1722</v>
      </c>
      <c r="AG13" s="103">
        <v>1722</v>
      </c>
      <c r="AH13" s="103">
        <v>0</v>
      </c>
      <c r="AI13" s="103">
        <v>0</v>
      </c>
      <c r="AJ13" s="103">
        <f>SUM(AK13:AS13)</f>
        <v>1722</v>
      </c>
      <c r="AK13" s="103">
        <v>0</v>
      </c>
      <c r="AL13" s="103">
        <v>0</v>
      </c>
      <c r="AM13" s="103">
        <v>1487</v>
      </c>
      <c r="AN13" s="103">
        <v>235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13</v>
      </c>
      <c r="B14" s="113" t="s">
        <v>273</v>
      </c>
      <c r="C14" s="101" t="s">
        <v>274</v>
      </c>
      <c r="D14" s="103">
        <f>SUM(E14,+H14,+K14)</f>
        <v>24235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24235</v>
      </c>
      <c r="L14" s="103">
        <v>17267</v>
      </c>
      <c r="M14" s="103">
        <v>6968</v>
      </c>
      <c r="N14" s="103">
        <f>SUM(O14,+V14,+AC14)</f>
        <v>24365</v>
      </c>
      <c r="O14" s="103">
        <f>SUM(P14:U14)</f>
        <v>17267</v>
      </c>
      <c r="P14" s="103">
        <v>17267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6968</v>
      </c>
      <c r="W14" s="103">
        <v>6968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130</v>
      </c>
      <c r="AD14" s="103">
        <v>130</v>
      </c>
      <c r="AE14" s="103">
        <v>0</v>
      </c>
      <c r="AF14" s="103">
        <f>SUM(AG14:AI14)</f>
        <v>948</v>
      </c>
      <c r="AG14" s="103">
        <v>948</v>
      </c>
      <c r="AH14" s="103">
        <v>0</v>
      </c>
      <c r="AI14" s="103">
        <v>0</v>
      </c>
      <c r="AJ14" s="103">
        <f>SUM(AK14:AS14)</f>
        <v>948</v>
      </c>
      <c r="AK14" s="103">
        <v>0</v>
      </c>
      <c r="AL14" s="103">
        <v>0</v>
      </c>
      <c r="AM14" s="103">
        <v>311</v>
      </c>
      <c r="AN14" s="103">
        <v>637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13</v>
      </c>
      <c r="B15" s="113" t="s">
        <v>276</v>
      </c>
      <c r="C15" s="101" t="s">
        <v>277</v>
      </c>
      <c r="D15" s="103">
        <f>SUM(E15,+H15,+K15)</f>
        <v>27880</v>
      </c>
      <c r="E15" s="103">
        <f>SUM(F15:G15)</f>
        <v>0</v>
      </c>
      <c r="F15" s="103">
        <v>0</v>
      </c>
      <c r="G15" s="103">
        <v>0</v>
      </c>
      <c r="H15" s="103">
        <f>SUM(I15:J15)</f>
        <v>112</v>
      </c>
      <c r="I15" s="103">
        <v>0</v>
      </c>
      <c r="J15" s="103">
        <v>112</v>
      </c>
      <c r="K15" s="103">
        <f>SUM(L15:M15)</f>
        <v>27768</v>
      </c>
      <c r="L15" s="103">
        <v>14850</v>
      </c>
      <c r="M15" s="103">
        <v>12918</v>
      </c>
      <c r="N15" s="103">
        <f>SUM(O15,+V15,+AC15)</f>
        <v>27926</v>
      </c>
      <c r="O15" s="103">
        <f>SUM(P15:U15)</f>
        <v>14850</v>
      </c>
      <c r="P15" s="103">
        <v>14850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13030</v>
      </c>
      <c r="W15" s="103">
        <v>12918</v>
      </c>
      <c r="X15" s="103">
        <v>112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46</v>
      </c>
      <c r="AD15" s="103">
        <v>46</v>
      </c>
      <c r="AE15" s="103">
        <v>0</v>
      </c>
      <c r="AF15" s="103">
        <f>SUM(AG15:AI15)</f>
        <v>124</v>
      </c>
      <c r="AG15" s="103">
        <v>124</v>
      </c>
      <c r="AH15" s="103">
        <v>0</v>
      </c>
      <c r="AI15" s="103">
        <v>0</v>
      </c>
      <c r="AJ15" s="103">
        <f>SUM(AK15:AS15)</f>
        <v>1873</v>
      </c>
      <c r="AK15" s="103">
        <v>1749</v>
      </c>
      <c r="AL15" s="103">
        <v>0</v>
      </c>
      <c r="AM15" s="103">
        <v>73</v>
      </c>
      <c r="AN15" s="103">
        <v>0</v>
      </c>
      <c r="AO15" s="103">
        <v>0</v>
      </c>
      <c r="AP15" s="103">
        <v>0</v>
      </c>
      <c r="AQ15" s="103">
        <v>51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163</v>
      </c>
      <c r="BA15" s="103">
        <v>51</v>
      </c>
      <c r="BB15" s="103">
        <v>112</v>
      </c>
      <c r="BC15" s="103">
        <v>0</v>
      </c>
    </row>
    <row r="16" spans="1:55" s="105" customFormat="1" ht="13.5" customHeight="1">
      <c r="A16" s="115" t="s">
        <v>13</v>
      </c>
      <c r="B16" s="113" t="s">
        <v>279</v>
      </c>
      <c r="C16" s="101" t="s">
        <v>280</v>
      </c>
      <c r="D16" s="103">
        <f>SUM(E16,+H16,+K16)</f>
        <v>21538</v>
      </c>
      <c r="E16" s="103">
        <f>SUM(F16:G16)</f>
        <v>0</v>
      </c>
      <c r="F16" s="103">
        <v>0</v>
      </c>
      <c r="G16" s="103">
        <v>0</v>
      </c>
      <c r="H16" s="103">
        <f>SUM(I16:J16)</f>
        <v>13892</v>
      </c>
      <c r="I16" s="103">
        <v>10872</v>
      </c>
      <c r="J16" s="103">
        <v>3020</v>
      </c>
      <c r="K16" s="103">
        <f>SUM(L16:M16)</f>
        <v>7646</v>
      </c>
      <c r="L16" s="103">
        <v>0</v>
      </c>
      <c r="M16" s="103">
        <v>7646</v>
      </c>
      <c r="N16" s="103">
        <f>SUM(O16,+V16,+AC16)</f>
        <v>21601</v>
      </c>
      <c r="O16" s="103">
        <f>SUM(P16:U16)</f>
        <v>10872</v>
      </c>
      <c r="P16" s="103">
        <v>10872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10666</v>
      </c>
      <c r="W16" s="103">
        <v>10666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63</v>
      </c>
      <c r="AD16" s="103">
        <v>63</v>
      </c>
      <c r="AE16" s="103">
        <v>0</v>
      </c>
      <c r="AF16" s="103">
        <f>SUM(AG16:AI16)</f>
        <v>238</v>
      </c>
      <c r="AG16" s="103">
        <v>238</v>
      </c>
      <c r="AH16" s="103">
        <v>0</v>
      </c>
      <c r="AI16" s="103">
        <v>0</v>
      </c>
      <c r="AJ16" s="103">
        <f>SUM(AK16:AS16)</f>
        <v>272</v>
      </c>
      <c r="AK16" s="103">
        <v>0</v>
      </c>
      <c r="AL16" s="103">
        <v>34</v>
      </c>
      <c r="AM16" s="103">
        <v>238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34</v>
      </c>
      <c r="BA16" s="103">
        <v>34</v>
      </c>
      <c r="BB16" s="103">
        <v>0</v>
      </c>
      <c r="BC16" s="103">
        <v>0</v>
      </c>
    </row>
    <row r="17" spans="1:55" s="105" customFormat="1" ht="13.5" customHeight="1">
      <c r="A17" s="115" t="s">
        <v>13</v>
      </c>
      <c r="B17" s="113" t="s">
        <v>282</v>
      </c>
      <c r="C17" s="101" t="s">
        <v>283</v>
      </c>
      <c r="D17" s="103">
        <f>SUM(E17,+H17,+K17)</f>
        <v>19088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19088</v>
      </c>
      <c r="L17" s="103">
        <v>7478</v>
      </c>
      <c r="M17" s="103">
        <v>11610</v>
      </c>
      <c r="N17" s="103">
        <f>SUM(O17,+V17,+AC17)</f>
        <v>19088</v>
      </c>
      <c r="O17" s="103">
        <f>SUM(P17:U17)</f>
        <v>7478</v>
      </c>
      <c r="P17" s="103">
        <v>7478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11610</v>
      </c>
      <c r="W17" s="103">
        <v>11610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163</v>
      </c>
      <c r="AG17" s="103">
        <v>163</v>
      </c>
      <c r="AH17" s="103">
        <v>0</v>
      </c>
      <c r="AI17" s="103">
        <v>0</v>
      </c>
      <c r="AJ17" s="103">
        <f>SUM(AK17:AS17)</f>
        <v>807</v>
      </c>
      <c r="AK17" s="103">
        <v>0</v>
      </c>
      <c r="AL17" s="103">
        <v>644</v>
      </c>
      <c r="AM17" s="103">
        <v>8</v>
      </c>
      <c r="AN17" s="103">
        <v>41</v>
      </c>
      <c r="AO17" s="103">
        <v>0</v>
      </c>
      <c r="AP17" s="103">
        <v>0</v>
      </c>
      <c r="AQ17" s="103">
        <v>114</v>
      </c>
      <c r="AR17" s="103">
        <v>0</v>
      </c>
      <c r="AS17" s="103">
        <v>0</v>
      </c>
      <c r="AT17" s="103">
        <f>SUM(AU17:AY17)</f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>SUM(BA17:BC17)</f>
        <v>114</v>
      </c>
      <c r="BA17" s="103">
        <v>114</v>
      </c>
      <c r="BB17" s="103">
        <v>0</v>
      </c>
      <c r="BC17" s="103">
        <v>0</v>
      </c>
    </row>
    <row r="18" spans="1:55" s="105" customFormat="1" ht="13.5" customHeight="1">
      <c r="A18" s="115" t="s">
        <v>13</v>
      </c>
      <c r="B18" s="113" t="s">
        <v>285</v>
      </c>
      <c r="C18" s="101" t="s">
        <v>286</v>
      </c>
      <c r="D18" s="103">
        <f>SUM(E18,+H18,+K18)</f>
        <v>3436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3436</v>
      </c>
      <c r="L18" s="103">
        <v>1105</v>
      </c>
      <c r="M18" s="103">
        <v>2331</v>
      </c>
      <c r="N18" s="103">
        <f>SUM(O18,+V18,+AC18)</f>
        <v>3436</v>
      </c>
      <c r="O18" s="103">
        <f>SUM(P18:U18)</f>
        <v>1105</v>
      </c>
      <c r="P18" s="103">
        <v>1105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2331</v>
      </c>
      <c r="W18" s="103">
        <v>2331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28</v>
      </c>
      <c r="AG18" s="103">
        <v>28</v>
      </c>
      <c r="AH18" s="103">
        <v>0</v>
      </c>
      <c r="AI18" s="103">
        <v>0</v>
      </c>
      <c r="AJ18" s="103">
        <f>SUM(AK18:AS18)</f>
        <v>144</v>
      </c>
      <c r="AK18" s="103">
        <v>0</v>
      </c>
      <c r="AL18" s="103">
        <v>116</v>
      </c>
      <c r="AM18" s="103">
        <v>1</v>
      </c>
      <c r="AN18" s="103">
        <v>7</v>
      </c>
      <c r="AO18" s="103">
        <v>0</v>
      </c>
      <c r="AP18" s="103">
        <v>0</v>
      </c>
      <c r="AQ18" s="103">
        <v>20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20</v>
      </c>
      <c r="BA18" s="103">
        <v>20</v>
      </c>
      <c r="BB18" s="103">
        <v>0</v>
      </c>
      <c r="BC18" s="103">
        <v>0</v>
      </c>
    </row>
    <row r="19" spans="1:55" s="105" customFormat="1" ht="13.5" customHeight="1">
      <c r="A19" s="115" t="s">
        <v>13</v>
      </c>
      <c r="B19" s="113" t="s">
        <v>288</v>
      </c>
      <c r="C19" s="101" t="s">
        <v>289</v>
      </c>
      <c r="D19" s="103">
        <f>SUM(E19,+H19,+K19)</f>
        <v>6513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6513</v>
      </c>
      <c r="L19" s="103">
        <v>2156</v>
      </c>
      <c r="M19" s="103">
        <v>4357</v>
      </c>
      <c r="N19" s="103">
        <f>SUM(O19,+V19,+AC19)</f>
        <v>6518</v>
      </c>
      <c r="O19" s="103">
        <f>SUM(P19:U19)</f>
        <v>2156</v>
      </c>
      <c r="P19" s="103">
        <v>2156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4357</v>
      </c>
      <c r="W19" s="103">
        <v>4357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5</v>
      </c>
      <c r="AD19" s="103">
        <v>5</v>
      </c>
      <c r="AE19" s="103">
        <v>0</v>
      </c>
      <c r="AF19" s="103">
        <f>SUM(AG19:AI19)</f>
        <v>56</v>
      </c>
      <c r="AG19" s="103">
        <v>56</v>
      </c>
      <c r="AH19" s="103">
        <v>0</v>
      </c>
      <c r="AI19" s="103">
        <v>0</v>
      </c>
      <c r="AJ19" s="103">
        <f>SUM(AK19:AS19)</f>
        <v>276</v>
      </c>
      <c r="AK19" s="103">
        <v>0</v>
      </c>
      <c r="AL19" s="103">
        <v>220</v>
      </c>
      <c r="AM19" s="103">
        <v>3</v>
      </c>
      <c r="AN19" s="103">
        <v>14</v>
      </c>
      <c r="AO19" s="103">
        <v>0</v>
      </c>
      <c r="AP19" s="103">
        <v>0</v>
      </c>
      <c r="AQ19" s="103">
        <v>39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39</v>
      </c>
      <c r="BA19" s="103">
        <v>39</v>
      </c>
      <c r="BB19" s="103">
        <v>0</v>
      </c>
      <c r="BC19" s="103">
        <v>0</v>
      </c>
    </row>
    <row r="20" spans="1:55" s="105" customFormat="1" ht="13.5" customHeight="1">
      <c r="A20" s="115" t="s">
        <v>13</v>
      </c>
      <c r="B20" s="113" t="s">
        <v>291</v>
      </c>
      <c r="C20" s="101" t="s">
        <v>292</v>
      </c>
      <c r="D20" s="103">
        <f>SUM(E20,+H20,+K20)</f>
        <v>6521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6521</v>
      </c>
      <c r="L20" s="103">
        <v>449</v>
      </c>
      <c r="M20" s="103">
        <v>6072</v>
      </c>
      <c r="N20" s="103">
        <f>SUM(O20,+V20,+AC20)</f>
        <v>6521</v>
      </c>
      <c r="O20" s="103">
        <f>SUM(P20:U20)</f>
        <v>449</v>
      </c>
      <c r="P20" s="103">
        <v>449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6072</v>
      </c>
      <c r="W20" s="103">
        <v>6072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56</v>
      </c>
      <c r="AG20" s="103">
        <v>56</v>
      </c>
      <c r="AH20" s="103">
        <v>0</v>
      </c>
      <c r="AI20" s="103">
        <v>0</v>
      </c>
      <c r="AJ20" s="103">
        <f>SUM(AK20:AS20)</f>
        <v>276</v>
      </c>
      <c r="AK20" s="103">
        <v>0</v>
      </c>
      <c r="AL20" s="103">
        <v>220</v>
      </c>
      <c r="AM20" s="103">
        <v>3</v>
      </c>
      <c r="AN20" s="103">
        <v>14</v>
      </c>
      <c r="AO20" s="103">
        <v>0</v>
      </c>
      <c r="AP20" s="103">
        <v>0</v>
      </c>
      <c r="AQ20" s="103">
        <v>39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39</v>
      </c>
      <c r="BA20" s="103">
        <v>39</v>
      </c>
      <c r="BB20" s="103">
        <v>0</v>
      </c>
      <c r="BC20" s="103">
        <v>0</v>
      </c>
    </row>
    <row r="21" spans="1:55" s="105" customFormat="1" ht="13.5" customHeight="1">
      <c r="A21" s="115" t="s">
        <v>13</v>
      </c>
      <c r="B21" s="113" t="s">
        <v>294</v>
      </c>
      <c r="C21" s="101" t="s">
        <v>295</v>
      </c>
      <c r="D21" s="103">
        <f>SUM(E21,+H21,+K21)</f>
        <v>17288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17288</v>
      </c>
      <c r="L21" s="103">
        <v>6754</v>
      </c>
      <c r="M21" s="103">
        <v>10534</v>
      </c>
      <c r="N21" s="103">
        <f>SUM(O21,+V21,+AC21)</f>
        <v>17288</v>
      </c>
      <c r="O21" s="103">
        <f>SUM(P21:U21)</f>
        <v>6754</v>
      </c>
      <c r="P21" s="103">
        <v>6754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10534</v>
      </c>
      <c r="W21" s="103">
        <v>10534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147</v>
      </c>
      <c r="AG21" s="103">
        <v>147</v>
      </c>
      <c r="AH21" s="103">
        <v>0</v>
      </c>
      <c r="AI21" s="103">
        <v>0</v>
      </c>
      <c r="AJ21" s="103">
        <f>SUM(AK21:AS21)</f>
        <v>730</v>
      </c>
      <c r="AK21" s="103">
        <v>0</v>
      </c>
      <c r="AL21" s="103">
        <v>583</v>
      </c>
      <c r="AM21" s="103">
        <v>7</v>
      </c>
      <c r="AN21" s="103">
        <v>37</v>
      </c>
      <c r="AO21" s="103">
        <v>0</v>
      </c>
      <c r="AP21" s="103">
        <v>0</v>
      </c>
      <c r="AQ21" s="103">
        <v>103</v>
      </c>
      <c r="AR21" s="103">
        <v>0</v>
      </c>
      <c r="AS21" s="103">
        <v>0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103</v>
      </c>
      <c r="BA21" s="103">
        <v>103</v>
      </c>
      <c r="BB21" s="103">
        <v>0</v>
      </c>
      <c r="BC21" s="103">
        <v>0</v>
      </c>
    </row>
    <row r="22" spans="1:55" s="105" customFormat="1" ht="13.5" customHeight="1">
      <c r="A22" s="115" t="s">
        <v>13</v>
      </c>
      <c r="B22" s="113" t="s">
        <v>297</v>
      </c>
      <c r="C22" s="101" t="s">
        <v>298</v>
      </c>
      <c r="D22" s="103">
        <f>SUM(E22,+H22,+K22)</f>
        <v>1855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1855</v>
      </c>
      <c r="L22" s="103">
        <v>806</v>
      </c>
      <c r="M22" s="103">
        <v>1049</v>
      </c>
      <c r="N22" s="103">
        <f>SUM(O22,+V22,+AC22)</f>
        <v>1855</v>
      </c>
      <c r="O22" s="103">
        <f>SUM(P22:U22)</f>
        <v>806</v>
      </c>
      <c r="P22" s="103">
        <v>806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1049</v>
      </c>
      <c r="W22" s="103">
        <v>1049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</v>
      </c>
      <c r="AG22" s="103">
        <v>12</v>
      </c>
      <c r="AH22" s="103">
        <v>0</v>
      </c>
      <c r="AI22" s="103">
        <v>0</v>
      </c>
      <c r="AJ22" s="103">
        <f>SUM(AK22:AS22)</f>
        <v>79</v>
      </c>
      <c r="AK22" s="103">
        <v>40</v>
      </c>
      <c r="AL22" s="103">
        <v>27</v>
      </c>
      <c r="AM22" s="103">
        <v>8</v>
      </c>
      <c r="AN22" s="103">
        <v>0</v>
      </c>
      <c r="AO22" s="103">
        <v>0</v>
      </c>
      <c r="AP22" s="103">
        <v>0</v>
      </c>
      <c r="AQ22" s="103">
        <v>4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4</v>
      </c>
      <c r="BA22" s="103">
        <v>4</v>
      </c>
      <c r="BB22" s="103">
        <v>0</v>
      </c>
      <c r="BC22" s="103">
        <v>0</v>
      </c>
    </row>
    <row r="23" spans="1:55" s="105" customFormat="1" ht="13.5" customHeight="1">
      <c r="A23" s="115" t="s">
        <v>13</v>
      </c>
      <c r="B23" s="113" t="s">
        <v>300</v>
      </c>
      <c r="C23" s="101" t="s">
        <v>301</v>
      </c>
      <c r="D23" s="103">
        <f>SUM(E23,+H23,+K23)</f>
        <v>16686</v>
      </c>
      <c r="E23" s="103">
        <f>SUM(F23:G23)</f>
        <v>0</v>
      </c>
      <c r="F23" s="103">
        <v>0</v>
      </c>
      <c r="G23" s="103">
        <v>0</v>
      </c>
      <c r="H23" s="103">
        <f>SUM(I23:J23)</f>
        <v>196</v>
      </c>
      <c r="I23" s="103">
        <v>0</v>
      </c>
      <c r="J23" s="103">
        <v>196</v>
      </c>
      <c r="K23" s="103">
        <f>SUM(L23:M23)</f>
        <v>16490</v>
      </c>
      <c r="L23" s="103">
        <v>16288</v>
      </c>
      <c r="M23" s="103">
        <v>202</v>
      </c>
      <c r="N23" s="103">
        <f>SUM(O23,+V23,+AC23)</f>
        <v>16686</v>
      </c>
      <c r="O23" s="103">
        <f>SUM(P23:U23)</f>
        <v>16288</v>
      </c>
      <c r="P23" s="103">
        <v>16288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398</v>
      </c>
      <c r="W23" s="103">
        <v>202</v>
      </c>
      <c r="X23" s="103">
        <v>196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79</v>
      </c>
      <c r="AG23" s="103">
        <v>79</v>
      </c>
      <c r="AH23" s="103">
        <v>0</v>
      </c>
      <c r="AI23" s="103">
        <v>0</v>
      </c>
      <c r="AJ23" s="103">
        <f>SUM(AK23:AS23)</f>
        <v>692</v>
      </c>
      <c r="AK23" s="103">
        <v>613</v>
      </c>
      <c r="AL23" s="103">
        <v>0</v>
      </c>
      <c r="AM23" s="103">
        <v>79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20</v>
      </c>
      <c r="BA23" s="103">
        <v>0</v>
      </c>
      <c r="BB23" s="103">
        <v>20</v>
      </c>
      <c r="BC23" s="103">
        <v>0</v>
      </c>
    </row>
    <row r="24" spans="1:55" s="105" customFormat="1" ht="13.5" customHeight="1">
      <c r="A24" s="115" t="s">
        <v>13</v>
      </c>
      <c r="B24" s="113" t="s">
        <v>303</v>
      </c>
      <c r="C24" s="101" t="s">
        <v>304</v>
      </c>
      <c r="D24" s="103">
        <f>SUM(E24,+H24,+K24)</f>
        <v>7755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7755</v>
      </c>
      <c r="L24" s="103">
        <v>5138</v>
      </c>
      <c r="M24" s="103">
        <v>2617</v>
      </c>
      <c r="N24" s="103">
        <f>SUM(O24,+V24,+AC24)</f>
        <v>7755</v>
      </c>
      <c r="O24" s="103">
        <f>SUM(P24:U24)</f>
        <v>5138</v>
      </c>
      <c r="P24" s="103">
        <v>5138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2617</v>
      </c>
      <c r="W24" s="103">
        <v>2617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215</v>
      </c>
      <c r="AG24" s="103">
        <v>215</v>
      </c>
      <c r="AH24" s="103">
        <v>0</v>
      </c>
      <c r="AI24" s="103">
        <v>0</v>
      </c>
      <c r="AJ24" s="103">
        <f>SUM(AK24:AS24)</f>
        <v>215</v>
      </c>
      <c r="AK24" s="103">
        <v>0</v>
      </c>
      <c r="AL24" s="103">
        <v>0</v>
      </c>
      <c r="AM24" s="103">
        <v>19</v>
      </c>
      <c r="AN24" s="103">
        <v>196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13</v>
      </c>
      <c r="B25" s="113" t="s">
        <v>306</v>
      </c>
      <c r="C25" s="101" t="s">
        <v>307</v>
      </c>
      <c r="D25" s="103">
        <f>SUM(E25,+H25,+K25)</f>
        <v>2784</v>
      </c>
      <c r="E25" s="103">
        <f>SUM(F25:G25)</f>
        <v>0</v>
      </c>
      <c r="F25" s="103">
        <v>0</v>
      </c>
      <c r="G25" s="103">
        <v>0</v>
      </c>
      <c r="H25" s="103">
        <f>SUM(I25:J25)</f>
        <v>103</v>
      </c>
      <c r="I25" s="103">
        <v>0</v>
      </c>
      <c r="J25" s="103">
        <v>103</v>
      </c>
      <c r="K25" s="103">
        <f>SUM(L25:M25)</f>
        <v>2681</v>
      </c>
      <c r="L25" s="103">
        <v>1706</v>
      </c>
      <c r="M25" s="103">
        <v>975</v>
      </c>
      <c r="N25" s="103">
        <f>SUM(O25,+V25,+AC25)</f>
        <v>2784</v>
      </c>
      <c r="O25" s="103">
        <f>SUM(P25:U25)</f>
        <v>1706</v>
      </c>
      <c r="P25" s="103">
        <v>1706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1078</v>
      </c>
      <c r="W25" s="103">
        <v>975</v>
      </c>
      <c r="X25" s="103">
        <v>103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75</v>
      </c>
      <c r="AG25" s="103">
        <v>75</v>
      </c>
      <c r="AH25" s="103">
        <v>0</v>
      </c>
      <c r="AI25" s="103">
        <v>0</v>
      </c>
      <c r="AJ25" s="103">
        <f>SUM(AK25:AS25)</f>
        <v>75</v>
      </c>
      <c r="AK25" s="103">
        <v>0</v>
      </c>
      <c r="AL25" s="103">
        <v>0</v>
      </c>
      <c r="AM25" s="103">
        <v>7</v>
      </c>
      <c r="AN25" s="103">
        <v>68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18</v>
      </c>
      <c r="BA25" s="103">
        <v>0</v>
      </c>
      <c r="BB25" s="103">
        <v>18</v>
      </c>
      <c r="BC25" s="103">
        <v>0</v>
      </c>
    </row>
    <row r="26" spans="1:55" s="105" customFormat="1" ht="13.5" customHeight="1">
      <c r="A26" s="115" t="s">
        <v>13</v>
      </c>
      <c r="B26" s="113" t="s">
        <v>309</v>
      </c>
      <c r="C26" s="101" t="s">
        <v>310</v>
      </c>
      <c r="D26" s="103">
        <f>SUM(E26,+H26,+K26)</f>
        <v>21482</v>
      </c>
      <c r="E26" s="103">
        <f>SUM(F26:G26)</f>
        <v>0</v>
      </c>
      <c r="F26" s="103">
        <v>0</v>
      </c>
      <c r="G26" s="103">
        <v>0</v>
      </c>
      <c r="H26" s="103">
        <f>SUM(I26:J26)</f>
        <v>2528</v>
      </c>
      <c r="I26" s="103">
        <v>0</v>
      </c>
      <c r="J26" s="103">
        <v>2528</v>
      </c>
      <c r="K26" s="103">
        <f>SUM(L26:M26)</f>
        <v>18954</v>
      </c>
      <c r="L26" s="103">
        <v>13114</v>
      </c>
      <c r="M26" s="103">
        <v>5840</v>
      </c>
      <c r="N26" s="103">
        <f>SUM(O26,+V26,+AC26)</f>
        <v>21482</v>
      </c>
      <c r="O26" s="103">
        <f>SUM(P26:U26)</f>
        <v>13114</v>
      </c>
      <c r="P26" s="103">
        <v>13114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8368</v>
      </c>
      <c r="W26" s="103">
        <v>5840</v>
      </c>
      <c r="X26" s="103">
        <v>2528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481</v>
      </c>
      <c r="AG26" s="103">
        <v>481</v>
      </c>
      <c r="AH26" s="103">
        <v>0</v>
      </c>
      <c r="AI26" s="103">
        <v>0</v>
      </c>
      <c r="AJ26" s="103">
        <f>SUM(AK26:AS26)</f>
        <v>481</v>
      </c>
      <c r="AK26" s="103">
        <v>0</v>
      </c>
      <c r="AL26" s="103">
        <v>0</v>
      </c>
      <c r="AM26" s="103">
        <v>481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34</v>
      </c>
      <c r="BA26" s="103">
        <v>0</v>
      </c>
      <c r="BB26" s="103">
        <v>34</v>
      </c>
      <c r="BC26" s="103">
        <v>0</v>
      </c>
    </row>
    <row r="27" spans="1:55" s="105" customFormat="1" ht="13.5" customHeight="1">
      <c r="A27" s="115" t="s">
        <v>13</v>
      </c>
      <c r="B27" s="113" t="s">
        <v>312</v>
      </c>
      <c r="C27" s="101" t="s">
        <v>313</v>
      </c>
      <c r="D27" s="103">
        <f>SUM(E27,+H27,+K27)</f>
        <v>7447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7447</v>
      </c>
      <c r="L27" s="103">
        <v>4234</v>
      </c>
      <c r="M27" s="103">
        <v>3213</v>
      </c>
      <c r="N27" s="103">
        <f>SUM(O27,+V27,+AC27)</f>
        <v>7467</v>
      </c>
      <c r="O27" s="103">
        <f>SUM(P27:U27)</f>
        <v>4234</v>
      </c>
      <c r="P27" s="103">
        <v>4234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3213</v>
      </c>
      <c r="W27" s="103">
        <v>3213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20</v>
      </c>
      <c r="AD27" s="103">
        <v>20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0</v>
      </c>
      <c r="AL27" s="103">
        <v>0</v>
      </c>
      <c r="AM27" s="103">
        <v>5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231</v>
      </c>
      <c r="BA27" s="103">
        <v>231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41327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41341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41345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41346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41387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41401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41423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41424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41425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41441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2019-02-22T04:31:11Z</dcterms:modified>
</cp:coreProperties>
</file>