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40福岡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市町村分担金内訳!$A$6:$DU$32</definedName>
    <definedName name="_xlnm._FilterDatabase" localSheetId="4" hidden="1">組合分担金内訳!$A$6:$BE$66</definedName>
    <definedName name="_xlnm._FilterDatabase" localSheetId="3" hidden="1">'廃棄物事業経費（歳出）'!$A$6:$CI$92</definedName>
    <definedName name="_xlnm._FilterDatabase" localSheetId="2" hidden="1">'廃棄物事業経費（歳入）'!$A$6:$AE$92</definedName>
    <definedName name="_xlnm._FilterDatabase" localSheetId="0" hidden="1">'廃棄物事業経費（市町村）'!$A$6:$DJ$66</definedName>
    <definedName name="_xlnm._FilterDatabase" localSheetId="1" hidden="1">'廃棄物事業経費（組合）'!$A$6:$DJ$32</definedName>
    <definedName name="_xlnm.Print_Area" localSheetId="6">経費集計!$A$1:$M$33</definedName>
    <definedName name="_xlnm.Print_Area" localSheetId="5">市町村分担金内訳!$2:$33</definedName>
    <definedName name="_xlnm.Print_Area" localSheetId="4">組合分担金内訳!$2:$67</definedName>
    <definedName name="_xlnm.Print_Area" localSheetId="3">'廃棄物事業経費（歳出）'!$2:$93</definedName>
    <definedName name="_xlnm.Print_Area" localSheetId="2">'廃棄物事業経費（歳入）'!$2:$93</definedName>
    <definedName name="_xlnm.Print_Area" localSheetId="0">'廃棄物事業経費（市町村）'!$2:$67</definedName>
    <definedName name="_xlnm.Print_Area" localSheetId="1">'廃棄物事業経費（組合）'!$2:$33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I10" i="5"/>
  <c r="I11" i="5"/>
  <c r="I18" i="5"/>
  <c r="I19" i="5"/>
  <c r="I26" i="5"/>
  <c r="I31" i="5"/>
  <c r="I34" i="5"/>
  <c r="I39" i="5"/>
  <c r="I42" i="5"/>
  <c r="I43" i="5"/>
  <c r="I47" i="5"/>
  <c r="I50" i="5"/>
  <c r="I51" i="5"/>
  <c r="I58" i="5"/>
  <c r="I59" i="5"/>
  <c r="I63" i="5"/>
  <c r="H8" i="5"/>
  <c r="H9" i="5"/>
  <c r="I9" i="5" s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I65" i="5" s="1"/>
  <c r="H66" i="5"/>
  <c r="H67" i="5"/>
  <c r="G8" i="5"/>
  <c r="I8" i="5" s="1"/>
  <c r="G9" i="5"/>
  <c r="G10" i="5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G19" i="5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I40" i="5" s="1"/>
  <c r="G41" i="5"/>
  <c r="G42" i="5"/>
  <c r="G43" i="5"/>
  <c r="G44" i="5"/>
  <c r="I44" i="5" s="1"/>
  <c r="G45" i="5"/>
  <c r="I45" i="5" s="1"/>
  <c r="G46" i="5"/>
  <c r="I46" i="5" s="1"/>
  <c r="G47" i="5"/>
  <c r="G48" i="5"/>
  <c r="I48" i="5" s="1"/>
  <c r="G49" i="5"/>
  <c r="G50" i="5"/>
  <c r="G51" i="5"/>
  <c r="G52" i="5"/>
  <c r="I52" i="5" s="1"/>
  <c r="G53" i="5"/>
  <c r="I53" i="5" s="1"/>
  <c r="G54" i="5"/>
  <c r="I54" i="5" s="1"/>
  <c r="G55" i="5"/>
  <c r="I55" i="5" s="1"/>
  <c r="G56" i="5"/>
  <c r="I56" i="5" s="1"/>
  <c r="G57" i="5"/>
  <c r="G58" i="5"/>
  <c r="G59" i="5"/>
  <c r="G60" i="5"/>
  <c r="I60" i="5" s="1"/>
  <c r="G61" i="5"/>
  <c r="I61" i="5" s="1"/>
  <c r="G62" i="5"/>
  <c r="I62" i="5" s="1"/>
  <c r="G63" i="5"/>
  <c r="G64" i="5"/>
  <c r="I64" i="5" s="1"/>
  <c r="G65" i="5"/>
  <c r="G66" i="5"/>
  <c r="I66" i="5" s="1"/>
  <c r="G67" i="5"/>
  <c r="I67" i="5" s="1"/>
  <c r="F13" i="5"/>
  <c r="F22" i="5"/>
  <c r="F25" i="5"/>
  <c r="F30" i="5"/>
  <c r="F38" i="5"/>
  <c r="F41" i="5"/>
  <c r="F54" i="5"/>
  <c r="F6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F21" i="5" s="1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E36" i="5"/>
  <c r="E37" i="5"/>
  <c r="F37" i="5" s="1"/>
  <c r="E38" i="5"/>
  <c r="E39" i="5"/>
  <c r="E40" i="5"/>
  <c r="E41" i="5"/>
  <c r="E42" i="5"/>
  <c r="E43" i="5"/>
  <c r="E44" i="5"/>
  <c r="E45" i="5"/>
  <c r="E46" i="5"/>
  <c r="E47" i="5"/>
  <c r="F47" i="5" s="1"/>
  <c r="E48" i="5"/>
  <c r="E49" i="5"/>
  <c r="E50" i="5"/>
  <c r="E51" i="5"/>
  <c r="E52" i="5"/>
  <c r="E53" i="5"/>
  <c r="F53" i="5" s="1"/>
  <c r="E54" i="5"/>
  <c r="E55" i="5"/>
  <c r="E56" i="5"/>
  <c r="E57" i="5"/>
  <c r="E58" i="5"/>
  <c r="E59" i="5"/>
  <c r="E60" i="5"/>
  <c r="E61" i="5"/>
  <c r="F61" i="5" s="1"/>
  <c r="E62" i="5"/>
  <c r="E63" i="5"/>
  <c r="F63" i="5" s="1"/>
  <c r="E64" i="5"/>
  <c r="E65" i="5"/>
  <c r="E66" i="5"/>
  <c r="E67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F14" i="5" s="1"/>
  <c r="D15" i="5"/>
  <c r="D16" i="5"/>
  <c r="F16" i="5" s="1"/>
  <c r="D17" i="5"/>
  <c r="F17" i="5" s="1"/>
  <c r="D18" i="5"/>
  <c r="F18" i="5" s="1"/>
  <c r="D19" i="5"/>
  <c r="F19" i="5" s="1"/>
  <c r="D20" i="5"/>
  <c r="F20" i="5" s="1"/>
  <c r="D21" i="5"/>
  <c r="D22" i="5"/>
  <c r="D23" i="5"/>
  <c r="D24" i="5"/>
  <c r="F24" i="5" s="1"/>
  <c r="D25" i="5"/>
  <c r="D26" i="5"/>
  <c r="F26" i="5" s="1"/>
  <c r="D27" i="5"/>
  <c r="F27" i="5" s="1"/>
  <c r="D28" i="5"/>
  <c r="F28" i="5" s="1"/>
  <c r="D29" i="5"/>
  <c r="D30" i="5"/>
  <c r="D31" i="5"/>
  <c r="D32" i="5"/>
  <c r="F32" i="5" s="1"/>
  <c r="D33" i="5"/>
  <c r="F33" i="5" s="1"/>
  <c r="D34" i="5"/>
  <c r="F34" i="5" s="1"/>
  <c r="D35" i="5"/>
  <c r="F35" i="5" s="1"/>
  <c r="D36" i="5"/>
  <c r="F36" i="5" s="1"/>
  <c r="D37" i="5"/>
  <c r="D38" i="5"/>
  <c r="D39" i="5"/>
  <c r="D40" i="5"/>
  <c r="F40" i="5" s="1"/>
  <c r="D41" i="5"/>
  <c r="D42" i="5"/>
  <c r="F42" i="5" s="1"/>
  <c r="D43" i="5"/>
  <c r="F43" i="5" s="1"/>
  <c r="D44" i="5"/>
  <c r="F44" i="5" s="1"/>
  <c r="D45" i="5"/>
  <c r="F45" i="5" s="1"/>
  <c r="D46" i="5"/>
  <c r="F46" i="5" s="1"/>
  <c r="D47" i="5"/>
  <c r="D48" i="5"/>
  <c r="F48" i="5" s="1"/>
  <c r="D49" i="5"/>
  <c r="F49" i="5" s="1"/>
  <c r="D50" i="5"/>
  <c r="F50" i="5" s="1"/>
  <c r="D51" i="5"/>
  <c r="F51" i="5" s="1"/>
  <c r="D52" i="5"/>
  <c r="F52" i="5" s="1"/>
  <c r="D53" i="5"/>
  <c r="D54" i="5"/>
  <c r="D55" i="5"/>
  <c r="D56" i="5"/>
  <c r="F56" i="5" s="1"/>
  <c r="D57" i="5"/>
  <c r="F57" i="5" s="1"/>
  <c r="D58" i="5"/>
  <c r="F58" i="5" s="1"/>
  <c r="D59" i="5"/>
  <c r="F59" i="5" s="1"/>
  <c r="D60" i="5"/>
  <c r="F60" i="5" s="1"/>
  <c r="D61" i="5"/>
  <c r="D62" i="5"/>
  <c r="D63" i="5"/>
  <c r="D64" i="5"/>
  <c r="F64" i="5" s="1"/>
  <c r="D65" i="5"/>
  <c r="F65" i="5" s="1"/>
  <c r="D66" i="5"/>
  <c r="F66" i="5" s="1"/>
  <c r="D67" i="5"/>
  <c r="F6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A17" i="4"/>
  <c r="CA7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V37" i="4"/>
  <c r="BV6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Q15" i="4"/>
  <c r="BQ29" i="4"/>
  <c r="BQ35" i="4"/>
  <c r="BQ47" i="4"/>
  <c r="BQ59" i="4"/>
  <c r="BQ75" i="4"/>
  <c r="BQ9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I11" i="4"/>
  <c r="BI15" i="4"/>
  <c r="BI23" i="4"/>
  <c r="BI35" i="4"/>
  <c r="BI43" i="4"/>
  <c r="BI67" i="4"/>
  <c r="BI79" i="4"/>
  <c r="BI87" i="4"/>
  <c r="BH15" i="4"/>
  <c r="BH27" i="4"/>
  <c r="BH55" i="4"/>
  <c r="BG64" i="4"/>
  <c r="AY8" i="4"/>
  <c r="AY9" i="4"/>
  <c r="AY10" i="4"/>
  <c r="AY11" i="4"/>
  <c r="AY12" i="4"/>
  <c r="AY13" i="4"/>
  <c r="CA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CA26" i="4" s="1"/>
  <c r="AY27" i="4"/>
  <c r="AY28" i="4"/>
  <c r="AY29" i="4"/>
  <c r="AY30" i="4"/>
  <c r="AY31" i="4"/>
  <c r="AY32" i="4"/>
  <c r="AY33" i="4"/>
  <c r="AY34" i="4"/>
  <c r="CA34" i="4" s="1"/>
  <c r="AY35" i="4"/>
  <c r="AY36" i="4"/>
  <c r="AY37" i="4"/>
  <c r="AY38" i="4"/>
  <c r="AY39" i="4"/>
  <c r="AY40" i="4"/>
  <c r="AY41" i="4"/>
  <c r="AY42" i="4"/>
  <c r="CA42" i="4" s="1"/>
  <c r="AY43" i="4"/>
  <c r="AY44" i="4"/>
  <c r="AY45" i="4"/>
  <c r="CA45" i="4" s="1"/>
  <c r="AY46" i="4"/>
  <c r="AY47" i="4"/>
  <c r="AY48" i="4"/>
  <c r="AY49" i="4"/>
  <c r="AY50" i="4"/>
  <c r="AY51" i="4"/>
  <c r="AY52" i="4"/>
  <c r="AY53" i="4"/>
  <c r="CA53" i="4" s="1"/>
  <c r="AY54" i="4"/>
  <c r="AY55" i="4"/>
  <c r="AY56" i="4"/>
  <c r="AY57" i="4"/>
  <c r="AY58" i="4"/>
  <c r="CA58" i="4" s="1"/>
  <c r="AY59" i="4"/>
  <c r="AY60" i="4"/>
  <c r="AY61" i="4"/>
  <c r="AY62" i="4"/>
  <c r="AY63" i="4"/>
  <c r="AY64" i="4"/>
  <c r="AY65" i="4"/>
  <c r="AY66" i="4"/>
  <c r="CA66" i="4" s="1"/>
  <c r="AY67" i="4"/>
  <c r="AN67" i="4" s="1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CA83" i="4" s="1"/>
  <c r="AY84" i="4"/>
  <c r="AY85" i="4"/>
  <c r="AY86" i="4"/>
  <c r="AY87" i="4"/>
  <c r="AY88" i="4"/>
  <c r="AY89" i="4"/>
  <c r="AY90" i="4"/>
  <c r="AY91" i="4"/>
  <c r="AY92" i="4"/>
  <c r="AY93" i="4"/>
  <c r="CA93" i="4" s="1"/>
  <c r="AT8" i="4"/>
  <c r="AT9" i="4"/>
  <c r="AT10" i="4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T23" i="4"/>
  <c r="AT24" i="4"/>
  <c r="AN24" i="4" s="1"/>
  <c r="AT25" i="4"/>
  <c r="AT26" i="4"/>
  <c r="AT27" i="4"/>
  <c r="AT28" i="4"/>
  <c r="AN28" i="4" s="1"/>
  <c r="BG28" i="4" s="1"/>
  <c r="AT29" i="4"/>
  <c r="AT30" i="4"/>
  <c r="AT31" i="4"/>
  <c r="BV31" i="4" s="1"/>
  <c r="AT32" i="4"/>
  <c r="AN32" i="4" s="1"/>
  <c r="AT33" i="4"/>
  <c r="AT34" i="4"/>
  <c r="AT35" i="4"/>
  <c r="AT36" i="4"/>
  <c r="AN36" i="4" s="1"/>
  <c r="BG36" i="4" s="1"/>
  <c r="AT37" i="4"/>
  <c r="AT38" i="4"/>
  <c r="AT39" i="4"/>
  <c r="AT40" i="4"/>
  <c r="AN40" i="4" s="1"/>
  <c r="AT41" i="4"/>
  <c r="AT42" i="4"/>
  <c r="AT43" i="4"/>
  <c r="AT44" i="4"/>
  <c r="AT45" i="4"/>
  <c r="AT46" i="4"/>
  <c r="AT47" i="4"/>
  <c r="AT48" i="4"/>
  <c r="AN48" i="4" s="1"/>
  <c r="AT49" i="4"/>
  <c r="AT50" i="4"/>
  <c r="AT51" i="4"/>
  <c r="AT52" i="4"/>
  <c r="AN52" i="4" s="1"/>
  <c r="BG52" i="4" s="1"/>
  <c r="AT53" i="4"/>
  <c r="AT54" i="4"/>
  <c r="AT55" i="4"/>
  <c r="BV55" i="4" s="1"/>
  <c r="AT56" i="4"/>
  <c r="AT57" i="4"/>
  <c r="AT58" i="4"/>
  <c r="AT59" i="4"/>
  <c r="AT60" i="4"/>
  <c r="AN60" i="4" s="1"/>
  <c r="BG60" i="4" s="1"/>
  <c r="AT61" i="4"/>
  <c r="AT62" i="4"/>
  <c r="AT63" i="4"/>
  <c r="AT64" i="4"/>
  <c r="AN64" i="4" s="1"/>
  <c r="AT65" i="4"/>
  <c r="AT66" i="4"/>
  <c r="AT67" i="4"/>
  <c r="AT68" i="4"/>
  <c r="AN68" i="4" s="1"/>
  <c r="BG68" i="4" s="1"/>
  <c r="AT69" i="4"/>
  <c r="AT70" i="4"/>
  <c r="AT71" i="4"/>
  <c r="BV71" i="4" s="1"/>
  <c r="AT72" i="4"/>
  <c r="AT73" i="4"/>
  <c r="AT74" i="4"/>
  <c r="AT75" i="4"/>
  <c r="AT76" i="4"/>
  <c r="AN76" i="4" s="1"/>
  <c r="BG76" i="4" s="1"/>
  <c r="AT77" i="4"/>
  <c r="AT78" i="4"/>
  <c r="AT79" i="4"/>
  <c r="AT80" i="4"/>
  <c r="AN80" i="4" s="1"/>
  <c r="AT81" i="4"/>
  <c r="AT82" i="4"/>
  <c r="AT83" i="4"/>
  <c r="AT84" i="4"/>
  <c r="AT85" i="4"/>
  <c r="AT86" i="4"/>
  <c r="AT87" i="4"/>
  <c r="AT88" i="4"/>
  <c r="AN88" i="4" s="1"/>
  <c r="AT89" i="4"/>
  <c r="AT90" i="4"/>
  <c r="AT91" i="4"/>
  <c r="AT92" i="4"/>
  <c r="AN92" i="4" s="1"/>
  <c r="BG92" i="4" s="1"/>
  <c r="AT93" i="4"/>
  <c r="AO8" i="4"/>
  <c r="AO9" i="4"/>
  <c r="AO10" i="4"/>
  <c r="AO11" i="4"/>
  <c r="AO12" i="4"/>
  <c r="AO13" i="4"/>
  <c r="AO14" i="4"/>
  <c r="AO15" i="4"/>
  <c r="AO16" i="4"/>
  <c r="AO17" i="4"/>
  <c r="AN17" i="4" s="1"/>
  <c r="BG17" i="4" s="1"/>
  <c r="AO18" i="4"/>
  <c r="AO19" i="4"/>
  <c r="AO20" i="4"/>
  <c r="AO21" i="4"/>
  <c r="AO22" i="4"/>
  <c r="AN22" i="4" s="1"/>
  <c r="BG22" i="4" s="1"/>
  <c r="AO23" i="4"/>
  <c r="AO24" i="4"/>
  <c r="AO25" i="4"/>
  <c r="AN25" i="4" s="1"/>
  <c r="BG25" i="4" s="1"/>
  <c r="AO26" i="4"/>
  <c r="AO27" i="4"/>
  <c r="AO28" i="4"/>
  <c r="AO29" i="4"/>
  <c r="AO30" i="4"/>
  <c r="AN30" i="4" s="1"/>
  <c r="BG30" i="4" s="1"/>
  <c r="AO31" i="4"/>
  <c r="AO32" i="4"/>
  <c r="AO33" i="4"/>
  <c r="AN33" i="4" s="1"/>
  <c r="BG33" i="4" s="1"/>
  <c r="AO34" i="4"/>
  <c r="AO35" i="4"/>
  <c r="AO36" i="4"/>
  <c r="AO37" i="4"/>
  <c r="AO38" i="4"/>
  <c r="AN38" i="4" s="1"/>
  <c r="BG38" i="4" s="1"/>
  <c r="AO39" i="4"/>
  <c r="AO40" i="4"/>
  <c r="AO41" i="4"/>
  <c r="AN41" i="4" s="1"/>
  <c r="BG41" i="4" s="1"/>
  <c r="AO42" i="4"/>
  <c r="AO43" i="4"/>
  <c r="AO44" i="4"/>
  <c r="AO45" i="4"/>
  <c r="AO46" i="4"/>
  <c r="AO47" i="4"/>
  <c r="AO48" i="4"/>
  <c r="AO49" i="4"/>
  <c r="AN49" i="4" s="1"/>
  <c r="BG49" i="4" s="1"/>
  <c r="AO50" i="4"/>
  <c r="AO51" i="4"/>
  <c r="AO52" i="4"/>
  <c r="AO53" i="4"/>
  <c r="AO54" i="4"/>
  <c r="AO55" i="4"/>
  <c r="AO56" i="4"/>
  <c r="AO57" i="4"/>
  <c r="AN57" i="4" s="1"/>
  <c r="BG57" i="4" s="1"/>
  <c r="AO58" i="4"/>
  <c r="AO59" i="4"/>
  <c r="AO60" i="4"/>
  <c r="AO61" i="4"/>
  <c r="AO62" i="4"/>
  <c r="AN62" i="4" s="1"/>
  <c r="BG62" i="4" s="1"/>
  <c r="AO63" i="4"/>
  <c r="AO64" i="4"/>
  <c r="AO65" i="4"/>
  <c r="AO66" i="4"/>
  <c r="AO67" i="4"/>
  <c r="AO68" i="4"/>
  <c r="AO69" i="4"/>
  <c r="AO70" i="4"/>
  <c r="AN70" i="4" s="1"/>
  <c r="BG70" i="4" s="1"/>
  <c r="AO71" i="4"/>
  <c r="AO72" i="4"/>
  <c r="AO73" i="4"/>
  <c r="AN73" i="4" s="1"/>
  <c r="BG73" i="4" s="1"/>
  <c r="AO74" i="4"/>
  <c r="AO75" i="4"/>
  <c r="AO76" i="4"/>
  <c r="AO77" i="4"/>
  <c r="AO78" i="4"/>
  <c r="AO79" i="4"/>
  <c r="AO80" i="4"/>
  <c r="AO81" i="4"/>
  <c r="AN81" i="4" s="1"/>
  <c r="BG81" i="4" s="1"/>
  <c r="AO82" i="4"/>
  <c r="AO83" i="4"/>
  <c r="AO84" i="4"/>
  <c r="AO85" i="4"/>
  <c r="AO86" i="4"/>
  <c r="AO87" i="4"/>
  <c r="AO88" i="4"/>
  <c r="AO89" i="4"/>
  <c r="AN89" i="4" s="1"/>
  <c r="BG89" i="4" s="1"/>
  <c r="AO90" i="4"/>
  <c r="AO91" i="4"/>
  <c r="AO92" i="4"/>
  <c r="AO93" i="4"/>
  <c r="AN8" i="4"/>
  <c r="BG8" i="4" s="1"/>
  <c r="AN35" i="4"/>
  <c r="BG35" i="4" s="1"/>
  <c r="AN51" i="4"/>
  <c r="BG51" i="4" s="1"/>
  <c r="AN56" i="4"/>
  <c r="BG56" i="4" s="1"/>
  <c r="AN72" i="4"/>
  <c r="AG8" i="4"/>
  <c r="AF8" i="4" s="1"/>
  <c r="AG9" i="4"/>
  <c r="AG10" i="4"/>
  <c r="AG11" i="4"/>
  <c r="AF11" i="4" s="1"/>
  <c r="AG12" i="4"/>
  <c r="AG13" i="4"/>
  <c r="AG14" i="4"/>
  <c r="AG15" i="4"/>
  <c r="AF15" i="4" s="1"/>
  <c r="AG16" i="4"/>
  <c r="AF16" i="4" s="1"/>
  <c r="AG17" i="4"/>
  <c r="AG18" i="4"/>
  <c r="AG19" i="4"/>
  <c r="AF19" i="4" s="1"/>
  <c r="AG20" i="4"/>
  <c r="AG21" i="4"/>
  <c r="AG22" i="4"/>
  <c r="AF22" i="4" s="1"/>
  <c r="AG23" i="4"/>
  <c r="AG24" i="4"/>
  <c r="AG25" i="4"/>
  <c r="AG26" i="4"/>
  <c r="AF26" i="4" s="1"/>
  <c r="AG27" i="4"/>
  <c r="AF27" i="4" s="1"/>
  <c r="AG28" i="4"/>
  <c r="AG29" i="4"/>
  <c r="AG30" i="4"/>
  <c r="AF30" i="4" s="1"/>
  <c r="AG31" i="4"/>
  <c r="AG32" i="4"/>
  <c r="AF32" i="4" s="1"/>
  <c r="AG33" i="4"/>
  <c r="AG34" i="4"/>
  <c r="AF34" i="4" s="1"/>
  <c r="AG35" i="4"/>
  <c r="AF35" i="4" s="1"/>
  <c r="AG36" i="4"/>
  <c r="AG37" i="4"/>
  <c r="AG38" i="4"/>
  <c r="AF38" i="4" s="1"/>
  <c r="AG39" i="4"/>
  <c r="AF39" i="4" s="1"/>
  <c r="AG40" i="4"/>
  <c r="AG41" i="4"/>
  <c r="AG42" i="4"/>
  <c r="AF42" i="4" s="1"/>
  <c r="AG43" i="4"/>
  <c r="AF43" i="4" s="1"/>
  <c r="AG44" i="4"/>
  <c r="AF44" i="4" s="1"/>
  <c r="AG45" i="4"/>
  <c r="AG46" i="4"/>
  <c r="AG47" i="4"/>
  <c r="AG48" i="4"/>
  <c r="AF48" i="4" s="1"/>
  <c r="AG49" i="4"/>
  <c r="AG50" i="4"/>
  <c r="AF50" i="4" s="1"/>
  <c r="AG51" i="4"/>
  <c r="AF51" i="4" s="1"/>
  <c r="AG52" i="4"/>
  <c r="AG53" i="4"/>
  <c r="AG54" i="4"/>
  <c r="AG55" i="4"/>
  <c r="AF55" i="4" s="1"/>
  <c r="AG56" i="4"/>
  <c r="AF56" i="4" s="1"/>
  <c r="AG57" i="4"/>
  <c r="AG58" i="4"/>
  <c r="AF58" i="4" s="1"/>
  <c r="AG59" i="4"/>
  <c r="AF59" i="4" s="1"/>
  <c r="AG60" i="4"/>
  <c r="AF60" i="4" s="1"/>
  <c r="AG61" i="4"/>
  <c r="AG62" i="4"/>
  <c r="AF62" i="4" s="1"/>
  <c r="AG63" i="4"/>
  <c r="AG64" i="4"/>
  <c r="AF64" i="4" s="1"/>
  <c r="AG65" i="4"/>
  <c r="AG66" i="4"/>
  <c r="AF66" i="4" s="1"/>
  <c r="AG67" i="4"/>
  <c r="AG68" i="4"/>
  <c r="AG69" i="4"/>
  <c r="AG70" i="4"/>
  <c r="AF70" i="4" s="1"/>
  <c r="AG71" i="4"/>
  <c r="AF71" i="4" s="1"/>
  <c r="AG72" i="4"/>
  <c r="AG73" i="4"/>
  <c r="AG74" i="4"/>
  <c r="AF74" i="4" s="1"/>
  <c r="AG75" i="4"/>
  <c r="AF75" i="4" s="1"/>
  <c r="AG76" i="4"/>
  <c r="AF76" i="4" s="1"/>
  <c r="AG77" i="4"/>
  <c r="AG78" i="4"/>
  <c r="AF78" i="4" s="1"/>
  <c r="AG79" i="4"/>
  <c r="AG80" i="4"/>
  <c r="AF80" i="4" s="1"/>
  <c r="AG81" i="4"/>
  <c r="AG82" i="4"/>
  <c r="AF82" i="4" s="1"/>
  <c r="AG83" i="4"/>
  <c r="AG84" i="4"/>
  <c r="AG85" i="4"/>
  <c r="AG86" i="4"/>
  <c r="AF86" i="4" s="1"/>
  <c r="AG87" i="4"/>
  <c r="AF87" i="4" s="1"/>
  <c r="AG88" i="4"/>
  <c r="AG89" i="4"/>
  <c r="AG90" i="4"/>
  <c r="AF90" i="4" s="1"/>
  <c r="AG91" i="4"/>
  <c r="AF91" i="4" s="1"/>
  <c r="AG92" i="4"/>
  <c r="AF92" i="4" s="1"/>
  <c r="AG93" i="4"/>
  <c r="AF9" i="4"/>
  <c r="AF10" i="4"/>
  <c r="AF12" i="4"/>
  <c r="AF13" i="4"/>
  <c r="AF14" i="4"/>
  <c r="AF17" i="4"/>
  <c r="AF18" i="4"/>
  <c r="AF20" i="4"/>
  <c r="AF21" i="4"/>
  <c r="AF23" i="4"/>
  <c r="AF24" i="4"/>
  <c r="AF25" i="4"/>
  <c r="AF28" i="4"/>
  <c r="AF29" i="4"/>
  <c r="AF31" i="4"/>
  <c r="AF33" i="4"/>
  <c r="AF36" i="4"/>
  <c r="AF37" i="4"/>
  <c r="AF40" i="4"/>
  <c r="AF41" i="4"/>
  <c r="AF45" i="4"/>
  <c r="AF46" i="4"/>
  <c r="AF47" i="4"/>
  <c r="AF49" i="4"/>
  <c r="AF52" i="4"/>
  <c r="AF53" i="4"/>
  <c r="AF54" i="4"/>
  <c r="AF57" i="4"/>
  <c r="AF61" i="4"/>
  <c r="AF63" i="4"/>
  <c r="AF65" i="4"/>
  <c r="AF67" i="4"/>
  <c r="AF68" i="4"/>
  <c r="AF69" i="4"/>
  <c r="AF72" i="4"/>
  <c r="AF73" i="4"/>
  <c r="AF77" i="4"/>
  <c r="AF79" i="4"/>
  <c r="AF81" i="4"/>
  <c r="AF83" i="4"/>
  <c r="AF84" i="4"/>
  <c r="AF85" i="4"/>
  <c r="AF88" i="4"/>
  <c r="AF89" i="4"/>
  <c r="AF93" i="4"/>
  <c r="AE87" i="4"/>
  <c r="W8" i="4"/>
  <c r="CA8" i="4" s="1"/>
  <c r="W9" i="4"/>
  <c r="CA9" i="4" s="1"/>
  <c r="W10" i="4"/>
  <c r="W11" i="4"/>
  <c r="W12" i="4"/>
  <c r="CA12" i="4" s="1"/>
  <c r="W13" i="4"/>
  <c r="W14" i="4"/>
  <c r="W15" i="4"/>
  <c r="CA15" i="4" s="1"/>
  <c r="W16" i="4"/>
  <c r="CA16" i="4" s="1"/>
  <c r="W17" i="4"/>
  <c r="L17" i="4" s="1"/>
  <c r="W18" i="4"/>
  <c r="W19" i="4"/>
  <c r="W20" i="4"/>
  <c r="CA20" i="4" s="1"/>
  <c r="W21" i="4"/>
  <c r="W22" i="4"/>
  <c r="W23" i="4"/>
  <c r="CA23" i="4" s="1"/>
  <c r="W24" i="4"/>
  <c r="CA24" i="4" s="1"/>
  <c r="W25" i="4"/>
  <c r="CA25" i="4" s="1"/>
  <c r="W26" i="4"/>
  <c r="W27" i="4"/>
  <c r="W28" i="4"/>
  <c r="CA28" i="4" s="1"/>
  <c r="W29" i="4"/>
  <c r="W30" i="4"/>
  <c r="W31" i="4"/>
  <c r="CA31" i="4" s="1"/>
  <c r="W32" i="4"/>
  <c r="CA32" i="4" s="1"/>
  <c r="W33" i="4"/>
  <c r="L33" i="4" s="1"/>
  <c r="W34" i="4"/>
  <c r="W35" i="4"/>
  <c r="W36" i="4"/>
  <c r="CA36" i="4" s="1"/>
  <c r="W37" i="4"/>
  <c r="W38" i="4"/>
  <c r="W39" i="4"/>
  <c r="CA39" i="4" s="1"/>
  <c r="W40" i="4"/>
  <c r="CA40" i="4" s="1"/>
  <c r="W41" i="4"/>
  <c r="CA41" i="4" s="1"/>
  <c r="W42" i="4"/>
  <c r="W43" i="4"/>
  <c r="W44" i="4"/>
  <c r="CA44" i="4" s="1"/>
  <c r="W45" i="4"/>
  <c r="W46" i="4"/>
  <c r="W47" i="4"/>
  <c r="CA47" i="4" s="1"/>
  <c r="W48" i="4"/>
  <c r="CA48" i="4" s="1"/>
  <c r="W49" i="4"/>
  <c r="CA49" i="4" s="1"/>
  <c r="W50" i="4"/>
  <c r="W51" i="4"/>
  <c r="W52" i="4"/>
  <c r="CA52" i="4" s="1"/>
  <c r="W53" i="4"/>
  <c r="W54" i="4"/>
  <c r="W55" i="4"/>
  <c r="CA55" i="4" s="1"/>
  <c r="W56" i="4"/>
  <c r="CA56" i="4" s="1"/>
  <c r="W57" i="4"/>
  <c r="CA57" i="4" s="1"/>
  <c r="W58" i="4"/>
  <c r="W59" i="4"/>
  <c r="W60" i="4"/>
  <c r="CA60" i="4" s="1"/>
  <c r="W61" i="4"/>
  <c r="W62" i="4"/>
  <c r="W63" i="4"/>
  <c r="CA63" i="4" s="1"/>
  <c r="W64" i="4"/>
  <c r="CA64" i="4" s="1"/>
  <c r="W65" i="4"/>
  <c r="CA65" i="4" s="1"/>
  <c r="W66" i="4"/>
  <c r="W67" i="4"/>
  <c r="W68" i="4"/>
  <c r="CA68" i="4" s="1"/>
  <c r="W69" i="4"/>
  <c r="W70" i="4"/>
  <c r="W71" i="4"/>
  <c r="CA71" i="4" s="1"/>
  <c r="W72" i="4"/>
  <c r="CA72" i="4" s="1"/>
  <c r="W73" i="4"/>
  <c r="CA73" i="4" s="1"/>
  <c r="W74" i="4"/>
  <c r="W75" i="4"/>
  <c r="W76" i="4"/>
  <c r="CA76" i="4" s="1"/>
  <c r="W77" i="4"/>
  <c r="W78" i="4"/>
  <c r="W79" i="4"/>
  <c r="W80" i="4"/>
  <c r="CA80" i="4" s="1"/>
  <c r="W81" i="4"/>
  <c r="CA81" i="4" s="1"/>
  <c r="W82" i="4"/>
  <c r="W83" i="4"/>
  <c r="W84" i="4"/>
  <c r="CA84" i="4" s="1"/>
  <c r="W85" i="4"/>
  <c r="W86" i="4"/>
  <c r="W87" i="4"/>
  <c r="CA87" i="4" s="1"/>
  <c r="W88" i="4"/>
  <c r="CA88" i="4" s="1"/>
  <c r="W89" i="4"/>
  <c r="CA89" i="4" s="1"/>
  <c r="W90" i="4"/>
  <c r="W91" i="4"/>
  <c r="W92" i="4"/>
  <c r="CA92" i="4" s="1"/>
  <c r="W93" i="4"/>
  <c r="R8" i="4"/>
  <c r="R9" i="4"/>
  <c r="BV9" i="4" s="1"/>
  <c r="R10" i="4"/>
  <c r="R11" i="4"/>
  <c r="L11" i="4" s="1"/>
  <c r="R12" i="4"/>
  <c r="R13" i="4"/>
  <c r="R14" i="4"/>
  <c r="BV14" i="4" s="1"/>
  <c r="R15" i="4"/>
  <c r="R16" i="4"/>
  <c r="R17" i="4"/>
  <c r="BV17" i="4" s="1"/>
  <c r="R18" i="4"/>
  <c r="R19" i="4"/>
  <c r="R20" i="4"/>
  <c r="R21" i="4"/>
  <c r="R22" i="4"/>
  <c r="R23" i="4"/>
  <c r="R24" i="4"/>
  <c r="R25" i="4"/>
  <c r="BV25" i="4" s="1"/>
  <c r="R26" i="4"/>
  <c r="R27" i="4"/>
  <c r="BV27" i="4" s="1"/>
  <c r="R28" i="4"/>
  <c r="R29" i="4"/>
  <c r="BV29" i="4" s="1"/>
  <c r="R30" i="4"/>
  <c r="R31" i="4"/>
  <c r="R32" i="4"/>
  <c r="R33" i="4"/>
  <c r="BV33" i="4" s="1"/>
  <c r="R34" i="4"/>
  <c r="R35" i="4"/>
  <c r="R36" i="4"/>
  <c r="R37" i="4"/>
  <c r="R38" i="4"/>
  <c r="BV38" i="4" s="1"/>
  <c r="R39" i="4"/>
  <c r="R40" i="4"/>
  <c r="R41" i="4"/>
  <c r="BV41" i="4" s="1"/>
  <c r="R42" i="4"/>
  <c r="R43" i="4"/>
  <c r="R44" i="4"/>
  <c r="R45" i="4"/>
  <c r="R46" i="4"/>
  <c r="R47" i="4"/>
  <c r="R48" i="4"/>
  <c r="R49" i="4"/>
  <c r="BV49" i="4" s="1"/>
  <c r="R50" i="4"/>
  <c r="R51" i="4"/>
  <c r="BV51" i="4" s="1"/>
  <c r="R52" i="4"/>
  <c r="R53" i="4"/>
  <c r="R54" i="4"/>
  <c r="R55" i="4"/>
  <c r="R56" i="4"/>
  <c r="R57" i="4"/>
  <c r="BV57" i="4" s="1"/>
  <c r="R58" i="4"/>
  <c r="R59" i="4"/>
  <c r="R60" i="4"/>
  <c r="R61" i="4"/>
  <c r="R62" i="4"/>
  <c r="BV62" i="4" s="1"/>
  <c r="R63" i="4"/>
  <c r="R64" i="4"/>
  <c r="R65" i="4"/>
  <c r="BV65" i="4" s="1"/>
  <c r="R66" i="4"/>
  <c r="R67" i="4"/>
  <c r="R68" i="4"/>
  <c r="R69" i="4"/>
  <c r="R70" i="4"/>
  <c r="BV70" i="4" s="1"/>
  <c r="R71" i="4"/>
  <c r="R72" i="4"/>
  <c r="R73" i="4"/>
  <c r="BV73" i="4" s="1"/>
  <c r="R74" i="4"/>
  <c r="R75" i="4"/>
  <c r="BV75" i="4" s="1"/>
  <c r="R76" i="4"/>
  <c r="R77" i="4"/>
  <c r="R78" i="4"/>
  <c r="BV78" i="4" s="1"/>
  <c r="R79" i="4"/>
  <c r="R80" i="4"/>
  <c r="R81" i="4"/>
  <c r="BV81" i="4" s="1"/>
  <c r="R82" i="4"/>
  <c r="R83" i="4"/>
  <c r="R84" i="4"/>
  <c r="R85" i="4"/>
  <c r="R86" i="4"/>
  <c r="R87" i="4"/>
  <c r="R88" i="4"/>
  <c r="R89" i="4"/>
  <c r="BV89" i="4" s="1"/>
  <c r="R90" i="4"/>
  <c r="R91" i="4"/>
  <c r="BV91" i="4" s="1"/>
  <c r="R92" i="4"/>
  <c r="R93" i="4"/>
  <c r="M8" i="4"/>
  <c r="M9" i="4"/>
  <c r="M10" i="4"/>
  <c r="M11" i="4"/>
  <c r="BQ11" i="4" s="1"/>
  <c r="M12" i="4"/>
  <c r="M13" i="4"/>
  <c r="M14" i="4"/>
  <c r="M15" i="4"/>
  <c r="M16" i="4"/>
  <c r="M17" i="4"/>
  <c r="M18" i="4"/>
  <c r="M19" i="4"/>
  <c r="BQ19" i="4" s="1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BQ37" i="4" s="1"/>
  <c r="M38" i="4"/>
  <c r="M39" i="4"/>
  <c r="M40" i="4"/>
  <c r="M41" i="4"/>
  <c r="M42" i="4"/>
  <c r="M43" i="4"/>
  <c r="BQ43" i="4" s="1"/>
  <c r="M44" i="4"/>
  <c r="M45" i="4"/>
  <c r="M46" i="4"/>
  <c r="M47" i="4"/>
  <c r="L47" i="4" s="1"/>
  <c r="M48" i="4"/>
  <c r="M49" i="4"/>
  <c r="M50" i="4"/>
  <c r="M51" i="4"/>
  <c r="BQ51" i="4" s="1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BQ67" i="4" s="1"/>
  <c r="M68" i="4"/>
  <c r="M69" i="4"/>
  <c r="M70" i="4"/>
  <c r="M71" i="4"/>
  <c r="L71" i="4" s="1"/>
  <c r="M72" i="4"/>
  <c r="M73" i="4"/>
  <c r="M74" i="4"/>
  <c r="M75" i="4"/>
  <c r="M76" i="4"/>
  <c r="M77" i="4"/>
  <c r="M78" i="4"/>
  <c r="M79" i="4"/>
  <c r="M80" i="4"/>
  <c r="M81" i="4"/>
  <c r="M82" i="4"/>
  <c r="M83" i="4"/>
  <c r="BQ83" i="4" s="1"/>
  <c r="M84" i="4"/>
  <c r="M85" i="4"/>
  <c r="M86" i="4"/>
  <c r="M87" i="4"/>
  <c r="BQ87" i="4" s="1"/>
  <c r="M88" i="4"/>
  <c r="M89" i="4"/>
  <c r="M90" i="4"/>
  <c r="M91" i="4"/>
  <c r="M92" i="4"/>
  <c r="M93" i="4"/>
  <c r="L14" i="4"/>
  <c r="L15" i="4"/>
  <c r="L23" i="4"/>
  <c r="L29" i="4"/>
  <c r="L37" i="4"/>
  <c r="L38" i="4"/>
  <c r="L51" i="4"/>
  <c r="BP51" i="4" s="1"/>
  <c r="L55" i="4"/>
  <c r="L62" i="4"/>
  <c r="L63" i="4"/>
  <c r="L70" i="4"/>
  <c r="L75" i="4"/>
  <c r="L78" i="4"/>
  <c r="L79" i="4"/>
  <c r="L87" i="4"/>
  <c r="L91" i="4"/>
  <c r="E8" i="4"/>
  <c r="E9" i="4"/>
  <c r="E10" i="4"/>
  <c r="E11" i="4"/>
  <c r="E12" i="4"/>
  <c r="E13" i="4"/>
  <c r="E14" i="4"/>
  <c r="BI14" i="4" s="1"/>
  <c r="E15" i="4"/>
  <c r="E16" i="4"/>
  <c r="E17" i="4"/>
  <c r="E18" i="4"/>
  <c r="E19" i="4"/>
  <c r="E20" i="4"/>
  <c r="E21" i="4"/>
  <c r="E22" i="4"/>
  <c r="BI22" i="4" s="1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BI38" i="4" s="1"/>
  <c r="E39" i="4"/>
  <c r="E40" i="4"/>
  <c r="E41" i="4"/>
  <c r="E42" i="4"/>
  <c r="E43" i="4"/>
  <c r="E44" i="4"/>
  <c r="E45" i="4"/>
  <c r="E46" i="4"/>
  <c r="BI46" i="4" s="1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D69" i="4" s="1"/>
  <c r="E70" i="4"/>
  <c r="BI70" i="4" s="1"/>
  <c r="E71" i="4"/>
  <c r="BI71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BI86" i="4" s="1"/>
  <c r="E87" i="4"/>
  <c r="E88" i="4"/>
  <c r="E89" i="4"/>
  <c r="E90" i="4"/>
  <c r="E91" i="4"/>
  <c r="E92" i="4"/>
  <c r="E93" i="4"/>
  <c r="D8" i="4"/>
  <c r="D10" i="4"/>
  <c r="D11" i="4"/>
  <c r="D15" i="4"/>
  <c r="D18" i="4"/>
  <c r="D19" i="4"/>
  <c r="BH19" i="4" s="1"/>
  <c r="D23" i="4"/>
  <c r="D24" i="4"/>
  <c r="D26" i="4"/>
  <c r="D27" i="4"/>
  <c r="D31" i="4"/>
  <c r="D32" i="4"/>
  <c r="D34" i="4"/>
  <c r="BH34" i="4" s="1"/>
  <c r="D35" i="4"/>
  <c r="BH35" i="4" s="1"/>
  <c r="D38" i="4"/>
  <c r="D39" i="4"/>
  <c r="D42" i="4"/>
  <c r="D43" i="4"/>
  <c r="D46" i="4"/>
  <c r="D47" i="4"/>
  <c r="D50" i="4"/>
  <c r="BH50" i="4" s="1"/>
  <c r="D51" i="4"/>
  <c r="BH51" i="4" s="1"/>
  <c r="D55" i="4"/>
  <c r="D56" i="4"/>
  <c r="D58" i="4"/>
  <c r="D59" i="4"/>
  <c r="D63" i="4"/>
  <c r="D64" i="4"/>
  <c r="D66" i="4"/>
  <c r="D67" i="4"/>
  <c r="D70" i="4"/>
  <c r="D71" i="4"/>
  <c r="D72" i="4"/>
  <c r="D74" i="4"/>
  <c r="D75" i="4"/>
  <c r="D79" i="4"/>
  <c r="D82" i="4"/>
  <c r="D83" i="4"/>
  <c r="BH83" i="4" s="1"/>
  <c r="D86" i="4"/>
  <c r="D87" i="4"/>
  <c r="BH87" i="4" s="1"/>
  <c r="D88" i="4"/>
  <c r="D90" i="4"/>
  <c r="D91" i="4"/>
  <c r="BH9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W10" i="3"/>
  <c r="W14" i="3"/>
  <c r="W22" i="3"/>
  <c r="W26" i="3"/>
  <c r="W34" i="3"/>
  <c r="W35" i="3"/>
  <c r="W46" i="3"/>
  <c r="W54" i="3"/>
  <c r="W58" i="3"/>
  <c r="W59" i="3"/>
  <c r="W62" i="3"/>
  <c r="W66" i="3"/>
  <c r="W71" i="3"/>
  <c r="W74" i="3"/>
  <c r="W78" i="3"/>
  <c r="W86" i="3"/>
  <c r="W90" i="3"/>
  <c r="W91" i="3"/>
  <c r="V13" i="3"/>
  <c r="V25" i="3"/>
  <c r="V26" i="3"/>
  <c r="V42" i="3"/>
  <c r="V50" i="3"/>
  <c r="V65" i="3"/>
  <c r="V77" i="3"/>
  <c r="V82" i="3"/>
  <c r="V90" i="3"/>
  <c r="V93" i="3"/>
  <c r="N8" i="3"/>
  <c r="N9" i="3"/>
  <c r="N10" i="3"/>
  <c r="M10" i="3" s="1"/>
  <c r="N11" i="3"/>
  <c r="M11" i="3" s="1"/>
  <c r="N12" i="3"/>
  <c r="M12" i="3" s="1"/>
  <c r="N13" i="3"/>
  <c r="N14" i="3"/>
  <c r="M14" i="3" s="1"/>
  <c r="N15" i="3"/>
  <c r="M15" i="3" s="1"/>
  <c r="N16" i="3"/>
  <c r="N17" i="3"/>
  <c r="N18" i="3"/>
  <c r="M18" i="3" s="1"/>
  <c r="N19" i="3"/>
  <c r="M19" i="3" s="1"/>
  <c r="N20" i="3"/>
  <c r="M20" i="3" s="1"/>
  <c r="N21" i="3"/>
  <c r="N22" i="3"/>
  <c r="N23" i="3"/>
  <c r="M23" i="3" s="1"/>
  <c r="N24" i="3"/>
  <c r="N25" i="3"/>
  <c r="N26" i="3"/>
  <c r="M26" i="3" s="1"/>
  <c r="N27" i="3"/>
  <c r="M27" i="3" s="1"/>
  <c r="N28" i="3"/>
  <c r="M28" i="3" s="1"/>
  <c r="N29" i="3"/>
  <c r="N30" i="3"/>
  <c r="N31" i="3"/>
  <c r="M31" i="3" s="1"/>
  <c r="N32" i="3"/>
  <c r="N33" i="3"/>
  <c r="N34" i="3"/>
  <c r="M34" i="3" s="1"/>
  <c r="N35" i="3"/>
  <c r="M35" i="3" s="1"/>
  <c r="N36" i="3"/>
  <c r="M36" i="3" s="1"/>
  <c r="V36" i="3" s="1"/>
  <c r="N37" i="3"/>
  <c r="N38" i="3"/>
  <c r="M38" i="3" s="1"/>
  <c r="N39" i="3"/>
  <c r="M39" i="3" s="1"/>
  <c r="N40" i="3"/>
  <c r="N41" i="3"/>
  <c r="N42" i="3"/>
  <c r="M42" i="3" s="1"/>
  <c r="N43" i="3"/>
  <c r="M43" i="3" s="1"/>
  <c r="N44" i="3"/>
  <c r="M44" i="3" s="1"/>
  <c r="V44" i="3" s="1"/>
  <c r="N45" i="3"/>
  <c r="N46" i="3"/>
  <c r="N47" i="3"/>
  <c r="M47" i="3" s="1"/>
  <c r="N48" i="3"/>
  <c r="N49" i="3"/>
  <c r="N50" i="3"/>
  <c r="M50" i="3" s="1"/>
  <c r="N51" i="3"/>
  <c r="M51" i="3" s="1"/>
  <c r="N52" i="3"/>
  <c r="M52" i="3" s="1"/>
  <c r="V52" i="3" s="1"/>
  <c r="N53" i="3"/>
  <c r="N54" i="3"/>
  <c r="N55" i="3"/>
  <c r="M55" i="3" s="1"/>
  <c r="N56" i="3"/>
  <c r="N57" i="3"/>
  <c r="N58" i="3"/>
  <c r="M58" i="3" s="1"/>
  <c r="N59" i="3"/>
  <c r="M59" i="3" s="1"/>
  <c r="N60" i="3"/>
  <c r="M60" i="3" s="1"/>
  <c r="N61" i="3"/>
  <c r="N62" i="3"/>
  <c r="N63" i="3"/>
  <c r="M63" i="3" s="1"/>
  <c r="N64" i="3"/>
  <c r="N65" i="3"/>
  <c r="N66" i="3"/>
  <c r="M66" i="3" s="1"/>
  <c r="N67" i="3"/>
  <c r="M67" i="3" s="1"/>
  <c r="N68" i="3"/>
  <c r="M68" i="3" s="1"/>
  <c r="V68" i="3" s="1"/>
  <c r="N69" i="3"/>
  <c r="N70" i="3"/>
  <c r="N71" i="3"/>
  <c r="M71" i="3" s="1"/>
  <c r="N72" i="3"/>
  <c r="N73" i="3"/>
  <c r="N74" i="3"/>
  <c r="M74" i="3" s="1"/>
  <c r="N75" i="3"/>
  <c r="M75" i="3" s="1"/>
  <c r="N76" i="3"/>
  <c r="M76" i="3" s="1"/>
  <c r="N77" i="3"/>
  <c r="N78" i="3"/>
  <c r="M78" i="3" s="1"/>
  <c r="N79" i="3"/>
  <c r="N80" i="3"/>
  <c r="N81" i="3"/>
  <c r="N82" i="3"/>
  <c r="M82" i="3" s="1"/>
  <c r="N83" i="3"/>
  <c r="M83" i="3" s="1"/>
  <c r="N84" i="3"/>
  <c r="M84" i="3" s="1"/>
  <c r="N85" i="3"/>
  <c r="N86" i="3"/>
  <c r="N87" i="3"/>
  <c r="M87" i="3" s="1"/>
  <c r="N88" i="3"/>
  <c r="N89" i="3"/>
  <c r="N90" i="3"/>
  <c r="M90" i="3" s="1"/>
  <c r="N91" i="3"/>
  <c r="M91" i="3" s="1"/>
  <c r="N92" i="3"/>
  <c r="M92" i="3" s="1"/>
  <c r="N93" i="3"/>
  <c r="M8" i="3"/>
  <c r="M9" i="3"/>
  <c r="M13" i="3"/>
  <c r="M16" i="3"/>
  <c r="M17" i="3"/>
  <c r="M21" i="3"/>
  <c r="M22" i="3"/>
  <c r="M24" i="3"/>
  <c r="M25" i="3"/>
  <c r="M29" i="3"/>
  <c r="M30" i="3"/>
  <c r="M32" i="3"/>
  <c r="M33" i="3"/>
  <c r="M37" i="3"/>
  <c r="M40" i="3"/>
  <c r="M41" i="3"/>
  <c r="M45" i="3"/>
  <c r="M46" i="3"/>
  <c r="M48" i="3"/>
  <c r="M49" i="3"/>
  <c r="V49" i="3" s="1"/>
  <c r="M53" i="3"/>
  <c r="M54" i="3"/>
  <c r="M56" i="3"/>
  <c r="V56" i="3" s="1"/>
  <c r="M57" i="3"/>
  <c r="V57" i="3" s="1"/>
  <c r="M61" i="3"/>
  <c r="M62" i="3"/>
  <c r="M64" i="3"/>
  <c r="M65" i="3"/>
  <c r="M69" i="3"/>
  <c r="V69" i="3" s="1"/>
  <c r="M70" i="3"/>
  <c r="M72" i="3"/>
  <c r="M73" i="3"/>
  <c r="M77" i="3"/>
  <c r="M80" i="3"/>
  <c r="M81" i="3"/>
  <c r="M85" i="3"/>
  <c r="M86" i="3"/>
  <c r="M88" i="3"/>
  <c r="M89" i="3"/>
  <c r="M93" i="3"/>
  <c r="E8" i="3"/>
  <c r="D8" i="3" s="1"/>
  <c r="V8" i="3" s="1"/>
  <c r="E9" i="3"/>
  <c r="W9" i="3" s="1"/>
  <c r="E10" i="3"/>
  <c r="E11" i="3"/>
  <c r="E12" i="3"/>
  <c r="E13" i="3"/>
  <c r="W13" i="3" s="1"/>
  <c r="E14" i="3"/>
  <c r="D14" i="3" s="1"/>
  <c r="E15" i="3"/>
  <c r="D15" i="3" s="1"/>
  <c r="E16" i="3"/>
  <c r="W16" i="3" s="1"/>
  <c r="E17" i="3"/>
  <c r="W17" i="3" s="1"/>
  <c r="E18" i="3"/>
  <c r="D18" i="3" s="1"/>
  <c r="V18" i="3" s="1"/>
  <c r="E19" i="3"/>
  <c r="D19" i="3" s="1"/>
  <c r="E20" i="3"/>
  <c r="E21" i="3"/>
  <c r="W21" i="3" s="1"/>
  <c r="E22" i="3"/>
  <c r="D22" i="3" s="1"/>
  <c r="E23" i="3"/>
  <c r="E24" i="3"/>
  <c r="W24" i="3" s="1"/>
  <c r="E25" i="3"/>
  <c r="W25" i="3" s="1"/>
  <c r="E26" i="3"/>
  <c r="E27" i="3"/>
  <c r="D27" i="3" s="1"/>
  <c r="E28" i="3"/>
  <c r="E29" i="3"/>
  <c r="W29" i="3" s="1"/>
  <c r="E30" i="3"/>
  <c r="D30" i="3" s="1"/>
  <c r="E31" i="3"/>
  <c r="E32" i="3"/>
  <c r="D32" i="3" s="1"/>
  <c r="V32" i="3" s="1"/>
  <c r="E33" i="3"/>
  <c r="W33" i="3" s="1"/>
  <c r="E34" i="3"/>
  <c r="E35" i="3"/>
  <c r="D35" i="3" s="1"/>
  <c r="E36" i="3"/>
  <c r="E37" i="3"/>
  <c r="W37" i="3" s="1"/>
  <c r="E38" i="3"/>
  <c r="D38" i="3" s="1"/>
  <c r="E39" i="3"/>
  <c r="D39" i="3" s="1"/>
  <c r="E40" i="3"/>
  <c r="E41" i="3"/>
  <c r="W41" i="3" s="1"/>
  <c r="E42" i="3"/>
  <c r="W42" i="3" s="1"/>
  <c r="E43" i="3"/>
  <c r="E44" i="3"/>
  <c r="E45" i="3"/>
  <c r="W45" i="3" s="1"/>
  <c r="E46" i="3"/>
  <c r="D46" i="3" s="1"/>
  <c r="E47" i="3"/>
  <c r="D47" i="3" s="1"/>
  <c r="E48" i="3"/>
  <c r="W48" i="3" s="1"/>
  <c r="E49" i="3"/>
  <c r="W49" i="3" s="1"/>
  <c r="E50" i="3"/>
  <c r="W50" i="3" s="1"/>
  <c r="E51" i="3"/>
  <c r="D51" i="3" s="1"/>
  <c r="E52" i="3"/>
  <c r="E53" i="3"/>
  <c r="W53" i="3" s="1"/>
  <c r="E54" i="3"/>
  <c r="D54" i="3" s="1"/>
  <c r="E55" i="3"/>
  <c r="E56" i="3"/>
  <c r="W56" i="3" s="1"/>
  <c r="E57" i="3"/>
  <c r="W57" i="3" s="1"/>
  <c r="E58" i="3"/>
  <c r="D58" i="3" s="1"/>
  <c r="V58" i="3" s="1"/>
  <c r="E59" i="3"/>
  <c r="D59" i="3" s="1"/>
  <c r="E60" i="3"/>
  <c r="E61" i="3"/>
  <c r="W61" i="3" s="1"/>
  <c r="E62" i="3"/>
  <c r="D62" i="3" s="1"/>
  <c r="E63" i="3"/>
  <c r="E64" i="3"/>
  <c r="E65" i="3"/>
  <c r="W65" i="3" s="1"/>
  <c r="E66" i="3"/>
  <c r="E67" i="3"/>
  <c r="E68" i="3"/>
  <c r="E69" i="3"/>
  <c r="W69" i="3" s="1"/>
  <c r="E70" i="3"/>
  <c r="D70" i="3" s="1"/>
  <c r="E71" i="3"/>
  <c r="D71" i="3" s="1"/>
  <c r="E72" i="3"/>
  <c r="D72" i="3" s="1"/>
  <c r="V72" i="3" s="1"/>
  <c r="E73" i="3"/>
  <c r="W73" i="3" s="1"/>
  <c r="E74" i="3"/>
  <c r="E75" i="3"/>
  <c r="E76" i="3"/>
  <c r="E77" i="3"/>
  <c r="W77" i="3" s="1"/>
  <c r="E78" i="3"/>
  <c r="D78" i="3" s="1"/>
  <c r="E79" i="3"/>
  <c r="D79" i="3" s="1"/>
  <c r="E80" i="3"/>
  <c r="E81" i="3"/>
  <c r="W81" i="3" s="1"/>
  <c r="E82" i="3"/>
  <c r="D82" i="3" s="1"/>
  <c r="E83" i="3"/>
  <c r="E84" i="3"/>
  <c r="E85" i="3"/>
  <c r="W85" i="3" s="1"/>
  <c r="E86" i="3"/>
  <c r="D86" i="3" s="1"/>
  <c r="E87" i="3"/>
  <c r="D87" i="3" s="1"/>
  <c r="E88" i="3"/>
  <c r="E89" i="3"/>
  <c r="W89" i="3" s="1"/>
  <c r="E90" i="3"/>
  <c r="E91" i="3"/>
  <c r="D91" i="3" s="1"/>
  <c r="E92" i="3"/>
  <c r="E93" i="3"/>
  <c r="W93" i="3" s="1"/>
  <c r="D9" i="3"/>
  <c r="D10" i="3"/>
  <c r="V10" i="3" s="1"/>
  <c r="D12" i="3"/>
  <c r="D13" i="3"/>
  <c r="D17" i="3"/>
  <c r="D20" i="3"/>
  <c r="D21" i="3"/>
  <c r="V21" i="3" s="1"/>
  <c r="D25" i="3"/>
  <c r="D26" i="3"/>
  <c r="D28" i="3"/>
  <c r="D29" i="3"/>
  <c r="V29" i="3" s="1"/>
  <c r="D33" i="3"/>
  <c r="V33" i="3" s="1"/>
  <c r="D34" i="3"/>
  <c r="V34" i="3" s="1"/>
  <c r="D36" i="3"/>
  <c r="D37" i="3"/>
  <c r="V37" i="3" s="1"/>
  <c r="D41" i="3"/>
  <c r="V41" i="3" s="1"/>
  <c r="D42" i="3"/>
  <c r="D44" i="3"/>
  <c r="D45" i="3"/>
  <c r="V45" i="3" s="1"/>
  <c r="D49" i="3"/>
  <c r="D50" i="3"/>
  <c r="D52" i="3"/>
  <c r="D53" i="3"/>
  <c r="V53" i="3" s="1"/>
  <c r="D56" i="3"/>
  <c r="D57" i="3"/>
  <c r="D60" i="3"/>
  <c r="D61" i="3"/>
  <c r="V61" i="3" s="1"/>
  <c r="D65" i="3"/>
  <c r="D66" i="3"/>
  <c r="V66" i="3" s="1"/>
  <c r="D68" i="3"/>
  <c r="D69" i="3"/>
  <c r="D73" i="3"/>
  <c r="V73" i="3" s="1"/>
  <c r="D74" i="3"/>
  <c r="V74" i="3" s="1"/>
  <c r="D76" i="3"/>
  <c r="D77" i="3"/>
  <c r="D81" i="3"/>
  <c r="V81" i="3" s="1"/>
  <c r="D84" i="3"/>
  <c r="D85" i="3"/>
  <c r="V85" i="3" s="1"/>
  <c r="D89" i="3"/>
  <c r="V89" i="3" s="1"/>
  <c r="D90" i="3"/>
  <c r="D92" i="3"/>
  <c r="D93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B21" i="2"/>
  <c r="DB2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W8" i="2"/>
  <c r="CW11" i="2"/>
  <c r="CW19" i="2"/>
  <c r="CW27" i="2"/>
  <c r="CW2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R8" i="2"/>
  <c r="CR12" i="2"/>
  <c r="CR17" i="2"/>
  <c r="CR25" i="2"/>
  <c r="CR28" i="2"/>
  <c r="CQ1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J11" i="2"/>
  <c r="CJ14" i="2"/>
  <c r="CJ18" i="2"/>
  <c r="CJ23" i="2"/>
  <c r="CJ24" i="2"/>
  <c r="CJ27" i="2"/>
  <c r="CI24" i="2"/>
  <c r="CI28" i="2"/>
  <c r="CI30" i="2"/>
  <c r="CI33" i="2"/>
  <c r="BZ8" i="2"/>
  <c r="DB8" i="2" s="1"/>
  <c r="BZ9" i="2"/>
  <c r="DB9" i="2" s="1"/>
  <c r="BZ10" i="2"/>
  <c r="BZ11" i="2"/>
  <c r="DB11" i="2" s="1"/>
  <c r="BZ12" i="2"/>
  <c r="DB12" i="2" s="1"/>
  <c r="BZ13" i="2"/>
  <c r="DB13" i="2" s="1"/>
  <c r="BZ14" i="2"/>
  <c r="BZ15" i="2"/>
  <c r="BZ16" i="2"/>
  <c r="DB16" i="2" s="1"/>
  <c r="BZ17" i="2"/>
  <c r="DB17" i="2" s="1"/>
  <c r="BZ18" i="2"/>
  <c r="BZ19" i="2"/>
  <c r="DB19" i="2" s="1"/>
  <c r="BZ20" i="2"/>
  <c r="DB20" i="2" s="1"/>
  <c r="BZ21" i="2"/>
  <c r="BZ22" i="2"/>
  <c r="BZ23" i="2"/>
  <c r="BZ24" i="2"/>
  <c r="DB24" i="2" s="1"/>
  <c r="BZ25" i="2"/>
  <c r="BZ26" i="2"/>
  <c r="BZ27" i="2"/>
  <c r="DB27" i="2" s="1"/>
  <c r="BZ28" i="2"/>
  <c r="DB28" i="2" s="1"/>
  <c r="BZ29" i="2"/>
  <c r="DB29" i="2" s="1"/>
  <c r="BZ30" i="2"/>
  <c r="BZ31" i="2"/>
  <c r="BZ32" i="2"/>
  <c r="DB32" i="2" s="1"/>
  <c r="BZ33" i="2"/>
  <c r="DB33" i="2" s="1"/>
  <c r="BU8" i="2"/>
  <c r="BU9" i="2"/>
  <c r="CW9" i="2" s="1"/>
  <c r="BU10" i="2"/>
  <c r="BU11" i="2"/>
  <c r="BO11" i="2" s="1"/>
  <c r="BU12" i="2"/>
  <c r="BU13" i="2"/>
  <c r="BU14" i="2"/>
  <c r="CW14" i="2" s="1"/>
  <c r="BU15" i="2"/>
  <c r="BU16" i="2"/>
  <c r="BU17" i="2"/>
  <c r="CW17" i="2" s="1"/>
  <c r="BU18" i="2"/>
  <c r="BO18" i="2" s="1"/>
  <c r="CQ18" i="2" s="1"/>
  <c r="BU19" i="2"/>
  <c r="BO19" i="2" s="1"/>
  <c r="CH19" i="2" s="1"/>
  <c r="BU20" i="2"/>
  <c r="BU21" i="2"/>
  <c r="BU22" i="2"/>
  <c r="CW22" i="2" s="1"/>
  <c r="BU23" i="2"/>
  <c r="BU24" i="2"/>
  <c r="BU25" i="2"/>
  <c r="CW25" i="2" s="1"/>
  <c r="BU26" i="2"/>
  <c r="BU27" i="2"/>
  <c r="BO27" i="2" s="1"/>
  <c r="BU28" i="2"/>
  <c r="BU29" i="2"/>
  <c r="BU30" i="2"/>
  <c r="CW30" i="2" s="1"/>
  <c r="BU31" i="2"/>
  <c r="BU32" i="2"/>
  <c r="BU33" i="2"/>
  <c r="CW33" i="2" s="1"/>
  <c r="BP8" i="2"/>
  <c r="BP9" i="2"/>
  <c r="BP10" i="2"/>
  <c r="BP11" i="2"/>
  <c r="BP12" i="2"/>
  <c r="BP13" i="2"/>
  <c r="BP14" i="2"/>
  <c r="BP15" i="2"/>
  <c r="CR15" i="2" s="1"/>
  <c r="BP16" i="2"/>
  <c r="CR16" i="2" s="1"/>
  <c r="BP17" i="2"/>
  <c r="BP18" i="2"/>
  <c r="BP19" i="2"/>
  <c r="BP20" i="2"/>
  <c r="BP21" i="2"/>
  <c r="BP22" i="2"/>
  <c r="BP23" i="2"/>
  <c r="CR23" i="2" s="1"/>
  <c r="BP24" i="2"/>
  <c r="BP25" i="2"/>
  <c r="BP26" i="2"/>
  <c r="BP27" i="2"/>
  <c r="BP28" i="2"/>
  <c r="BO28" i="2" s="1"/>
  <c r="BP29" i="2"/>
  <c r="BP30" i="2"/>
  <c r="BP31" i="2"/>
  <c r="CR31" i="2" s="1"/>
  <c r="BP32" i="2"/>
  <c r="CR32" i="2" s="1"/>
  <c r="BP33" i="2"/>
  <c r="CR33" i="2" s="1"/>
  <c r="BO12" i="2"/>
  <c r="CH12" i="2" s="1"/>
  <c r="BO16" i="2"/>
  <c r="BO22" i="2"/>
  <c r="BH8" i="2"/>
  <c r="BH9" i="2"/>
  <c r="BH10" i="2"/>
  <c r="CJ10" i="2" s="1"/>
  <c r="BH11" i="2"/>
  <c r="BH12" i="2"/>
  <c r="BG12" i="2" s="1"/>
  <c r="CI12" i="2" s="1"/>
  <c r="BH13" i="2"/>
  <c r="BH14" i="2"/>
  <c r="BH15" i="2"/>
  <c r="BH16" i="2"/>
  <c r="CJ16" i="2" s="1"/>
  <c r="BH17" i="2"/>
  <c r="BH18" i="2"/>
  <c r="BH19" i="2"/>
  <c r="BH20" i="2"/>
  <c r="CJ20" i="2" s="1"/>
  <c r="BH21" i="2"/>
  <c r="BH22" i="2"/>
  <c r="BH23" i="2"/>
  <c r="BH24" i="2"/>
  <c r="BG24" i="2" s="1"/>
  <c r="BH25" i="2"/>
  <c r="BH26" i="2"/>
  <c r="CJ26" i="2" s="1"/>
  <c r="BH27" i="2"/>
  <c r="BH28" i="2"/>
  <c r="BG28" i="2" s="1"/>
  <c r="BH29" i="2"/>
  <c r="BH30" i="2"/>
  <c r="CJ30" i="2" s="1"/>
  <c r="BH31" i="2"/>
  <c r="BH32" i="2"/>
  <c r="BG32" i="2" s="1"/>
  <c r="CI32" i="2" s="1"/>
  <c r="BH33" i="2"/>
  <c r="BG10" i="2"/>
  <c r="CI10" i="2" s="1"/>
  <c r="BG11" i="2"/>
  <c r="BG14" i="2"/>
  <c r="CI14" i="2" s="1"/>
  <c r="BG15" i="2"/>
  <c r="BG18" i="2"/>
  <c r="CI18" i="2" s="1"/>
  <c r="BG19" i="2"/>
  <c r="BG22" i="2"/>
  <c r="CI22" i="2" s="1"/>
  <c r="BG23" i="2"/>
  <c r="BG25" i="2"/>
  <c r="BG26" i="2"/>
  <c r="BG27" i="2"/>
  <c r="BG29" i="2"/>
  <c r="BG30" i="2"/>
  <c r="BG31" i="2"/>
  <c r="BG33" i="2"/>
  <c r="BF25" i="2"/>
  <c r="BF27" i="2"/>
  <c r="BF32" i="2"/>
  <c r="BF33" i="2"/>
  <c r="AX8" i="2"/>
  <c r="AX9" i="2"/>
  <c r="AX10" i="2"/>
  <c r="AX11" i="2"/>
  <c r="AX12" i="2"/>
  <c r="AX13" i="2"/>
  <c r="AX14" i="2"/>
  <c r="DB14" i="2" s="1"/>
  <c r="AX15" i="2"/>
  <c r="AM15" i="2" s="1"/>
  <c r="AX16" i="2"/>
  <c r="AX17" i="2"/>
  <c r="AX18" i="2"/>
  <c r="AX19" i="2"/>
  <c r="AX20" i="2"/>
  <c r="AX21" i="2"/>
  <c r="AX22" i="2"/>
  <c r="DB22" i="2" s="1"/>
  <c r="AX23" i="2"/>
  <c r="AM23" i="2" s="1"/>
  <c r="BF23" i="2" s="1"/>
  <c r="AX24" i="2"/>
  <c r="AX25" i="2"/>
  <c r="AX26" i="2"/>
  <c r="AX27" i="2"/>
  <c r="AX28" i="2"/>
  <c r="AX29" i="2"/>
  <c r="AX30" i="2"/>
  <c r="AX31" i="2"/>
  <c r="AX32" i="2"/>
  <c r="AX33" i="2"/>
  <c r="AS8" i="2"/>
  <c r="AS9" i="2"/>
  <c r="AS10" i="2"/>
  <c r="AS11" i="2"/>
  <c r="AS12" i="2"/>
  <c r="AM12" i="2" s="1"/>
  <c r="BF12" i="2" s="1"/>
  <c r="AS13" i="2"/>
  <c r="AS14" i="2"/>
  <c r="AS15" i="2"/>
  <c r="AS16" i="2"/>
  <c r="AM16" i="2" s="1"/>
  <c r="AS17" i="2"/>
  <c r="AS18" i="2"/>
  <c r="AS19" i="2"/>
  <c r="AS20" i="2"/>
  <c r="CW20" i="2" s="1"/>
  <c r="AS21" i="2"/>
  <c r="AS22" i="2"/>
  <c r="AS23" i="2"/>
  <c r="AS24" i="2"/>
  <c r="AM24" i="2" s="1"/>
  <c r="AS25" i="2"/>
  <c r="AS26" i="2"/>
  <c r="AS27" i="2"/>
  <c r="AS28" i="2"/>
  <c r="AS29" i="2"/>
  <c r="AS30" i="2"/>
  <c r="AS31" i="2"/>
  <c r="AS32" i="2"/>
  <c r="AM32" i="2" s="1"/>
  <c r="AS33" i="2"/>
  <c r="AN8" i="2"/>
  <c r="AN9" i="2"/>
  <c r="AN10" i="2"/>
  <c r="AM10" i="2" s="1"/>
  <c r="BF10" i="2" s="1"/>
  <c r="AN11" i="2"/>
  <c r="AM11" i="2" s="1"/>
  <c r="AN12" i="2"/>
  <c r="AN13" i="2"/>
  <c r="AN14" i="2"/>
  <c r="AN15" i="2"/>
  <c r="AN16" i="2"/>
  <c r="AN17" i="2"/>
  <c r="AN18" i="2"/>
  <c r="AM18" i="2" s="1"/>
  <c r="BF18" i="2" s="1"/>
  <c r="AN19" i="2"/>
  <c r="AM19" i="2" s="1"/>
  <c r="AN20" i="2"/>
  <c r="AN21" i="2"/>
  <c r="AN22" i="2"/>
  <c r="AN23" i="2"/>
  <c r="AN24" i="2"/>
  <c r="AN25" i="2"/>
  <c r="AM25" i="2" s="1"/>
  <c r="AN26" i="2"/>
  <c r="AN27" i="2"/>
  <c r="AM27" i="2" s="1"/>
  <c r="AN28" i="2"/>
  <c r="AN29" i="2"/>
  <c r="AN30" i="2"/>
  <c r="AN31" i="2"/>
  <c r="AN32" i="2"/>
  <c r="AN33" i="2"/>
  <c r="AM8" i="2"/>
  <c r="BF8" i="2" s="1"/>
  <c r="AM9" i="2"/>
  <c r="BF9" i="2" s="1"/>
  <c r="AM17" i="2"/>
  <c r="BF17" i="2" s="1"/>
  <c r="AM20" i="2"/>
  <c r="BF20" i="2" s="1"/>
  <c r="AM28" i="2"/>
  <c r="BF28" i="2" s="1"/>
  <c r="AM31" i="2"/>
  <c r="AM33" i="2"/>
  <c r="AF8" i="2"/>
  <c r="AF9" i="2"/>
  <c r="AE9" i="2" s="1"/>
  <c r="AF10" i="2"/>
  <c r="AE10" i="2" s="1"/>
  <c r="AF11" i="2"/>
  <c r="AF12" i="2"/>
  <c r="AF13" i="2"/>
  <c r="AF14" i="2"/>
  <c r="AE14" i="2" s="1"/>
  <c r="AF15" i="2"/>
  <c r="AF16" i="2"/>
  <c r="AF17" i="2"/>
  <c r="AE17" i="2" s="1"/>
  <c r="AF18" i="2"/>
  <c r="AE18" i="2" s="1"/>
  <c r="AF19" i="2"/>
  <c r="CJ19" i="2" s="1"/>
  <c r="AF20" i="2"/>
  <c r="AF21" i="2"/>
  <c r="AE21" i="2" s="1"/>
  <c r="AF22" i="2"/>
  <c r="AE22" i="2" s="1"/>
  <c r="AF23" i="2"/>
  <c r="AF24" i="2"/>
  <c r="AF25" i="2"/>
  <c r="AE25" i="2" s="1"/>
  <c r="AF26" i="2"/>
  <c r="AE26" i="2" s="1"/>
  <c r="AF27" i="2"/>
  <c r="AF28" i="2"/>
  <c r="AF29" i="2"/>
  <c r="AF30" i="2"/>
  <c r="AE30" i="2" s="1"/>
  <c r="AF31" i="2"/>
  <c r="CJ31" i="2" s="1"/>
  <c r="AF32" i="2"/>
  <c r="AF33" i="2"/>
  <c r="AE33" i="2" s="1"/>
  <c r="AE8" i="2"/>
  <c r="AE11" i="2"/>
  <c r="AE12" i="2"/>
  <c r="AE13" i="2"/>
  <c r="AE16" i="2"/>
  <c r="AE19" i="2"/>
  <c r="AE20" i="2"/>
  <c r="AE23" i="2"/>
  <c r="AE24" i="2"/>
  <c r="AE27" i="2"/>
  <c r="AE28" i="2"/>
  <c r="AE29" i="2"/>
  <c r="AE31" i="2"/>
  <c r="AE3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W8" i="2"/>
  <c r="W21" i="2"/>
  <c r="W29" i="2"/>
  <c r="V17" i="2"/>
  <c r="V29" i="2"/>
  <c r="N8" i="2"/>
  <c r="M8" i="2" s="1"/>
  <c r="N9" i="2"/>
  <c r="M9" i="2" s="1"/>
  <c r="N10" i="2"/>
  <c r="N11" i="2"/>
  <c r="M11" i="2" s="1"/>
  <c r="N12" i="2"/>
  <c r="M12" i="2" s="1"/>
  <c r="N13" i="2"/>
  <c r="N14" i="2"/>
  <c r="N15" i="2"/>
  <c r="M15" i="2" s="1"/>
  <c r="N16" i="2"/>
  <c r="M16" i="2" s="1"/>
  <c r="N17" i="2"/>
  <c r="N18" i="2"/>
  <c r="N19" i="2"/>
  <c r="M19" i="2" s="1"/>
  <c r="N20" i="2"/>
  <c r="N21" i="2"/>
  <c r="N22" i="2"/>
  <c r="N23" i="2"/>
  <c r="N24" i="2"/>
  <c r="M24" i="2" s="1"/>
  <c r="N25" i="2"/>
  <c r="N26" i="2"/>
  <c r="N27" i="2"/>
  <c r="M27" i="2" s="1"/>
  <c r="N28" i="2"/>
  <c r="N29" i="2"/>
  <c r="N30" i="2"/>
  <c r="N31" i="2"/>
  <c r="M31" i="2" s="1"/>
  <c r="N32" i="2"/>
  <c r="M32" i="2" s="1"/>
  <c r="N33" i="2"/>
  <c r="M10" i="2"/>
  <c r="M13" i="2"/>
  <c r="M14" i="2"/>
  <c r="V14" i="2" s="1"/>
  <c r="M17" i="2"/>
  <c r="M18" i="2"/>
  <c r="V18" i="2" s="1"/>
  <c r="M21" i="2"/>
  <c r="M22" i="2"/>
  <c r="M23" i="2"/>
  <c r="M25" i="2"/>
  <c r="M26" i="2"/>
  <c r="M29" i="2"/>
  <c r="M30" i="2"/>
  <c r="V30" i="2" s="1"/>
  <c r="M33" i="2"/>
  <c r="E8" i="2"/>
  <c r="D8" i="2" s="1"/>
  <c r="E9" i="2"/>
  <c r="W9" i="2" s="1"/>
  <c r="E10" i="2"/>
  <c r="W10" i="2" s="1"/>
  <c r="E11" i="2"/>
  <c r="E12" i="2"/>
  <c r="D12" i="2" s="1"/>
  <c r="E13" i="2"/>
  <c r="W13" i="2" s="1"/>
  <c r="E14" i="2"/>
  <c r="W14" i="2" s="1"/>
  <c r="E15" i="2"/>
  <c r="D15" i="2" s="1"/>
  <c r="E16" i="2"/>
  <c r="D16" i="2" s="1"/>
  <c r="E17" i="2"/>
  <c r="W17" i="2" s="1"/>
  <c r="E18" i="2"/>
  <c r="W18" i="2" s="1"/>
  <c r="E19" i="2"/>
  <c r="W19" i="2" s="1"/>
  <c r="E20" i="2"/>
  <c r="D20" i="2" s="1"/>
  <c r="E21" i="2"/>
  <c r="E22" i="2"/>
  <c r="W22" i="2" s="1"/>
  <c r="E23" i="2"/>
  <c r="D23" i="2" s="1"/>
  <c r="E24" i="2"/>
  <c r="D24" i="2" s="1"/>
  <c r="E25" i="2"/>
  <c r="W25" i="2" s="1"/>
  <c r="E26" i="2"/>
  <c r="W26" i="2" s="1"/>
  <c r="E27" i="2"/>
  <c r="D27" i="2" s="1"/>
  <c r="V27" i="2" s="1"/>
  <c r="E28" i="2"/>
  <c r="D28" i="2" s="1"/>
  <c r="E29" i="2"/>
  <c r="D29" i="2" s="1"/>
  <c r="E30" i="2"/>
  <c r="W30" i="2" s="1"/>
  <c r="E31" i="2"/>
  <c r="D31" i="2" s="1"/>
  <c r="E32" i="2"/>
  <c r="D32" i="2" s="1"/>
  <c r="E33" i="2"/>
  <c r="W33" i="2" s="1"/>
  <c r="D9" i="2"/>
  <c r="V9" i="2" s="1"/>
  <c r="D10" i="2"/>
  <c r="V10" i="2" s="1"/>
  <c r="D13" i="2"/>
  <c r="V13" i="2" s="1"/>
  <c r="D14" i="2"/>
  <c r="D17" i="2"/>
  <c r="D18" i="2"/>
  <c r="D19" i="2"/>
  <c r="V19" i="2" s="1"/>
  <c r="D21" i="2"/>
  <c r="V21" i="2" s="1"/>
  <c r="D22" i="2"/>
  <c r="V22" i="2" s="1"/>
  <c r="D25" i="2"/>
  <c r="V25" i="2" s="1"/>
  <c r="D26" i="2"/>
  <c r="V26" i="2" s="1"/>
  <c r="D30" i="2"/>
  <c r="D33" i="2"/>
  <c r="V3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B9" i="1"/>
  <c r="DB17" i="1"/>
  <c r="DB19" i="1"/>
  <c r="DB23" i="1"/>
  <c r="DB31" i="1"/>
  <c r="DB41" i="1"/>
  <c r="DB43" i="1"/>
  <c r="DB49" i="1"/>
  <c r="DB57" i="1"/>
  <c r="DB6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W11" i="1"/>
  <c r="CW21" i="1"/>
  <c r="CW23" i="1"/>
  <c r="CW45" i="1"/>
  <c r="CW52" i="1"/>
  <c r="CW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R11" i="1"/>
  <c r="CR25" i="1"/>
  <c r="CR43" i="1"/>
  <c r="CR51" i="1"/>
  <c r="CR65" i="1"/>
  <c r="CQ1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J25" i="1"/>
  <c r="CJ27" i="1"/>
  <c r="CJ33" i="1"/>
  <c r="CJ57" i="1"/>
  <c r="CJ65" i="1"/>
  <c r="CH52" i="1"/>
  <c r="CH56" i="1"/>
  <c r="BZ8" i="1"/>
  <c r="BZ9" i="1"/>
  <c r="BZ10" i="1"/>
  <c r="BZ11" i="1"/>
  <c r="DB11" i="1" s="1"/>
  <c r="BZ12" i="1"/>
  <c r="BZ13" i="1"/>
  <c r="DB13" i="1" s="1"/>
  <c r="BZ14" i="1"/>
  <c r="BZ15" i="1"/>
  <c r="BZ16" i="1"/>
  <c r="BZ17" i="1"/>
  <c r="BZ18" i="1"/>
  <c r="BZ19" i="1"/>
  <c r="BZ20" i="1"/>
  <c r="BZ21" i="1"/>
  <c r="DB21" i="1" s="1"/>
  <c r="BZ22" i="1"/>
  <c r="BZ23" i="1"/>
  <c r="BZ24" i="1"/>
  <c r="BZ25" i="1"/>
  <c r="DB25" i="1" s="1"/>
  <c r="BZ26" i="1"/>
  <c r="BZ27" i="1"/>
  <c r="BZ28" i="1"/>
  <c r="BZ29" i="1"/>
  <c r="DB29" i="1" s="1"/>
  <c r="BZ30" i="1"/>
  <c r="BZ31" i="1"/>
  <c r="BZ32" i="1"/>
  <c r="BZ33" i="1"/>
  <c r="DB33" i="1" s="1"/>
  <c r="BZ34" i="1"/>
  <c r="BZ35" i="1"/>
  <c r="DB35" i="1" s="1"/>
  <c r="BZ36" i="1"/>
  <c r="BZ37" i="1"/>
  <c r="DB37" i="1" s="1"/>
  <c r="BZ38" i="1"/>
  <c r="BZ39" i="1"/>
  <c r="BZ40" i="1"/>
  <c r="BZ41" i="1"/>
  <c r="BZ42" i="1"/>
  <c r="BZ43" i="1"/>
  <c r="BZ44" i="1"/>
  <c r="BZ45" i="1"/>
  <c r="DB45" i="1" s="1"/>
  <c r="BZ46" i="1"/>
  <c r="BZ47" i="1"/>
  <c r="BZ48" i="1"/>
  <c r="BZ49" i="1"/>
  <c r="BZ50" i="1"/>
  <c r="BZ51" i="1"/>
  <c r="BZ52" i="1"/>
  <c r="BZ53" i="1"/>
  <c r="DB53" i="1" s="1"/>
  <c r="BZ54" i="1"/>
  <c r="BZ55" i="1"/>
  <c r="DB55" i="1" s="1"/>
  <c r="BZ56" i="1"/>
  <c r="BZ57" i="1"/>
  <c r="BZ58" i="1"/>
  <c r="BZ59" i="1"/>
  <c r="BZ60" i="1"/>
  <c r="BZ61" i="1"/>
  <c r="DB61" i="1" s="1"/>
  <c r="BZ62" i="1"/>
  <c r="BZ63" i="1"/>
  <c r="BZ64" i="1"/>
  <c r="BZ65" i="1"/>
  <c r="DB65" i="1" s="1"/>
  <c r="BZ66" i="1"/>
  <c r="BZ67" i="1"/>
  <c r="DB67" i="1" s="1"/>
  <c r="BU8" i="1"/>
  <c r="BU9" i="1"/>
  <c r="CW9" i="1" s="1"/>
  <c r="BU10" i="1"/>
  <c r="BU11" i="1"/>
  <c r="BU12" i="1"/>
  <c r="BU13" i="1"/>
  <c r="BU14" i="1"/>
  <c r="BU15" i="1"/>
  <c r="CW15" i="1" s="1"/>
  <c r="BU16" i="1"/>
  <c r="BU17" i="1"/>
  <c r="BU18" i="1"/>
  <c r="BU19" i="1"/>
  <c r="BU20" i="1"/>
  <c r="BU21" i="1"/>
  <c r="BU22" i="1"/>
  <c r="BU23" i="1"/>
  <c r="BU24" i="1"/>
  <c r="BU25" i="1"/>
  <c r="CW25" i="1" s="1"/>
  <c r="BU26" i="1"/>
  <c r="BU27" i="1"/>
  <c r="BO27" i="1" s="1"/>
  <c r="BU28" i="1"/>
  <c r="BU29" i="1"/>
  <c r="CW29" i="1" s="1"/>
  <c r="BU30" i="1"/>
  <c r="BU31" i="1"/>
  <c r="BU32" i="1"/>
  <c r="BU33" i="1"/>
  <c r="BU34" i="1"/>
  <c r="BU35" i="1"/>
  <c r="CW35" i="1" s="1"/>
  <c r="BU36" i="1"/>
  <c r="BU37" i="1"/>
  <c r="CW37" i="1" s="1"/>
  <c r="BU38" i="1"/>
  <c r="BU39" i="1"/>
  <c r="BU40" i="1"/>
  <c r="BU41" i="1"/>
  <c r="CW41" i="1" s="1"/>
  <c r="BU42" i="1"/>
  <c r="BU43" i="1"/>
  <c r="BU44" i="1"/>
  <c r="BU45" i="1"/>
  <c r="BU46" i="1"/>
  <c r="BU47" i="1"/>
  <c r="CW47" i="1" s="1"/>
  <c r="BU48" i="1"/>
  <c r="BU49" i="1"/>
  <c r="BU50" i="1"/>
  <c r="BU51" i="1"/>
  <c r="BU52" i="1"/>
  <c r="BU53" i="1"/>
  <c r="BU54" i="1"/>
  <c r="BU55" i="1"/>
  <c r="BU56" i="1"/>
  <c r="BU57" i="1"/>
  <c r="CW57" i="1" s="1"/>
  <c r="BU58" i="1"/>
  <c r="BU59" i="1"/>
  <c r="CW59" i="1" s="1"/>
  <c r="BU60" i="1"/>
  <c r="BU61" i="1"/>
  <c r="BU62" i="1"/>
  <c r="BU63" i="1"/>
  <c r="BU64" i="1"/>
  <c r="BU65" i="1"/>
  <c r="BU66" i="1"/>
  <c r="BU67" i="1"/>
  <c r="CW67" i="1" s="1"/>
  <c r="BP8" i="1"/>
  <c r="BP9" i="1"/>
  <c r="CR9" i="1" s="1"/>
  <c r="BP10" i="1"/>
  <c r="BP11" i="1"/>
  <c r="BP12" i="1"/>
  <c r="BP13" i="1"/>
  <c r="BP14" i="1"/>
  <c r="BP15" i="1"/>
  <c r="CR15" i="1" s="1"/>
  <c r="BP16" i="1"/>
  <c r="BP17" i="1"/>
  <c r="BP18" i="1"/>
  <c r="BP19" i="1"/>
  <c r="BP20" i="1"/>
  <c r="BP21" i="1"/>
  <c r="BP22" i="1"/>
  <c r="BP23" i="1"/>
  <c r="BP24" i="1"/>
  <c r="BP25" i="1"/>
  <c r="BP26" i="1"/>
  <c r="BP27" i="1"/>
  <c r="CR27" i="1" s="1"/>
  <c r="BP28" i="1"/>
  <c r="BP29" i="1"/>
  <c r="BP30" i="1"/>
  <c r="BP31" i="1"/>
  <c r="BP32" i="1"/>
  <c r="BP33" i="1"/>
  <c r="CR33" i="1" s="1"/>
  <c r="BP34" i="1"/>
  <c r="BP35" i="1"/>
  <c r="BP36" i="1"/>
  <c r="BP37" i="1"/>
  <c r="BP38" i="1"/>
  <c r="BP39" i="1"/>
  <c r="CR39" i="1" s="1"/>
  <c r="BP40" i="1"/>
  <c r="BP41" i="1"/>
  <c r="CR41" i="1" s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O9" i="1"/>
  <c r="BO10" i="1"/>
  <c r="BO11" i="1"/>
  <c r="BO12" i="1"/>
  <c r="BO15" i="1"/>
  <c r="BO18" i="1"/>
  <c r="BO19" i="1"/>
  <c r="CQ19" i="1" s="1"/>
  <c r="BO20" i="1"/>
  <c r="BO23" i="1"/>
  <c r="BO24" i="1"/>
  <c r="BO26" i="1"/>
  <c r="BO31" i="1"/>
  <c r="BO32" i="1"/>
  <c r="BO34" i="1"/>
  <c r="BO35" i="1"/>
  <c r="BO41" i="1"/>
  <c r="BO42" i="1"/>
  <c r="BO43" i="1"/>
  <c r="BO44" i="1"/>
  <c r="BO47" i="1"/>
  <c r="BO50" i="1"/>
  <c r="BO51" i="1"/>
  <c r="BO52" i="1"/>
  <c r="BO55" i="1"/>
  <c r="BO56" i="1"/>
  <c r="BO58" i="1"/>
  <c r="BO63" i="1"/>
  <c r="BO64" i="1"/>
  <c r="BO66" i="1"/>
  <c r="BO67" i="1"/>
  <c r="BH8" i="1"/>
  <c r="BH9" i="1"/>
  <c r="BH10" i="1"/>
  <c r="BH11" i="1"/>
  <c r="CJ11" i="1" s="1"/>
  <c r="BH12" i="1"/>
  <c r="BG12" i="1" s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G35" i="1" s="1"/>
  <c r="BH36" i="1"/>
  <c r="BH37" i="1"/>
  <c r="BH38" i="1"/>
  <c r="BH39" i="1"/>
  <c r="BH40" i="1"/>
  <c r="CJ40" i="1" s="1"/>
  <c r="BH41" i="1"/>
  <c r="BH42" i="1"/>
  <c r="BH43" i="1"/>
  <c r="CJ43" i="1" s="1"/>
  <c r="BH44" i="1"/>
  <c r="BH45" i="1"/>
  <c r="BH46" i="1"/>
  <c r="BH47" i="1"/>
  <c r="BH48" i="1"/>
  <c r="BH49" i="1"/>
  <c r="BH50" i="1"/>
  <c r="BH51" i="1"/>
  <c r="BH52" i="1"/>
  <c r="BH53" i="1"/>
  <c r="BH54" i="1"/>
  <c r="BH55" i="1"/>
  <c r="CJ55" i="1" s="1"/>
  <c r="BH56" i="1"/>
  <c r="BH57" i="1"/>
  <c r="BH58" i="1"/>
  <c r="BH59" i="1"/>
  <c r="CJ59" i="1" s="1"/>
  <c r="BH60" i="1"/>
  <c r="BH61" i="1"/>
  <c r="BH62" i="1"/>
  <c r="BH63" i="1"/>
  <c r="BH64" i="1"/>
  <c r="BH65" i="1"/>
  <c r="BH66" i="1"/>
  <c r="BH67" i="1"/>
  <c r="BG8" i="1"/>
  <c r="BG9" i="1"/>
  <c r="CI9" i="1" s="1"/>
  <c r="BG10" i="1"/>
  <c r="BG11" i="1"/>
  <c r="CH11" i="1" s="1"/>
  <c r="DJ11" i="1" s="1"/>
  <c r="BG16" i="1"/>
  <c r="CI16" i="1" s="1"/>
  <c r="BG17" i="1"/>
  <c r="CI17" i="1" s="1"/>
  <c r="BG18" i="1"/>
  <c r="CI18" i="1" s="1"/>
  <c r="BG20" i="1"/>
  <c r="BG24" i="1"/>
  <c r="BG25" i="1"/>
  <c r="BG26" i="1"/>
  <c r="CI26" i="1" s="1"/>
  <c r="BG27" i="1"/>
  <c r="CI27" i="1" s="1"/>
  <c r="BG28" i="1"/>
  <c r="BG32" i="1"/>
  <c r="BG33" i="1"/>
  <c r="CI33" i="1" s="1"/>
  <c r="BG34" i="1"/>
  <c r="BG40" i="1"/>
  <c r="CI40" i="1" s="1"/>
  <c r="BG41" i="1"/>
  <c r="BG42" i="1"/>
  <c r="CI42" i="1" s="1"/>
  <c r="BG48" i="1"/>
  <c r="BG49" i="1"/>
  <c r="BG50" i="1"/>
  <c r="CI50" i="1" s="1"/>
  <c r="BG52" i="1"/>
  <c r="BG56" i="1"/>
  <c r="CI56" i="1" s="1"/>
  <c r="BG57" i="1"/>
  <c r="BG58" i="1"/>
  <c r="CI58" i="1" s="1"/>
  <c r="BG60" i="1"/>
  <c r="BG64" i="1"/>
  <c r="BG65" i="1"/>
  <c r="CI65" i="1" s="1"/>
  <c r="BG66" i="1"/>
  <c r="BF11" i="1"/>
  <c r="BF29" i="1"/>
  <c r="BF37" i="1"/>
  <c r="BF53" i="1"/>
  <c r="BF55" i="1"/>
  <c r="BF61" i="1"/>
  <c r="BF6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DB28" i="1" s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DB60" i="1" s="1"/>
  <c r="AX61" i="1"/>
  <c r="AX62" i="1"/>
  <c r="AX63" i="1"/>
  <c r="AX64" i="1"/>
  <c r="AX65" i="1"/>
  <c r="AX66" i="1"/>
  <c r="AX67" i="1"/>
  <c r="AS8" i="1"/>
  <c r="CW8" i="1" s="1"/>
  <c r="AS9" i="1"/>
  <c r="AS10" i="1"/>
  <c r="AS11" i="1"/>
  <c r="AS12" i="1"/>
  <c r="AS13" i="1"/>
  <c r="CW13" i="1" s="1"/>
  <c r="AS14" i="1"/>
  <c r="AS15" i="1"/>
  <c r="AS16" i="1"/>
  <c r="AS17" i="1"/>
  <c r="AS18" i="1"/>
  <c r="AS19" i="1"/>
  <c r="AM19" i="1" s="1"/>
  <c r="BF19" i="1" s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CW32" i="1" s="1"/>
  <c r="AS33" i="1"/>
  <c r="AS34" i="1"/>
  <c r="AS35" i="1"/>
  <c r="AM35" i="1" s="1"/>
  <c r="AS36" i="1"/>
  <c r="AS37" i="1"/>
  <c r="AS38" i="1"/>
  <c r="AS39" i="1"/>
  <c r="CW39" i="1" s="1"/>
  <c r="AS40" i="1"/>
  <c r="CW40" i="1" s="1"/>
  <c r="AS41" i="1"/>
  <c r="AS42" i="1"/>
  <c r="AS43" i="1"/>
  <c r="AS44" i="1"/>
  <c r="AS45" i="1"/>
  <c r="AS46" i="1"/>
  <c r="AS47" i="1"/>
  <c r="AS48" i="1"/>
  <c r="CW48" i="1" s="1"/>
  <c r="AS49" i="1"/>
  <c r="AS50" i="1"/>
  <c r="AS51" i="1"/>
  <c r="AM51" i="1" s="1"/>
  <c r="BF51" i="1" s="1"/>
  <c r="AS52" i="1"/>
  <c r="AS53" i="1"/>
  <c r="CW53" i="1" s="1"/>
  <c r="AS54" i="1"/>
  <c r="AS55" i="1"/>
  <c r="AS56" i="1"/>
  <c r="AS57" i="1"/>
  <c r="AS58" i="1"/>
  <c r="AS59" i="1"/>
  <c r="AS60" i="1"/>
  <c r="AS61" i="1"/>
  <c r="AS62" i="1"/>
  <c r="AS63" i="1"/>
  <c r="AS64" i="1"/>
  <c r="CW64" i="1" s="1"/>
  <c r="AS65" i="1"/>
  <c r="AS66" i="1"/>
  <c r="AS67" i="1"/>
  <c r="AM67" i="1" s="1"/>
  <c r="AN8" i="1"/>
  <c r="AN9" i="1"/>
  <c r="AM9" i="1" s="1"/>
  <c r="AN10" i="1"/>
  <c r="AM10" i="1" s="1"/>
  <c r="AN11" i="1"/>
  <c r="AN12" i="1"/>
  <c r="AM12" i="1" s="1"/>
  <c r="AN13" i="1"/>
  <c r="AN14" i="1"/>
  <c r="AN15" i="1"/>
  <c r="AM15" i="1" s="1"/>
  <c r="BF15" i="1" s="1"/>
  <c r="AN16" i="1"/>
  <c r="AN17" i="1"/>
  <c r="AM17" i="1" s="1"/>
  <c r="AN18" i="1"/>
  <c r="AM18" i="1" s="1"/>
  <c r="AN19" i="1"/>
  <c r="CR19" i="1" s="1"/>
  <c r="AN20" i="1"/>
  <c r="AM20" i="1" s="1"/>
  <c r="AN21" i="1"/>
  <c r="AN22" i="1"/>
  <c r="AN23" i="1"/>
  <c r="AN24" i="1"/>
  <c r="AN25" i="1"/>
  <c r="AM25" i="1" s="1"/>
  <c r="AN26" i="1"/>
  <c r="AM26" i="1" s="1"/>
  <c r="AN27" i="1"/>
  <c r="AM27" i="1" s="1"/>
  <c r="BF27" i="1" s="1"/>
  <c r="AN28" i="1"/>
  <c r="AM28" i="1" s="1"/>
  <c r="AN29" i="1"/>
  <c r="AN30" i="1"/>
  <c r="AN31" i="1"/>
  <c r="CR31" i="1" s="1"/>
  <c r="AN32" i="1"/>
  <c r="AN33" i="1"/>
  <c r="AM33" i="1" s="1"/>
  <c r="AN34" i="1"/>
  <c r="AM34" i="1" s="1"/>
  <c r="AN35" i="1"/>
  <c r="AN36" i="1"/>
  <c r="AM36" i="1" s="1"/>
  <c r="AN37" i="1"/>
  <c r="AN38" i="1"/>
  <c r="AN39" i="1"/>
  <c r="AM39" i="1" s="1"/>
  <c r="BF39" i="1" s="1"/>
  <c r="AN40" i="1"/>
  <c r="AN41" i="1"/>
  <c r="AM41" i="1" s="1"/>
  <c r="AN42" i="1"/>
  <c r="AM42" i="1" s="1"/>
  <c r="AN43" i="1"/>
  <c r="AN44" i="1"/>
  <c r="AN45" i="1"/>
  <c r="AN46" i="1"/>
  <c r="AN47" i="1"/>
  <c r="AM47" i="1" s="1"/>
  <c r="CQ47" i="1" s="1"/>
  <c r="AN48" i="1"/>
  <c r="AN49" i="1"/>
  <c r="AM49" i="1" s="1"/>
  <c r="AN50" i="1"/>
  <c r="AM50" i="1" s="1"/>
  <c r="AN51" i="1"/>
  <c r="AN52" i="1"/>
  <c r="AN53" i="1"/>
  <c r="AN54" i="1"/>
  <c r="AN55" i="1"/>
  <c r="AN56" i="1"/>
  <c r="AN57" i="1"/>
  <c r="AM57" i="1" s="1"/>
  <c r="AN58" i="1"/>
  <c r="AM58" i="1" s="1"/>
  <c r="AN59" i="1"/>
  <c r="AM59" i="1" s="1"/>
  <c r="AN60" i="1"/>
  <c r="AM60" i="1" s="1"/>
  <c r="AN61" i="1"/>
  <c r="AN62" i="1"/>
  <c r="AN63" i="1"/>
  <c r="CR63" i="1" s="1"/>
  <c r="AN64" i="1"/>
  <c r="AN65" i="1"/>
  <c r="AM65" i="1" s="1"/>
  <c r="AN66" i="1"/>
  <c r="AM66" i="1" s="1"/>
  <c r="AN67" i="1"/>
  <c r="AM8" i="1"/>
  <c r="AM11" i="1"/>
  <c r="CQ11" i="1" s="1"/>
  <c r="AM13" i="1"/>
  <c r="BF13" i="1" s="1"/>
  <c r="AM14" i="1"/>
  <c r="BF14" i="1" s="1"/>
  <c r="AM21" i="1"/>
  <c r="BF21" i="1" s="1"/>
  <c r="AM22" i="1"/>
  <c r="BF22" i="1" s="1"/>
  <c r="AM23" i="1"/>
  <c r="CQ23" i="1" s="1"/>
  <c r="AM24" i="1"/>
  <c r="BF24" i="1" s="1"/>
  <c r="AM29" i="1"/>
  <c r="AM30" i="1"/>
  <c r="BF30" i="1" s="1"/>
  <c r="AM31" i="1"/>
  <c r="AM37" i="1"/>
  <c r="AM38" i="1"/>
  <c r="BF38" i="1" s="1"/>
  <c r="AM43" i="1"/>
  <c r="AM45" i="1"/>
  <c r="BF45" i="1" s="1"/>
  <c r="AM46" i="1"/>
  <c r="BF46" i="1" s="1"/>
  <c r="AM53" i="1"/>
  <c r="AM54" i="1"/>
  <c r="BF54" i="1" s="1"/>
  <c r="AM55" i="1"/>
  <c r="CQ55" i="1" s="1"/>
  <c r="AM56" i="1"/>
  <c r="BF56" i="1" s="1"/>
  <c r="AM61" i="1"/>
  <c r="AM62" i="1"/>
  <c r="BF62" i="1" s="1"/>
  <c r="AM63" i="1"/>
  <c r="AF8" i="1"/>
  <c r="CJ8" i="1" s="1"/>
  <c r="AF9" i="1"/>
  <c r="AE9" i="1" s="1"/>
  <c r="AF10" i="1"/>
  <c r="AE10" i="1" s="1"/>
  <c r="AF11" i="1"/>
  <c r="AF12" i="1"/>
  <c r="AF13" i="1"/>
  <c r="AF14" i="1"/>
  <c r="AF15" i="1"/>
  <c r="AE15" i="1" s="1"/>
  <c r="AF16" i="1"/>
  <c r="AE16" i="1" s="1"/>
  <c r="AF17" i="1"/>
  <c r="AF18" i="1"/>
  <c r="AE18" i="1" s="1"/>
  <c r="AF19" i="1"/>
  <c r="AF20" i="1"/>
  <c r="AE20" i="1" s="1"/>
  <c r="AF21" i="1"/>
  <c r="AF22" i="1"/>
  <c r="AF23" i="1"/>
  <c r="AF24" i="1"/>
  <c r="AE24" i="1" s="1"/>
  <c r="CI24" i="1" s="1"/>
  <c r="AF25" i="1"/>
  <c r="AE25" i="1" s="1"/>
  <c r="AF26" i="1"/>
  <c r="AE26" i="1" s="1"/>
  <c r="AF27" i="1"/>
  <c r="AF28" i="1"/>
  <c r="AE28" i="1" s="1"/>
  <c r="CI28" i="1" s="1"/>
  <c r="AF29" i="1"/>
  <c r="AF30" i="1"/>
  <c r="AF31" i="1"/>
  <c r="AF32" i="1"/>
  <c r="CJ32" i="1" s="1"/>
  <c r="AF33" i="1"/>
  <c r="AF34" i="1"/>
  <c r="AE34" i="1" s="1"/>
  <c r="AF35" i="1"/>
  <c r="AE35" i="1" s="1"/>
  <c r="CI35" i="1" s="1"/>
  <c r="AF36" i="1"/>
  <c r="AE36" i="1" s="1"/>
  <c r="BF36" i="1" s="1"/>
  <c r="AF37" i="1"/>
  <c r="AF38" i="1"/>
  <c r="AF39" i="1"/>
  <c r="AE39" i="1" s="1"/>
  <c r="AF40" i="1"/>
  <c r="AE40" i="1" s="1"/>
  <c r="AF41" i="1"/>
  <c r="AF42" i="1"/>
  <c r="AE42" i="1" s="1"/>
  <c r="AF43" i="1"/>
  <c r="AE43" i="1" s="1"/>
  <c r="AF44" i="1"/>
  <c r="AE44" i="1" s="1"/>
  <c r="AF45" i="1"/>
  <c r="AF46" i="1"/>
  <c r="AF47" i="1"/>
  <c r="AF48" i="1"/>
  <c r="AE48" i="1" s="1"/>
  <c r="CI48" i="1" s="1"/>
  <c r="AF49" i="1"/>
  <c r="AF50" i="1"/>
  <c r="AE50" i="1" s="1"/>
  <c r="AF51" i="1"/>
  <c r="AF52" i="1"/>
  <c r="AE52" i="1" s="1"/>
  <c r="AF53" i="1"/>
  <c r="AF54" i="1"/>
  <c r="AF55" i="1"/>
  <c r="AF56" i="1"/>
  <c r="AE56" i="1" s="1"/>
  <c r="AF57" i="1"/>
  <c r="AF58" i="1"/>
  <c r="AE58" i="1" s="1"/>
  <c r="AF59" i="1"/>
  <c r="AF60" i="1"/>
  <c r="AE60" i="1" s="1"/>
  <c r="CI60" i="1" s="1"/>
  <c r="AF61" i="1"/>
  <c r="AF62" i="1"/>
  <c r="AF63" i="1"/>
  <c r="AE63" i="1" s="1"/>
  <c r="AF64" i="1"/>
  <c r="CJ64" i="1" s="1"/>
  <c r="AF65" i="1"/>
  <c r="AF66" i="1"/>
  <c r="AE66" i="1" s="1"/>
  <c r="AF67" i="1"/>
  <c r="AE67" i="1" s="1"/>
  <c r="AE8" i="1"/>
  <c r="AE11" i="1"/>
  <c r="AE13" i="1"/>
  <c r="AE14" i="1"/>
  <c r="AE17" i="1"/>
  <c r="AE19" i="1"/>
  <c r="AE21" i="1"/>
  <c r="AE22" i="1"/>
  <c r="AE23" i="1"/>
  <c r="AE27" i="1"/>
  <c r="AE29" i="1"/>
  <c r="AE30" i="1"/>
  <c r="AE31" i="1"/>
  <c r="AE32" i="1"/>
  <c r="AE33" i="1"/>
  <c r="AE37" i="1"/>
  <c r="AE38" i="1"/>
  <c r="AE41" i="1"/>
  <c r="AE45" i="1"/>
  <c r="AE46" i="1"/>
  <c r="AE47" i="1"/>
  <c r="AE49" i="1"/>
  <c r="AE51" i="1"/>
  <c r="AE53" i="1"/>
  <c r="AE54" i="1"/>
  <c r="AE55" i="1"/>
  <c r="AE57" i="1"/>
  <c r="AE59" i="1"/>
  <c r="AE61" i="1"/>
  <c r="AE62" i="1"/>
  <c r="AE6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21" i="1"/>
  <c r="W37" i="1"/>
  <c r="W52" i="1"/>
  <c r="W53" i="1"/>
  <c r="V13" i="1"/>
  <c r="V14" i="1"/>
  <c r="V24" i="1"/>
  <c r="V25" i="1"/>
  <c r="V38" i="1"/>
  <c r="V40" i="1"/>
  <c r="V45" i="1"/>
  <c r="V61" i="1"/>
  <c r="N8" i="1"/>
  <c r="N9" i="1"/>
  <c r="M9" i="1" s="1"/>
  <c r="N10" i="1"/>
  <c r="M10" i="1" s="1"/>
  <c r="N11" i="1"/>
  <c r="M11" i="1" s="1"/>
  <c r="N12" i="1"/>
  <c r="M12" i="1" s="1"/>
  <c r="N13" i="1"/>
  <c r="M13" i="1" s="1"/>
  <c r="N14" i="1"/>
  <c r="N15" i="1"/>
  <c r="N16" i="1"/>
  <c r="N17" i="1"/>
  <c r="N18" i="1"/>
  <c r="M18" i="1" s="1"/>
  <c r="N19" i="1"/>
  <c r="M19" i="1" s="1"/>
  <c r="N20" i="1"/>
  <c r="M20" i="1" s="1"/>
  <c r="N21" i="1"/>
  <c r="N22" i="1"/>
  <c r="N23" i="1"/>
  <c r="N24" i="1"/>
  <c r="N25" i="1"/>
  <c r="M25" i="1" s="1"/>
  <c r="N26" i="1"/>
  <c r="M26" i="1" s="1"/>
  <c r="N27" i="1"/>
  <c r="M27" i="1" s="1"/>
  <c r="N28" i="1"/>
  <c r="M28" i="1" s="1"/>
  <c r="N29" i="1"/>
  <c r="W29" i="1" s="1"/>
  <c r="N30" i="1"/>
  <c r="N31" i="1"/>
  <c r="N32" i="1"/>
  <c r="N33" i="1"/>
  <c r="N34" i="1"/>
  <c r="M34" i="1" s="1"/>
  <c r="N35" i="1"/>
  <c r="M35" i="1" s="1"/>
  <c r="N36" i="1"/>
  <c r="M36" i="1" s="1"/>
  <c r="N37" i="1"/>
  <c r="N38" i="1"/>
  <c r="N39" i="1"/>
  <c r="N40" i="1"/>
  <c r="N41" i="1"/>
  <c r="N42" i="1"/>
  <c r="M42" i="1" s="1"/>
  <c r="N43" i="1"/>
  <c r="M43" i="1" s="1"/>
  <c r="N44" i="1"/>
  <c r="M44" i="1" s="1"/>
  <c r="N45" i="1"/>
  <c r="W45" i="1" s="1"/>
  <c r="N46" i="1"/>
  <c r="N47" i="1"/>
  <c r="N48" i="1"/>
  <c r="N49" i="1"/>
  <c r="M49" i="1" s="1"/>
  <c r="N50" i="1"/>
  <c r="M50" i="1" s="1"/>
  <c r="N51" i="1"/>
  <c r="M51" i="1" s="1"/>
  <c r="N52" i="1"/>
  <c r="M52" i="1" s="1"/>
  <c r="N53" i="1"/>
  <c r="M53" i="1" s="1"/>
  <c r="N54" i="1"/>
  <c r="N55" i="1"/>
  <c r="N56" i="1"/>
  <c r="N57" i="1"/>
  <c r="N58" i="1"/>
  <c r="M58" i="1" s="1"/>
  <c r="N59" i="1"/>
  <c r="M59" i="1" s="1"/>
  <c r="N60" i="1"/>
  <c r="M60" i="1" s="1"/>
  <c r="N61" i="1"/>
  <c r="W61" i="1" s="1"/>
  <c r="N62" i="1"/>
  <c r="N63" i="1"/>
  <c r="N64" i="1"/>
  <c r="N65" i="1"/>
  <c r="M65" i="1" s="1"/>
  <c r="N66" i="1"/>
  <c r="M66" i="1" s="1"/>
  <c r="N67" i="1"/>
  <c r="M67" i="1" s="1"/>
  <c r="M8" i="1"/>
  <c r="V8" i="1" s="1"/>
  <c r="M14" i="1"/>
  <c r="M15" i="1"/>
  <c r="M16" i="1"/>
  <c r="M17" i="1"/>
  <c r="M21" i="1"/>
  <c r="M22" i="1"/>
  <c r="V22" i="1" s="1"/>
  <c r="M23" i="1"/>
  <c r="M24" i="1"/>
  <c r="M30" i="1"/>
  <c r="M31" i="1"/>
  <c r="M32" i="1"/>
  <c r="M33" i="1"/>
  <c r="M37" i="1"/>
  <c r="M38" i="1"/>
  <c r="M39" i="1"/>
  <c r="M40" i="1"/>
  <c r="M41" i="1"/>
  <c r="M45" i="1"/>
  <c r="M46" i="1"/>
  <c r="M47" i="1"/>
  <c r="M48" i="1"/>
  <c r="M54" i="1"/>
  <c r="M55" i="1"/>
  <c r="M56" i="1"/>
  <c r="M57" i="1"/>
  <c r="M61" i="1"/>
  <c r="M62" i="1"/>
  <c r="V62" i="1" s="1"/>
  <c r="M63" i="1"/>
  <c r="M64" i="1"/>
  <c r="V64" i="1" s="1"/>
  <c r="E8" i="1"/>
  <c r="W8" i="1" s="1"/>
  <c r="E9" i="1"/>
  <c r="D9" i="1" s="1"/>
  <c r="V9" i="1" s="1"/>
  <c r="E10" i="1"/>
  <c r="E11" i="1"/>
  <c r="D11" i="1" s="1"/>
  <c r="E12" i="1"/>
  <c r="D12" i="1" s="1"/>
  <c r="E13" i="1"/>
  <c r="E14" i="1"/>
  <c r="W14" i="1" s="1"/>
  <c r="E15" i="1"/>
  <c r="W15" i="1" s="1"/>
  <c r="E16" i="1"/>
  <c r="W16" i="1" s="1"/>
  <c r="E17" i="1"/>
  <c r="W17" i="1" s="1"/>
  <c r="E18" i="1"/>
  <c r="E19" i="1"/>
  <c r="D19" i="1" s="1"/>
  <c r="E20" i="1"/>
  <c r="D20" i="1" s="1"/>
  <c r="E21" i="1"/>
  <c r="E22" i="1"/>
  <c r="W22" i="1" s="1"/>
  <c r="E23" i="1"/>
  <c r="W23" i="1" s="1"/>
  <c r="E24" i="1"/>
  <c r="W24" i="1" s="1"/>
  <c r="E25" i="1"/>
  <c r="D25" i="1" s="1"/>
  <c r="E26" i="1"/>
  <c r="E27" i="1"/>
  <c r="D27" i="1" s="1"/>
  <c r="E28" i="1"/>
  <c r="D28" i="1" s="1"/>
  <c r="E29" i="1"/>
  <c r="E30" i="1"/>
  <c r="W30" i="1" s="1"/>
  <c r="E31" i="1"/>
  <c r="W31" i="1" s="1"/>
  <c r="E32" i="1"/>
  <c r="W32" i="1" s="1"/>
  <c r="E33" i="1"/>
  <c r="E34" i="1"/>
  <c r="E35" i="1"/>
  <c r="D35" i="1" s="1"/>
  <c r="E36" i="1"/>
  <c r="D36" i="1" s="1"/>
  <c r="E37" i="1"/>
  <c r="E38" i="1"/>
  <c r="W38" i="1" s="1"/>
  <c r="E39" i="1"/>
  <c r="W39" i="1" s="1"/>
  <c r="E40" i="1"/>
  <c r="W40" i="1" s="1"/>
  <c r="E41" i="1"/>
  <c r="D41" i="1" s="1"/>
  <c r="V41" i="1" s="1"/>
  <c r="E42" i="1"/>
  <c r="E43" i="1"/>
  <c r="D43" i="1" s="1"/>
  <c r="E44" i="1"/>
  <c r="D44" i="1" s="1"/>
  <c r="E45" i="1"/>
  <c r="E46" i="1"/>
  <c r="W46" i="1" s="1"/>
  <c r="E47" i="1"/>
  <c r="W47" i="1" s="1"/>
  <c r="E48" i="1"/>
  <c r="W48" i="1" s="1"/>
  <c r="E49" i="1"/>
  <c r="E50" i="1"/>
  <c r="E51" i="1"/>
  <c r="D51" i="1" s="1"/>
  <c r="E52" i="1"/>
  <c r="D52" i="1" s="1"/>
  <c r="E53" i="1"/>
  <c r="D53" i="1" s="1"/>
  <c r="V53" i="1" s="1"/>
  <c r="E54" i="1"/>
  <c r="W54" i="1" s="1"/>
  <c r="E55" i="1"/>
  <c r="W55" i="1" s="1"/>
  <c r="E56" i="1"/>
  <c r="W56" i="1" s="1"/>
  <c r="E57" i="1"/>
  <c r="D57" i="1" s="1"/>
  <c r="V57" i="1" s="1"/>
  <c r="E58" i="1"/>
  <c r="E59" i="1"/>
  <c r="D59" i="1" s="1"/>
  <c r="E60" i="1"/>
  <c r="D60" i="1" s="1"/>
  <c r="E61" i="1"/>
  <c r="E62" i="1"/>
  <c r="W62" i="1" s="1"/>
  <c r="E63" i="1"/>
  <c r="W63" i="1" s="1"/>
  <c r="E64" i="1"/>
  <c r="W64" i="1" s="1"/>
  <c r="E65" i="1"/>
  <c r="E66" i="1"/>
  <c r="E67" i="1"/>
  <c r="D67" i="1" s="1"/>
  <c r="D8" i="1"/>
  <c r="D13" i="1"/>
  <c r="D14" i="1"/>
  <c r="D15" i="1"/>
  <c r="V15" i="1" s="1"/>
  <c r="D16" i="1"/>
  <c r="V16" i="1" s="1"/>
  <c r="D17" i="1"/>
  <c r="V17" i="1" s="1"/>
  <c r="D21" i="1"/>
  <c r="V21" i="1" s="1"/>
  <c r="D22" i="1"/>
  <c r="D23" i="1"/>
  <c r="V23" i="1" s="1"/>
  <c r="D24" i="1"/>
  <c r="D29" i="1"/>
  <c r="D30" i="1"/>
  <c r="V30" i="1" s="1"/>
  <c r="D31" i="1"/>
  <c r="V31" i="1" s="1"/>
  <c r="D32" i="1"/>
  <c r="D37" i="1"/>
  <c r="V37" i="1" s="1"/>
  <c r="D38" i="1"/>
  <c r="D39" i="1"/>
  <c r="V39" i="1" s="1"/>
  <c r="D40" i="1"/>
  <c r="D45" i="1"/>
  <c r="D46" i="1"/>
  <c r="D47" i="1"/>
  <c r="V47" i="1" s="1"/>
  <c r="D48" i="1"/>
  <c r="V48" i="1" s="1"/>
  <c r="D54" i="1"/>
  <c r="V54" i="1" s="1"/>
  <c r="D55" i="1"/>
  <c r="V55" i="1" s="1"/>
  <c r="D56" i="1"/>
  <c r="V56" i="1" s="1"/>
  <c r="D61" i="1"/>
  <c r="D62" i="1"/>
  <c r="D63" i="1"/>
  <c r="V63" i="1" s="1"/>
  <c r="D64" i="1"/>
  <c r="BG47" i="1" l="1"/>
  <c r="CI47" i="1" s="1"/>
  <c r="CJ47" i="1"/>
  <c r="CJ39" i="1"/>
  <c r="BG39" i="1"/>
  <c r="CI39" i="1" s="1"/>
  <c r="CJ31" i="1"/>
  <c r="BG31" i="1"/>
  <c r="CJ23" i="1"/>
  <c r="BG23" i="1"/>
  <c r="CI23" i="1" s="1"/>
  <c r="BG15" i="1"/>
  <c r="CJ15" i="1"/>
  <c r="CQ51" i="1"/>
  <c r="W41" i="1"/>
  <c r="CQ43" i="1"/>
  <c r="BF43" i="1"/>
  <c r="V67" i="1"/>
  <c r="V59" i="1"/>
  <c r="V51" i="1"/>
  <c r="V43" i="1"/>
  <c r="V35" i="1"/>
  <c r="V27" i="1"/>
  <c r="V19" i="1"/>
  <c r="V11" i="1"/>
  <c r="AM40" i="1"/>
  <c r="BF40" i="1" s="1"/>
  <c r="DJ56" i="1"/>
  <c r="D66" i="1"/>
  <c r="V66" i="1" s="1"/>
  <c r="W66" i="1"/>
  <c r="D50" i="1"/>
  <c r="V50" i="1" s="1"/>
  <c r="W50" i="1"/>
  <c r="D34" i="1"/>
  <c r="V34" i="1" s="1"/>
  <c r="W34" i="1"/>
  <c r="D18" i="1"/>
  <c r="V18" i="1" s="1"/>
  <c r="W18" i="1"/>
  <c r="W36" i="1"/>
  <c r="AE12" i="1"/>
  <c r="BF12" i="1" s="1"/>
  <c r="CJ12" i="1"/>
  <c r="DJ52" i="1"/>
  <c r="CI11" i="1"/>
  <c r="V32" i="1"/>
  <c r="W65" i="1"/>
  <c r="D65" i="1"/>
  <c r="V65" i="1" s="1"/>
  <c r="D49" i="1"/>
  <c r="V49" i="1" s="1"/>
  <c r="W49" i="1"/>
  <c r="D33" i="1"/>
  <c r="V33" i="1" s="1"/>
  <c r="W33" i="1"/>
  <c r="W25" i="1"/>
  <c r="BF67" i="1"/>
  <c r="BF35" i="1"/>
  <c r="BG55" i="1"/>
  <c r="CI55" i="1" s="1"/>
  <c r="BH75" i="4"/>
  <c r="AE75" i="4"/>
  <c r="BH63" i="4"/>
  <c r="AE63" i="4"/>
  <c r="BH46" i="4"/>
  <c r="BH31" i="4"/>
  <c r="V46" i="1"/>
  <c r="CI52" i="1"/>
  <c r="CQ9" i="1"/>
  <c r="CH9" i="1"/>
  <c r="CR36" i="1"/>
  <c r="DB44" i="1"/>
  <c r="DB36" i="1"/>
  <c r="CH27" i="1"/>
  <c r="DJ27" i="1" s="1"/>
  <c r="CJ63" i="1"/>
  <c r="BG63" i="1"/>
  <c r="CI63" i="1" s="1"/>
  <c r="D58" i="1"/>
  <c r="V58" i="1" s="1"/>
  <c r="W58" i="1"/>
  <c r="D42" i="1"/>
  <c r="V42" i="1" s="1"/>
  <c r="W42" i="1"/>
  <c r="D26" i="1"/>
  <c r="V26" i="1" s="1"/>
  <c r="W26" i="1"/>
  <c r="D10" i="1"/>
  <c r="V10" i="1" s="1"/>
  <c r="W10" i="1"/>
  <c r="CJ52" i="1"/>
  <c r="W57" i="1"/>
  <c r="W20" i="1"/>
  <c r="CH55" i="1"/>
  <c r="DJ55" i="1" s="1"/>
  <c r="CQ41" i="1"/>
  <c r="CH41" i="1"/>
  <c r="CQ20" i="1"/>
  <c r="CH20" i="1"/>
  <c r="CQ67" i="1"/>
  <c r="W9" i="1"/>
  <c r="BF8" i="1"/>
  <c r="BF60" i="1"/>
  <c r="AM52" i="1"/>
  <c r="BF52" i="1" s="1"/>
  <c r="CR52" i="1"/>
  <c r="AM44" i="1"/>
  <c r="BF44" i="1" s="1"/>
  <c r="CR44" i="1"/>
  <c r="BF28" i="1"/>
  <c r="BF20" i="1"/>
  <c r="CQ52" i="1"/>
  <c r="CH35" i="1"/>
  <c r="CQ35" i="1"/>
  <c r="CR12" i="1"/>
  <c r="M28" i="2"/>
  <c r="W28" i="2"/>
  <c r="M20" i="2"/>
  <c r="V20" i="2" s="1"/>
  <c r="W20" i="2"/>
  <c r="BQ86" i="4"/>
  <c r="AN86" i="4"/>
  <c r="BG86" i="4" s="1"/>
  <c r="BQ78" i="4"/>
  <c r="AN78" i="4"/>
  <c r="BG78" i="4" s="1"/>
  <c r="BQ54" i="4"/>
  <c r="AN54" i="4"/>
  <c r="BG54" i="4" s="1"/>
  <c r="AN46" i="4"/>
  <c r="BG46" i="4" s="1"/>
  <c r="BQ46" i="4"/>
  <c r="BQ14" i="4"/>
  <c r="AN14" i="4"/>
  <c r="BG14" i="4" s="1"/>
  <c r="BV84" i="4"/>
  <c r="AN84" i="4"/>
  <c r="BG84" i="4" s="1"/>
  <c r="BV44" i="4"/>
  <c r="AN44" i="4"/>
  <c r="BG44" i="4" s="1"/>
  <c r="BV20" i="4"/>
  <c r="AN20" i="4"/>
  <c r="BG20" i="4" s="1"/>
  <c r="BV12" i="4"/>
  <c r="AN12" i="4"/>
  <c r="BG12" i="4" s="1"/>
  <c r="BQ68" i="4"/>
  <c r="L68" i="4"/>
  <c r="BP68" i="4" s="1"/>
  <c r="BQ36" i="4"/>
  <c r="L36" i="4"/>
  <c r="BP36" i="4" s="1"/>
  <c r="BV82" i="4"/>
  <c r="L82" i="4"/>
  <c r="BP82" i="4" s="1"/>
  <c r="BV50" i="4"/>
  <c r="L50" i="4"/>
  <c r="BV18" i="4"/>
  <c r="L18" i="4"/>
  <c r="BF59" i="1"/>
  <c r="CQ32" i="1"/>
  <c r="CH19" i="1"/>
  <c r="DJ19" i="1" s="1"/>
  <c r="BH71" i="4"/>
  <c r="AE71" i="4"/>
  <c r="BH56" i="4"/>
  <c r="AE56" i="4"/>
  <c r="CI56" i="4" s="1"/>
  <c r="BH39" i="4"/>
  <c r="AE24" i="4"/>
  <c r="CI24" i="4" s="1"/>
  <c r="BH24" i="4"/>
  <c r="M29" i="1"/>
  <c r="V29" i="1" s="1"/>
  <c r="CI8" i="1"/>
  <c r="CJ60" i="1"/>
  <c r="BG44" i="1"/>
  <c r="CJ44" i="1"/>
  <c r="CJ36" i="1"/>
  <c r="BG36" i="1"/>
  <c r="CI36" i="1" s="1"/>
  <c r="CJ28" i="1"/>
  <c r="CJ20" i="1"/>
  <c r="CI12" i="1"/>
  <c r="CQ63" i="1"/>
  <c r="CH47" i="1"/>
  <c r="CQ31" i="1"/>
  <c r="CR64" i="1"/>
  <c r="CR56" i="1"/>
  <c r="CR48" i="1"/>
  <c r="BO48" i="1"/>
  <c r="CR40" i="1"/>
  <c r="BO40" i="1"/>
  <c r="CR24" i="1"/>
  <c r="CR16" i="1"/>
  <c r="BO16" i="1"/>
  <c r="CR8" i="1"/>
  <c r="BO8" i="1"/>
  <c r="CW60" i="1"/>
  <c r="BO60" i="1"/>
  <c r="CW44" i="1"/>
  <c r="CW36" i="1"/>
  <c r="BO28" i="1"/>
  <c r="CW28" i="1"/>
  <c r="CW20" i="1"/>
  <c r="CW12" i="1"/>
  <c r="DB64" i="1"/>
  <c r="DB56" i="1"/>
  <c r="DB48" i="1"/>
  <c r="DB40" i="1"/>
  <c r="DB32" i="1"/>
  <c r="DB24" i="1"/>
  <c r="DB16" i="1"/>
  <c r="DB8" i="1"/>
  <c r="BF16" i="2"/>
  <c r="BO29" i="2"/>
  <c r="CR29" i="2"/>
  <c r="BO21" i="2"/>
  <c r="CR21" i="2"/>
  <c r="BO13" i="2"/>
  <c r="CR13" i="2"/>
  <c r="BO31" i="2"/>
  <c r="CW31" i="2"/>
  <c r="CW23" i="2"/>
  <c r="BO23" i="2"/>
  <c r="CW15" i="2"/>
  <c r="BO15" i="2"/>
  <c r="BQ84" i="4"/>
  <c r="L84" i="4"/>
  <c r="BQ52" i="4"/>
  <c r="L52" i="4"/>
  <c r="BP52" i="4" s="1"/>
  <c r="BQ20" i="4"/>
  <c r="L20" i="4"/>
  <c r="BV58" i="4"/>
  <c r="L58" i="4"/>
  <c r="BP58" i="4" s="1"/>
  <c r="W13" i="1"/>
  <c r="BF23" i="1"/>
  <c r="CI49" i="1"/>
  <c r="CI20" i="1"/>
  <c r="CJ67" i="1"/>
  <c r="BG67" i="1"/>
  <c r="CI67" i="1" s="1"/>
  <c r="CJ51" i="1"/>
  <c r="BG51" i="1"/>
  <c r="CI51" i="1" s="1"/>
  <c r="CJ19" i="1"/>
  <c r="BG19" i="1"/>
  <c r="CI19" i="1" s="1"/>
  <c r="CQ12" i="1"/>
  <c r="CQ27" i="1"/>
  <c r="CJ48" i="1"/>
  <c r="CH22" i="2"/>
  <c r="CQ22" i="2"/>
  <c r="CH28" i="2"/>
  <c r="DJ28" i="2" s="1"/>
  <c r="CQ28" i="2"/>
  <c r="BQ65" i="4"/>
  <c r="AN65" i="4"/>
  <c r="BG65" i="4" s="1"/>
  <c r="AN9" i="4"/>
  <c r="BG9" i="4" s="1"/>
  <c r="BQ9" i="4"/>
  <c r="CA77" i="4"/>
  <c r="AN77" i="4"/>
  <c r="BG77" i="4" s="1"/>
  <c r="BQ76" i="4"/>
  <c r="L76" i="4"/>
  <c r="BP76" i="4" s="1"/>
  <c r="BQ44" i="4"/>
  <c r="L44" i="4"/>
  <c r="BP44" i="4" s="1"/>
  <c r="BQ12" i="4"/>
  <c r="L12" i="4"/>
  <c r="BV74" i="4"/>
  <c r="L74" i="4"/>
  <c r="AE74" i="4" s="1"/>
  <c r="CI74" i="4" s="1"/>
  <c r="BV42" i="4"/>
  <c r="L42" i="4"/>
  <c r="BV26" i="4"/>
  <c r="L26" i="4"/>
  <c r="BP26" i="4" s="1"/>
  <c r="BV10" i="4"/>
  <c r="L10" i="4"/>
  <c r="W60" i="1"/>
  <c r="W44" i="1"/>
  <c r="W28" i="1"/>
  <c r="W12" i="1"/>
  <c r="AE64" i="1"/>
  <c r="CI64" i="1" s="1"/>
  <c r="AM64" i="1"/>
  <c r="BF64" i="1" s="1"/>
  <c r="AM48" i="1"/>
  <c r="BF48" i="1" s="1"/>
  <c r="AM32" i="1"/>
  <c r="BF32" i="1" s="1"/>
  <c r="AM16" i="1"/>
  <c r="BF16" i="1" s="1"/>
  <c r="BG59" i="1"/>
  <c r="CI59" i="1" s="1"/>
  <c r="CI32" i="1"/>
  <c r="BO57" i="1"/>
  <c r="BO25" i="1"/>
  <c r="CH64" i="1"/>
  <c r="DJ64" i="1" s="1"/>
  <c r="CH12" i="1"/>
  <c r="DJ12" i="1" s="1"/>
  <c r="CJ35" i="1"/>
  <c r="V12" i="3"/>
  <c r="M79" i="3"/>
  <c r="W79" i="3"/>
  <c r="W47" i="3"/>
  <c r="BF31" i="2"/>
  <c r="BQ92" i="4"/>
  <c r="L92" i="4"/>
  <c r="BP92" i="4" s="1"/>
  <c r="BQ60" i="4"/>
  <c r="L60" i="4"/>
  <c r="BP60" i="4" s="1"/>
  <c r="BQ28" i="4"/>
  <c r="L28" i="4"/>
  <c r="BP28" i="4" s="1"/>
  <c r="BV90" i="4"/>
  <c r="L90" i="4"/>
  <c r="BV66" i="4"/>
  <c r="L66" i="4"/>
  <c r="BV34" i="4"/>
  <c r="L34" i="4"/>
  <c r="V60" i="1"/>
  <c r="V52" i="1"/>
  <c r="V44" i="1"/>
  <c r="V36" i="1"/>
  <c r="V28" i="1"/>
  <c r="V20" i="1"/>
  <c r="V12" i="1"/>
  <c r="BF31" i="1"/>
  <c r="BF47" i="1"/>
  <c r="BG43" i="1"/>
  <c r="CQ56" i="1"/>
  <c r="CQ24" i="1"/>
  <c r="CH24" i="1"/>
  <c r="DJ24" i="1" s="1"/>
  <c r="CR61" i="1"/>
  <c r="BO61" i="1"/>
  <c r="CR53" i="1"/>
  <c r="BO53" i="1"/>
  <c r="CR45" i="1"/>
  <c r="BO45" i="1"/>
  <c r="CR37" i="1"/>
  <c r="BO37" i="1"/>
  <c r="CR29" i="1"/>
  <c r="BO29" i="1"/>
  <c r="CR21" i="1"/>
  <c r="BO21" i="1"/>
  <c r="CR13" i="1"/>
  <c r="BO13" i="1"/>
  <c r="CW65" i="1"/>
  <c r="BO65" i="1"/>
  <c r="CW49" i="1"/>
  <c r="BO49" i="1"/>
  <c r="CW33" i="1"/>
  <c r="BO33" i="1"/>
  <c r="CW17" i="1"/>
  <c r="BO17" i="1"/>
  <c r="CH32" i="1"/>
  <c r="CR32" i="1"/>
  <c r="CQ19" i="2"/>
  <c r="BF19" i="2"/>
  <c r="BF11" i="2"/>
  <c r="DJ12" i="2"/>
  <c r="V76" i="3"/>
  <c r="BP47" i="4"/>
  <c r="W11" i="2"/>
  <c r="D11" i="2"/>
  <c r="V11" i="2" s="1"/>
  <c r="CR26" i="2"/>
  <c r="AM26" i="2"/>
  <c r="BF26" i="2" s="1"/>
  <c r="CI11" i="2"/>
  <c r="CQ16" i="2"/>
  <c r="CR20" i="2"/>
  <c r="BO20" i="2"/>
  <c r="CJ32" i="2"/>
  <c r="D48" i="3"/>
  <c r="V48" i="3" s="1"/>
  <c r="V17" i="3"/>
  <c r="V91" i="3"/>
  <c r="D83" i="3"/>
  <c r="V83" i="3" s="1"/>
  <c r="W83" i="3"/>
  <c r="D75" i="3"/>
  <c r="V75" i="3" s="1"/>
  <c r="W75" i="3"/>
  <c r="D67" i="3"/>
  <c r="V67" i="3" s="1"/>
  <c r="W67" i="3"/>
  <c r="V59" i="3"/>
  <c r="V51" i="3"/>
  <c r="D43" i="3"/>
  <c r="V43" i="3" s="1"/>
  <c r="W43" i="3"/>
  <c r="V35" i="3"/>
  <c r="V27" i="3"/>
  <c r="V19" i="3"/>
  <c r="D11" i="3"/>
  <c r="V11" i="3" s="1"/>
  <c r="W11" i="3"/>
  <c r="W19" i="3"/>
  <c r="BH90" i="4"/>
  <c r="AE90" i="4"/>
  <c r="AE59" i="4"/>
  <c r="BH43" i="4"/>
  <c r="D14" i="4"/>
  <c r="BI89" i="4"/>
  <c r="D89" i="4"/>
  <c r="BI81" i="4"/>
  <c r="D81" i="4"/>
  <c r="BI73" i="4"/>
  <c r="D73" i="4"/>
  <c r="BI65" i="4"/>
  <c r="D65" i="4"/>
  <c r="BI57" i="4"/>
  <c r="D57" i="4"/>
  <c r="BI49" i="4"/>
  <c r="D49" i="4"/>
  <c r="BI41" i="4"/>
  <c r="D41" i="4"/>
  <c r="D33" i="4"/>
  <c r="BI33" i="4"/>
  <c r="BI25" i="4"/>
  <c r="D25" i="4"/>
  <c r="BI17" i="4"/>
  <c r="D17" i="4"/>
  <c r="D9" i="4"/>
  <c r="BI9" i="4"/>
  <c r="BP70" i="4"/>
  <c r="BP14" i="4"/>
  <c r="W67" i="1"/>
  <c r="W59" i="1"/>
  <c r="W51" i="1"/>
  <c r="W43" i="1"/>
  <c r="W35" i="1"/>
  <c r="W27" i="1"/>
  <c r="W19" i="1"/>
  <c r="W11" i="1"/>
  <c r="CI41" i="1"/>
  <c r="CJ61" i="1"/>
  <c r="BG61" i="1"/>
  <c r="CI61" i="1" s="1"/>
  <c r="CJ53" i="1"/>
  <c r="BG53" i="1"/>
  <c r="CI53" i="1" s="1"/>
  <c r="CJ45" i="1"/>
  <c r="BG45" i="1"/>
  <c r="CI45" i="1" s="1"/>
  <c r="CJ37" i="1"/>
  <c r="BG37" i="1"/>
  <c r="CI37" i="1" s="1"/>
  <c r="CJ29" i="1"/>
  <c r="BG29" i="1"/>
  <c r="CI29" i="1" s="1"/>
  <c r="CJ21" i="1"/>
  <c r="BG21" i="1"/>
  <c r="CI21" i="1" s="1"/>
  <c r="CJ13" i="1"/>
  <c r="BG13" i="1"/>
  <c r="CI13" i="1" s="1"/>
  <c r="CR55" i="1"/>
  <c r="CR47" i="1"/>
  <c r="CR23" i="1"/>
  <c r="CW51" i="1"/>
  <c r="CW43" i="1"/>
  <c r="CW19" i="1"/>
  <c r="DB47" i="1"/>
  <c r="DB39" i="1"/>
  <c r="DB15" i="1"/>
  <c r="CJ9" i="1"/>
  <c r="CR49" i="1"/>
  <c r="CW27" i="1"/>
  <c r="W27" i="2"/>
  <c r="BO14" i="2"/>
  <c r="V60" i="3"/>
  <c r="D16" i="3"/>
  <c r="V16" i="3" s="1"/>
  <c r="W87" i="3"/>
  <c r="W39" i="3"/>
  <c r="W15" i="3"/>
  <c r="BH88" i="4"/>
  <c r="BP38" i="4"/>
  <c r="BQ93" i="4"/>
  <c r="L93" i="4"/>
  <c r="BQ85" i="4"/>
  <c r="L85" i="4"/>
  <c r="BP85" i="4" s="1"/>
  <c r="BQ77" i="4"/>
  <c r="L77" i="4"/>
  <c r="BQ69" i="4"/>
  <c r="L69" i="4"/>
  <c r="L61" i="4"/>
  <c r="BP61" i="4" s="1"/>
  <c r="BQ61" i="4"/>
  <c r="BQ53" i="4"/>
  <c r="L53" i="4"/>
  <c r="BP53" i="4" s="1"/>
  <c r="BQ45" i="4"/>
  <c r="L45" i="4"/>
  <c r="BP45" i="4" s="1"/>
  <c r="L21" i="4"/>
  <c r="BQ21" i="4"/>
  <c r="BQ13" i="4"/>
  <c r="L13" i="4"/>
  <c r="BV83" i="4"/>
  <c r="L83" i="4"/>
  <c r="BP83" i="4" s="1"/>
  <c r="BV67" i="4"/>
  <c r="L67" i="4"/>
  <c r="L59" i="4"/>
  <c r="BV59" i="4"/>
  <c r="L43" i="4"/>
  <c r="AE43" i="4" s="1"/>
  <c r="CI43" i="4" s="1"/>
  <c r="BV43" i="4"/>
  <c r="BV35" i="4"/>
  <c r="L35" i="4"/>
  <c r="BV19" i="4"/>
  <c r="L19" i="4"/>
  <c r="BP33" i="4"/>
  <c r="BP17" i="4"/>
  <c r="AE51" i="4"/>
  <c r="CI51" i="4" s="1"/>
  <c r="BG72" i="4"/>
  <c r="AN29" i="4"/>
  <c r="BG29" i="4" s="1"/>
  <c r="BV11" i="4"/>
  <c r="CH11" i="2"/>
  <c r="CQ11" i="2"/>
  <c r="W88" i="3"/>
  <c r="D88" i="3"/>
  <c r="V88" i="3" s="1"/>
  <c r="D40" i="3"/>
  <c r="V40" i="3" s="1"/>
  <c r="W40" i="3"/>
  <c r="BH38" i="4"/>
  <c r="AE38" i="4"/>
  <c r="CI38" i="4" s="1"/>
  <c r="BI62" i="4"/>
  <c r="D62" i="4"/>
  <c r="F55" i="5"/>
  <c r="F15" i="5"/>
  <c r="CR28" i="1"/>
  <c r="CW56" i="1"/>
  <c r="DB52" i="1"/>
  <c r="AM30" i="2"/>
  <c r="BF30" i="2" s="1"/>
  <c r="AM22" i="2"/>
  <c r="BF22" i="2" s="1"/>
  <c r="AM14" i="2"/>
  <c r="BF14" i="2" s="1"/>
  <c r="BF24" i="2"/>
  <c r="BO32" i="2"/>
  <c r="BO24" i="2"/>
  <c r="CR24" i="2"/>
  <c r="BO8" i="2"/>
  <c r="CW26" i="2"/>
  <c r="BO26" i="2"/>
  <c r="BO10" i="2"/>
  <c r="CW10" i="2"/>
  <c r="CH18" i="2"/>
  <c r="DJ18" i="2" s="1"/>
  <c r="CR22" i="2"/>
  <c r="V87" i="3"/>
  <c r="V79" i="3"/>
  <c r="V71" i="3"/>
  <c r="D63" i="3"/>
  <c r="V63" i="3" s="1"/>
  <c r="W63" i="3"/>
  <c r="D55" i="3"/>
  <c r="V55" i="3" s="1"/>
  <c r="W55" i="3"/>
  <c r="V47" i="3"/>
  <c r="V39" i="3"/>
  <c r="D31" i="3"/>
  <c r="V31" i="3" s="1"/>
  <c r="W31" i="3"/>
  <c r="D23" i="3"/>
  <c r="V23" i="3" s="1"/>
  <c r="W23" i="3"/>
  <c r="V15" i="3"/>
  <c r="W32" i="3"/>
  <c r="W8" i="3"/>
  <c r="D22" i="4"/>
  <c r="D93" i="4"/>
  <c r="BI93" i="4"/>
  <c r="D85" i="4"/>
  <c r="BI85" i="4"/>
  <c r="D77" i="4"/>
  <c r="BI77" i="4"/>
  <c r="BH69" i="4"/>
  <c r="AE69" i="4"/>
  <c r="D61" i="4"/>
  <c r="BI61" i="4"/>
  <c r="BI53" i="4"/>
  <c r="D53" i="4"/>
  <c r="BI45" i="4"/>
  <c r="D45" i="4"/>
  <c r="D37" i="4"/>
  <c r="BI37" i="4"/>
  <c r="BI29" i="4"/>
  <c r="D29" i="4"/>
  <c r="D21" i="4"/>
  <c r="BI21" i="4"/>
  <c r="BI13" i="4"/>
  <c r="D13" i="4"/>
  <c r="BP87" i="4"/>
  <c r="BH59" i="4"/>
  <c r="BI69" i="4"/>
  <c r="DJ19" i="2"/>
  <c r="W80" i="3"/>
  <c r="D80" i="3"/>
  <c r="V80" i="3" s="1"/>
  <c r="D64" i="3"/>
  <c r="V64" i="3" s="1"/>
  <c r="W64" i="3"/>
  <c r="AE86" i="4"/>
  <c r="CI86" i="4" s="1"/>
  <c r="BH86" i="4"/>
  <c r="BI54" i="4"/>
  <c r="D54" i="4"/>
  <c r="BP62" i="4"/>
  <c r="CR20" i="1"/>
  <c r="CW16" i="1"/>
  <c r="DB12" i="1"/>
  <c r="BF66" i="1"/>
  <c r="BF58" i="1"/>
  <c r="BF50" i="1"/>
  <c r="BF42" i="1"/>
  <c r="BF34" i="1"/>
  <c r="BF26" i="1"/>
  <c r="BF18" i="1"/>
  <c r="BF10" i="1"/>
  <c r="CI57" i="1"/>
  <c r="CI25" i="1"/>
  <c r="CJ49" i="1"/>
  <c r="CJ41" i="1"/>
  <c r="CJ17" i="1"/>
  <c r="BO59" i="1"/>
  <c r="BO39" i="1"/>
  <c r="CR67" i="1"/>
  <c r="CR59" i="1"/>
  <c r="CR35" i="1"/>
  <c r="CW63" i="1"/>
  <c r="CW55" i="1"/>
  <c r="CW31" i="1"/>
  <c r="DB59" i="1"/>
  <c r="DB51" i="1"/>
  <c r="DB27" i="1"/>
  <c r="CR57" i="1"/>
  <c r="CR17" i="1"/>
  <c r="W15" i="2"/>
  <c r="CI29" i="2"/>
  <c r="BG16" i="2"/>
  <c r="CI16" i="2" s="1"/>
  <c r="CR18" i="2"/>
  <c r="CW18" i="2"/>
  <c r="D24" i="3"/>
  <c r="V24" i="3" s="1"/>
  <c r="V9" i="3"/>
  <c r="W51" i="3"/>
  <c r="W27" i="3"/>
  <c r="BH82" i="4"/>
  <c r="L25" i="4"/>
  <c r="BP25" i="4" s="1"/>
  <c r="CA33" i="4"/>
  <c r="CJ8" i="2"/>
  <c r="BG8" i="2"/>
  <c r="CI8" i="2" s="1"/>
  <c r="CQ27" i="2"/>
  <c r="CH27" i="2"/>
  <c r="DJ27" i="2" s="1"/>
  <c r="AE70" i="4"/>
  <c r="CI70" i="4" s="1"/>
  <c r="BH70" i="4"/>
  <c r="BH8" i="4"/>
  <c r="BI78" i="4"/>
  <c r="D78" i="4"/>
  <c r="BI30" i="4"/>
  <c r="D30" i="4"/>
  <c r="CR60" i="1"/>
  <c r="CW24" i="1"/>
  <c r="DB20" i="1"/>
  <c r="W16" i="2"/>
  <c r="BF65" i="1"/>
  <c r="BF57" i="1"/>
  <c r="BF49" i="1"/>
  <c r="BF41" i="1"/>
  <c r="BF33" i="1"/>
  <c r="BF25" i="1"/>
  <c r="BF17" i="1"/>
  <c r="BF9" i="1"/>
  <c r="CI66" i="1"/>
  <c r="CI34" i="1"/>
  <c r="CJ56" i="1"/>
  <c r="CJ24" i="1"/>
  <c r="CJ16" i="1"/>
  <c r="BO36" i="1"/>
  <c r="W32" i="2"/>
  <c r="CJ15" i="2"/>
  <c r="AE15" i="2"/>
  <c r="BF15" i="2" s="1"/>
  <c r="CI27" i="2"/>
  <c r="CR14" i="2"/>
  <c r="CW32" i="2"/>
  <c r="CW16" i="2"/>
  <c r="CW12" i="2"/>
  <c r="V84" i="3"/>
  <c r="W72" i="3"/>
  <c r="AE18" i="4"/>
  <c r="CI18" i="4" s="1"/>
  <c r="BQ88" i="4"/>
  <c r="L88" i="4"/>
  <c r="BP88" i="4" s="1"/>
  <c r="BQ80" i="4"/>
  <c r="L80" i="4"/>
  <c r="BP80" i="4" s="1"/>
  <c r="BQ72" i="4"/>
  <c r="L72" i="4"/>
  <c r="BP72" i="4" s="1"/>
  <c r="BQ64" i="4"/>
  <c r="L64" i="4"/>
  <c r="BP64" i="4" s="1"/>
  <c r="BQ56" i="4"/>
  <c r="L56" i="4"/>
  <c r="BP56" i="4" s="1"/>
  <c r="BQ48" i="4"/>
  <c r="L48" i="4"/>
  <c r="BP48" i="4" s="1"/>
  <c r="BQ40" i="4"/>
  <c r="L40" i="4"/>
  <c r="BP40" i="4" s="1"/>
  <c r="BQ32" i="4"/>
  <c r="L32" i="4"/>
  <c r="BP32" i="4" s="1"/>
  <c r="BQ24" i="4"/>
  <c r="L24" i="4"/>
  <c r="BP24" i="4" s="1"/>
  <c r="BQ16" i="4"/>
  <c r="L16" i="4"/>
  <c r="BP16" i="4" s="1"/>
  <c r="BQ8" i="4"/>
  <c r="L8" i="4"/>
  <c r="BP8" i="4" s="1"/>
  <c r="BV86" i="4"/>
  <c r="L86" i="4"/>
  <c r="BP86" i="4" s="1"/>
  <c r="BV54" i="4"/>
  <c r="L54" i="4"/>
  <c r="BP54" i="4" s="1"/>
  <c r="BV46" i="4"/>
  <c r="L46" i="4"/>
  <c r="BP46" i="4" s="1"/>
  <c r="BV30" i="4"/>
  <c r="L30" i="4"/>
  <c r="BP30" i="4" s="1"/>
  <c r="BV22" i="4"/>
  <c r="L22" i="4"/>
  <c r="BP22" i="4" s="1"/>
  <c r="CI10" i="1"/>
  <c r="CJ62" i="1"/>
  <c r="CJ54" i="1"/>
  <c r="CJ46" i="1"/>
  <c r="CJ38" i="1"/>
  <c r="CJ30" i="1"/>
  <c r="CJ22" i="1"/>
  <c r="CJ14" i="1"/>
  <c r="CQ66" i="1"/>
  <c r="CQ58" i="1"/>
  <c r="CQ50" i="1"/>
  <c r="CQ42" i="1"/>
  <c r="CQ34" i="1"/>
  <c r="CQ26" i="1"/>
  <c r="CQ18" i="1"/>
  <c r="CQ10" i="1"/>
  <c r="CR62" i="1"/>
  <c r="CR54" i="1"/>
  <c r="CR46" i="1"/>
  <c r="CR38" i="1"/>
  <c r="CR30" i="1"/>
  <c r="CR22" i="1"/>
  <c r="CR14" i="1"/>
  <c r="CW66" i="1"/>
  <c r="CW58" i="1"/>
  <c r="CW50" i="1"/>
  <c r="CW42" i="1"/>
  <c r="CW34" i="1"/>
  <c r="CW26" i="1"/>
  <c r="CW18" i="1"/>
  <c r="CW10" i="1"/>
  <c r="DB62" i="1"/>
  <c r="DB54" i="1"/>
  <c r="DB46" i="1"/>
  <c r="DB38" i="1"/>
  <c r="DB30" i="1"/>
  <c r="DB22" i="1"/>
  <c r="DB14" i="1"/>
  <c r="CH66" i="1"/>
  <c r="DJ66" i="1" s="1"/>
  <c r="CH58" i="1"/>
  <c r="CH50" i="1"/>
  <c r="DJ50" i="1" s="1"/>
  <c r="CH42" i="1"/>
  <c r="CH34" i="1"/>
  <c r="DJ34" i="1" s="1"/>
  <c r="CH26" i="1"/>
  <c r="DJ26" i="1" s="1"/>
  <c r="CH18" i="1"/>
  <c r="CH10" i="1"/>
  <c r="DJ10" i="1" s="1"/>
  <c r="V28" i="2"/>
  <c r="V12" i="2"/>
  <c r="W31" i="2"/>
  <c r="BG20" i="2"/>
  <c r="CI20" i="2" s="1"/>
  <c r="CJ33" i="2"/>
  <c r="CJ25" i="2"/>
  <c r="CJ17" i="2"/>
  <c r="BG17" i="2"/>
  <c r="CI17" i="2" s="1"/>
  <c r="CJ9" i="2"/>
  <c r="BG9" i="2"/>
  <c r="CI9" i="2" s="1"/>
  <c r="CR30" i="2"/>
  <c r="BO30" i="2"/>
  <c r="CW24" i="2"/>
  <c r="DB26" i="2"/>
  <c r="DB18" i="2"/>
  <c r="DB10" i="2"/>
  <c r="CJ22" i="2"/>
  <c r="V28" i="3"/>
  <c r="BH72" i="4"/>
  <c r="BH58" i="4"/>
  <c r="BH26" i="4"/>
  <c r="AE26" i="4"/>
  <c r="CI26" i="4" s="1"/>
  <c r="BH11" i="4"/>
  <c r="AE11" i="4"/>
  <c r="BI88" i="4"/>
  <c r="BI80" i="4"/>
  <c r="D80" i="4"/>
  <c r="BI72" i="4"/>
  <c r="BI64" i="4"/>
  <c r="BI56" i="4"/>
  <c r="BI48" i="4"/>
  <c r="D48" i="4"/>
  <c r="BI40" i="4"/>
  <c r="D40" i="4"/>
  <c r="BI32" i="4"/>
  <c r="BI24" i="4"/>
  <c r="BI16" i="4"/>
  <c r="D16" i="4"/>
  <c r="BI8" i="4"/>
  <c r="AE55" i="4"/>
  <c r="AN87" i="4"/>
  <c r="BG87" i="4" s="1"/>
  <c r="CI87" i="4" s="1"/>
  <c r="AN79" i="4"/>
  <c r="BG79" i="4" s="1"/>
  <c r="AN71" i="4"/>
  <c r="BG71" i="4" s="1"/>
  <c r="AN63" i="4"/>
  <c r="AN55" i="4"/>
  <c r="BG55" i="4" s="1"/>
  <c r="AN47" i="4"/>
  <c r="BG47" i="4" s="1"/>
  <c r="AN39" i="4"/>
  <c r="BG39" i="4" s="1"/>
  <c r="AN31" i="4"/>
  <c r="BG31" i="4" s="1"/>
  <c r="AN23" i="4"/>
  <c r="BG23" i="4" s="1"/>
  <c r="AN15" i="4"/>
  <c r="BG15" i="4" s="1"/>
  <c r="AN93" i="4"/>
  <c r="BG93" i="4" s="1"/>
  <c r="AN85" i="4"/>
  <c r="BG85" i="4" s="1"/>
  <c r="AN69" i="4"/>
  <c r="BG69" i="4" s="1"/>
  <c r="AN61" i="4"/>
  <c r="BG61" i="4" s="1"/>
  <c r="AN53" i="4"/>
  <c r="BG53" i="4" s="1"/>
  <c r="AN45" i="4"/>
  <c r="BG45" i="4" s="1"/>
  <c r="AN37" i="4"/>
  <c r="BG37" i="4" s="1"/>
  <c r="AN21" i="4"/>
  <c r="BG21" i="4" s="1"/>
  <c r="AN13" i="4"/>
  <c r="BG13" i="4" s="1"/>
  <c r="BG67" i="4"/>
  <c r="BG62" i="1"/>
  <c r="CI62" i="1" s="1"/>
  <c r="BG54" i="1"/>
  <c r="CI54" i="1" s="1"/>
  <c r="BG46" i="1"/>
  <c r="CI46" i="1" s="1"/>
  <c r="BG38" i="1"/>
  <c r="CI38" i="1" s="1"/>
  <c r="BG30" i="1"/>
  <c r="CI30" i="1" s="1"/>
  <c r="BG22" i="1"/>
  <c r="CI22" i="1" s="1"/>
  <c r="BG14" i="1"/>
  <c r="CI14" i="1" s="1"/>
  <c r="CJ66" i="1"/>
  <c r="CJ58" i="1"/>
  <c r="CJ50" i="1"/>
  <c r="CJ42" i="1"/>
  <c r="CJ34" i="1"/>
  <c r="CJ26" i="1"/>
  <c r="CJ18" i="1"/>
  <c r="CJ10" i="1"/>
  <c r="BO62" i="1"/>
  <c r="BO54" i="1"/>
  <c r="BO46" i="1"/>
  <c r="BO38" i="1"/>
  <c r="BO30" i="1"/>
  <c r="BO22" i="1"/>
  <c r="BO14" i="1"/>
  <c r="CR66" i="1"/>
  <c r="CR58" i="1"/>
  <c r="CR50" i="1"/>
  <c r="CR42" i="1"/>
  <c r="CR34" i="1"/>
  <c r="CR26" i="1"/>
  <c r="CR18" i="1"/>
  <c r="CR10" i="1"/>
  <c r="CW62" i="1"/>
  <c r="CW54" i="1"/>
  <c r="CW46" i="1"/>
  <c r="CW38" i="1"/>
  <c r="CW30" i="1"/>
  <c r="CW22" i="1"/>
  <c r="CW14" i="1"/>
  <c r="DB66" i="1"/>
  <c r="DB58" i="1"/>
  <c r="DB50" i="1"/>
  <c r="DB42" i="1"/>
  <c r="DB34" i="1"/>
  <c r="DB26" i="1"/>
  <c r="DB18" i="1"/>
  <c r="DB10" i="1"/>
  <c r="V32" i="2"/>
  <c r="V24" i="2"/>
  <c r="V16" i="2"/>
  <c r="V8" i="2"/>
  <c r="W24" i="2"/>
  <c r="W12" i="2"/>
  <c r="AM29" i="2"/>
  <c r="BF29" i="2" s="1"/>
  <c r="AM21" i="2"/>
  <c r="BF21" i="2" s="1"/>
  <c r="AM13" i="2"/>
  <c r="BF13" i="2" s="1"/>
  <c r="CI26" i="2"/>
  <c r="CR10" i="2"/>
  <c r="DB30" i="2"/>
  <c r="CJ28" i="2"/>
  <c r="CJ12" i="2"/>
  <c r="AE50" i="4"/>
  <c r="CI50" i="4" s="1"/>
  <c r="BI92" i="4"/>
  <c r="D92" i="4"/>
  <c r="BI84" i="4"/>
  <c r="D84" i="4"/>
  <c r="BI76" i="4"/>
  <c r="D76" i="4"/>
  <c r="BI68" i="4"/>
  <c r="D68" i="4"/>
  <c r="BI60" i="4"/>
  <c r="D60" i="4"/>
  <c r="BI52" i="4"/>
  <c r="D52" i="4"/>
  <c r="BI44" i="4"/>
  <c r="D44" i="4"/>
  <c r="BI36" i="4"/>
  <c r="D36" i="4"/>
  <c r="BI28" i="4"/>
  <c r="D28" i="4"/>
  <c r="BI20" i="4"/>
  <c r="D20" i="4"/>
  <c r="BI12" i="4"/>
  <c r="D12" i="4"/>
  <c r="BQ71" i="4"/>
  <c r="BV93" i="4"/>
  <c r="V31" i="2"/>
  <c r="V23" i="2"/>
  <c r="V15" i="2"/>
  <c r="W23" i="2"/>
  <c r="CI25" i="2"/>
  <c r="BO33" i="2"/>
  <c r="BO25" i="2"/>
  <c r="BO17" i="2"/>
  <c r="BO9" i="2"/>
  <c r="CR9" i="2"/>
  <c r="V92" i="3"/>
  <c r="V20" i="3"/>
  <c r="W92" i="3"/>
  <c r="W84" i="3"/>
  <c r="W76" i="3"/>
  <c r="W68" i="3"/>
  <c r="W60" i="3"/>
  <c r="W52" i="3"/>
  <c r="W44" i="3"/>
  <c r="W36" i="3"/>
  <c r="W28" i="3"/>
  <c r="W20" i="3"/>
  <c r="W12" i="3"/>
  <c r="BH64" i="4"/>
  <c r="AE64" i="4"/>
  <c r="CI64" i="4" s="1"/>
  <c r="BH47" i="4"/>
  <c r="AE47" i="4"/>
  <c r="CI47" i="4" s="1"/>
  <c r="AE32" i="4"/>
  <c r="BH32" i="4"/>
  <c r="BH18" i="4"/>
  <c r="L89" i="4"/>
  <c r="BP89" i="4" s="1"/>
  <c r="L81" i="4"/>
  <c r="BP81" i="4" s="1"/>
  <c r="L73" i="4"/>
  <c r="BP73" i="4" s="1"/>
  <c r="L65" i="4"/>
  <c r="BP65" i="4" s="1"/>
  <c r="L57" i="4"/>
  <c r="BP57" i="4" s="1"/>
  <c r="BQ49" i="4"/>
  <c r="L41" i="4"/>
  <c r="BP41" i="4" s="1"/>
  <c r="L9" i="4"/>
  <c r="CA85" i="4"/>
  <c r="CA21" i="4"/>
  <c r="AN90" i="4"/>
  <c r="BG90" i="4" s="1"/>
  <c r="AN82" i="4"/>
  <c r="BG82" i="4" s="1"/>
  <c r="AN74" i="4"/>
  <c r="BG74" i="4" s="1"/>
  <c r="AN66" i="4"/>
  <c r="BG66" i="4" s="1"/>
  <c r="AN58" i="4"/>
  <c r="BG58" i="4" s="1"/>
  <c r="AN50" i="4"/>
  <c r="BG50" i="4" s="1"/>
  <c r="AN42" i="4"/>
  <c r="BG42" i="4" s="1"/>
  <c r="AN34" i="4"/>
  <c r="BG34" i="4" s="1"/>
  <c r="AN26" i="4"/>
  <c r="BG26" i="4" s="1"/>
  <c r="AN18" i="4"/>
  <c r="BG18" i="4" s="1"/>
  <c r="AN10" i="4"/>
  <c r="BG10" i="4" s="1"/>
  <c r="BG88" i="4"/>
  <c r="BG80" i="4"/>
  <c r="BG48" i="4"/>
  <c r="BG40" i="4"/>
  <c r="BG32" i="4"/>
  <c r="BG24" i="4"/>
  <c r="BG16" i="4"/>
  <c r="CI19" i="2"/>
  <c r="W38" i="3"/>
  <c r="BH74" i="4"/>
  <c r="BH23" i="4"/>
  <c r="BH10" i="4"/>
  <c r="BP79" i="4"/>
  <c r="BQ79" i="4"/>
  <c r="BQ63" i="4"/>
  <c r="BQ55" i="4"/>
  <c r="L39" i="4"/>
  <c r="BP39" i="4" s="1"/>
  <c r="BQ39" i="4"/>
  <c r="BQ31" i="4"/>
  <c r="L31" i="4"/>
  <c r="BP31" i="4" s="1"/>
  <c r="BQ23" i="4"/>
  <c r="BV85" i="4"/>
  <c r="BV77" i="4"/>
  <c r="BV69" i="4"/>
  <c r="BV53" i="4"/>
  <c r="BV45" i="4"/>
  <c r="BV21" i="4"/>
  <c r="BV13" i="4"/>
  <c r="CA91" i="4"/>
  <c r="CA75" i="4"/>
  <c r="CA67" i="4"/>
  <c r="CA59" i="4"/>
  <c r="CA51" i="4"/>
  <c r="CA43" i="4"/>
  <c r="CA35" i="4"/>
  <c r="CA27" i="4"/>
  <c r="CA19" i="4"/>
  <c r="CA11" i="4"/>
  <c r="CR27" i="2"/>
  <c r="CR19" i="2"/>
  <c r="CR11" i="2"/>
  <c r="CW29" i="2"/>
  <c r="CW21" i="2"/>
  <c r="CW13" i="2"/>
  <c r="DB31" i="2"/>
  <c r="DB23" i="2"/>
  <c r="DB15" i="2"/>
  <c r="V86" i="3"/>
  <c r="V78" i="3"/>
  <c r="V70" i="3"/>
  <c r="V62" i="3"/>
  <c r="V54" i="3"/>
  <c r="V46" i="3"/>
  <c r="V38" i="3"/>
  <c r="V30" i="3"/>
  <c r="V22" i="3"/>
  <c r="V14" i="3"/>
  <c r="W82" i="3"/>
  <c r="W70" i="3"/>
  <c r="W18" i="3"/>
  <c r="BH67" i="4"/>
  <c r="BH42" i="4"/>
  <c r="BI75" i="4"/>
  <c r="BI51" i="4"/>
  <c r="BQ27" i="4"/>
  <c r="L27" i="4"/>
  <c r="BP27" i="4" s="1"/>
  <c r="AE23" i="4"/>
  <c r="CI23" i="4" s="1"/>
  <c r="BI59" i="4"/>
  <c r="CI31" i="2"/>
  <c r="CI23" i="2"/>
  <c r="CJ29" i="2"/>
  <c r="CJ21" i="2"/>
  <c r="BG21" i="2"/>
  <c r="CI21" i="2" s="1"/>
  <c r="CJ13" i="2"/>
  <c r="BG13" i="2"/>
  <c r="CI13" i="2" s="1"/>
  <c r="W30" i="3"/>
  <c r="AE91" i="4"/>
  <c r="BH79" i="4"/>
  <c r="AE79" i="4"/>
  <c r="CI79" i="4" s="1"/>
  <c r="BH66" i="4"/>
  <c r="AE27" i="4"/>
  <c r="CI27" i="4" s="1"/>
  <c r="AE15" i="4"/>
  <c r="AN83" i="4"/>
  <c r="BG83" i="4" s="1"/>
  <c r="AN19" i="4"/>
  <c r="BG19" i="4" s="1"/>
  <c r="BI63" i="4"/>
  <c r="BI55" i="4"/>
  <c r="BI47" i="4"/>
  <c r="BI39" i="4"/>
  <c r="BI31" i="4"/>
  <c r="BQ62" i="4"/>
  <c r="BQ22" i="4"/>
  <c r="BV76" i="4"/>
  <c r="BV68" i="4"/>
  <c r="BV36" i="4"/>
  <c r="CA90" i="4"/>
  <c r="BI91" i="4"/>
  <c r="BI83" i="4"/>
  <c r="BI27" i="4"/>
  <c r="BI19" i="4"/>
  <c r="L49" i="4"/>
  <c r="BP49" i="4" s="1"/>
  <c r="BQ90" i="4"/>
  <c r="BQ82" i="4"/>
  <c r="BQ74" i="4"/>
  <c r="BQ66" i="4"/>
  <c r="BQ58" i="4"/>
  <c r="BQ50" i="4"/>
  <c r="BQ42" i="4"/>
  <c r="BQ34" i="4"/>
  <c r="BQ26" i="4"/>
  <c r="BQ18" i="4"/>
  <c r="BQ10" i="4"/>
  <c r="BV88" i="4"/>
  <c r="BV80" i="4"/>
  <c r="BV72" i="4"/>
  <c r="BV64" i="4"/>
  <c r="BV56" i="4"/>
  <c r="BV48" i="4"/>
  <c r="BV40" i="4"/>
  <c r="BV32" i="4"/>
  <c r="BV24" i="4"/>
  <c r="BV16" i="4"/>
  <c r="BV8" i="4"/>
  <c r="BI90" i="4"/>
  <c r="BI82" i="4"/>
  <c r="BI74" i="4"/>
  <c r="BI66" i="4"/>
  <c r="BI58" i="4"/>
  <c r="BI50" i="4"/>
  <c r="BI42" i="4"/>
  <c r="BI34" i="4"/>
  <c r="BI26" i="4"/>
  <c r="BI18" i="4"/>
  <c r="BI10" i="4"/>
  <c r="BQ89" i="4"/>
  <c r="BQ81" i="4"/>
  <c r="BQ73" i="4"/>
  <c r="BQ57" i="4"/>
  <c r="BQ41" i="4"/>
  <c r="BQ33" i="4"/>
  <c r="BQ25" i="4"/>
  <c r="BQ17" i="4"/>
  <c r="BV87" i="4"/>
  <c r="BV79" i="4"/>
  <c r="BV63" i="4"/>
  <c r="BV47" i="4"/>
  <c r="BV39" i="4"/>
  <c r="BV23" i="4"/>
  <c r="BV15" i="4"/>
  <c r="CA69" i="4"/>
  <c r="CA61" i="4"/>
  <c r="CA37" i="4"/>
  <c r="CA29" i="4"/>
  <c r="AN91" i="4"/>
  <c r="BG91" i="4" s="1"/>
  <c r="AN75" i="4"/>
  <c r="BG75" i="4" s="1"/>
  <c r="AN59" i="4"/>
  <c r="BG59" i="4" s="1"/>
  <c r="AN43" i="4"/>
  <c r="BG43" i="4" s="1"/>
  <c r="AN27" i="4"/>
  <c r="BG27" i="4" s="1"/>
  <c r="AN11" i="4"/>
  <c r="BG11" i="4" s="1"/>
  <c r="I57" i="5"/>
  <c r="I49" i="5"/>
  <c r="I41" i="5"/>
  <c r="I17" i="5"/>
  <c r="CA86" i="4"/>
  <c r="CA78" i="4"/>
  <c r="CA70" i="4"/>
  <c r="CA62" i="4"/>
  <c r="CA54" i="4"/>
  <c r="CA46" i="4"/>
  <c r="CA38" i="4"/>
  <c r="CA30" i="4"/>
  <c r="CA22" i="4"/>
  <c r="CA14" i="4"/>
  <c r="BQ70" i="4"/>
  <c r="BQ38" i="4"/>
  <c r="BQ30" i="4"/>
  <c r="BV92" i="4"/>
  <c r="BV60" i="4"/>
  <c r="BV52" i="4"/>
  <c r="BV28" i="4"/>
  <c r="CA82" i="4"/>
  <c r="CA74" i="4"/>
  <c r="CA50" i="4"/>
  <c r="CA18" i="4"/>
  <c r="CA10" i="4"/>
  <c r="F39" i="5"/>
  <c r="F31" i="5"/>
  <c r="C1" i="8"/>
  <c r="B1" i="8"/>
  <c r="CI69" i="4" l="1"/>
  <c r="CI15" i="2"/>
  <c r="CQ62" i="1"/>
  <c r="CH62" i="1"/>
  <c r="DJ62" i="1" s="1"/>
  <c r="BG63" i="4"/>
  <c r="CI63" i="4" s="1"/>
  <c r="BP63" i="4"/>
  <c r="BH78" i="4"/>
  <c r="AE78" i="4"/>
  <c r="CI78" i="4" s="1"/>
  <c r="AE37" i="4"/>
  <c r="CI37" i="4" s="1"/>
  <c r="BH37" i="4"/>
  <c r="AE83" i="4"/>
  <c r="CI83" i="4" s="1"/>
  <c r="AE65" i="4"/>
  <c r="CI65" i="4" s="1"/>
  <c r="BH65" i="4"/>
  <c r="BH14" i="4"/>
  <c r="AE14" i="4"/>
  <c r="CI14" i="4" s="1"/>
  <c r="BP34" i="4"/>
  <c r="AE34" i="4"/>
  <c r="CI34" i="4" s="1"/>
  <c r="BP37" i="4"/>
  <c r="CQ13" i="2"/>
  <c r="CH13" i="2"/>
  <c r="DJ13" i="2" s="1"/>
  <c r="CQ16" i="1"/>
  <c r="CH16" i="1"/>
  <c r="DJ16" i="1" s="1"/>
  <c r="CH67" i="1"/>
  <c r="DJ67" i="1" s="1"/>
  <c r="AE46" i="4"/>
  <c r="CI46" i="4" s="1"/>
  <c r="CI91" i="4"/>
  <c r="CQ9" i="2"/>
  <c r="CH9" i="2"/>
  <c r="DJ9" i="2" s="1"/>
  <c r="BH28" i="4"/>
  <c r="AE28" i="4"/>
  <c r="CI28" i="4" s="1"/>
  <c r="AE60" i="4"/>
  <c r="CI60" i="4" s="1"/>
  <c r="BH60" i="4"/>
  <c r="AE92" i="4"/>
  <c r="CI92" i="4" s="1"/>
  <c r="BH92" i="4"/>
  <c r="AE58" i="4"/>
  <c r="CI58" i="4" s="1"/>
  <c r="DJ18" i="1"/>
  <c r="BH13" i="4"/>
  <c r="AE13" i="4"/>
  <c r="CI13" i="4" s="1"/>
  <c r="BH45" i="4"/>
  <c r="AE45" i="4"/>
  <c r="CI45" i="4" s="1"/>
  <c r="CQ24" i="2"/>
  <c r="CH24" i="2"/>
  <c r="DJ24" i="2" s="1"/>
  <c r="BP13" i="4"/>
  <c r="BP93" i="4"/>
  <c r="BH33" i="4"/>
  <c r="AE33" i="4"/>
  <c r="CI33" i="4" s="1"/>
  <c r="CQ49" i="1"/>
  <c r="CH49" i="1"/>
  <c r="DJ49" i="1" s="1"/>
  <c r="CH29" i="1"/>
  <c r="DJ29" i="1" s="1"/>
  <c r="CQ29" i="1"/>
  <c r="CH61" i="1"/>
  <c r="DJ61" i="1" s="1"/>
  <c r="CQ61" i="1"/>
  <c r="BP10" i="4"/>
  <c r="AE10" i="4"/>
  <c r="CI10" i="4" s="1"/>
  <c r="BP12" i="4"/>
  <c r="DJ22" i="2"/>
  <c r="CQ15" i="2"/>
  <c r="CH15" i="2"/>
  <c r="DJ15" i="2" s="1"/>
  <c r="CH28" i="1"/>
  <c r="DJ28" i="1" s="1"/>
  <c r="CQ28" i="1"/>
  <c r="AE39" i="4"/>
  <c r="CI39" i="4" s="1"/>
  <c r="CQ64" i="1"/>
  <c r="DJ9" i="1"/>
  <c r="CI31" i="1"/>
  <c r="CH31" i="1"/>
  <c r="DJ31" i="1" s="1"/>
  <c r="BH20" i="4"/>
  <c r="AE20" i="4"/>
  <c r="CI20" i="4" s="1"/>
  <c r="AE16" i="4"/>
  <c r="CI16" i="4" s="1"/>
  <c r="BH16" i="4"/>
  <c r="BH22" i="4"/>
  <c r="AE22" i="4"/>
  <c r="CI22" i="4" s="1"/>
  <c r="CH8" i="2"/>
  <c r="DJ8" i="2" s="1"/>
  <c r="CQ8" i="2"/>
  <c r="BP35" i="4"/>
  <c r="AE35" i="4"/>
  <c r="CI35" i="4" s="1"/>
  <c r="CH53" i="1"/>
  <c r="DJ53" i="1" s="1"/>
  <c r="CQ53" i="1"/>
  <c r="BH80" i="4"/>
  <c r="AE80" i="4"/>
  <c r="CI80" i="4" s="1"/>
  <c r="CQ36" i="1"/>
  <c r="CH36" i="1"/>
  <c r="DJ36" i="1" s="1"/>
  <c r="BH77" i="4"/>
  <c r="AE77" i="4"/>
  <c r="CI77" i="4" s="1"/>
  <c r="AE73" i="4"/>
  <c r="CI73" i="4" s="1"/>
  <c r="BH73" i="4"/>
  <c r="BP20" i="4"/>
  <c r="CQ25" i="2"/>
  <c r="CH25" i="2"/>
  <c r="DJ25" i="2" s="1"/>
  <c r="BH36" i="4"/>
  <c r="AE36" i="4"/>
  <c r="CI36" i="4" s="1"/>
  <c r="BH68" i="4"/>
  <c r="AE68" i="4"/>
  <c r="CI68" i="4" s="1"/>
  <c r="AE72" i="4"/>
  <c r="CI72" i="4" s="1"/>
  <c r="BH53" i="4"/>
  <c r="AE53" i="4"/>
  <c r="CI53" i="4" s="1"/>
  <c r="CQ14" i="2"/>
  <c r="CH14" i="2"/>
  <c r="DJ14" i="2" s="1"/>
  <c r="BH9" i="4"/>
  <c r="AE9" i="4"/>
  <c r="CI9" i="4" s="1"/>
  <c r="CI59" i="4"/>
  <c r="CQ65" i="1"/>
  <c r="CH65" i="1"/>
  <c r="DJ65" i="1" s="1"/>
  <c r="CQ37" i="1"/>
  <c r="CH37" i="1"/>
  <c r="DJ37" i="1" s="1"/>
  <c r="CQ23" i="2"/>
  <c r="CH23" i="2"/>
  <c r="DJ23" i="2" s="1"/>
  <c r="CQ40" i="1"/>
  <c r="CH40" i="1"/>
  <c r="DJ40" i="1" s="1"/>
  <c r="CH63" i="1"/>
  <c r="DJ63" i="1" s="1"/>
  <c r="CI44" i="1"/>
  <c r="CH44" i="1"/>
  <c r="DJ44" i="1" s="1"/>
  <c r="BP18" i="4"/>
  <c r="CH23" i="1"/>
  <c r="DJ23" i="1" s="1"/>
  <c r="CH51" i="1"/>
  <c r="DJ51" i="1" s="1"/>
  <c r="CI15" i="4"/>
  <c r="BP9" i="4"/>
  <c r="CQ33" i="2"/>
  <c r="CH33" i="2"/>
  <c r="DJ33" i="2" s="1"/>
  <c r="BP23" i="4"/>
  <c r="CQ30" i="1"/>
  <c r="CH30" i="1"/>
  <c r="DJ30" i="1" s="1"/>
  <c r="CI55" i="4"/>
  <c r="DJ42" i="1"/>
  <c r="AE82" i="4"/>
  <c r="CI82" i="4" s="1"/>
  <c r="BH21" i="4"/>
  <c r="AE21" i="4"/>
  <c r="CI21" i="4" s="1"/>
  <c r="BH85" i="4"/>
  <c r="AE85" i="4"/>
  <c r="CI85" i="4" s="1"/>
  <c r="CH10" i="2"/>
  <c r="DJ10" i="2" s="1"/>
  <c r="CQ10" i="2"/>
  <c r="BH62" i="4"/>
  <c r="AE62" i="4"/>
  <c r="CI62" i="4" s="1"/>
  <c r="BP11" i="4"/>
  <c r="BP59" i="4"/>
  <c r="BP21" i="4"/>
  <c r="AE88" i="4"/>
  <c r="CI88" i="4" s="1"/>
  <c r="BH17" i="4"/>
  <c r="AE17" i="4"/>
  <c r="CI17" i="4" s="1"/>
  <c r="AE49" i="4"/>
  <c r="CI49" i="4" s="1"/>
  <c r="BH49" i="4"/>
  <c r="BH81" i="4"/>
  <c r="AE81" i="4"/>
  <c r="CI81" i="4" s="1"/>
  <c r="CI90" i="4"/>
  <c r="CH16" i="2"/>
  <c r="DJ16" i="2" s="1"/>
  <c r="BP71" i="4"/>
  <c r="DJ32" i="1"/>
  <c r="BP90" i="4"/>
  <c r="CQ25" i="1"/>
  <c r="CH25" i="1"/>
  <c r="DJ25" i="1" s="1"/>
  <c r="CQ29" i="2"/>
  <c r="CH29" i="2"/>
  <c r="DJ29" i="2" s="1"/>
  <c r="CQ60" i="1"/>
  <c r="CH60" i="1"/>
  <c r="DJ60" i="1" s="1"/>
  <c r="DJ41" i="1"/>
  <c r="BP91" i="4"/>
  <c r="CI75" i="4"/>
  <c r="BH84" i="4"/>
  <c r="AE84" i="4"/>
  <c r="CI84" i="4" s="1"/>
  <c r="CQ54" i="1"/>
  <c r="CH54" i="1"/>
  <c r="DJ54" i="1" s="1"/>
  <c r="CQ33" i="1"/>
  <c r="CH33" i="1"/>
  <c r="DJ33" i="1" s="1"/>
  <c r="BP74" i="4"/>
  <c r="CQ39" i="1"/>
  <c r="CH39" i="1"/>
  <c r="DJ39" i="1" s="1"/>
  <c r="CH32" i="2"/>
  <c r="DJ32" i="2" s="1"/>
  <c r="CQ32" i="2"/>
  <c r="BP43" i="4"/>
  <c r="CH20" i="2"/>
  <c r="DJ20" i="2" s="1"/>
  <c r="CQ20" i="2"/>
  <c r="BP66" i="4"/>
  <c r="AE66" i="4"/>
  <c r="CI66" i="4" s="1"/>
  <c r="CQ21" i="2"/>
  <c r="CH21" i="2"/>
  <c r="DJ21" i="2" s="1"/>
  <c r="DJ20" i="1"/>
  <c r="CQ22" i="1"/>
  <c r="CH22" i="1"/>
  <c r="DJ22" i="1" s="1"/>
  <c r="AE40" i="4"/>
  <c r="CI40" i="4" s="1"/>
  <c r="BH40" i="4"/>
  <c r="CH30" i="2"/>
  <c r="DJ30" i="2" s="1"/>
  <c r="CQ30" i="2"/>
  <c r="AE8" i="4"/>
  <c r="CI8" i="4" s="1"/>
  <c r="CQ59" i="1"/>
  <c r="CH59" i="1"/>
  <c r="DJ59" i="1" s="1"/>
  <c r="BH12" i="4"/>
  <c r="AE12" i="4"/>
  <c r="CI12" i="4" s="1"/>
  <c r="BH44" i="4"/>
  <c r="AE44" i="4"/>
  <c r="CI44" i="4" s="1"/>
  <c r="AE76" i="4"/>
  <c r="CI76" i="4" s="1"/>
  <c r="BH76" i="4"/>
  <c r="CQ38" i="1"/>
  <c r="CH38" i="1"/>
  <c r="DJ38" i="1" s="1"/>
  <c r="BP55" i="4"/>
  <c r="BH48" i="4"/>
  <c r="AE48" i="4"/>
  <c r="CI48" i="4" s="1"/>
  <c r="CI11" i="4"/>
  <c r="BP29" i="4"/>
  <c r="BH54" i="4"/>
  <c r="AE54" i="4"/>
  <c r="CI54" i="4" s="1"/>
  <c r="BH29" i="4"/>
  <c r="AE29" i="4"/>
  <c r="CI29" i="4" s="1"/>
  <c r="CQ26" i="2"/>
  <c r="CH26" i="2"/>
  <c r="DJ26" i="2" s="1"/>
  <c r="DJ11" i="2"/>
  <c r="BP19" i="4"/>
  <c r="AE19" i="4"/>
  <c r="CI19" i="4" s="1"/>
  <c r="BP67" i="4"/>
  <c r="AE67" i="4"/>
  <c r="CI67" i="4" s="1"/>
  <c r="BP77" i="4"/>
  <c r="BP15" i="4"/>
  <c r="CQ17" i="1"/>
  <c r="CH17" i="1"/>
  <c r="DJ17" i="1" s="1"/>
  <c r="CH13" i="1"/>
  <c r="DJ13" i="1" s="1"/>
  <c r="CQ13" i="1"/>
  <c r="CH45" i="1"/>
  <c r="DJ45" i="1" s="1"/>
  <c r="CQ45" i="1"/>
  <c r="CQ57" i="1"/>
  <c r="CH57" i="1"/>
  <c r="DJ57" i="1" s="1"/>
  <c r="BP42" i="4"/>
  <c r="AE42" i="4"/>
  <c r="CI42" i="4" s="1"/>
  <c r="BP75" i="4"/>
  <c r="CQ44" i="1"/>
  <c r="CH48" i="1"/>
  <c r="DJ48" i="1" s="1"/>
  <c r="CQ48" i="1"/>
  <c r="CI71" i="4"/>
  <c r="BP50" i="4"/>
  <c r="DJ35" i="1"/>
  <c r="BH52" i="4"/>
  <c r="AE52" i="4"/>
  <c r="CI52" i="4" s="1"/>
  <c r="CH21" i="1"/>
  <c r="DJ21" i="1" s="1"/>
  <c r="CQ21" i="1"/>
  <c r="CQ17" i="2"/>
  <c r="CH17" i="2"/>
  <c r="DJ17" i="2" s="1"/>
  <c r="CQ14" i="1"/>
  <c r="CH14" i="1"/>
  <c r="DJ14" i="1" s="1"/>
  <c r="BH41" i="4"/>
  <c r="AE41" i="4"/>
  <c r="CI41" i="4" s="1"/>
  <c r="DJ47" i="1"/>
  <c r="BP69" i="4"/>
  <c r="CI32" i="4"/>
  <c r="CQ46" i="1"/>
  <c r="CH46" i="1"/>
  <c r="DJ46" i="1" s="1"/>
  <c r="DJ58" i="1"/>
  <c r="BP78" i="4"/>
  <c r="BH30" i="4"/>
  <c r="AE30" i="4"/>
  <c r="CI30" i="4" s="1"/>
  <c r="BH61" i="4"/>
  <c r="AE61" i="4"/>
  <c r="CI61" i="4" s="1"/>
  <c r="BH93" i="4"/>
  <c r="AE93" i="4"/>
  <c r="CI93" i="4" s="1"/>
  <c r="BH25" i="4"/>
  <c r="AE25" i="4"/>
  <c r="CI25" i="4" s="1"/>
  <c r="AE57" i="4"/>
  <c r="CI57" i="4" s="1"/>
  <c r="BH57" i="4"/>
  <c r="BH89" i="4"/>
  <c r="AE89" i="4"/>
  <c r="CI89" i="4" s="1"/>
  <c r="CI43" i="1"/>
  <c r="CH43" i="1"/>
  <c r="DJ43" i="1" s="1"/>
  <c r="BP84" i="4"/>
  <c r="CH31" i="2"/>
  <c r="DJ31" i="2" s="1"/>
  <c r="CQ31" i="2"/>
  <c r="CH8" i="1"/>
  <c r="DJ8" i="1" s="1"/>
  <c r="CQ8" i="1"/>
  <c r="AE31" i="4"/>
  <c r="CI31" i="4" s="1"/>
  <c r="CI15" i="1"/>
  <c r="CH15" i="1"/>
  <c r="DJ1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B7" i="4" l="1"/>
  <c r="CS7" i="2"/>
  <c r="DC7" i="2"/>
  <c r="CM7" i="2"/>
  <c r="DI7" i="2"/>
  <c r="N7" i="1"/>
  <c r="M7" i="1" s="1"/>
  <c r="CY7" i="1"/>
  <c r="D7" i="6"/>
  <c r="BN7" i="4"/>
  <c r="BY7" i="4"/>
  <c r="CH7" i="4"/>
  <c r="CO7" i="1"/>
  <c r="CZ7" i="1"/>
  <c r="DI7" i="1"/>
  <c r="Y7" i="2"/>
  <c r="BP7" i="2"/>
  <c r="CL7" i="2"/>
  <c r="AS7" i="2"/>
  <c r="CW7" i="2" s="1"/>
  <c r="DH7" i="2"/>
  <c r="CU7" i="2"/>
  <c r="DE7" i="2"/>
  <c r="CO7" i="2"/>
  <c r="DA7" i="2"/>
  <c r="AC7" i="2"/>
  <c r="CY7" i="2"/>
  <c r="CX7" i="2"/>
  <c r="CT7" i="2"/>
  <c r="BZ7" i="2"/>
  <c r="CV7" i="2"/>
  <c r="AD7" i="2"/>
  <c r="DF7" i="2"/>
  <c r="AB7" i="2"/>
  <c r="N7" i="2"/>
  <c r="M7" i="2" s="1"/>
  <c r="DD7" i="2"/>
  <c r="E7" i="2"/>
  <c r="D7" i="2" s="1"/>
  <c r="CN7" i="2"/>
  <c r="CZ7" i="2"/>
  <c r="BH7" i="2"/>
  <c r="BG7" i="2" s="1"/>
  <c r="Z7" i="2"/>
  <c r="AT7" i="5"/>
  <c r="AC7" i="1"/>
  <c r="CM7" i="1"/>
  <c r="BL7" i="4"/>
  <c r="BW7" i="4"/>
  <c r="CF7" i="4"/>
  <c r="AD7" i="1"/>
  <c r="CX7" i="1"/>
  <c r="DG7" i="1"/>
  <c r="BK7" i="4"/>
  <c r="BU7" i="4"/>
  <c r="CE7" i="4"/>
  <c r="AC7" i="3"/>
  <c r="AN7" i="1"/>
  <c r="AX7" i="1"/>
  <c r="CL7" i="1"/>
  <c r="CV7" i="1"/>
  <c r="DF7" i="1"/>
  <c r="AG7" i="4"/>
  <c r="AF7" i="4" s="1"/>
  <c r="Z7" i="1"/>
  <c r="CT7" i="1"/>
  <c r="DD7" i="1"/>
  <c r="BE7" i="5"/>
  <c r="W7" i="4"/>
  <c r="AB7" i="3"/>
  <c r="CK7" i="1"/>
  <c r="CU7" i="1"/>
  <c r="AT7" i="4"/>
  <c r="BM7" i="4"/>
  <c r="BX7" i="4"/>
  <c r="V7" i="5"/>
  <c r="AL7" i="5"/>
  <c r="R7" i="4"/>
  <c r="N7" i="5"/>
  <c r="CC7" i="4"/>
  <c r="BU7" i="1"/>
  <c r="BR7" i="4"/>
  <c r="Z7" i="3"/>
  <c r="AA7" i="3"/>
  <c r="BJ7" i="4"/>
  <c r="AO7" i="4"/>
  <c r="Q7" i="5"/>
  <c r="AD7" i="5"/>
  <c r="BB7" i="5"/>
  <c r="H7" i="5"/>
  <c r="CD7" i="4"/>
  <c r="CS7" i="1"/>
  <c r="Y7" i="1"/>
  <c r="CG7" i="4"/>
  <c r="AA7" i="1"/>
  <c r="DE7" i="1"/>
  <c r="CN7" i="1"/>
  <c r="DH7" i="1"/>
  <c r="BS7" i="4"/>
  <c r="BT7" i="4"/>
  <c r="E7" i="1"/>
  <c r="W7" i="1" s="1"/>
  <c r="E7" i="3"/>
  <c r="D7" i="3" s="1"/>
  <c r="N7" i="3"/>
  <c r="M7" i="3" s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R7" i="2"/>
  <c r="CI7" i="2"/>
  <c r="DB7" i="2"/>
  <c r="AM7" i="2"/>
  <c r="W7" i="2"/>
  <c r="CJ7" i="2"/>
  <c r="V7" i="2"/>
  <c r="DB7" i="1"/>
  <c r="CA7" i="4"/>
  <c r="CR7" i="1"/>
  <c r="BV7" i="4"/>
  <c r="AN7" i="4"/>
  <c r="BG7" i="4" s="1"/>
  <c r="BO7" i="1"/>
  <c r="V7" i="3"/>
  <c r="W7" i="3"/>
  <c r="CW7" i="1"/>
  <c r="AM7" i="1"/>
  <c r="BF7" i="1" s="1"/>
  <c r="D7" i="1"/>
  <c r="V7" i="1" s="1"/>
  <c r="I7" i="5"/>
  <c r="BI7" i="4"/>
  <c r="F7" i="5"/>
  <c r="CJ7" i="1"/>
  <c r="CI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E21" i="8"/>
  <c r="BP7" i="4"/>
  <c r="CQ7" i="1"/>
  <c r="CH7" i="1"/>
  <c r="DJ7" i="1" s="1"/>
  <c r="AE7" i="4"/>
  <c r="CI7" i="4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<sst xmlns="http://schemas.openxmlformats.org/spreadsheetml/2006/main" count="3191" uniqueCount="599">
  <si>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</si>
  <si>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</si>
  <si>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</si>
  <si>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</si>
  <si>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</si>
  <si>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</si>
  <si>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</si>
  <si>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</si>
  <si>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</si>
  <si>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</si>
  <si>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</si>
  <si>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</si>
  <si>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</si>
  <si>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</si>
  <si>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</si>
  <si>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</si>
  <si>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</si>
  <si>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</si>
  <si>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</si>
  <si>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</si>
  <si>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</si>
  <si>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</si>
  <si>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</si>
  <si>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</si>
  <si>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</si>
  <si>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</si>
  <si>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</si>
  <si>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</si>
  <si>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</si>
  <si>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</si>
  <si>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</si>
  <si>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</si>
  <si>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</si>
  <si>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</si>
  <si>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</si>
  <si>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</si>
  <si>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</si>
  <si>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</si>
  <si>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</si>
  <si>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</si>
  <si>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</si>
  <si>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</si>
  <si>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</si>
  <si>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</si>
  <si>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</si>
  <si>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</si>
  <si>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</si>
  <si>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</si>
  <si>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</si>
  <si>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</si>
  <si>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</si>
  <si>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</si>
  <si>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</si>
  <si>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</si>
  <si>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</si>
  <si>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</si>
  <si>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</si>
  <si>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</si>
  <si>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</si>
  <si>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</si>
  <si>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</si>
  <si>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</si>
  <si>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</si>
  <si>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</si>
  <si>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</si>
  <si>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</si>
  <si>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</si>
  <si>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</si>
  <si>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</si>
  <si>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</si>
  <si>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</si>
  <si>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</si>
  <si>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</si>
  <si>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</si>
  <si>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</si>
  <si>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</si>
  <si>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</si>
  <si>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</si>
  <si>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</si>
  <si>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</si>
  <si>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</si>
  <si>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</si>
  <si>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</si>
  <si>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</si>
  <si>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</si>
  <si>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</si>
  <si>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</si>
  <si>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</si>
  <si>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</si>
  <si>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</si>
  <si>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</si>
  <si>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</si>
  <si>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</si>
  <si>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</si>
  <si>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</si>
  <si>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</si>
  <si>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</si>
  <si>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</si>
  <si>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</si>
  <si>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</si>
  <si>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</si>
  <si>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</si>
  <si>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</si>
  <si>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</si>
  <si>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</si>
  <si>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</si>
  <si>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</si>
  <si>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</si>
  <si>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</si>
  <si>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</si>
  <si>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</si>
  <si>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</si>
  <si>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</si>
  <si>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</si>
  <si>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</si>
  <si>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</si>
  <si>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</si>
  <si>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</si>
  <si>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</si>
  <si>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</si>
  <si>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</si>
  <si>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</si>
  <si>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</si>
  <si>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</si>
  <si>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</si>
  <si>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</si>
  <si>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</si>
  <si>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</si>
  <si>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</si>
  <si>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</si>
  <si>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</si>
  <si>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</si>
  <si>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</si>
  <si>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</si>
  <si>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</si>
  <si>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</si>
  <si>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</si>
  <si>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</si>
  <si>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</si>
  <si>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</si>
  <si>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</si>
  <si>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</si>
  <si>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</si>
  <si>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</si>
  <si>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</si>
  <si>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</si>
  <si>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</si>
  <si>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</si>
  <si>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</si>
  <si>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</si>
  <si>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</si>
  <si>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</si>
  <si>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</si>
  <si>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</si>
  <si>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</si>
  <si>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</si>
  <si>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</si>
  <si>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</si>
  <si>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</si>
  <si>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</si>
  <si>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</si>
  <si>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</si>
  <si>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</si>
  <si>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</si>
  <si>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</si>
  <si>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</si>
  <si>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</si>
  <si>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</si>
  <si>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</si>
  <si>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</si>
  <si>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</si>
  <si>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</si>
  <si>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</si>
  <si>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</si>
  <si>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</si>
  <si>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</si>
  <si>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</si>
  <si>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</si>
  <si>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</si>
  <si>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</si>
  <si>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</si>
  <si>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</si>
  <si>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</si>
  <si>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</si>
  <si>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</si>
  <si>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</si>
  <si>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</si>
  <si>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</si>
  <si>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</si>
  <si>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</si>
  <si>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</si>
  <si>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</si>
  <si>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</si>
  <si>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</si>
  <si>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</si>
  <si>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</si>
  <si>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</si>
  <si>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</si>
  <si>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</si>
  <si>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</si>
  <si>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</si>
  <si>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</si>
  <si>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</si>
  <si>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</si>
  <si>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</si>
  <si>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</si>
  <si>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</si>
  <si>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</si>
  <si>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</si>
  <si>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</si>
  <si>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</si>
  <si>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</si>
  <si>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</si>
  <si>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</si>
  <si>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</si>
  <si>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</si>
  <si>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</si>
  <si>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</si>
  <si>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</si>
  <si>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</si>
  <si>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</si>
  <si>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</si>
  <si>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</si>
  <si>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</si>
  <si>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</si>
  <si>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</si>
  <si>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</si>
  <si>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</si>
  <si>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</si>
  <si>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</si>
  <si>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</si>
  <si>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</si>
  <si>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</si>
  <si>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</si>
  <si>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</si>
  <si>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</si>
  <si>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</si>
  <si>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</si>
  <si>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</si>
  <si>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</si>
  <si>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</si>
  <si>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</si>
  <si>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</si>
  <si>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</si>
  <si>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</si>
  <si>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</si>
  <si>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</si>
  <si>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</si>
  <si>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</si>
  <si>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</si>
  <si>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</si>
  <si>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</si>
  <si>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</si>
  <si>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</si>
  <si>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</si>
  <si>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</si>
  <si>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</si>
  <si>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</si>
  <si>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</si>
  <si>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</si>
  <si>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</si>
  <si>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</si>
  <si>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</si>
  <si>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</si>
  <si>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</si>
  <si>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</si>
  <si>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</si>
  <si>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</si>
  <si>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</si>
  <si>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</si>
  <si>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</si>
  <si>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</si>
  <si>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</si>
  <si>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</si>
  <si>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</si>
  <si>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</si>
  <si>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</si>
  <si>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</si>
  <si>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</si>
  <si>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</si>
  <si>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</si>
  <si>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</si>
  <si>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</si>
  <si>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</si>
  <si>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</si>
  <si>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</si>
  <si>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</si>
  <si>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</si>
  <si>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</si>
  <si>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</si>
  <si>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</si>
  <si>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</si>
  <si>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</si>
  <si>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</si>
  <si>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</si>
  <si>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</si>
  <si>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</si>
  <si>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</si>
  <si>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</si>
  <si>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</si>
  <si>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</si>
  <si>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</si>
  <si>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</si>
  <si>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</si>
  <si>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</si>
  <si>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</si>
  <si>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</si>
  <si>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</si>
  <si>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</si>
  <si>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</si>
  <si>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</si>
  <si>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</si>
  <si>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</si>
  <si>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</si>
  <si>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</si>
  <si>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</si>
  <si>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</si>
  <si>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40000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</si>
  <si>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</si>
  <si>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</si>
  <si>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</si>
  <si>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</si>
  <si>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</si>
  <si>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</si>
  <si>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40100</t>
  </si>
  <si>
    <t>北九州市</t>
  </si>
  <si>
    <t>401066</t>
  </si>
  <si>
    <t>40130</t>
  </si>
  <si>
    <t>福岡市</t>
  </si>
  <si>
    <t>401067</t>
  </si>
  <si>
    <t>40955</t>
  </si>
  <si>
    <t>福岡都市圏南部環境事業組合</t>
  </si>
  <si>
    <t>40202</t>
  </si>
  <si>
    <t>大牟田市</t>
  </si>
  <si>
    <t>401119</t>
  </si>
  <si>
    <t>40944</t>
  </si>
  <si>
    <t>大牟田・荒尾清掃施設組合</t>
  </si>
  <si>
    <t>40203</t>
  </si>
  <si>
    <t>久留米市</t>
  </si>
  <si>
    <t>401069</t>
  </si>
  <si>
    <t>40840</t>
  </si>
  <si>
    <t>うきは久留米環境施設組合</t>
  </si>
  <si>
    <t>40846</t>
  </si>
  <si>
    <t>両筑衛生組合</t>
  </si>
  <si>
    <t>40902</t>
  </si>
  <si>
    <t>八女西部広域事務組合</t>
  </si>
  <si>
    <t>40932</t>
  </si>
  <si>
    <t>甘木・朝倉・三井環境施設組合</t>
  </si>
  <si>
    <t>40204</t>
  </si>
  <si>
    <t>直方市</t>
  </si>
  <si>
    <t>401120</t>
  </si>
  <si>
    <t>40205</t>
  </si>
  <si>
    <t>飯塚市</t>
  </si>
  <si>
    <t>401071</t>
  </si>
  <si>
    <t>40848</t>
  </si>
  <si>
    <t>飯塚市・桂川町衛生施設組合</t>
  </si>
  <si>
    <t>40917</t>
  </si>
  <si>
    <t>ふくおか県央環境施設組合</t>
  </si>
  <si>
    <t>40206</t>
  </si>
  <si>
    <t>田川市</t>
  </si>
  <si>
    <t>401296</t>
  </si>
  <si>
    <t>40941</t>
  </si>
  <si>
    <t>田川地区清掃施設組合</t>
  </si>
  <si>
    <t>40914</t>
  </si>
  <si>
    <t>田川郡東部環境衛生施設組合</t>
  </si>
  <si>
    <t>40207</t>
  </si>
  <si>
    <t>柳川市</t>
  </si>
  <si>
    <t>401073</t>
  </si>
  <si>
    <t>40839</t>
  </si>
  <si>
    <t>大川柳川衛生組合</t>
  </si>
  <si>
    <t>40210</t>
  </si>
  <si>
    <t>八女市</t>
  </si>
  <si>
    <t>401325</t>
  </si>
  <si>
    <t>40946</t>
  </si>
  <si>
    <t>八女中部衛生施設事務組合</t>
  </si>
  <si>
    <t>40211</t>
  </si>
  <si>
    <t>筑後市</t>
  </si>
  <si>
    <t>401326</t>
  </si>
  <si>
    <t>40212</t>
  </si>
  <si>
    <t>大川市</t>
  </si>
  <si>
    <t>401076</t>
  </si>
  <si>
    <t>40213</t>
  </si>
  <si>
    <t>行橋市</t>
  </si>
  <si>
    <t>401327</t>
  </si>
  <si>
    <t>40929</t>
  </si>
  <si>
    <t>行橋市・みやこ町清掃施設組合</t>
  </si>
  <si>
    <t>40214</t>
  </si>
  <si>
    <t>豊前市</t>
  </si>
  <si>
    <t>401374</t>
  </si>
  <si>
    <t>40927</t>
  </si>
  <si>
    <t>豊前市外二町清掃施設組合</t>
  </si>
  <si>
    <t>40845</t>
  </si>
  <si>
    <t>豊前広域環境施設組合</t>
  </si>
  <si>
    <t>40215</t>
  </si>
  <si>
    <t>中間市</t>
  </si>
  <si>
    <t>401348</t>
  </si>
  <si>
    <t>40936</t>
  </si>
  <si>
    <t>遠賀･中間地域広域行政事務組合</t>
  </si>
  <si>
    <t>40216</t>
  </si>
  <si>
    <t>小郡市</t>
  </si>
  <si>
    <t>401384</t>
  </si>
  <si>
    <t>両筑衛生施設組合</t>
  </si>
  <si>
    <t>40937</t>
  </si>
  <si>
    <t>クリーンヒル宝満</t>
  </si>
  <si>
    <t>40217</t>
  </si>
  <si>
    <t>筑紫野市</t>
  </si>
  <si>
    <t>401349</t>
  </si>
  <si>
    <t>筑紫野・小郡・基山清掃施設組合</t>
  </si>
  <si>
    <t>40218</t>
  </si>
  <si>
    <t>春日市</t>
  </si>
  <si>
    <t>401350</t>
  </si>
  <si>
    <t>40940</t>
  </si>
  <si>
    <t>春日大野城衛生施設組合</t>
  </si>
  <si>
    <t>40219</t>
  </si>
  <si>
    <t>大野城市</t>
  </si>
  <si>
    <t>401332</t>
  </si>
  <si>
    <t>40930</t>
  </si>
  <si>
    <t>大野城太宰府環境施設組合</t>
  </si>
  <si>
    <t>40220</t>
  </si>
  <si>
    <t>宗像市</t>
  </si>
  <si>
    <t>401305</t>
  </si>
  <si>
    <t>40837</t>
  </si>
  <si>
    <t>玄界環境組合</t>
  </si>
  <si>
    <t>40925</t>
  </si>
  <si>
    <t>宗像地区事務組合</t>
  </si>
  <si>
    <t>40221</t>
  </si>
  <si>
    <t>太宰府市</t>
  </si>
  <si>
    <t>401131</t>
  </si>
  <si>
    <t>40223</t>
  </si>
  <si>
    <t>古賀市</t>
  </si>
  <si>
    <t>401306</t>
  </si>
  <si>
    <t>40224</t>
  </si>
  <si>
    <t>福津市</t>
  </si>
  <si>
    <t>401307</t>
  </si>
  <si>
    <t>40225</t>
  </si>
  <si>
    <t>うきは市</t>
  </si>
  <si>
    <t>401277</t>
  </si>
  <si>
    <t>40226</t>
  </si>
  <si>
    <t>宮若市</t>
  </si>
  <si>
    <t>401175</t>
  </si>
  <si>
    <t>40900</t>
  </si>
  <si>
    <t>宮若市外二町じん芥処理施設組合</t>
  </si>
  <si>
    <t>40227</t>
  </si>
  <si>
    <t>嘉麻市</t>
  </si>
  <si>
    <t>401089</t>
  </si>
  <si>
    <t>40228</t>
  </si>
  <si>
    <t>朝倉市</t>
  </si>
  <si>
    <t>401136</t>
  </si>
  <si>
    <t>40229</t>
  </si>
  <si>
    <t>みやま市</t>
  </si>
  <si>
    <t>401091</t>
  </si>
  <si>
    <t>40230</t>
  </si>
  <si>
    <t>糸島市</t>
  </si>
  <si>
    <t>401092</t>
  </si>
  <si>
    <t>40305</t>
  </si>
  <si>
    <t>那珂川町</t>
  </si>
  <si>
    <t>401176</t>
  </si>
  <si>
    <t>40341</t>
  </si>
  <si>
    <t>宇美町</t>
  </si>
  <si>
    <t>401177</t>
  </si>
  <si>
    <t>40953</t>
  </si>
  <si>
    <t>宇美町・志免町衛生施設組合</t>
  </si>
  <si>
    <t>40342</t>
  </si>
  <si>
    <t>篠栗町</t>
  </si>
  <si>
    <t>401385</t>
  </si>
  <si>
    <t>40935</t>
  </si>
  <si>
    <t>須惠町外二ヶ町清掃施設組合</t>
  </si>
  <si>
    <t>40343</t>
  </si>
  <si>
    <t>志免町</t>
  </si>
  <si>
    <t>401386</t>
  </si>
  <si>
    <t>宇美・志免衛生施設組合</t>
  </si>
  <si>
    <t>40344</t>
  </si>
  <si>
    <t>須恵町</t>
  </si>
  <si>
    <t>401309</t>
  </si>
  <si>
    <t>須恵町外二ケ町清掃施設組合</t>
  </si>
  <si>
    <t>40345</t>
  </si>
  <si>
    <t>新宮町</t>
  </si>
  <si>
    <t>401097</t>
  </si>
  <si>
    <t>40348</t>
  </si>
  <si>
    <t>久山町</t>
  </si>
  <si>
    <t>401387</t>
  </si>
  <si>
    <t>40349</t>
  </si>
  <si>
    <t>粕屋町</t>
  </si>
  <si>
    <t>401388</t>
  </si>
  <si>
    <t>須恵町外二ヶ町清掃施設組合</t>
  </si>
  <si>
    <t>40381</t>
  </si>
  <si>
    <t>芦屋町</t>
  </si>
  <si>
    <t>401389</t>
  </si>
  <si>
    <t>40382</t>
  </si>
  <si>
    <t>水巻町</t>
  </si>
  <si>
    <t>401390</t>
  </si>
  <si>
    <t>40383</t>
  </si>
  <si>
    <t>岡垣町</t>
  </si>
  <si>
    <t>401391</t>
  </si>
  <si>
    <t>40384</t>
  </si>
  <si>
    <t>遠賀町</t>
  </si>
  <si>
    <t>401392</t>
  </si>
  <si>
    <t>40401</t>
  </si>
  <si>
    <t>小竹町</t>
  </si>
  <si>
    <t>401393</t>
  </si>
  <si>
    <t>40402</t>
  </si>
  <si>
    <t>鞍手町</t>
  </si>
  <si>
    <t>401339</t>
  </si>
  <si>
    <t>宮若市外二町じん介処理施設組合</t>
  </si>
  <si>
    <t>40421</t>
  </si>
  <si>
    <t>桂川町</t>
  </si>
  <si>
    <t>401357</t>
  </si>
  <si>
    <t>40447</t>
  </si>
  <si>
    <t>筑前町</t>
  </si>
  <si>
    <t>401394</t>
  </si>
  <si>
    <t>40448</t>
  </si>
  <si>
    <t>東峰村</t>
  </si>
  <si>
    <t>401395</t>
  </si>
  <si>
    <t>40503</t>
  </si>
  <si>
    <t>大刀洗町</t>
  </si>
  <si>
    <t>401383</t>
  </si>
  <si>
    <t>40522</t>
  </si>
  <si>
    <t>大木町</t>
  </si>
  <si>
    <t>401190</t>
  </si>
  <si>
    <t>40544</t>
  </si>
  <si>
    <t>広川町</t>
  </si>
  <si>
    <t>401373</t>
  </si>
  <si>
    <t>40601</t>
  </si>
  <si>
    <t>香春町</t>
  </si>
  <si>
    <t>401321</t>
  </si>
  <si>
    <t>田川郡東部衛生環境組合</t>
  </si>
  <si>
    <t>40602</t>
  </si>
  <si>
    <t>添田町</t>
  </si>
  <si>
    <t>401362</t>
  </si>
  <si>
    <t>東部環境衛生
施設組合</t>
  </si>
  <si>
    <t>40604</t>
  </si>
  <si>
    <t>糸田町</t>
  </si>
  <si>
    <t>401346</t>
  </si>
  <si>
    <t>40958</t>
  </si>
  <si>
    <t>下田川清掃施設組合</t>
  </si>
  <si>
    <t>40605</t>
  </si>
  <si>
    <t>川崎町</t>
  </si>
  <si>
    <t>401396</t>
  </si>
  <si>
    <t>40608</t>
  </si>
  <si>
    <t>大任町</t>
  </si>
  <si>
    <t>401324</t>
  </si>
  <si>
    <t>40609</t>
  </si>
  <si>
    <t>赤村</t>
  </si>
  <si>
    <t>401397</t>
  </si>
  <si>
    <t>40610</t>
  </si>
  <si>
    <t>福智町</t>
  </si>
  <si>
    <t>401295</t>
  </si>
  <si>
    <t>40621</t>
  </si>
  <si>
    <t>苅田町</t>
  </si>
  <si>
    <t>401197</t>
  </si>
  <si>
    <t>40625</t>
  </si>
  <si>
    <t>みやこ町</t>
  </si>
  <si>
    <t>401398</t>
  </si>
  <si>
    <t>行橋みやこ清掃施設組合</t>
  </si>
  <si>
    <t>40642</t>
  </si>
  <si>
    <t>吉富町</t>
  </si>
  <si>
    <t>401264</t>
  </si>
  <si>
    <t>40824</t>
  </si>
  <si>
    <t>吉富町外１町環境衛生事務組合</t>
  </si>
  <si>
    <t>40646</t>
  </si>
  <si>
    <t>上毛町</t>
  </si>
  <si>
    <t>401232</t>
  </si>
  <si>
    <t>40647</t>
  </si>
  <si>
    <t>築上町</t>
  </si>
  <si>
    <t>401161</t>
  </si>
  <si>
    <t>吉富町外1町環境衛生事務組合</t>
  </si>
  <si>
    <t>402071</t>
  </si>
  <si>
    <t>402031</t>
  </si>
  <si>
    <t>402079</t>
  </si>
  <si>
    <t>402073</t>
  </si>
  <si>
    <t>豊前広域環境施設組合（廃止）</t>
  </si>
  <si>
    <t>402074</t>
  </si>
  <si>
    <t>402060</t>
  </si>
  <si>
    <t>402036</t>
  </si>
  <si>
    <t>402061</t>
  </si>
  <si>
    <t>402038</t>
  </si>
  <si>
    <t>402039</t>
  </si>
  <si>
    <t>402062</t>
  </si>
  <si>
    <t>402075</t>
  </si>
  <si>
    <t>402042</t>
  </si>
  <si>
    <t>402064</t>
  </si>
  <si>
    <t>402076</t>
  </si>
  <si>
    <t>402045</t>
  </si>
  <si>
    <t>402066</t>
  </si>
  <si>
    <t>遠賀・中間地域広域行政事務組合</t>
  </si>
  <si>
    <t>402067</t>
  </si>
  <si>
    <t>402048</t>
  </si>
  <si>
    <t>41341</t>
  </si>
  <si>
    <t>基山町</t>
  </si>
  <si>
    <t>402068</t>
  </si>
  <si>
    <t>402050</t>
  </si>
  <si>
    <t>402051</t>
  </si>
  <si>
    <t>43204</t>
  </si>
  <si>
    <t>荒尾市</t>
  </si>
  <si>
    <t>402082</t>
  </si>
  <si>
    <t>402078</t>
  </si>
  <si>
    <t>402054</t>
  </si>
  <si>
    <t>402055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</si>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</sst>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45</v>
      </c>
      <c r="B7" s="154" t="s">
        <v>317</v>
      </c>
      <c r="C7" s="138" t="s">
        <v>33</v>
      </c>
      <c r="D7" s="140">
        <f>SUM(E7,+L7)</f>
        <v>75022118</v>
      </c>
      <c r="E7" s="140">
        <f>SUM(F7:I7,K7)</f>
        <v>25296727</v>
      </c>
      <c r="F7" s="140">
        <f>SUM(F$8:F$207)</f>
        <v>212784</v>
      </c>
      <c r="G7" s="140">
        <f>SUM(G$8:G$207)</f>
        <v>18978</v>
      </c>
      <c r="H7" s="140">
        <f>SUM(H$8:H$207)</f>
        <v>3036700</v>
      </c>
      <c r="I7" s="140">
        <f>SUM(I$8:I$207)</f>
        <v>15139229</v>
      </c>
      <c r="J7" s="143" t="s">
        <v>314</v>
      </c>
      <c r="K7" s="140">
        <f>SUM(K$8:K$207)</f>
        <v>6889036</v>
      </c>
      <c r="L7" s="140">
        <f>SUM(L$8:L$207)</f>
        <v>49725391</v>
      </c>
      <c r="M7" s="140">
        <f>SUM(N7,+U7)</f>
        <v>10838615</v>
      </c>
      <c r="N7" s="140">
        <f>SUM(O7:R7,T7)</f>
        <v>3522461</v>
      </c>
      <c r="O7" s="140">
        <f>SUM(O$8:O$207)</f>
        <v>607236</v>
      </c>
      <c r="P7" s="140">
        <f>SUM(P$8:P$207)</f>
        <v>13928</v>
      </c>
      <c r="Q7" s="140">
        <f>SUM(Q$8:Q$207)</f>
        <v>1027105</v>
      </c>
      <c r="R7" s="140">
        <f>SUM(R$8:R$207)</f>
        <v>1528599</v>
      </c>
      <c r="S7" s="143" t="s">
        <v>314</v>
      </c>
      <c r="T7" s="140">
        <f>SUM(T$8:T$207)</f>
        <v>345593</v>
      </c>
      <c r="U7" s="140">
        <f>SUM(U$8:U$207)</f>
        <v>7316154</v>
      </c>
      <c r="V7" s="140">
        <f t="shared" ref="V7:AA7" si="0">+SUM(D7,M7)</f>
        <v>85860733</v>
      </c>
      <c r="W7" s="140">
        <f t="shared" si="0"/>
        <v>28819188</v>
      </c>
      <c r="X7" s="140">
        <f t="shared" si="0"/>
        <v>820020</v>
      </c>
      <c r="Y7" s="140">
        <f t="shared" si="0"/>
        <v>32906</v>
      </c>
      <c r="Z7" s="140">
        <f t="shared" si="0"/>
        <v>4063805</v>
      </c>
      <c r="AA7" s="140">
        <f t="shared" si="0"/>
        <v>16667828</v>
      </c>
      <c r="AB7" s="142" t="str">
        <f>IF(+SUM(J7,S7)=0,"-",+SUM(J7,S7))</f>
        <v>-</v>
      </c>
      <c r="AC7" s="140">
        <f>+SUM(K7,T7)</f>
        <v>7234629</v>
      </c>
      <c r="AD7" s="140">
        <f>+SUM(L7,U7)</f>
        <v>57041545</v>
      </c>
      <c r="AE7" s="140">
        <f>SUM(AF7,+AK7)</f>
        <v>5775485</v>
      </c>
      <c r="AF7" s="140">
        <f>SUM(AG7:AJ7)</f>
        <v>5755262</v>
      </c>
      <c r="AG7" s="140">
        <f t="shared" ref="AG7:AL7" si="1">SUM(AG$8:AG$207)</f>
        <v>181607</v>
      </c>
      <c r="AH7" s="140">
        <f t="shared" si="1"/>
        <v>4771154</v>
      </c>
      <c r="AI7" s="140">
        <f t="shared" si="1"/>
        <v>628600</v>
      </c>
      <c r="AJ7" s="140">
        <f t="shared" si="1"/>
        <v>173901</v>
      </c>
      <c r="AK7" s="140">
        <f t="shared" si="1"/>
        <v>20223</v>
      </c>
      <c r="AL7" s="140">
        <f t="shared" si="1"/>
        <v>1741636</v>
      </c>
      <c r="AM7" s="140">
        <f>SUM(AN7,AS7,AW7,AX7,BD7)</f>
        <v>51924622</v>
      </c>
      <c r="AN7" s="140">
        <f>SUM(AO7:AR7)</f>
        <v>7816783</v>
      </c>
      <c r="AO7" s="140">
        <f>SUM(AO$8:AO$207)</f>
        <v>4159488</v>
      </c>
      <c r="AP7" s="140">
        <f>SUM(AP$8:AP$207)</f>
        <v>2875956</v>
      </c>
      <c r="AQ7" s="140">
        <f>SUM(AQ$8:AQ$207)</f>
        <v>696203</v>
      </c>
      <c r="AR7" s="140">
        <f>SUM(AR$8:AR$207)</f>
        <v>85136</v>
      </c>
      <c r="AS7" s="140">
        <f>SUM(AT7:AV7)</f>
        <v>7642836</v>
      </c>
      <c r="AT7" s="140">
        <f>SUM(AT$8:AT$207)</f>
        <v>2075137</v>
      </c>
      <c r="AU7" s="140">
        <f>SUM(AU$8:AU$207)</f>
        <v>4934210</v>
      </c>
      <c r="AV7" s="140">
        <f>SUM(AV$8:AV$207)</f>
        <v>633489</v>
      </c>
      <c r="AW7" s="140">
        <f>SUM(AW$8:AW$207)</f>
        <v>193080</v>
      </c>
      <c r="AX7" s="140">
        <f>SUM(AY7:BB7)</f>
        <v>36262282</v>
      </c>
      <c r="AY7" s="140">
        <f t="shared" ref="AY7:BE7" si="2">SUM(AY$8:AY$207)</f>
        <v>24733956</v>
      </c>
      <c r="AZ7" s="140">
        <f t="shared" si="2"/>
        <v>9993411</v>
      </c>
      <c r="BA7" s="140">
        <f t="shared" si="2"/>
        <v>772287</v>
      </c>
      <c r="BB7" s="140">
        <f t="shared" si="2"/>
        <v>762628</v>
      </c>
      <c r="BC7" s="140">
        <f t="shared" si="2"/>
        <v>12494775</v>
      </c>
      <c r="BD7" s="140">
        <f t="shared" si="2"/>
        <v>9641</v>
      </c>
      <c r="BE7" s="140">
        <f t="shared" si="2"/>
        <v>3085600</v>
      </c>
      <c r="BF7" s="140">
        <f>SUM(AE7,+AM7,+BE7)</f>
        <v>60785707</v>
      </c>
      <c r="BG7" s="140">
        <f>SUM(BH7,+BM7)</f>
        <v>2259870</v>
      </c>
      <c r="BH7" s="140">
        <f>SUM(BI7:BL7)</f>
        <v>2168853</v>
      </c>
      <c r="BI7" s="140">
        <f t="shared" ref="BI7:BN7" si="3">SUM(BI$8:BI$207)</f>
        <v>0</v>
      </c>
      <c r="BJ7" s="140">
        <f t="shared" si="3"/>
        <v>1523970</v>
      </c>
      <c r="BK7" s="140">
        <f t="shared" si="3"/>
        <v>546903</v>
      </c>
      <c r="BL7" s="140">
        <f t="shared" si="3"/>
        <v>97980</v>
      </c>
      <c r="BM7" s="140">
        <f t="shared" si="3"/>
        <v>91017</v>
      </c>
      <c r="BN7" s="140">
        <f t="shared" si="3"/>
        <v>4383</v>
      </c>
      <c r="BO7" s="140">
        <f>SUM(BP7,BU7,BY7,BZ7,CF7)</f>
        <v>6009608</v>
      </c>
      <c r="BP7" s="140">
        <f>SUM(BQ7:BT7)</f>
        <v>1343044</v>
      </c>
      <c r="BQ7" s="140">
        <f>SUM(BQ$8:BQ$207)</f>
        <v>713246</v>
      </c>
      <c r="BR7" s="140">
        <f>SUM(BR$8:BR$207)</f>
        <v>318601</v>
      </c>
      <c r="BS7" s="140">
        <f>SUM(BS$8:BS$207)</f>
        <v>311197</v>
      </c>
      <c r="BT7" s="140">
        <f>SUM(BT$8:BT$207)</f>
        <v>0</v>
      </c>
      <c r="BU7" s="140">
        <f>SUM(BV7:BX7)</f>
        <v>1590378</v>
      </c>
      <c r="BV7" s="140">
        <f>SUM(BV$8:BV$207)</f>
        <v>132206</v>
      </c>
      <c r="BW7" s="140">
        <f>SUM(BW$8:BW$207)</f>
        <v>1305613</v>
      </c>
      <c r="BX7" s="140">
        <f>SUM(BX$8:BX$207)</f>
        <v>152559</v>
      </c>
      <c r="BY7" s="140">
        <f>SUM(BY$8:BY$207)</f>
        <v>16012</v>
      </c>
      <c r="BZ7" s="140">
        <f>SUM(CA7:CD7)</f>
        <v>3058509</v>
      </c>
      <c r="CA7" s="140">
        <f t="shared" ref="CA7:CG7" si="4">SUM(CA$8:CA$207)</f>
        <v>1746941</v>
      </c>
      <c r="CB7" s="140">
        <f t="shared" si="4"/>
        <v>988797</v>
      </c>
      <c r="CC7" s="140">
        <f t="shared" si="4"/>
        <v>239755</v>
      </c>
      <c r="CD7" s="140">
        <f t="shared" si="4"/>
        <v>83016</v>
      </c>
      <c r="CE7" s="140">
        <f t="shared" si="4"/>
        <v>2465089</v>
      </c>
      <c r="CF7" s="140">
        <f t="shared" si="4"/>
        <v>1665</v>
      </c>
      <c r="CG7" s="140">
        <f t="shared" si="4"/>
        <v>99665</v>
      </c>
      <c r="CH7" s="140">
        <f>SUM(BG7,+BO7,+CG7)</f>
        <v>8369143</v>
      </c>
      <c r="CI7" s="140">
        <f t="shared" ref="CI7:DJ7" si="5">SUM(AE7,+BG7)</f>
        <v>8035355</v>
      </c>
      <c r="CJ7" s="140">
        <f t="shared" si="5"/>
        <v>7924115</v>
      </c>
      <c r="CK7" s="140">
        <f t="shared" si="5"/>
        <v>181607</v>
      </c>
      <c r="CL7" s="140">
        <f t="shared" si="5"/>
        <v>6295124</v>
      </c>
      <c r="CM7" s="140">
        <f t="shared" si="5"/>
        <v>1175503</v>
      </c>
      <c r="CN7" s="140">
        <f t="shared" si="5"/>
        <v>271881</v>
      </c>
      <c r="CO7" s="140">
        <f t="shared" si="5"/>
        <v>111240</v>
      </c>
      <c r="CP7" s="140">
        <f t="shared" si="5"/>
        <v>1746019</v>
      </c>
      <c r="CQ7" s="140">
        <f t="shared" si="5"/>
        <v>57934230</v>
      </c>
      <c r="CR7" s="140">
        <f t="shared" si="5"/>
        <v>9159827</v>
      </c>
      <c r="CS7" s="140">
        <f t="shared" si="5"/>
        <v>4872734</v>
      </c>
      <c r="CT7" s="140">
        <f t="shared" si="5"/>
        <v>3194557</v>
      </c>
      <c r="CU7" s="140">
        <f t="shared" si="5"/>
        <v>1007400</v>
      </c>
      <c r="CV7" s="140">
        <f t="shared" si="5"/>
        <v>85136</v>
      </c>
      <c r="CW7" s="140">
        <f t="shared" si="5"/>
        <v>9233214</v>
      </c>
      <c r="CX7" s="140">
        <f t="shared" si="5"/>
        <v>2207343</v>
      </c>
      <c r="CY7" s="140">
        <f t="shared" si="5"/>
        <v>6239823</v>
      </c>
      <c r="CZ7" s="140">
        <f t="shared" si="5"/>
        <v>786048</v>
      </c>
      <c r="DA7" s="140">
        <f t="shared" si="5"/>
        <v>209092</v>
      </c>
      <c r="DB7" s="140">
        <f t="shared" si="5"/>
        <v>39320791</v>
      </c>
      <c r="DC7" s="140">
        <f t="shared" si="5"/>
        <v>26480897</v>
      </c>
      <c r="DD7" s="140">
        <f t="shared" si="5"/>
        <v>10982208</v>
      </c>
      <c r="DE7" s="140">
        <f t="shared" si="5"/>
        <v>1012042</v>
      </c>
      <c r="DF7" s="140">
        <f t="shared" si="5"/>
        <v>845644</v>
      </c>
      <c r="DG7" s="140">
        <f t="shared" si="5"/>
        <v>14959864</v>
      </c>
      <c r="DH7" s="140">
        <f t="shared" si="5"/>
        <v>11306</v>
      </c>
      <c r="DI7" s="140">
        <f t="shared" si="5"/>
        <v>3185265</v>
      </c>
      <c r="DJ7" s="140">
        <f t="shared" si="5"/>
        <v>69154850</v>
      </c>
    </row>
    <row r="8" spans="1:114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SUM(E8,+L8)</f>
        <v>10757877</v>
      </c>
      <c r="E8" s="121">
        <f>SUM(F8:I8,K8)</f>
        <v>7240729</v>
      </c>
      <c r="F8" s="121">
        <v>21129</v>
      </c>
      <c r="G8" s="121">
        <v>8698</v>
      </c>
      <c r="H8" s="121">
        <v>414000</v>
      </c>
      <c r="I8" s="121">
        <v>3541550</v>
      </c>
      <c r="J8" s="122" t="s">
        <v>598</v>
      </c>
      <c r="K8" s="121">
        <v>3255352</v>
      </c>
      <c r="L8" s="121">
        <v>3517148</v>
      </c>
      <c r="M8" s="121">
        <f>SUM(N8,+U8)</f>
        <v>641413</v>
      </c>
      <c r="N8" s="121">
        <f>SUM(O8:R8,T8)</f>
        <v>69919</v>
      </c>
      <c r="O8" s="121">
        <v>828</v>
      </c>
      <c r="P8" s="121">
        <v>0</v>
      </c>
      <c r="Q8" s="121">
        <v>0</v>
      </c>
      <c r="R8" s="121">
        <v>60866</v>
      </c>
      <c r="S8" s="122" t="s">
        <v>598</v>
      </c>
      <c r="T8" s="121">
        <v>8225</v>
      </c>
      <c r="U8" s="121">
        <v>571494</v>
      </c>
      <c r="V8" s="121">
        <f>+SUM(D8,M8)</f>
        <v>11399290</v>
      </c>
      <c r="W8" s="121">
        <f>+SUM(E8,N8)</f>
        <v>7310648</v>
      </c>
      <c r="X8" s="121">
        <f>+SUM(F8,O8)</f>
        <v>21957</v>
      </c>
      <c r="Y8" s="121">
        <f>+SUM(G8,P8)</f>
        <v>8698</v>
      </c>
      <c r="Z8" s="121">
        <f>+SUM(H8,Q8)</f>
        <v>414000</v>
      </c>
      <c r="AA8" s="121">
        <f>+SUM(I8,R8)</f>
        <v>3602416</v>
      </c>
      <c r="AB8" s="122" t="str">
        <f>IF(+SUM(J8,S8)=0,"-",+SUM(J8,S8))</f>
        <v>-</v>
      </c>
      <c r="AC8" s="121">
        <f>+SUM(K8,T8)</f>
        <v>3263577</v>
      </c>
      <c r="AD8" s="121">
        <f>+SUM(L8,U8)</f>
        <v>4088642</v>
      </c>
      <c r="AE8" s="121">
        <f>SUM(AF8,+AK8)</f>
        <v>577899</v>
      </c>
      <c r="AF8" s="121">
        <f>SUM(AG8:AJ8)</f>
        <v>577899</v>
      </c>
      <c r="AG8" s="121">
        <v>123013</v>
      </c>
      <c r="AH8" s="121">
        <v>437012</v>
      </c>
      <c r="AI8" s="121">
        <v>17874</v>
      </c>
      <c r="AJ8" s="121">
        <v>0</v>
      </c>
      <c r="AK8" s="121">
        <v>0</v>
      </c>
      <c r="AL8" s="121">
        <v>0</v>
      </c>
      <c r="AM8" s="121">
        <f>SUM(AN8,AS8,AW8,AX8,BD8)</f>
        <v>9515559</v>
      </c>
      <c r="AN8" s="121">
        <f>SUM(AO8:AR8)</f>
        <v>2478763</v>
      </c>
      <c r="AO8" s="121">
        <v>868409</v>
      </c>
      <c r="AP8" s="121">
        <v>1509179</v>
      </c>
      <c r="AQ8" s="121">
        <v>75881</v>
      </c>
      <c r="AR8" s="121">
        <v>25294</v>
      </c>
      <c r="AS8" s="121">
        <f>SUM(AT8:AV8)</f>
        <v>1821054</v>
      </c>
      <c r="AT8" s="121">
        <v>1347543</v>
      </c>
      <c r="AU8" s="121">
        <v>439355</v>
      </c>
      <c r="AV8" s="121">
        <v>34156</v>
      </c>
      <c r="AW8" s="121">
        <v>9538</v>
      </c>
      <c r="AX8" s="121">
        <f>SUM(AY8:BB8)</f>
        <v>5206204</v>
      </c>
      <c r="AY8" s="121">
        <v>3649769</v>
      </c>
      <c r="AZ8" s="121">
        <v>1214926</v>
      </c>
      <c r="BA8" s="121">
        <v>94239</v>
      </c>
      <c r="BB8" s="121">
        <v>247270</v>
      </c>
      <c r="BC8" s="121">
        <v>0</v>
      </c>
      <c r="BD8" s="121">
        <v>0</v>
      </c>
      <c r="BE8" s="121">
        <v>664419</v>
      </c>
      <c r="BF8" s="121">
        <f>SUM(AE8,+AM8,+BE8)</f>
        <v>10757877</v>
      </c>
      <c r="BG8" s="121">
        <f>SUM(BH8,+BM8)</f>
        <v>2341</v>
      </c>
      <c r="BH8" s="121">
        <f>SUM(BI8:BL8)</f>
        <v>2341</v>
      </c>
      <c r="BI8" s="121">
        <v>0</v>
      </c>
      <c r="BJ8" s="121">
        <v>2341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634756</v>
      </c>
      <c r="BP8" s="121">
        <f>SUM(BQ8:BT8)</f>
        <v>239179</v>
      </c>
      <c r="BQ8" s="121">
        <v>70347</v>
      </c>
      <c r="BR8" s="121">
        <v>42208</v>
      </c>
      <c r="BS8" s="121">
        <v>126624</v>
      </c>
      <c r="BT8" s="121">
        <v>0</v>
      </c>
      <c r="BU8" s="121">
        <f>SUM(BV8:BX8)</f>
        <v>17857</v>
      </c>
      <c r="BV8" s="121">
        <v>5956</v>
      </c>
      <c r="BW8" s="121">
        <v>11901</v>
      </c>
      <c r="BX8" s="121">
        <v>0</v>
      </c>
      <c r="BY8" s="121">
        <v>0</v>
      </c>
      <c r="BZ8" s="121">
        <f>SUM(CA8:CD8)</f>
        <v>377720</v>
      </c>
      <c r="CA8" s="121">
        <v>125060</v>
      </c>
      <c r="CB8" s="121">
        <v>250521</v>
      </c>
      <c r="CC8" s="121">
        <v>0</v>
      </c>
      <c r="CD8" s="121">
        <v>2139</v>
      </c>
      <c r="CE8" s="121">
        <v>0</v>
      </c>
      <c r="CF8" s="121">
        <v>0</v>
      </c>
      <c r="CG8" s="121">
        <v>4316</v>
      </c>
      <c r="CH8" s="121">
        <f>SUM(BG8,+BO8,+CG8)</f>
        <v>641413</v>
      </c>
      <c r="CI8" s="121">
        <f>SUM(AE8,+BG8)</f>
        <v>580240</v>
      </c>
      <c r="CJ8" s="121">
        <f>SUM(AF8,+BH8)</f>
        <v>580240</v>
      </c>
      <c r="CK8" s="121">
        <f>SUM(AG8,+BI8)</f>
        <v>123013</v>
      </c>
      <c r="CL8" s="121">
        <f>SUM(AH8,+BJ8)</f>
        <v>439353</v>
      </c>
      <c r="CM8" s="121">
        <f>SUM(AI8,+BK8)</f>
        <v>17874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10150315</v>
      </c>
      <c r="CR8" s="121">
        <f>SUM(AN8,+BP8)</f>
        <v>2717942</v>
      </c>
      <c r="CS8" s="121">
        <f>SUM(AO8,+BQ8)</f>
        <v>938756</v>
      </c>
      <c r="CT8" s="121">
        <f>SUM(AP8,+BR8)</f>
        <v>1551387</v>
      </c>
      <c r="CU8" s="121">
        <f>SUM(AQ8,+BS8)</f>
        <v>202505</v>
      </c>
      <c r="CV8" s="121">
        <f>SUM(AR8,+BT8)</f>
        <v>25294</v>
      </c>
      <c r="CW8" s="121">
        <f>SUM(AS8,+BU8)</f>
        <v>1838911</v>
      </c>
      <c r="CX8" s="121">
        <f>SUM(AT8,+BV8)</f>
        <v>1353499</v>
      </c>
      <c r="CY8" s="121">
        <f>SUM(AU8,+BW8)</f>
        <v>451256</v>
      </c>
      <c r="CZ8" s="121">
        <f>SUM(AV8,+BX8)</f>
        <v>34156</v>
      </c>
      <c r="DA8" s="121">
        <f>SUM(AW8,+BY8)</f>
        <v>9538</v>
      </c>
      <c r="DB8" s="121">
        <f>SUM(AX8,+BZ8)</f>
        <v>5583924</v>
      </c>
      <c r="DC8" s="121">
        <f>SUM(AY8,+CA8)</f>
        <v>3774829</v>
      </c>
      <c r="DD8" s="121">
        <f>SUM(AZ8,+CB8)</f>
        <v>1465447</v>
      </c>
      <c r="DE8" s="121">
        <f>SUM(BA8,+CC8)</f>
        <v>94239</v>
      </c>
      <c r="DF8" s="121">
        <f>SUM(BB8,+CD8)</f>
        <v>249409</v>
      </c>
      <c r="DG8" s="121">
        <f>SUM(BC8,+CE8)</f>
        <v>0</v>
      </c>
      <c r="DH8" s="121">
        <f>SUM(BD8,+CF8)</f>
        <v>0</v>
      </c>
      <c r="DI8" s="121">
        <f>SUM(BE8,+CG8)</f>
        <v>668735</v>
      </c>
      <c r="DJ8" s="121">
        <f>SUM(BF8,+CH8)</f>
        <v>11399290</v>
      </c>
    </row>
    <row r="9" spans="1:114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SUM(E9,+L9)</f>
        <v>22580801</v>
      </c>
      <c r="E9" s="121">
        <f>SUM(F9:I9,K9)</f>
        <v>9808060</v>
      </c>
      <c r="F9" s="121">
        <v>133810</v>
      </c>
      <c r="G9" s="121">
        <v>3000</v>
      </c>
      <c r="H9" s="121">
        <v>522000</v>
      </c>
      <c r="I9" s="121">
        <v>6315762</v>
      </c>
      <c r="J9" s="122" t="s">
        <v>598</v>
      </c>
      <c r="K9" s="121">
        <v>2833488</v>
      </c>
      <c r="L9" s="121">
        <v>12772741</v>
      </c>
      <c r="M9" s="121">
        <f>SUM(N9,+U9)</f>
        <v>603226</v>
      </c>
      <c r="N9" s="121">
        <f>SUM(O9:R9,T9)</f>
        <v>138675</v>
      </c>
      <c r="O9" s="121">
        <v>0</v>
      </c>
      <c r="P9" s="121">
        <v>0</v>
      </c>
      <c r="Q9" s="121">
        <v>50000</v>
      </c>
      <c r="R9" s="121">
        <v>57083</v>
      </c>
      <c r="S9" s="122" t="s">
        <v>598</v>
      </c>
      <c r="T9" s="121">
        <v>31592</v>
      </c>
      <c r="U9" s="121">
        <v>464551</v>
      </c>
      <c r="V9" s="121">
        <f>+SUM(D9,M9)</f>
        <v>23184027</v>
      </c>
      <c r="W9" s="121">
        <f>+SUM(E9,N9)</f>
        <v>9946735</v>
      </c>
      <c r="X9" s="121">
        <f>+SUM(F9,O9)</f>
        <v>133810</v>
      </c>
      <c r="Y9" s="121">
        <f>+SUM(G9,P9)</f>
        <v>3000</v>
      </c>
      <c r="Z9" s="121">
        <f>+SUM(H9,Q9)</f>
        <v>572000</v>
      </c>
      <c r="AA9" s="121">
        <f>+SUM(I9,R9)</f>
        <v>6372845</v>
      </c>
      <c r="AB9" s="122" t="str">
        <f>IF(+SUM(J9,S9)=0,"-",+SUM(J9,S9))</f>
        <v>-</v>
      </c>
      <c r="AC9" s="121">
        <f>+SUM(K9,T9)</f>
        <v>2865080</v>
      </c>
      <c r="AD9" s="121">
        <f>+SUM(L9,U9)</f>
        <v>13237292</v>
      </c>
      <c r="AE9" s="121">
        <f>SUM(AF9,+AK9)</f>
        <v>1927049</v>
      </c>
      <c r="AF9" s="121">
        <f>SUM(AG9:AJ9)</f>
        <v>1911557</v>
      </c>
      <c r="AG9" s="121">
        <v>0</v>
      </c>
      <c r="AH9" s="121">
        <v>1301760</v>
      </c>
      <c r="AI9" s="121">
        <v>609797</v>
      </c>
      <c r="AJ9" s="121">
        <v>0</v>
      </c>
      <c r="AK9" s="121">
        <v>15492</v>
      </c>
      <c r="AL9" s="121">
        <v>165411</v>
      </c>
      <c r="AM9" s="121">
        <f>SUM(AN9,AS9,AW9,AX9,BD9)</f>
        <v>20314758</v>
      </c>
      <c r="AN9" s="121">
        <f>SUM(AO9:AR9)</f>
        <v>2150026</v>
      </c>
      <c r="AO9" s="121">
        <v>1345097</v>
      </c>
      <c r="AP9" s="121">
        <v>475109</v>
      </c>
      <c r="AQ9" s="121">
        <v>298266</v>
      </c>
      <c r="AR9" s="121">
        <v>31554</v>
      </c>
      <c r="AS9" s="121">
        <f>SUM(AT9:AV9)</f>
        <v>3013838</v>
      </c>
      <c r="AT9" s="121">
        <v>14353</v>
      </c>
      <c r="AU9" s="121">
        <v>2546037</v>
      </c>
      <c r="AV9" s="121">
        <v>453448</v>
      </c>
      <c r="AW9" s="121">
        <v>0</v>
      </c>
      <c r="AX9" s="121">
        <f>SUM(AY9:BB9)</f>
        <v>15150894</v>
      </c>
      <c r="AY9" s="121">
        <v>10105017</v>
      </c>
      <c r="AZ9" s="121">
        <v>4524577</v>
      </c>
      <c r="BA9" s="121">
        <v>521300</v>
      </c>
      <c r="BB9" s="121">
        <v>0</v>
      </c>
      <c r="BC9" s="121">
        <v>0</v>
      </c>
      <c r="BD9" s="121">
        <v>0</v>
      </c>
      <c r="BE9" s="121">
        <v>173583</v>
      </c>
      <c r="BF9" s="121">
        <f>SUM(AE9,+AM9,+BE9)</f>
        <v>22415390</v>
      </c>
      <c r="BG9" s="121">
        <f>SUM(BH9,+BM9)</f>
        <v>95604</v>
      </c>
      <c r="BH9" s="121">
        <f>SUM(BI9:BL9)</f>
        <v>95604</v>
      </c>
      <c r="BI9" s="121">
        <v>0</v>
      </c>
      <c r="BJ9" s="121">
        <v>0</v>
      </c>
      <c r="BK9" s="121">
        <v>0</v>
      </c>
      <c r="BL9" s="121">
        <v>95604</v>
      </c>
      <c r="BM9" s="121">
        <v>0</v>
      </c>
      <c r="BN9" s="121">
        <v>0</v>
      </c>
      <c r="BO9" s="121">
        <f>SUM(BP9,BU9,BY9,BZ9,CF9)</f>
        <v>505280</v>
      </c>
      <c r="BP9" s="121">
        <f>SUM(BQ9:BT9)</f>
        <v>79316</v>
      </c>
      <c r="BQ9" s="121">
        <v>72647</v>
      </c>
      <c r="BR9" s="121">
        <v>6669</v>
      </c>
      <c r="BS9" s="121">
        <v>0</v>
      </c>
      <c r="BT9" s="121">
        <v>0</v>
      </c>
      <c r="BU9" s="121">
        <f>SUM(BV9:BX9)</f>
        <v>135251</v>
      </c>
      <c r="BV9" s="121">
        <v>29091</v>
      </c>
      <c r="BW9" s="121">
        <v>106160</v>
      </c>
      <c r="BX9" s="121">
        <v>0</v>
      </c>
      <c r="BY9" s="121">
        <v>0</v>
      </c>
      <c r="BZ9" s="121">
        <f>SUM(CA9:CD9)</f>
        <v>290713</v>
      </c>
      <c r="CA9" s="121">
        <v>236014</v>
      </c>
      <c r="CB9" s="121">
        <v>54699</v>
      </c>
      <c r="CC9" s="121">
        <v>0</v>
      </c>
      <c r="CD9" s="121">
        <v>0</v>
      </c>
      <c r="CE9" s="121">
        <v>0</v>
      </c>
      <c r="CF9" s="121">
        <v>0</v>
      </c>
      <c r="CG9" s="121">
        <v>2342</v>
      </c>
      <c r="CH9" s="121">
        <f>SUM(BG9,+BO9,+CG9)</f>
        <v>603226</v>
      </c>
      <c r="CI9" s="121">
        <f>SUM(AE9,+BG9)</f>
        <v>2022653</v>
      </c>
      <c r="CJ9" s="121">
        <f>SUM(AF9,+BH9)</f>
        <v>2007161</v>
      </c>
      <c r="CK9" s="121">
        <f>SUM(AG9,+BI9)</f>
        <v>0</v>
      </c>
      <c r="CL9" s="121">
        <f>SUM(AH9,+BJ9)</f>
        <v>1301760</v>
      </c>
      <c r="CM9" s="121">
        <f>SUM(AI9,+BK9)</f>
        <v>609797</v>
      </c>
      <c r="CN9" s="121">
        <f>SUM(AJ9,+BL9)</f>
        <v>95604</v>
      </c>
      <c r="CO9" s="121">
        <f>SUM(AK9,+BM9)</f>
        <v>15492</v>
      </c>
      <c r="CP9" s="121">
        <f>SUM(AL9,+BN9)</f>
        <v>165411</v>
      </c>
      <c r="CQ9" s="121">
        <f>SUM(AM9,+BO9)</f>
        <v>20820038</v>
      </c>
      <c r="CR9" s="121">
        <f>SUM(AN9,+BP9)</f>
        <v>2229342</v>
      </c>
      <c r="CS9" s="121">
        <f>SUM(AO9,+BQ9)</f>
        <v>1417744</v>
      </c>
      <c r="CT9" s="121">
        <f>SUM(AP9,+BR9)</f>
        <v>481778</v>
      </c>
      <c r="CU9" s="121">
        <f>SUM(AQ9,+BS9)</f>
        <v>298266</v>
      </c>
      <c r="CV9" s="121">
        <f>SUM(AR9,+BT9)</f>
        <v>31554</v>
      </c>
      <c r="CW9" s="121">
        <f>SUM(AS9,+BU9)</f>
        <v>3149089</v>
      </c>
      <c r="CX9" s="121">
        <f>SUM(AT9,+BV9)</f>
        <v>43444</v>
      </c>
      <c r="CY9" s="121">
        <f>SUM(AU9,+BW9)</f>
        <v>2652197</v>
      </c>
      <c r="CZ9" s="121">
        <f>SUM(AV9,+BX9)</f>
        <v>453448</v>
      </c>
      <c r="DA9" s="121">
        <f>SUM(AW9,+BY9)</f>
        <v>0</v>
      </c>
      <c r="DB9" s="121">
        <f>SUM(AX9,+BZ9)</f>
        <v>15441607</v>
      </c>
      <c r="DC9" s="121">
        <f>SUM(AY9,+CA9)</f>
        <v>10341031</v>
      </c>
      <c r="DD9" s="121">
        <f>SUM(AZ9,+CB9)</f>
        <v>4579276</v>
      </c>
      <c r="DE9" s="121">
        <f>SUM(BA9,+CC9)</f>
        <v>521300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175925</v>
      </c>
      <c r="DJ9" s="121">
        <f>SUM(BF9,+CH9)</f>
        <v>23018616</v>
      </c>
    </row>
    <row r="10" spans="1:114" s="136" customFormat="1" ht="13.5" customHeight="1" x14ac:dyDescent="0.15">
      <c r="A10" s="119" t="s">
        <v>45</v>
      </c>
      <c r="B10" s="120" t="s">
        <v>332</v>
      </c>
      <c r="C10" s="119" t="s">
        <v>333</v>
      </c>
      <c r="D10" s="121">
        <f>SUM(E10,+L10)</f>
        <v>2071436</v>
      </c>
      <c r="E10" s="121">
        <f>SUM(F10:I10,K10)</f>
        <v>480800</v>
      </c>
      <c r="F10" s="121">
        <v>0</v>
      </c>
      <c r="G10" s="121">
        <v>0</v>
      </c>
      <c r="H10" s="121">
        <v>13800</v>
      </c>
      <c r="I10" s="121">
        <v>321033</v>
      </c>
      <c r="J10" s="122" t="s">
        <v>598</v>
      </c>
      <c r="K10" s="121">
        <v>145967</v>
      </c>
      <c r="L10" s="121">
        <v>1590636</v>
      </c>
      <c r="M10" s="121">
        <f>SUM(N10,+U10)</f>
        <v>1059492</v>
      </c>
      <c r="N10" s="121">
        <f>SUM(O10:R10,T10)</f>
        <v>543082</v>
      </c>
      <c r="O10" s="121">
        <v>0</v>
      </c>
      <c r="P10" s="121">
        <v>0</v>
      </c>
      <c r="Q10" s="121">
        <v>5000</v>
      </c>
      <c r="R10" s="121">
        <v>536497</v>
      </c>
      <c r="S10" s="122" t="s">
        <v>598</v>
      </c>
      <c r="T10" s="121">
        <v>1585</v>
      </c>
      <c r="U10" s="121">
        <v>516410</v>
      </c>
      <c r="V10" s="121">
        <f>+SUM(D10,M10)</f>
        <v>3130928</v>
      </c>
      <c r="W10" s="121">
        <f>+SUM(E10,N10)</f>
        <v>1023882</v>
      </c>
      <c r="X10" s="121">
        <f>+SUM(F10,O10)</f>
        <v>0</v>
      </c>
      <c r="Y10" s="121">
        <f>+SUM(G10,P10)</f>
        <v>0</v>
      </c>
      <c r="Z10" s="121">
        <f>+SUM(H10,Q10)</f>
        <v>18800</v>
      </c>
      <c r="AA10" s="121">
        <f>+SUM(I10,R10)</f>
        <v>857530</v>
      </c>
      <c r="AB10" s="122" t="str">
        <f>IF(+SUM(J10,S10)=0,"-",+SUM(J10,S10))</f>
        <v>-</v>
      </c>
      <c r="AC10" s="121">
        <f>+SUM(K10,T10)</f>
        <v>147552</v>
      </c>
      <c r="AD10" s="121">
        <f>+SUM(L10,U10)</f>
        <v>2107046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1237479</v>
      </c>
      <c r="AN10" s="121">
        <f>SUM(AO10:AR10)</f>
        <v>461036</v>
      </c>
      <c r="AO10" s="121">
        <v>137340</v>
      </c>
      <c r="AP10" s="121">
        <v>258644</v>
      </c>
      <c r="AQ10" s="121">
        <v>58227</v>
      </c>
      <c r="AR10" s="121">
        <v>6825</v>
      </c>
      <c r="AS10" s="121">
        <f>SUM(AT10:AV10)</f>
        <v>211426</v>
      </c>
      <c r="AT10" s="121">
        <v>91180</v>
      </c>
      <c r="AU10" s="121">
        <v>57886</v>
      </c>
      <c r="AV10" s="121">
        <v>62360</v>
      </c>
      <c r="AW10" s="121">
        <v>13928</v>
      </c>
      <c r="AX10" s="121">
        <f>SUM(AY10:BB10)</f>
        <v>551089</v>
      </c>
      <c r="AY10" s="121">
        <v>347305</v>
      </c>
      <c r="AZ10" s="121">
        <v>203784</v>
      </c>
      <c r="BA10" s="121">
        <v>0</v>
      </c>
      <c r="BB10" s="121">
        <v>0</v>
      </c>
      <c r="BC10" s="121">
        <v>802320</v>
      </c>
      <c r="BD10" s="121">
        <v>0</v>
      </c>
      <c r="BE10" s="121">
        <v>31637</v>
      </c>
      <c r="BF10" s="121">
        <f>SUM(AE10,+AM10,+BE10)</f>
        <v>1269116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1047370</v>
      </c>
      <c r="BP10" s="121">
        <f>SUM(BQ10:BT10)</f>
        <v>275114</v>
      </c>
      <c r="BQ10" s="121">
        <v>70812</v>
      </c>
      <c r="BR10" s="121">
        <v>170177</v>
      </c>
      <c r="BS10" s="121">
        <v>34125</v>
      </c>
      <c r="BT10" s="121">
        <v>0</v>
      </c>
      <c r="BU10" s="121">
        <f>SUM(BV10:BX10)</f>
        <v>182111</v>
      </c>
      <c r="BV10" s="121">
        <v>20504</v>
      </c>
      <c r="BW10" s="121">
        <v>161607</v>
      </c>
      <c r="BX10" s="121">
        <v>0</v>
      </c>
      <c r="BY10" s="121">
        <v>5060</v>
      </c>
      <c r="BZ10" s="121">
        <f>SUM(CA10:CD10)</f>
        <v>585085</v>
      </c>
      <c r="CA10" s="121">
        <v>512326</v>
      </c>
      <c r="CB10" s="121">
        <v>72759</v>
      </c>
      <c r="CC10" s="121">
        <v>0</v>
      </c>
      <c r="CD10" s="121">
        <v>0</v>
      </c>
      <c r="CE10" s="121">
        <v>0</v>
      </c>
      <c r="CF10" s="121">
        <v>0</v>
      </c>
      <c r="CG10" s="121">
        <v>12122</v>
      </c>
      <c r="CH10" s="121">
        <f>SUM(BG10,+BO10,+CG10)</f>
        <v>1059492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2284849</v>
      </c>
      <c r="CR10" s="121">
        <f>SUM(AN10,+BP10)</f>
        <v>736150</v>
      </c>
      <c r="CS10" s="121">
        <f>SUM(AO10,+BQ10)</f>
        <v>208152</v>
      </c>
      <c r="CT10" s="121">
        <f>SUM(AP10,+BR10)</f>
        <v>428821</v>
      </c>
      <c r="CU10" s="121">
        <f>SUM(AQ10,+BS10)</f>
        <v>92352</v>
      </c>
      <c r="CV10" s="121">
        <f>SUM(AR10,+BT10)</f>
        <v>6825</v>
      </c>
      <c r="CW10" s="121">
        <f>SUM(AS10,+BU10)</f>
        <v>393537</v>
      </c>
      <c r="CX10" s="121">
        <f>SUM(AT10,+BV10)</f>
        <v>111684</v>
      </c>
      <c r="CY10" s="121">
        <f>SUM(AU10,+BW10)</f>
        <v>219493</v>
      </c>
      <c r="CZ10" s="121">
        <f>SUM(AV10,+BX10)</f>
        <v>62360</v>
      </c>
      <c r="DA10" s="121">
        <f>SUM(AW10,+BY10)</f>
        <v>18988</v>
      </c>
      <c r="DB10" s="121">
        <f>SUM(AX10,+BZ10)</f>
        <v>1136174</v>
      </c>
      <c r="DC10" s="121">
        <f>SUM(AY10,+CA10)</f>
        <v>859631</v>
      </c>
      <c r="DD10" s="121">
        <f>SUM(AZ10,+CB10)</f>
        <v>276543</v>
      </c>
      <c r="DE10" s="121">
        <f>SUM(BA10,+CC10)</f>
        <v>0</v>
      </c>
      <c r="DF10" s="121">
        <f>SUM(BB10,+CD10)</f>
        <v>0</v>
      </c>
      <c r="DG10" s="121">
        <f>SUM(BC10,+CE10)</f>
        <v>802320</v>
      </c>
      <c r="DH10" s="121">
        <f>SUM(BD10,+CF10)</f>
        <v>0</v>
      </c>
      <c r="DI10" s="121">
        <f>SUM(BE10,+CG10)</f>
        <v>43759</v>
      </c>
      <c r="DJ10" s="121">
        <f>SUM(BF10,+CH10)</f>
        <v>2328608</v>
      </c>
    </row>
    <row r="11" spans="1:114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SUM(E11,+L11)</f>
        <v>6147399</v>
      </c>
      <c r="E11" s="121">
        <f>SUM(F11:I11,K11)</f>
        <v>2140611</v>
      </c>
      <c r="F11" s="121">
        <v>11075</v>
      </c>
      <c r="G11" s="121">
        <v>7280</v>
      </c>
      <c r="H11" s="121">
        <v>2060800</v>
      </c>
      <c r="I11" s="121">
        <v>0</v>
      </c>
      <c r="J11" s="122" t="s">
        <v>598</v>
      </c>
      <c r="K11" s="121">
        <v>61456</v>
      </c>
      <c r="L11" s="121">
        <v>4006788</v>
      </c>
      <c r="M11" s="121">
        <f>SUM(N11,+U11)</f>
        <v>370057</v>
      </c>
      <c r="N11" s="121">
        <f>SUM(O11:R11,T11)</f>
        <v>494</v>
      </c>
      <c r="O11" s="121">
        <v>0</v>
      </c>
      <c r="P11" s="121">
        <v>0</v>
      </c>
      <c r="Q11" s="121">
        <v>0</v>
      </c>
      <c r="R11" s="121">
        <v>0</v>
      </c>
      <c r="S11" s="122" t="s">
        <v>598</v>
      </c>
      <c r="T11" s="121">
        <v>494</v>
      </c>
      <c r="U11" s="121">
        <v>369563</v>
      </c>
      <c r="V11" s="121">
        <f>+SUM(D11,M11)</f>
        <v>6517456</v>
      </c>
      <c r="W11" s="121">
        <f>+SUM(E11,N11)</f>
        <v>2141105</v>
      </c>
      <c r="X11" s="121">
        <f>+SUM(F11,O11)</f>
        <v>11075</v>
      </c>
      <c r="Y11" s="121">
        <f>+SUM(G11,P11)</f>
        <v>7280</v>
      </c>
      <c r="Z11" s="121">
        <f>+SUM(H11,Q11)</f>
        <v>2060800</v>
      </c>
      <c r="AA11" s="121">
        <f>+SUM(I11,R11)</f>
        <v>0</v>
      </c>
      <c r="AB11" s="122" t="str">
        <f>IF(+SUM(J11,S11)=0,"-",+SUM(J11,S11))</f>
        <v>-</v>
      </c>
      <c r="AC11" s="121">
        <f>+SUM(K11,T11)</f>
        <v>61950</v>
      </c>
      <c r="AD11" s="121">
        <f>+SUM(L11,U11)</f>
        <v>4376351</v>
      </c>
      <c r="AE11" s="121">
        <f>SUM(AF11,+AK11)</f>
        <v>2171988</v>
      </c>
      <c r="AF11" s="121">
        <f>SUM(AG11:AJ11)</f>
        <v>2171988</v>
      </c>
      <c r="AG11" s="121">
        <v>0</v>
      </c>
      <c r="AH11" s="121">
        <v>2150426</v>
      </c>
      <c r="AI11" s="121">
        <v>0</v>
      </c>
      <c r="AJ11" s="121">
        <v>21562</v>
      </c>
      <c r="AK11" s="121">
        <v>0</v>
      </c>
      <c r="AL11" s="121">
        <v>85063</v>
      </c>
      <c r="AM11" s="121">
        <f>SUM(AN11,AS11,AW11,AX11,BD11)</f>
        <v>3276845</v>
      </c>
      <c r="AN11" s="121">
        <f>SUM(AO11:AR11)</f>
        <v>654655</v>
      </c>
      <c r="AO11" s="121">
        <v>553420</v>
      </c>
      <c r="AP11" s="121">
        <v>6749</v>
      </c>
      <c r="AQ11" s="121">
        <v>80988</v>
      </c>
      <c r="AR11" s="121">
        <v>13498</v>
      </c>
      <c r="AS11" s="121">
        <f>SUM(AT11:AV11)</f>
        <v>131138</v>
      </c>
      <c r="AT11" s="121">
        <v>13820</v>
      </c>
      <c r="AU11" s="121">
        <v>77894</v>
      </c>
      <c r="AV11" s="121">
        <v>39424</v>
      </c>
      <c r="AW11" s="121">
        <v>988</v>
      </c>
      <c r="AX11" s="121">
        <f>SUM(AY11:BB11)</f>
        <v>2490064</v>
      </c>
      <c r="AY11" s="121">
        <v>1078040</v>
      </c>
      <c r="AZ11" s="121">
        <v>1257039</v>
      </c>
      <c r="BA11" s="121">
        <v>13576</v>
      </c>
      <c r="BB11" s="121">
        <v>141409</v>
      </c>
      <c r="BC11" s="121">
        <v>309890</v>
      </c>
      <c r="BD11" s="121">
        <v>0</v>
      </c>
      <c r="BE11" s="121">
        <v>303613</v>
      </c>
      <c r="BF11" s="121">
        <f>SUM(AE11,+AM11,+BE11)</f>
        <v>5752446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272283</v>
      </c>
      <c r="BP11" s="121">
        <f>SUM(BQ11:BT11)</f>
        <v>21838</v>
      </c>
      <c r="BQ11" s="121">
        <v>21838</v>
      </c>
      <c r="BR11" s="121">
        <v>0</v>
      </c>
      <c r="BS11" s="121">
        <v>0</v>
      </c>
      <c r="BT11" s="121">
        <v>0</v>
      </c>
      <c r="BU11" s="121">
        <f>SUM(BV11:BX11)</f>
        <v>225411</v>
      </c>
      <c r="BV11" s="121">
        <v>0</v>
      </c>
      <c r="BW11" s="121">
        <v>225411</v>
      </c>
      <c r="BX11" s="121">
        <v>0</v>
      </c>
      <c r="BY11" s="121">
        <v>0</v>
      </c>
      <c r="BZ11" s="121">
        <f>SUM(CA11:CD11)</f>
        <v>25034</v>
      </c>
      <c r="CA11" s="121">
        <v>0</v>
      </c>
      <c r="CB11" s="121">
        <v>25034</v>
      </c>
      <c r="CC11" s="121">
        <v>0</v>
      </c>
      <c r="CD11" s="121">
        <v>0</v>
      </c>
      <c r="CE11" s="121">
        <v>90827</v>
      </c>
      <c r="CF11" s="121">
        <v>0</v>
      </c>
      <c r="CG11" s="121">
        <v>6947</v>
      </c>
      <c r="CH11" s="121">
        <f>SUM(BG11,+BO11,+CG11)</f>
        <v>279230</v>
      </c>
      <c r="CI11" s="121">
        <f>SUM(AE11,+BG11)</f>
        <v>2171988</v>
      </c>
      <c r="CJ11" s="121">
        <f>SUM(AF11,+BH11)</f>
        <v>2171988</v>
      </c>
      <c r="CK11" s="121">
        <f>SUM(AG11,+BI11)</f>
        <v>0</v>
      </c>
      <c r="CL11" s="121">
        <f>SUM(AH11,+BJ11)</f>
        <v>2150426</v>
      </c>
      <c r="CM11" s="121">
        <f>SUM(AI11,+BK11)</f>
        <v>0</v>
      </c>
      <c r="CN11" s="121">
        <f>SUM(AJ11,+BL11)</f>
        <v>21562</v>
      </c>
      <c r="CO11" s="121">
        <f>SUM(AK11,+BM11)</f>
        <v>0</v>
      </c>
      <c r="CP11" s="121">
        <f>SUM(AL11,+BN11)</f>
        <v>85063</v>
      </c>
      <c r="CQ11" s="121">
        <f>SUM(AM11,+BO11)</f>
        <v>3549128</v>
      </c>
      <c r="CR11" s="121">
        <f>SUM(AN11,+BP11)</f>
        <v>676493</v>
      </c>
      <c r="CS11" s="121">
        <f>SUM(AO11,+BQ11)</f>
        <v>575258</v>
      </c>
      <c r="CT11" s="121">
        <f>SUM(AP11,+BR11)</f>
        <v>6749</v>
      </c>
      <c r="CU11" s="121">
        <f>SUM(AQ11,+BS11)</f>
        <v>80988</v>
      </c>
      <c r="CV11" s="121">
        <f>SUM(AR11,+BT11)</f>
        <v>13498</v>
      </c>
      <c r="CW11" s="121">
        <f>SUM(AS11,+BU11)</f>
        <v>356549</v>
      </c>
      <c r="CX11" s="121">
        <f>SUM(AT11,+BV11)</f>
        <v>13820</v>
      </c>
      <c r="CY11" s="121">
        <f>SUM(AU11,+BW11)</f>
        <v>303305</v>
      </c>
      <c r="CZ11" s="121">
        <f>SUM(AV11,+BX11)</f>
        <v>39424</v>
      </c>
      <c r="DA11" s="121">
        <f>SUM(AW11,+BY11)</f>
        <v>988</v>
      </c>
      <c r="DB11" s="121">
        <f>SUM(AX11,+BZ11)</f>
        <v>2515098</v>
      </c>
      <c r="DC11" s="121">
        <f>SUM(AY11,+CA11)</f>
        <v>1078040</v>
      </c>
      <c r="DD11" s="121">
        <f>SUM(AZ11,+CB11)</f>
        <v>1282073</v>
      </c>
      <c r="DE11" s="121">
        <f>SUM(BA11,+CC11)</f>
        <v>13576</v>
      </c>
      <c r="DF11" s="121">
        <f>SUM(BB11,+CD11)</f>
        <v>141409</v>
      </c>
      <c r="DG11" s="121">
        <f>SUM(BC11,+CE11)</f>
        <v>400717</v>
      </c>
      <c r="DH11" s="121">
        <f>SUM(BD11,+CF11)</f>
        <v>0</v>
      </c>
      <c r="DI11" s="121">
        <f>SUM(BE11,+CG11)</f>
        <v>310560</v>
      </c>
      <c r="DJ11" s="121">
        <f>SUM(BF11,+CH11)</f>
        <v>6031676</v>
      </c>
    </row>
    <row r="12" spans="1:114" s="136" customFormat="1" ht="13.5" customHeight="1" x14ac:dyDescent="0.15">
      <c r="A12" s="119" t="s">
        <v>45</v>
      </c>
      <c r="B12" s="120" t="s">
        <v>348</v>
      </c>
      <c r="C12" s="119" t="s">
        <v>349</v>
      </c>
      <c r="D12" s="121">
        <f>SUM(E12,+L12)</f>
        <v>844711</v>
      </c>
      <c r="E12" s="121">
        <f>SUM(F12:I12,K12)</f>
        <v>230111</v>
      </c>
      <c r="F12" s="121">
        <v>0</v>
      </c>
      <c r="G12" s="121">
        <v>0</v>
      </c>
      <c r="H12" s="121">
        <v>0</v>
      </c>
      <c r="I12" s="121">
        <v>230073</v>
      </c>
      <c r="J12" s="122" t="s">
        <v>598</v>
      </c>
      <c r="K12" s="121">
        <v>38</v>
      </c>
      <c r="L12" s="121">
        <v>614600</v>
      </c>
      <c r="M12" s="121">
        <f>SUM(N12,+U12)</f>
        <v>632165</v>
      </c>
      <c r="N12" s="121">
        <f>SUM(O12:R12,T12)</f>
        <v>408144</v>
      </c>
      <c r="O12" s="121">
        <v>2758</v>
      </c>
      <c r="P12" s="121">
        <v>0</v>
      </c>
      <c r="Q12" s="121">
        <v>37600</v>
      </c>
      <c r="R12" s="121">
        <v>367764</v>
      </c>
      <c r="S12" s="122" t="s">
        <v>598</v>
      </c>
      <c r="T12" s="121">
        <v>22</v>
      </c>
      <c r="U12" s="121">
        <v>224021</v>
      </c>
      <c r="V12" s="121">
        <f>+SUM(D12,M12)</f>
        <v>1476876</v>
      </c>
      <c r="W12" s="121">
        <f>+SUM(E12,N12)</f>
        <v>638255</v>
      </c>
      <c r="X12" s="121">
        <f>+SUM(F12,O12)</f>
        <v>2758</v>
      </c>
      <c r="Y12" s="121">
        <f>+SUM(G12,P12)</f>
        <v>0</v>
      </c>
      <c r="Z12" s="121">
        <f>+SUM(H12,Q12)</f>
        <v>37600</v>
      </c>
      <c r="AA12" s="121">
        <f>+SUM(I12,R12)</f>
        <v>597837</v>
      </c>
      <c r="AB12" s="122" t="str">
        <f>IF(+SUM(J12,S12)=0,"-",+SUM(J12,S12))</f>
        <v>-</v>
      </c>
      <c r="AC12" s="121">
        <f>+SUM(K12,T12)</f>
        <v>60</v>
      </c>
      <c r="AD12" s="121">
        <f>+SUM(L12,U12)</f>
        <v>838621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844711</v>
      </c>
      <c r="AN12" s="121">
        <f>SUM(AO12:AR12)</f>
        <v>102595</v>
      </c>
      <c r="AO12" s="121">
        <v>50746</v>
      </c>
      <c r="AP12" s="121">
        <v>51849</v>
      </c>
      <c r="AQ12" s="121">
        <v>0</v>
      </c>
      <c r="AR12" s="121">
        <v>0</v>
      </c>
      <c r="AS12" s="121">
        <f>SUM(AT12:AV12)</f>
        <v>62797</v>
      </c>
      <c r="AT12" s="121">
        <v>5176</v>
      </c>
      <c r="AU12" s="121">
        <v>57621</v>
      </c>
      <c r="AV12" s="121">
        <v>0</v>
      </c>
      <c r="AW12" s="121">
        <v>21384</v>
      </c>
      <c r="AX12" s="121">
        <f>SUM(AY12:BB12)</f>
        <v>656207</v>
      </c>
      <c r="AY12" s="121">
        <v>231685</v>
      </c>
      <c r="AZ12" s="121">
        <v>396039</v>
      </c>
      <c r="BA12" s="121">
        <v>0</v>
      </c>
      <c r="BB12" s="121">
        <v>28483</v>
      </c>
      <c r="BC12" s="121">
        <v>0</v>
      </c>
      <c r="BD12" s="121">
        <v>1728</v>
      </c>
      <c r="BE12" s="121">
        <v>0</v>
      </c>
      <c r="BF12" s="121">
        <f>SUM(AE12,+AM12,+BE12)</f>
        <v>844711</v>
      </c>
      <c r="BG12" s="121">
        <f>SUM(BH12,+BM12)</f>
        <v>60629</v>
      </c>
      <c r="BH12" s="121">
        <f>SUM(BI12:BL12)</f>
        <v>50218</v>
      </c>
      <c r="BI12" s="121">
        <v>0</v>
      </c>
      <c r="BJ12" s="121">
        <v>50218</v>
      </c>
      <c r="BK12" s="121">
        <v>0</v>
      </c>
      <c r="BL12" s="121">
        <v>0</v>
      </c>
      <c r="BM12" s="121">
        <v>10411</v>
      </c>
      <c r="BN12" s="121">
        <v>0</v>
      </c>
      <c r="BO12" s="121">
        <f>SUM(BP12,BU12,BY12,BZ12,CF12)</f>
        <v>571536</v>
      </c>
      <c r="BP12" s="121">
        <f>SUM(BQ12:BT12)</f>
        <v>100290</v>
      </c>
      <c r="BQ12" s="121">
        <v>49714</v>
      </c>
      <c r="BR12" s="121">
        <v>0</v>
      </c>
      <c r="BS12" s="121">
        <v>50576</v>
      </c>
      <c r="BT12" s="121">
        <v>0</v>
      </c>
      <c r="BU12" s="121">
        <f>SUM(BV12:BX12)</f>
        <v>45150</v>
      </c>
      <c r="BV12" s="121">
        <v>0</v>
      </c>
      <c r="BW12" s="121">
        <v>45150</v>
      </c>
      <c r="BX12" s="121">
        <v>0</v>
      </c>
      <c r="BY12" s="121">
        <v>0</v>
      </c>
      <c r="BZ12" s="121">
        <f>SUM(CA12:CD12)</f>
        <v>424431</v>
      </c>
      <c r="CA12" s="121">
        <v>401242</v>
      </c>
      <c r="CB12" s="121">
        <v>14156</v>
      </c>
      <c r="CC12" s="121">
        <v>0</v>
      </c>
      <c r="CD12" s="121">
        <v>9033</v>
      </c>
      <c r="CE12" s="121">
        <v>0</v>
      </c>
      <c r="CF12" s="121">
        <v>1665</v>
      </c>
      <c r="CG12" s="121">
        <v>0</v>
      </c>
      <c r="CH12" s="121">
        <f>SUM(BG12,+BO12,+CG12)</f>
        <v>632165</v>
      </c>
      <c r="CI12" s="121">
        <f>SUM(AE12,+BG12)</f>
        <v>60629</v>
      </c>
      <c r="CJ12" s="121">
        <f>SUM(AF12,+BH12)</f>
        <v>50218</v>
      </c>
      <c r="CK12" s="121">
        <f>SUM(AG12,+BI12)</f>
        <v>0</v>
      </c>
      <c r="CL12" s="121">
        <f>SUM(AH12,+BJ12)</f>
        <v>50218</v>
      </c>
      <c r="CM12" s="121">
        <f>SUM(AI12,+BK12)</f>
        <v>0</v>
      </c>
      <c r="CN12" s="121">
        <f>SUM(AJ12,+BL12)</f>
        <v>0</v>
      </c>
      <c r="CO12" s="121">
        <f>SUM(AK12,+BM12)</f>
        <v>10411</v>
      </c>
      <c r="CP12" s="121">
        <f>SUM(AL12,+BN12)</f>
        <v>0</v>
      </c>
      <c r="CQ12" s="121">
        <f>SUM(AM12,+BO12)</f>
        <v>1416247</v>
      </c>
      <c r="CR12" s="121">
        <f>SUM(AN12,+BP12)</f>
        <v>202885</v>
      </c>
      <c r="CS12" s="121">
        <f>SUM(AO12,+BQ12)</f>
        <v>100460</v>
      </c>
      <c r="CT12" s="121">
        <f>SUM(AP12,+BR12)</f>
        <v>51849</v>
      </c>
      <c r="CU12" s="121">
        <f>SUM(AQ12,+BS12)</f>
        <v>50576</v>
      </c>
      <c r="CV12" s="121">
        <f>SUM(AR12,+BT12)</f>
        <v>0</v>
      </c>
      <c r="CW12" s="121">
        <f>SUM(AS12,+BU12)</f>
        <v>107947</v>
      </c>
      <c r="CX12" s="121">
        <f>SUM(AT12,+BV12)</f>
        <v>5176</v>
      </c>
      <c r="CY12" s="121">
        <f>SUM(AU12,+BW12)</f>
        <v>102771</v>
      </c>
      <c r="CZ12" s="121">
        <f>SUM(AV12,+BX12)</f>
        <v>0</v>
      </c>
      <c r="DA12" s="121">
        <f>SUM(AW12,+BY12)</f>
        <v>21384</v>
      </c>
      <c r="DB12" s="121">
        <f>SUM(AX12,+BZ12)</f>
        <v>1080638</v>
      </c>
      <c r="DC12" s="121">
        <f>SUM(AY12,+CA12)</f>
        <v>632927</v>
      </c>
      <c r="DD12" s="121">
        <f>SUM(AZ12,+CB12)</f>
        <v>410195</v>
      </c>
      <c r="DE12" s="121">
        <f>SUM(BA12,+CC12)</f>
        <v>0</v>
      </c>
      <c r="DF12" s="121">
        <f>SUM(BB12,+CD12)</f>
        <v>37516</v>
      </c>
      <c r="DG12" s="121">
        <f>SUM(BC12,+CE12)</f>
        <v>0</v>
      </c>
      <c r="DH12" s="121">
        <f>SUM(BD12,+CF12)</f>
        <v>3393</v>
      </c>
      <c r="DI12" s="121">
        <f>SUM(BE12,+CG12)</f>
        <v>0</v>
      </c>
      <c r="DJ12" s="121">
        <f>SUM(BF12,+CH12)</f>
        <v>1476876</v>
      </c>
    </row>
    <row r="13" spans="1:114" s="136" customFormat="1" ht="13.5" customHeight="1" x14ac:dyDescent="0.15">
      <c r="A13" s="119" t="s">
        <v>45</v>
      </c>
      <c r="B13" s="120" t="s">
        <v>351</v>
      </c>
      <c r="C13" s="119" t="s">
        <v>352</v>
      </c>
      <c r="D13" s="121">
        <f>SUM(E13,+L13)</f>
        <v>2474302</v>
      </c>
      <c r="E13" s="121">
        <f>SUM(F13:I13,K13)</f>
        <v>670041</v>
      </c>
      <c r="F13" s="121">
        <v>0</v>
      </c>
      <c r="G13" s="121">
        <v>0</v>
      </c>
      <c r="H13" s="121">
        <v>0</v>
      </c>
      <c r="I13" s="121">
        <v>544097</v>
      </c>
      <c r="J13" s="122" t="s">
        <v>598</v>
      </c>
      <c r="K13" s="121">
        <v>125944</v>
      </c>
      <c r="L13" s="121">
        <v>1804261</v>
      </c>
      <c r="M13" s="121">
        <f>SUM(N13,+U13)</f>
        <v>487729</v>
      </c>
      <c r="N13" s="121">
        <f>SUM(O13:R13,T13)</f>
        <v>55502</v>
      </c>
      <c r="O13" s="121">
        <v>0</v>
      </c>
      <c r="P13" s="121">
        <v>0</v>
      </c>
      <c r="Q13" s="121">
        <v>0</v>
      </c>
      <c r="R13" s="121">
        <v>55502</v>
      </c>
      <c r="S13" s="122" t="s">
        <v>598</v>
      </c>
      <c r="T13" s="121">
        <v>0</v>
      </c>
      <c r="U13" s="121">
        <v>432227</v>
      </c>
      <c r="V13" s="121">
        <f>+SUM(D13,M13)</f>
        <v>2962031</v>
      </c>
      <c r="W13" s="121">
        <f>+SUM(E13,N13)</f>
        <v>725543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599599</v>
      </c>
      <c r="AB13" s="122" t="str">
        <f>IF(+SUM(J13,S13)=0,"-",+SUM(J13,S13))</f>
        <v>-</v>
      </c>
      <c r="AC13" s="121">
        <f>+SUM(K13,T13)</f>
        <v>125944</v>
      </c>
      <c r="AD13" s="121">
        <f>+SUM(L13,U13)</f>
        <v>2236488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1817898</v>
      </c>
      <c r="AN13" s="121">
        <f>SUM(AO13:AR13)</f>
        <v>263464</v>
      </c>
      <c r="AO13" s="121">
        <v>53866</v>
      </c>
      <c r="AP13" s="121">
        <v>124568</v>
      </c>
      <c r="AQ13" s="121">
        <v>84013</v>
      </c>
      <c r="AR13" s="121">
        <v>1017</v>
      </c>
      <c r="AS13" s="121">
        <f>SUM(AT13:AV13)</f>
        <v>318115</v>
      </c>
      <c r="AT13" s="121">
        <v>111976</v>
      </c>
      <c r="AU13" s="121">
        <v>206139</v>
      </c>
      <c r="AV13" s="121">
        <v>0</v>
      </c>
      <c r="AW13" s="121">
        <v>722</v>
      </c>
      <c r="AX13" s="121">
        <f>SUM(AY13:BB13)</f>
        <v>1235597</v>
      </c>
      <c r="AY13" s="121">
        <v>666360</v>
      </c>
      <c r="AZ13" s="121">
        <v>466479</v>
      </c>
      <c r="BA13" s="121">
        <v>608</v>
      </c>
      <c r="BB13" s="121">
        <v>102150</v>
      </c>
      <c r="BC13" s="121">
        <v>656404</v>
      </c>
      <c r="BD13" s="121">
        <v>0</v>
      </c>
      <c r="BE13" s="121">
        <v>0</v>
      </c>
      <c r="BF13" s="121">
        <f>SUM(AE13,+AM13,+BE13)</f>
        <v>1817898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264882</v>
      </c>
      <c r="BP13" s="121">
        <f>SUM(BQ13:BT13)</f>
        <v>100607</v>
      </c>
      <c r="BQ13" s="121">
        <v>24547</v>
      </c>
      <c r="BR13" s="121">
        <v>53554</v>
      </c>
      <c r="BS13" s="121">
        <v>22506</v>
      </c>
      <c r="BT13" s="121">
        <v>0</v>
      </c>
      <c r="BU13" s="121">
        <f>SUM(BV13:BX13)</f>
        <v>100369</v>
      </c>
      <c r="BV13" s="121">
        <v>3495</v>
      </c>
      <c r="BW13" s="121">
        <v>96874</v>
      </c>
      <c r="BX13" s="121">
        <v>0</v>
      </c>
      <c r="BY13" s="121">
        <v>10952</v>
      </c>
      <c r="BZ13" s="121">
        <f>SUM(CA13:CD13)</f>
        <v>52954</v>
      </c>
      <c r="CA13" s="121">
        <v>0</v>
      </c>
      <c r="CB13" s="121">
        <v>51445</v>
      </c>
      <c r="CC13" s="121">
        <v>0</v>
      </c>
      <c r="CD13" s="121">
        <v>1509</v>
      </c>
      <c r="CE13" s="121">
        <v>222847</v>
      </c>
      <c r="CF13" s="121">
        <v>0</v>
      </c>
      <c r="CG13" s="121">
        <v>0</v>
      </c>
      <c r="CH13" s="121">
        <f>SUM(BG13,+BO13,+CG13)</f>
        <v>264882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2082780</v>
      </c>
      <c r="CR13" s="121">
        <f>SUM(AN13,+BP13)</f>
        <v>364071</v>
      </c>
      <c r="CS13" s="121">
        <f>SUM(AO13,+BQ13)</f>
        <v>78413</v>
      </c>
      <c r="CT13" s="121">
        <f>SUM(AP13,+BR13)</f>
        <v>178122</v>
      </c>
      <c r="CU13" s="121">
        <f>SUM(AQ13,+BS13)</f>
        <v>106519</v>
      </c>
      <c r="CV13" s="121">
        <f>SUM(AR13,+BT13)</f>
        <v>1017</v>
      </c>
      <c r="CW13" s="121">
        <f>SUM(AS13,+BU13)</f>
        <v>418484</v>
      </c>
      <c r="CX13" s="121">
        <f>SUM(AT13,+BV13)</f>
        <v>115471</v>
      </c>
      <c r="CY13" s="121">
        <f>SUM(AU13,+BW13)</f>
        <v>303013</v>
      </c>
      <c r="CZ13" s="121">
        <f>SUM(AV13,+BX13)</f>
        <v>0</v>
      </c>
      <c r="DA13" s="121">
        <f>SUM(AW13,+BY13)</f>
        <v>11674</v>
      </c>
      <c r="DB13" s="121">
        <f>SUM(AX13,+BZ13)</f>
        <v>1288551</v>
      </c>
      <c r="DC13" s="121">
        <f>SUM(AY13,+CA13)</f>
        <v>666360</v>
      </c>
      <c r="DD13" s="121">
        <f>SUM(AZ13,+CB13)</f>
        <v>517924</v>
      </c>
      <c r="DE13" s="121">
        <f>SUM(BA13,+CC13)</f>
        <v>608</v>
      </c>
      <c r="DF13" s="121">
        <f>SUM(BB13,+CD13)</f>
        <v>103659</v>
      </c>
      <c r="DG13" s="121">
        <f>SUM(BC13,+CE13)</f>
        <v>879251</v>
      </c>
      <c r="DH13" s="121">
        <f>SUM(BD13,+CF13)</f>
        <v>0</v>
      </c>
      <c r="DI13" s="121">
        <f>SUM(BE13,+CG13)</f>
        <v>0</v>
      </c>
      <c r="DJ13" s="121">
        <f>SUM(BF13,+CH13)</f>
        <v>2082780</v>
      </c>
    </row>
    <row r="14" spans="1:114" s="136" customFormat="1" ht="13.5" customHeight="1" x14ac:dyDescent="0.15">
      <c r="A14" s="119" t="s">
        <v>45</v>
      </c>
      <c r="B14" s="120" t="s">
        <v>358</v>
      </c>
      <c r="C14" s="119" t="s">
        <v>359</v>
      </c>
      <c r="D14" s="121">
        <f>SUM(E14,+L14)</f>
        <v>604382</v>
      </c>
      <c r="E14" s="121">
        <f>SUM(F14:I14,K14)</f>
        <v>103186</v>
      </c>
      <c r="F14" s="121">
        <v>0</v>
      </c>
      <c r="G14" s="121">
        <v>0</v>
      </c>
      <c r="H14" s="121">
        <v>0</v>
      </c>
      <c r="I14" s="121">
        <v>98652</v>
      </c>
      <c r="J14" s="122" t="s">
        <v>598</v>
      </c>
      <c r="K14" s="121">
        <v>4534</v>
      </c>
      <c r="L14" s="121">
        <v>501196</v>
      </c>
      <c r="M14" s="121">
        <f>SUM(N14,+U14)</f>
        <v>157012</v>
      </c>
      <c r="N14" s="121">
        <f>SUM(O14:R14,T14)</f>
        <v>27</v>
      </c>
      <c r="O14" s="121">
        <v>0</v>
      </c>
      <c r="P14" s="121">
        <v>0</v>
      </c>
      <c r="Q14" s="121">
        <v>0</v>
      </c>
      <c r="R14" s="121">
        <v>0</v>
      </c>
      <c r="S14" s="122" t="s">
        <v>598</v>
      </c>
      <c r="T14" s="121">
        <v>27</v>
      </c>
      <c r="U14" s="121">
        <v>156985</v>
      </c>
      <c r="V14" s="121">
        <f>+SUM(D14,M14)</f>
        <v>761394</v>
      </c>
      <c r="W14" s="121">
        <f>+SUM(E14,N14)</f>
        <v>103213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98652</v>
      </c>
      <c r="AB14" s="122" t="str">
        <f>IF(+SUM(J14,S14)=0,"-",+SUM(J14,S14))</f>
        <v>-</v>
      </c>
      <c r="AC14" s="121">
        <f>+SUM(K14,T14)</f>
        <v>4561</v>
      </c>
      <c r="AD14" s="121">
        <f>+SUM(L14,U14)</f>
        <v>658181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16724</v>
      </c>
      <c r="AM14" s="121">
        <f>SUM(AN14,AS14,AW14,AX14,BD14)</f>
        <v>171742</v>
      </c>
      <c r="AN14" s="121">
        <f>SUM(AO14:AR14)</f>
        <v>152615</v>
      </c>
      <c r="AO14" s="121">
        <v>50489</v>
      </c>
      <c r="AP14" s="121">
        <v>102126</v>
      </c>
      <c r="AQ14" s="121">
        <v>0</v>
      </c>
      <c r="AR14" s="121">
        <v>0</v>
      </c>
      <c r="AS14" s="121">
        <f>SUM(AT14:AV14)</f>
        <v>13675</v>
      </c>
      <c r="AT14" s="121">
        <v>13675</v>
      </c>
      <c r="AU14" s="121">
        <v>0</v>
      </c>
      <c r="AV14" s="121">
        <v>0</v>
      </c>
      <c r="AW14" s="121">
        <v>0</v>
      </c>
      <c r="AX14" s="121">
        <f>SUM(AY14:BB14)</f>
        <v>5452</v>
      </c>
      <c r="AY14" s="121">
        <v>0</v>
      </c>
      <c r="AZ14" s="121">
        <v>5452</v>
      </c>
      <c r="BA14" s="121">
        <v>0</v>
      </c>
      <c r="BB14" s="121">
        <v>0</v>
      </c>
      <c r="BC14" s="121">
        <v>415916</v>
      </c>
      <c r="BD14" s="121">
        <v>0</v>
      </c>
      <c r="BE14" s="121">
        <v>0</v>
      </c>
      <c r="BF14" s="121">
        <f>SUM(AE14,+AM14,+BE14)</f>
        <v>171742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15650</v>
      </c>
      <c r="BP14" s="121">
        <f>SUM(BQ14:BT14)</f>
        <v>15650</v>
      </c>
      <c r="BQ14" s="121">
        <v>15650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141362</v>
      </c>
      <c r="CF14" s="121">
        <v>0</v>
      </c>
      <c r="CG14" s="121">
        <v>0</v>
      </c>
      <c r="CH14" s="121">
        <f>SUM(BG14,+BO14,+CG14)</f>
        <v>15650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16724</v>
      </c>
      <c r="CQ14" s="121">
        <f>SUM(AM14,+BO14)</f>
        <v>187392</v>
      </c>
      <c r="CR14" s="121">
        <f>SUM(AN14,+BP14)</f>
        <v>168265</v>
      </c>
      <c r="CS14" s="121">
        <f>SUM(AO14,+BQ14)</f>
        <v>66139</v>
      </c>
      <c r="CT14" s="121">
        <f>SUM(AP14,+BR14)</f>
        <v>102126</v>
      </c>
      <c r="CU14" s="121">
        <f>SUM(AQ14,+BS14)</f>
        <v>0</v>
      </c>
      <c r="CV14" s="121">
        <f>SUM(AR14,+BT14)</f>
        <v>0</v>
      </c>
      <c r="CW14" s="121">
        <f>SUM(AS14,+BU14)</f>
        <v>13675</v>
      </c>
      <c r="CX14" s="121">
        <f>SUM(AT14,+BV14)</f>
        <v>13675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5452</v>
      </c>
      <c r="DC14" s="121">
        <f>SUM(AY14,+CA14)</f>
        <v>0</v>
      </c>
      <c r="DD14" s="121">
        <f>SUM(AZ14,+CB14)</f>
        <v>5452</v>
      </c>
      <c r="DE14" s="121">
        <f>SUM(BA14,+CC14)</f>
        <v>0</v>
      </c>
      <c r="DF14" s="121">
        <f>SUM(BB14,+CD14)</f>
        <v>0</v>
      </c>
      <c r="DG14" s="121">
        <f>SUM(BC14,+CE14)</f>
        <v>557278</v>
      </c>
      <c r="DH14" s="121">
        <f>SUM(BD14,+CF14)</f>
        <v>0</v>
      </c>
      <c r="DI14" s="121">
        <f>SUM(BE14,+CG14)</f>
        <v>0</v>
      </c>
      <c r="DJ14" s="121">
        <f>SUM(BF14,+CH14)</f>
        <v>187392</v>
      </c>
    </row>
    <row r="15" spans="1:114" s="136" customFormat="1" ht="13.5" customHeight="1" x14ac:dyDescent="0.15">
      <c r="A15" s="119" t="s">
        <v>45</v>
      </c>
      <c r="B15" s="120" t="s">
        <v>365</v>
      </c>
      <c r="C15" s="119" t="s">
        <v>366</v>
      </c>
      <c r="D15" s="121">
        <f>SUM(E15,+L15)</f>
        <v>912629</v>
      </c>
      <c r="E15" s="121">
        <f>SUM(F15:I15,K15)</f>
        <v>185319</v>
      </c>
      <c r="F15" s="121">
        <v>18730</v>
      </c>
      <c r="G15" s="121">
        <v>0</v>
      </c>
      <c r="H15" s="121">
        <v>22900</v>
      </c>
      <c r="I15" s="121">
        <v>100363</v>
      </c>
      <c r="J15" s="122" t="s">
        <v>598</v>
      </c>
      <c r="K15" s="121">
        <v>43326</v>
      </c>
      <c r="L15" s="121">
        <v>727310</v>
      </c>
      <c r="M15" s="121">
        <f>SUM(N15,+U15)</f>
        <v>133673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598</v>
      </c>
      <c r="T15" s="121">
        <v>0</v>
      </c>
      <c r="U15" s="121">
        <v>133673</v>
      </c>
      <c r="V15" s="121">
        <f>+SUM(D15,M15)</f>
        <v>1046302</v>
      </c>
      <c r="W15" s="121">
        <f>+SUM(E15,N15)</f>
        <v>185319</v>
      </c>
      <c r="X15" s="121">
        <f>+SUM(F15,O15)</f>
        <v>18730</v>
      </c>
      <c r="Y15" s="121">
        <f>+SUM(G15,P15)</f>
        <v>0</v>
      </c>
      <c r="Z15" s="121">
        <f>+SUM(H15,Q15)</f>
        <v>22900</v>
      </c>
      <c r="AA15" s="121">
        <f>+SUM(I15,R15)</f>
        <v>100363</v>
      </c>
      <c r="AB15" s="122" t="str">
        <f>IF(+SUM(J15,S15)=0,"-",+SUM(J15,S15))</f>
        <v>-</v>
      </c>
      <c r="AC15" s="121">
        <f>+SUM(K15,T15)</f>
        <v>43326</v>
      </c>
      <c r="AD15" s="121">
        <f>+SUM(L15,U15)</f>
        <v>860983</v>
      </c>
      <c r="AE15" s="121">
        <f>SUM(AF15,+AK15)</f>
        <v>152339</v>
      </c>
      <c r="AF15" s="121">
        <f>SUM(AG15:AJ15)</f>
        <v>152339</v>
      </c>
      <c r="AG15" s="121">
        <v>0</v>
      </c>
      <c r="AH15" s="121">
        <v>0</v>
      </c>
      <c r="AI15" s="121">
        <v>0</v>
      </c>
      <c r="AJ15" s="121">
        <v>152339</v>
      </c>
      <c r="AK15" s="121">
        <v>0</v>
      </c>
      <c r="AL15" s="121">
        <v>0</v>
      </c>
      <c r="AM15" s="121">
        <f>SUM(AN15,AS15,AW15,AX15,BD15)</f>
        <v>745253</v>
      </c>
      <c r="AN15" s="121">
        <f>SUM(AO15:AR15)</f>
        <v>67016</v>
      </c>
      <c r="AO15" s="121">
        <v>67016</v>
      </c>
      <c r="AP15" s="121">
        <v>0</v>
      </c>
      <c r="AQ15" s="121">
        <v>0</v>
      </c>
      <c r="AR15" s="121">
        <v>0</v>
      </c>
      <c r="AS15" s="121">
        <f>SUM(AT15:AV15)</f>
        <v>245080</v>
      </c>
      <c r="AT15" s="121">
        <v>423</v>
      </c>
      <c r="AU15" s="121">
        <v>229627</v>
      </c>
      <c r="AV15" s="121">
        <v>15030</v>
      </c>
      <c r="AW15" s="121">
        <v>0</v>
      </c>
      <c r="AX15" s="121">
        <f>SUM(AY15:BB15)</f>
        <v>433157</v>
      </c>
      <c r="AY15" s="121">
        <v>259018</v>
      </c>
      <c r="AZ15" s="121">
        <v>170399</v>
      </c>
      <c r="BA15" s="121">
        <v>3740</v>
      </c>
      <c r="BB15" s="121">
        <v>0</v>
      </c>
      <c r="BC15" s="121">
        <v>0</v>
      </c>
      <c r="BD15" s="121">
        <v>0</v>
      </c>
      <c r="BE15" s="121">
        <v>15037</v>
      </c>
      <c r="BF15" s="121">
        <f>SUM(AE15,+AM15,+BE15)</f>
        <v>912629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133673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152339</v>
      </c>
      <c r="CJ15" s="121">
        <f>SUM(AF15,+BH15)</f>
        <v>152339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152339</v>
      </c>
      <c r="CO15" s="121">
        <f>SUM(AK15,+BM15)</f>
        <v>0</v>
      </c>
      <c r="CP15" s="121">
        <f>SUM(AL15,+BN15)</f>
        <v>0</v>
      </c>
      <c r="CQ15" s="121">
        <f>SUM(AM15,+BO15)</f>
        <v>745253</v>
      </c>
      <c r="CR15" s="121">
        <f>SUM(AN15,+BP15)</f>
        <v>67016</v>
      </c>
      <c r="CS15" s="121">
        <f>SUM(AO15,+BQ15)</f>
        <v>67016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245080</v>
      </c>
      <c r="CX15" s="121">
        <f>SUM(AT15,+BV15)</f>
        <v>423</v>
      </c>
      <c r="CY15" s="121">
        <f>SUM(AU15,+BW15)</f>
        <v>229627</v>
      </c>
      <c r="CZ15" s="121">
        <f>SUM(AV15,+BX15)</f>
        <v>15030</v>
      </c>
      <c r="DA15" s="121">
        <f>SUM(AW15,+BY15)</f>
        <v>0</v>
      </c>
      <c r="DB15" s="121">
        <f>SUM(AX15,+BZ15)</f>
        <v>433157</v>
      </c>
      <c r="DC15" s="121">
        <f>SUM(AY15,+CA15)</f>
        <v>259018</v>
      </c>
      <c r="DD15" s="121">
        <f>SUM(AZ15,+CB15)</f>
        <v>170399</v>
      </c>
      <c r="DE15" s="121">
        <f>SUM(BA15,+CC15)</f>
        <v>3740</v>
      </c>
      <c r="DF15" s="121">
        <f>SUM(BB15,+CD15)</f>
        <v>0</v>
      </c>
      <c r="DG15" s="121">
        <f>SUM(BC15,+CE15)</f>
        <v>133673</v>
      </c>
      <c r="DH15" s="121">
        <f>SUM(BD15,+CF15)</f>
        <v>0</v>
      </c>
      <c r="DI15" s="121">
        <f>SUM(BE15,+CG15)</f>
        <v>15037</v>
      </c>
      <c r="DJ15" s="121">
        <f>SUM(BF15,+CH15)</f>
        <v>912629</v>
      </c>
    </row>
    <row r="16" spans="1:114" s="136" customFormat="1" ht="13.5" customHeight="1" x14ac:dyDescent="0.15">
      <c r="A16" s="119" t="s">
        <v>45</v>
      </c>
      <c r="B16" s="120" t="s">
        <v>370</v>
      </c>
      <c r="C16" s="119" t="s">
        <v>371</v>
      </c>
      <c r="D16" s="121">
        <f>SUM(E16,+L16)</f>
        <v>967384</v>
      </c>
      <c r="E16" s="121">
        <f>SUM(F16:I16,K16)</f>
        <v>70861</v>
      </c>
      <c r="F16" s="121">
        <v>0</v>
      </c>
      <c r="G16" s="121">
        <v>0</v>
      </c>
      <c r="H16" s="121">
        <v>0</v>
      </c>
      <c r="I16" s="121">
        <v>69996</v>
      </c>
      <c r="J16" s="122" t="s">
        <v>598</v>
      </c>
      <c r="K16" s="121">
        <v>865</v>
      </c>
      <c r="L16" s="121">
        <v>896523</v>
      </c>
      <c r="M16" s="121">
        <f>SUM(N16,+U16)</f>
        <v>302769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598</v>
      </c>
      <c r="T16" s="121">
        <v>0</v>
      </c>
      <c r="U16" s="121">
        <v>302769</v>
      </c>
      <c r="V16" s="121">
        <f>+SUM(D16,M16)</f>
        <v>1270153</v>
      </c>
      <c r="W16" s="121">
        <f>+SUM(E16,N16)</f>
        <v>70861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69996</v>
      </c>
      <c r="AB16" s="122" t="str">
        <f>IF(+SUM(J16,S16)=0,"-",+SUM(J16,S16))</f>
        <v>-</v>
      </c>
      <c r="AC16" s="121">
        <f>+SUM(K16,T16)</f>
        <v>865</v>
      </c>
      <c r="AD16" s="121">
        <f>+SUM(L16,U16)</f>
        <v>1199292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615133</v>
      </c>
      <c r="AM16" s="121">
        <f>SUM(AN16,AS16,AW16,AX16,BD16)</f>
        <v>167205</v>
      </c>
      <c r="AN16" s="121">
        <f>SUM(AO16:AR16)</f>
        <v>70612</v>
      </c>
      <c r="AO16" s="121">
        <v>24524</v>
      </c>
      <c r="AP16" s="121">
        <v>46088</v>
      </c>
      <c r="AQ16" s="121">
        <v>0</v>
      </c>
      <c r="AR16" s="121">
        <v>0</v>
      </c>
      <c r="AS16" s="121">
        <f>SUM(AT16:AV16)</f>
        <v>7045</v>
      </c>
      <c r="AT16" s="121">
        <v>6834</v>
      </c>
      <c r="AU16" s="121">
        <v>211</v>
      </c>
      <c r="AV16" s="121">
        <v>0</v>
      </c>
      <c r="AW16" s="121">
        <v>0</v>
      </c>
      <c r="AX16" s="121">
        <f>SUM(AY16:BB16)</f>
        <v>89548</v>
      </c>
      <c r="AY16" s="121">
        <v>88357</v>
      </c>
      <c r="AZ16" s="121">
        <v>970</v>
      </c>
      <c r="BA16" s="121">
        <v>221</v>
      </c>
      <c r="BB16" s="121">
        <v>0</v>
      </c>
      <c r="BC16" s="121">
        <v>161601</v>
      </c>
      <c r="BD16" s="121">
        <v>0</v>
      </c>
      <c r="BE16" s="121">
        <v>23445</v>
      </c>
      <c r="BF16" s="121">
        <f>SUM(AE16,+AM16,+BE16)</f>
        <v>190650</v>
      </c>
      <c r="BG16" s="121">
        <f>SUM(BH16,+BM16)</f>
        <v>62586</v>
      </c>
      <c r="BH16" s="121">
        <f>SUM(BI16:BL16)</f>
        <v>62586</v>
      </c>
      <c r="BI16" s="121">
        <v>0</v>
      </c>
      <c r="BJ16" s="121">
        <v>62586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81247</v>
      </c>
      <c r="BP16" s="121">
        <f>SUM(BQ16:BT16)</f>
        <v>15190</v>
      </c>
      <c r="BQ16" s="121">
        <v>4200</v>
      </c>
      <c r="BR16" s="121">
        <v>0</v>
      </c>
      <c r="BS16" s="121">
        <v>10990</v>
      </c>
      <c r="BT16" s="121">
        <v>0</v>
      </c>
      <c r="BU16" s="121">
        <f>SUM(BV16:BX16)</f>
        <v>32681</v>
      </c>
      <c r="BV16" s="121">
        <v>0</v>
      </c>
      <c r="BW16" s="121">
        <v>32681</v>
      </c>
      <c r="BX16" s="121">
        <v>0</v>
      </c>
      <c r="BY16" s="121">
        <v>0</v>
      </c>
      <c r="BZ16" s="121">
        <f>SUM(CA16:CD16)</f>
        <v>33376</v>
      </c>
      <c r="CA16" s="121">
        <v>0</v>
      </c>
      <c r="CB16" s="121">
        <v>33376</v>
      </c>
      <c r="CC16" s="121">
        <v>0</v>
      </c>
      <c r="CD16" s="121">
        <v>0</v>
      </c>
      <c r="CE16" s="121">
        <v>158936</v>
      </c>
      <c r="CF16" s="121">
        <v>0</v>
      </c>
      <c r="CG16" s="121">
        <v>0</v>
      </c>
      <c r="CH16" s="121">
        <f>SUM(BG16,+BO16,+CG16)</f>
        <v>143833</v>
      </c>
      <c r="CI16" s="121">
        <f>SUM(AE16,+BG16)</f>
        <v>62586</v>
      </c>
      <c r="CJ16" s="121">
        <f>SUM(AF16,+BH16)</f>
        <v>62586</v>
      </c>
      <c r="CK16" s="121">
        <f>SUM(AG16,+BI16)</f>
        <v>0</v>
      </c>
      <c r="CL16" s="121">
        <f>SUM(AH16,+BJ16)</f>
        <v>62586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615133</v>
      </c>
      <c r="CQ16" s="121">
        <f>SUM(AM16,+BO16)</f>
        <v>248452</v>
      </c>
      <c r="CR16" s="121">
        <f>SUM(AN16,+BP16)</f>
        <v>85802</v>
      </c>
      <c r="CS16" s="121">
        <f>SUM(AO16,+BQ16)</f>
        <v>28724</v>
      </c>
      <c r="CT16" s="121">
        <f>SUM(AP16,+BR16)</f>
        <v>46088</v>
      </c>
      <c r="CU16" s="121">
        <f>SUM(AQ16,+BS16)</f>
        <v>10990</v>
      </c>
      <c r="CV16" s="121">
        <f>SUM(AR16,+BT16)</f>
        <v>0</v>
      </c>
      <c r="CW16" s="121">
        <f>SUM(AS16,+BU16)</f>
        <v>39726</v>
      </c>
      <c r="CX16" s="121">
        <f>SUM(AT16,+BV16)</f>
        <v>6834</v>
      </c>
      <c r="CY16" s="121">
        <f>SUM(AU16,+BW16)</f>
        <v>32892</v>
      </c>
      <c r="CZ16" s="121">
        <f>SUM(AV16,+BX16)</f>
        <v>0</v>
      </c>
      <c r="DA16" s="121">
        <f>SUM(AW16,+BY16)</f>
        <v>0</v>
      </c>
      <c r="DB16" s="121">
        <f>SUM(AX16,+BZ16)</f>
        <v>122924</v>
      </c>
      <c r="DC16" s="121">
        <f>SUM(AY16,+CA16)</f>
        <v>88357</v>
      </c>
      <c r="DD16" s="121">
        <f>SUM(AZ16,+CB16)</f>
        <v>34346</v>
      </c>
      <c r="DE16" s="121">
        <f>SUM(BA16,+CC16)</f>
        <v>221</v>
      </c>
      <c r="DF16" s="121">
        <f>SUM(BB16,+CD16)</f>
        <v>0</v>
      </c>
      <c r="DG16" s="121">
        <f>SUM(BC16,+CE16)</f>
        <v>320537</v>
      </c>
      <c r="DH16" s="121">
        <f>SUM(BD16,+CF16)</f>
        <v>0</v>
      </c>
      <c r="DI16" s="121">
        <f>SUM(BE16,+CG16)</f>
        <v>23445</v>
      </c>
      <c r="DJ16" s="121">
        <f>SUM(BF16,+CH16)</f>
        <v>334483</v>
      </c>
    </row>
    <row r="17" spans="1:114" s="136" customFormat="1" ht="13.5" customHeight="1" x14ac:dyDescent="0.15">
      <c r="A17" s="119" t="s">
        <v>45</v>
      </c>
      <c r="B17" s="120" t="s">
        <v>375</v>
      </c>
      <c r="C17" s="119" t="s">
        <v>376</v>
      </c>
      <c r="D17" s="121">
        <f>SUM(E17,+L17)</f>
        <v>432205</v>
      </c>
      <c r="E17" s="121">
        <f>SUM(F17:I17,K17)</f>
        <v>68349</v>
      </c>
      <c r="F17" s="121">
        <v>0</v>
      </c>
      <c r="G17" s="121">
        <v>0</v>
      </c>
      <c r="H17" s="121">
        <v>0</v>
      </c>
      <c r="I17" s="121">
        <v>66875</v>
      </c>
      <c r="J17" s="122" t="s">
        <v>598</v>
      </c>
      <c r="K17" s="121">
        <v>1474</v>
      </c>
      <c r="L17" s="121">
        <v>363856</v>
      </c>
      <c r="M17" s="121">
        <f>SUM(N17,+U17)</f>
        <v>131972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598</v>
      </c>
      <c r="T17" s="121">
        <v>0</v>
      </c>
      <c r="U17" s="121">
        <v>131972</v>
      </c>
      <c r="V17" s="121">
        <f>+SUM(D17,M17)</f>
        <v>564177</v>
      </c>
      <c r="W17" s="121">
        <f>+SUM(E17,N17)</f>
        <v>68349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66875</v>
      </c>
      <c r="AB17" s="122" t="str">
        <f>IF(+SUM(J17,S17)=0,"-",+SUM(J17,S17))</f>
        <v>-</v>
      </c>
      <c r="AC17" s="121">
        <f>+SUM(K17,T17)</f>
        <v>1474</v>
      </c>
      <c r="AD17" s="121">
        <f>+SUM(L17,U17)</f>
        <v>495828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110460</v>
      </c>
      <c r="AM17" s="121">
        <f>SUM(AN17,AS17,AW17,AX17,BD17)</f>
        <v>157946</v>
      </c>
      <c r="AN17" s="121">
        <f>SUM(AO17:AR17)</f>
        <v>82735</v>
      </c>
      <c r="AO17" s="121">
        <v>39712</v>
      </c>
      <c r="AP17" s="121">
        <v>43023</v>
      </c>
      <c r="AQ17" s="121">
        <v>0</v>
      </c>
      <c r="AR17" s="121">
        <v>0</v>
      </c>
      <c r="AS17" s="121">
        <f>SUM(AT17:AV17)</f>
        <v>5413</v>
      </c>
      <c r="AT17" s="121">
        <v>5413</v>
      </c>
      <c r="AU17" s="121">
        <v>0</v>
      </c>
      <c r="AV17" s="121">
        <v>0</v>
      </c>
      <c r="AW17" s="121">
        <v>7395</v>
      </c>
      <c r="AX17" s="121">
        <f>SUM(AY17:BB17)</f>
        <v>62403</v>
      </c>
      <c r="AY17" s="121">
        <v>52417</v>
      </c>
      <c r="AZ17" s="121">
        <v>8249</v>
      </c>
      <c r="BA17" s="121">
        <v>0</v>
      </c>
      <c r="BB17" s="121">
        <v>1737</v>
      </c>
      <c r="BC17" s="121">
        <v>125574</v>
      </c>
      <c r="BD17" s="121">
        <v>0</v>
      </c>
      <c r="BE17" s="121">
        <v>38225</v>
      </c>
      <c r="BF17" s="121">
        <f>SUM(AE17,+AM17,+BE17)</f>
        <v>196171</v>
      </c>
      <c r="BG17" s="121">
        <f>SUM(BH17,+BM17)</f>
        <v>28295</v>
      </c>
      <c r="BH17" s="121">
        <f>SUM(BI17:BL17)</f>
        <v>28295</v>
      </c>
      <c r="BI17" s="121">
        <v>0</v>
      </c>
      <c r="BJ17" s="121">
        <v>28295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83724</v>
      </c>
      <c r="BP17" s="121">
        <f>SUM(BQ17:BT17)</f>
        <v>8731</v>
      </c>
      <c r="BQ17" s="121">
        <v>8731</v>
      </c>
      <c r="BR17" s="121">
        <v>0</v>
      </c>
      <c r="BS17" s="121">
        <v>0</v>
      </c>
      <c r="BT17" s="121">
        <v>0</v>
      </c>
      <c r="BU17" s="121">
        <f>SUM(BV17:BX17)</f>
        <v>28259</v>
      </c>
      <c r="BV17" s="121">
        <v>0</v>
      </c>
      <c r="BW17" s="121">
        <v>28259</v>
      </c>
      <c r="BX17" s="121">
        <v>0</v>
      </c>
      <c r="BY17" s="121">
        <v>0</v>
      </c>
      <c r="BZ17" s="121">
        <f>SUM(CA17:CD17)</f>
        <v>46734</v>
      </c>
      <c r="CA17" s="121">
        <v>0</v>
      </c>
      <c r="CB17" s="121">
        <v>46734</v>
      </c>
      <c r="CC17" s="121">
        <v>0</v>
      </c>
      <c r="CD17" s="121">
        <v>0</v>
      </c>
      <c r="CE17" s="121">
        <v>0</v>
      </c>
      <c r="CF17" s="121">
        <v>0</v>
      </c>
      <c r="CG17" s="121">
        <v>19953</v>
      </c>
      <c r="CH17" s="121">
        <f>SUM(BG17,+BO17,+CG17)</f>
        <v>131972</v>
      </c>
      <c r="CI17" s="121">
        <f>SUM(AE17,+BG17)</f>
        <v>28295</v>
      </c>
      <c r="CJ17" s="121">
        <f>SUM(AF17,+BH17)</f>
        <v>28295</v>
      </c>
      <c r="CK17" s="121">
        <f>SUM(AG17,+BI17)</f>
        <v>0</v>
      </c>
      <c r="CL17" s="121">
        <f>SUM(AH17,+BJ17)</f>
        <v>28295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110460</v>
      </c>
      <c r="CQ17" s="121">
        <f>SUM(AM17,+BO17)</f>
        <v>241670</v>
      </c>
      <c r="CR17" s="121">
        <f>SUM(AN17,+BP17)</f>
        <v>91466</v>
      </c>
      <c r="CS17" s="121">
        <f>SUM(AO17,+BQ17)</f>
        <v>48443</v>
      </c>
      <c r="CT17" s="121">
        <f>SUM(AP17,+BR17)</f>
        <v>43023</v>
      </c>
      <c r="CU17" s="121">
        <f>SUM(AQ17,+BS17)</f>
        <v>0</v>
      </c>
      <c r="CV17" s="121">
        <f>SUM(AR17,+BT17)</f>
        <v>0</v>
      </c>
      <c r="CW17" s="121">
        <f>SUM(AS17,+BU17)</f>
        <v>33672</v>
      </c>
      <c r="CX17" s="121">
        <f>SUM(AT17,+BV17)</f>
        <v>5413</v>
      </c>
      <c r="CY17" s="121">
        <f>SUM(AU17,+BW17)</f>
        <v>28259</v>
      </c>
      <c r="CZ17" s="121">
        <f>SUM(AV17,+BX17)</f>
        <v>0</v>
      </c>
      <c r="DA17" s="121">
        <f>SUM(AW17,+BY17)</f>
        <v>7395</v>
      </c>
      <c r="DB17" s="121">
        <f>SUM(AX17,+BZ17)</f>
        <v>109137</v>
      </c>
      <c r="DC17" s="121">
        <f>SUM(AY17,+CA17)</f>
        <v>52417</v>
      </c>
      <c r="DD17" s="121">
        <f>SUM(AZ17,+CB17)</f>
        <v>54983</v>
      </c>
      <c r="DE17" s="121">
        <f>SUM(BA17,+CC17)</f>
        <v>0</v>
      </c>
      <c r="DF17" s="121">
        <f>SUM(BB17,+CD17)</f>
        <v>1737</v>
      </c>
      <c r="DG17" s="121">
        <f>SUM(BC17,+CE17)</f>
        <v>125574</v>
      </c>
      <c r="DH17" s="121">
        <f>SUM(BD17,+CF17)</f>
        <v>0</v>
      </c>
      <c r="DI17" s="121">
        <f>SUM(BE17,+CG17)</f>
        <v>58178</v>
      </c>
      <c r="DJ17" s="121">
        <f>SUM(BF17,+CH17)</f>
        <v>328143</v>
      </c>
    </row>
    <row r="18" spans="1:114" s="136" customFormat="1" ht="13.5" customHeight="1" x14ac:dyDescent="0.15">
      <c r="A18" s="119" t="s">
        <v>45</v>
      </c>
      <c r="B18" s="120" t="s">
        <v>378</v>
      </c>
      <c r="C18" s="119" t="s">
        <v>379</v>
      </c>
      <c r="D18" s="121">
        <f>SUM(E18,+L18)</f>
        <v>532120</v>
      </c>
      <c r="E18" s="121">
        <f>SUM(F18:I18,K18)</f>
        <v>136644</v>
      </c>
      <c r="F18" s="121">
        <v>0</v>
      </c>
      <c r="G18" s="121">
        <v>0</v>
      </c>
      <c r="H18" s="121">
        <v>0</v>
      </c>
      <c r="I18" s="121">
        <v>80871</v>
      </c>
      <c r="J18" s="122" t="s">
        <v>598</v>
      </c>
      <c r="K18" s="121">
        <v>55773</v>
      </c>
      <c r="L18" s="121">
        <v>395476</v>
      </c>
      <c r="M18" s="121">
        <f>SUM(N18,+U18)</f>
        <v>66886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598</v>
      </c>
      <c r="T18" s="121">
        <v>0</v>
      </c>
      <c r="U18" s="121">
        <v>66886</v>
      </c>
      <c r="V18" s="121">
        <f>+SUM(D18,M18)</f>
        <v>599006</v>
      </c>
      <c r="W18" s="121">
        <f>+SUM(E18,N18)</f>
        <v>136644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80871</v>
      </c>
      <c r="AB18" s="122" t="str">
        <f>IF(+SUM(J18,S18)=0,"-",+SUM(J18,S18))</f>
        <v>-</v>
      </c>
      <c r="AC18" s="121">
        <f>+SUM(K18,T18)</f>
        <v>55773</v>
      </c>
      <c r="AD18" s="121">
        <f>+SUM(L18,U18)</f>
        <v>462362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473121</v>
      </c>
      <c r="AN18" s="121">
        <f>SUM(AO18:AR18)</f>
        <v>111044</v>
      </c>
      <c r="AO18" s="121">
        <v>44525</v>
      </c>
      <c r="AP18" s="121">
        <v>0</v>
      </c>
      <c r="AQ18" s="121">
        <v>66519</v>
      </c>
      <c r="AR18" s="121">
        <v>0</v>
      </c>
      <c r="AS18" s="121">
        <f>SUM(AT18:AV18)</f>
        <v>142198</v>
      </c>
      <c r="AT18" s="121">
        <v>1334</v>
      </c>
      <c r="AU18" s="121">
        <v>140864</v>
      </c>
      <c r="AV18" s="121">
        <v>0</v>
      </c>
      <c r="AW18" s="121">
        <v>0</v>
      </c>
      <c r="AX18" s="121">
        <f>SUM(AY18:BB18)</f>
        <v>219879</v>
      </c>
      <c r="AY18" s="121">
        <v>151918</v>
      </c>
      <c r="AZ18" s="121">
        <v>62088</v>
      </c>
      <c r="BA18" s="121">
        <v>0</v>
      </c>
      <c r="BB18" s="121">
        <v>5873</v>
      </c>
      <c r="BC18" s="121">
        <v>41546</v>
      </c>
      <c r="BD18" s="121">
        <v>0</v>
      </c>
      <c r="BE18" s="121">
        <v>17453</v>
      </c>
      <c r="BF18" s="121">
        <f>SUM(AE18,+AM18,+BE18)</f>
        <v>490574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66886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473121</v>
      </c>
      <c r="CR18" s="121">
        <f>SUM(AN18,+BP18)</f>
        <v>111044</v>
      </c>
      <c r="CS18" s="121">
        <f>SUM(AO18,+BQ18)</f>
        <v>44525</v>
      </c>
      <c r="CT18" s="121">
        <f>SUM(AP18,+BR18)</f>
        <v>0</v>
      </c>
      <c r="CU18" s="121">
        <f>SUM(AQ18,+BS18)</f>
        <v>66519</v>
      </c>
      <c r="CV18" s="121">
        <f>SUM(AR18,+BT18)</f>
        <v>0</v>
      </c>
      <c r="CW18" s="121">
        <f>SUM(AS18,+BU18)</f>
        <v>142198</v>
      </c>
      <c r="CX18" s="121">
        <f>SUM(AT18,+BV18)</f>
        <v>1334</v>
      </c>
      <c r="CY18" s="121">
        <f>SUM(AU18,+BW18)</f>
        <v>140864</v>
      </c>
      <c r="CZ18" s="121">
        <f>SUM(AV18,+BX18)</f>
        <v>0</v>
      </c>
      <c r="DA18" s="121">
        <f>SUM(AW18,+BY18)</f>
        <v>0</v>
      </c>
      <c r="DB18" s="121">
        <f>SUM(AX18,+BZ18)</f>
        <v>219879</v>
      </c>
      <c r="DC18" s="121">
        <f>SUM(AY18,+CA18)</f>
        <v>151918</v>
      </c>
      <c r="DD18" s="121">
        <f>SUM(AZ18,+CB18)</f>
        <v>62088</v>
      </c>
      <c r="DE18" s="121">
        <f>SUM(BA18,+CC18)</f>
        <v>0</v>
      </c>
      <c r="DF18" s="121">
        <f>SUM(BB18,+CD18)</f>
        <v>5873</v>
      </c>
      <c r="DG18" s="121">
        <f>SUM(BC18,+CE18)</f>
        <v>108432</v>
      </c>
      <c r="DH18" s="121">
        <f>SUM(BD18,+CF18)</f>
        <v>0</v>
      </c>
      <c r="DI18" s="121">
        <f>SUM(BE18,+CG18)</f>
        <v>17453</v>
      </c>
      <c r="DJ18" s="121">
        <f>SUM(BF18,+CH18)</f>
        <v>490574</v>
      </c>
    </row>
    <row r="19" spans="1:114" s="136" customFormat="1" ht="13.5" customHeight="1" x14ac:dyDescent="0.15">
      <c r="A19" s="119" t="s">
        <v>45</v>
      </c>
      <c r="B19" s="120" t="s">
        <v>381</v>
      </c>
      <c r="C19" s="119" t="s">
        <v>382</v>
      </c>
      <c r="D19" s="121">
        <f>SUM(E19,+L19)</f>
        <v>989185</v>
      </c>
      <c r="E19" s="121">
        <f>SUM(F19:I19,K19)</f>
        <v>194080</v>
      </c>
      <c r="F19" s="121">
        <v>28000</v>
      </c>
      <c r="G19" s="121">
        <v>0</v>
      </c>
      <c r="H19" s="121">
        <v>0</v>
      </c>
      <c r="I19" s="121">
        <v>158249</v>
      </c>
      <c r="J19" s="122" t="s">
        <v>598</v>
      </c>
      <c r="K19" s="121">
        <v>7831</v>
      </c>
      <c r="L19" s="121">
        <v>795105</v>
      </c>
      <c r="M19" s="121">
        <f>SUM(N19,+U19)</f>
        <v>1205946</v>
      </c>
      <c r="N19" s="121">
        <f>SUM(O19:R19,T19)</f>
        <v>684270</v>
      </c>
      <c r="O19" s="121">
        <v>0</v>
      </c>
      <c r="P19" s="121">
        <v>0</v>
      </c>
      <c r="Q19" s="121">
        <v>0</v>
      </c>
      <c r="R19" s="121">
        <v>392846</v>
      </c>
      <c r="S19" s="122" t="s">
        <v>598</v>
      </c>
      <c r="T19" s="121">
        <v>291424</v>
      </c>
      <c r="U19" s="121">
        <v>521676</v>
      </c>
      <c r="V19" s="121">
        <f>+SUM(D19,M19)</f>
        <v>2195131</v>
      </c>
      <c r="W19" s="121">
        <f>+SUM(E19,N19)</f>
        <v>878350</v>
      </c>
      <c r="X19" s="121">
        <f>+SUM(F19,O19)</f>
        <v>28000</v>
      </c>
      <c r="Y19" s="121">
        <f>+SUM(G19,P19)</f>
        <v>0</v>
      </c>
      <c r="Z19" s="121">
        <f>+SUM(H19,Q19)</f>
        <v>0</v>
      </c>
      <c r="AA19" s="121">
        <f>+SUM(I19,R19)</f>
        <v>551095</v>
      </c>
      <c r="AB19" s="122" t="str">
        <f>IF(+SUM(J19,S19)=0,"-",+SUM(J19,S19))</f>
        <v>-</v>
      </c>
      <c r="AC19" s="121">
        <f>+SUM(K19,T19)</f>
        <v>299255</v>
      </c>
      <c r="AD19" s="121">
        <f>+SUM(L19,U19)</f>
        <v>1316781</v>
      </c>
      <c r="AE19" s="121">
        <f>SUM(AF19,+AK19)</f>
        <v>1643</v>
      </c>
      <c r="AF19" s="121">
        <f>SUM(AG19:AJ19)</f>
        <v>1643</v>
      </c>
      <c r="AG19" s="121">
        <v>1643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438235</v>
      </c>
      <c r="AN19" s="121">
        <f>SUM(AO19:AR19)</f>
        <v>237693</v>
      </c>
      <c r="AO19" s="121">
        <v>36568</v>
      </c>
      <c r="AP19" s="121">
        <v>201125</v>
      </c>
      <c r="AQ19" s="121">
        <v>0</v>
      </c>
      <c r="AR19" s="121">
        <v>0</v>
      </c>
      <c r="AS19" s="121">
        <f>SUM(AT19:AV19)</f>
        <v>78751</v>
      </c>
      <c r="AT19" s="121">
        <v>78751</v>
      </c>
      <c r="AU19" s="121">
        <v>0</v>
      </c>
      <c r="AV19" s="121">
        <v>0</v>
      </c>
      <c r="AW19" s="121">
        <v>29095</v>
      </c>
      <c r="AX19" s="121">
        <f>SUM(AY19:BB19)</f>
        <v>92696</v>
      </c>
      <c r="AY19" s="121">
        <v>33635</v>
      </c>
      <c r="AZ19" s="121">
        <v>40993</v>
      </c>
      <c r="BA19" s="121">
        <v>18068</v>
      </c>
      <c r="BB19" s="121">
        <v>0</v>
      </c>
      <c r="BC19" s="121">
        <v>471105</v>
      </c>
      <c r="BD19" s="121">
        <v>0</v>
      </c>
      <c r="BE19" s="121">
        <v>78202</v>
      </c>
      <c r="BF19" s="121">
        <f>SUM(AE19,+AM19,+BE19)</f>
        <v>518080</v>
      </c>
      <c r="BG19" s="121">
        <f>SUM(BH19,+BM19)</f>
        <v>470641</v>
      </c>
      <c r="BH19" s="121">
        <f>SUM(BI19:BL19)</f>
        <v>470641</v>
      </c>
      <c r="BI19" s="121">
        <v>0</v>
      </c>
      <c r="BJ19" s="121">
        <v>470641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735305</v>
      </c>
      <c r="BP19" s="121">
        <f>SUM(BQ19:BT19)</f>
        <v>60947</v>
      </c>
      <c r="BQ19" s="121">
        <v>30474</v>
      </c>
      <c r="BR19" s="121">
        <v>30473</v>
      </c>
      <c r="BS19" s="121">
        <v>0</v>
      </c>
      <c r="BT19" s="121">
        <v>0</v>
      </c>
      <c r="BU19" s="121">
        <f>SUM(BV19:BX19)</f>
        <v>229118</v>
      </c>
      <c r="BV19" s="121">
        <v>9066</v>
      </c>
      <c r="BW19" s="121">
        <v>220052</v>
      </c>
      <c r="BX19" s="121">
        <v>0</v>
      </c>
      <c r="BY19" s="121">
        <v>0</v>
      </c>
      <c r="BZ19" s="121">
        <f>SUM(CA19:CD19)</f>
        <v>445240</v>
      </c>
      <c r="CA19" s="121">
        <v>310519</v>
      </c>
      <c r="CB19" s="121">
        <v>134721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1205946</v>
      </c>
      <c r="CI19" s="121">
        <f>SUM(AE19,+BG19)</f>
        <v>472284</v>
      </c>
      <c r="CJ19" s="121">
        <f>SUM(AF19,+BH19)</f>
        <v>472284</v>
      </c>
      <c r="CK19" s="121">
        <f>SUM(AG19,+BI19)</f>
        <v>1643</v>
      </c>
      <c r="CL19" s="121">
        <f>SUM(AH19,+BJ19)</f>
        <v>470641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1173540</v>
      </c>
      <c r="CR19" s="121">
        <f>SUM(AN19,+BP19)</f>
        <v>298640</v>
      </c>
      <c r="CS19" s="121">
        <f>SUM(AO19,+BQ19)</f>
        <v>67042</v>
      </c>
      <c r="CT19" s="121">
        <f>SUM(AP19,+BR19)</f>
        <v>231598</v>
      </c>
      <c r="CU19" s="121">
        <f>SUM(AQ19,+BS19)</f>
        <v>0</v>
      </c>
      <c r="CV19" s="121">
        <f>SUM(AR19,+BT19)</f>
        <v>0</v>
      </c>
      <c r="CW19" s="121">
        <f>SUM(AS19,+BU19)</f>
        <v>307869</v>
      </c>
      <c r="CX19" s="121">
        <f>SUM(AT19,+BV19)</f>
        <v>87817</v>
      </c>
      <c r="CY19" s="121">
        <f>SUM(AU19,+BW19)</f>
        <v>220052</v>
      </c>
      <c r="CZ19" s="121">
        <f>SUM(AV19,+BX19)</f>
        <v>0</v>
      </c>
      <c r="DA19" s="121">
        <f>SUM(AW19,+BY19)</f>
        <v>29095</v>
      </c>
      <c r="DB19" s="121">
        <f>SUM(AX19,+BZ19)</f>
        <v>537936</v>
      </c>
      <c r="DC19" s="121">
        <f>SUM(AY19,+CA19)</f>
        <v>344154</v>
      </c>
      <c r="DD19" s="121">
        <f>SUM(AZ19,+CB19)</f>
        <v>175714</v>
      </c>
      <c r="DE19" s="121">
        <f>SUM(BA19,+CC19)</f>
        <v>18068</v>
      </c>
      <c r="DF19" s="121">
        <f>SUM(BB19,+CD19)</f>
        <v>0</v>
      </c>
      <c r="DG19" s="121">
        <f>SUM(BC19,+CE19)</f>
        <v>471105</v>
      </c>
      <c r="DH19" s="121">
        <f>SUM(BD19,+CF19)</f>
        <v>0</v>
      </c>
      <c r="DI19" s="121">
        <f>SUM(BE19,+CG19)</f>
        <v>78202</v>
      </c>
      <c r="DJ19" s="121">
        <f>SUM(BF19,+CH19)</f>
        <v>1724026</v>
      </c>
    </row>
    <row r="20" spans="1:114" s="136" customFormat="1" ht="13.5" customHeight="1" x14ac:dyDescent="0.15">
      <c r="A20" s="119" t="s">
        <v>45</v>
      </c>
      <c r="B20" s="120" t="s">
        <v>386</v>
      </c>
      <c r="C20" s="119" t="s">
        <v>387</v>
      </c>
      <c r="D20" s="121">
        <f>SUM(E20,+L20)</f>
        <v>236288</v>
      </c>
      <c r="E20" s="121">
        <f>SUM(F20:I20,K20)</f>
        <v>7201</v>
      </c>
      <c r="F20" s="121">
        <v>0</v>
      </c>
      <c r="G20" s="121">
        <v>0</v>
      </c>
      <c r="H20" s="121">
        <v>0</v>
      </c>
      <c r="I20" s="121">
        <v>0</v>
      </c>
      <c r="J20" s="122" t="s">
        <v>598</v>
      </c>
      <c r="K20" s="121">
        <v>7201</v>
      </c>
      <c r="L20" s="121">
        <v>229087</v>
      </c>
      <c r="M20" s="121">
        <f>SUM(N20,+U20)</f>
        <v>157008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598</v>
      </c>
      <c r="T20" s="121">
        <v>0</v>
      </c>
      <c r="U20" s="121">
        <v>157008</v>
      </c>
      <c r="V20" s="121">
        <f>+SUM(D20,M20)</f>
        <v>393296</v>
      </c>
      <c r="W20" s="121">
        <f>+SUM(E20,N20)</f>
        <v>7201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7201</v>
      </c>
      <c r="AD20" s="121">
        <f>+SUM(L20,U20)</f>
        <v>386095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16091</v>
      </c>
      <c r="AM20" s="121">
        <f>SUM(AN20,AS20,AW20,AX20,BD20)</f>
        <v>96745</v>
      </c>
      <c r="AN20" s="121">
        <f>SUM(AO20:AR20)</f>
        <v>24977</v>
      </c>
      <c r="AO20" s="121">
        <v>24977</v>
      </c>
      <c r="AP20" s="121">
        <v>0</v>
      </c>
      <c r="AQ20" s="121">
        <v>0</v>
      </c>
      <c r="AR20" s="121">
        <v>0</v>
      </c>
      <c r="AS20" s="121">
        <f>SUM(AT20:AV20)</f>
        <v>68</v>
      </c>
      <c r="AT20" s="121">
        <v>68</v>
      </c>
      <c r="AU20" s="121">
        <v>0</v>
      </c>
      <c r="AV20" s="121">
        <v>0</v>
      </c>
      <c r="AW20" s="121">
        <v>0</v>
      </c>
      <c r="AX20" s="121">
        <f>SUM(AY20:BB20)</f>
        <v>71700</v>
      </c>
      <c r="AY20" s="121">
        <v>71700</v>
      </c>
      <c r="AZ20" s="121">
        <v>0</v>
      </c>
      <c r="BA20" s="121">
        <v>0</v>
      </c>
      <c r="BB20" s="121">
        <v>0</v>
      </c>
      <c r="BC20" s="121">
        <v>123452</v>
      </c>
      <c r="BD20" s="121">
        <v>0</v>
      </c>
      <c r="BE20" s="121">
        <v>0</v>
      </c>
      <c r="BF20" s="121">
        <f>SUM(AE20,+AM20,+BE20)</f>
        <v>96745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15742</v>
      </c>
      <c r="BP20" s="121">
        <f>SUM(BQ20:BT20)</f>
        <v>15520</v>
      </c>
      <c r="BQ20" s="121">
        <v>0</v>
      </c>
      <c r="BR20" s="121">
        <v>15520</v>
      </c>
      <c r="BS20" s="121">
        <v>0</v>
      </c>
      <c r="BT20" s="121">
        <v>0</v>
      </c>
      <c r="BU20" s="121">
        <f>SUM(BV20:BX20)</f>
        <v>222</v>
      </c>
      <c r="BV20" s="121">
        <v>222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141266</v>
      </c>
      <c r="CF20" s="121">
        <v>0</v>
      </c>
      <c r="CG20" s="121">
        <v>0</v>
      </c>
      <c r="CH20" s="121">
        <f>SUM(BG20,+BO20,+CG20)</f>
        <v>15742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16091</v>
      </c>
      <c r="CQ20" s="121">
        <f>SUM(AM20,+BO20)</f>
        <v>112487</v>
      </c>
      <c r="CR20" s="121">
        <f>SUM(AN20,+BP20)</f>
        <v>40497</v>
      </c>
      <c r="CS20" s="121">
        <f>SUM(AO20,+BQ20)</f>
        <v>24977</v>
      </c>
      <c r="CT20" s="121">
        <f>SUM(AP20,+BR20)</f>
        <v>15520</v>
      </c>
      <c r="CU20" s="121">
        <f>SUM(AQ20,+BS20)</f>
        <v>0</v>
      </c>
      <c r="CV20" s="121">
        <f>SUM(AR20,+BT20)</f>
        <v>0</v>
      </c>
      <c r="CW20" s="121">
        <f>SUM(AS20,+BU20)</f>
        <v>290</v>
      </c>
      <c r="CX20" s="121">
        <f>SUM(AT20,+BV20)</f>
        <v>290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71700</v>
      </c>
      <c r="DC20" s="121">
        <f>SUM(AY20,+CA20)</f>
        <v>71700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264718</v>
      </c>
      <c r="DH20" s="121">
        <f>SUM(BD20,+CF20)</f>
        <v>0</v>
      </c>
      <c r="DI20" s="121">
        <f>SUM(BE20,+CG20)</f>
        <v>0</v>
      </c>
      <c r="DJ20" s="121">
        <f>SUM(BF20,+CH20)</f>
        <v>112487</v>
      </c>
    </row>
    <row r="21" spans="1:114" s="136" customFormat="1" ht="13.5" customHeight="1" x14ac:dyDescent="0.15">
      <c r="A21" s="119" t="s">
        <v>45</v>
      </c>
      <c r="B21" s="120" t="s">
        <v>393</v>
      </c>
      <c r="C21" s="119" t="s">
        <v>394</v>
      </c>
      <c r="D21" s="121">
        <f>SUM(E21,+L21)</f>
        <v>407449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598</v>
      </c>
      <c r="K21" s="121">
        <v>0</v>
      </c>
      <c r="L21" s="121">
        <v>407449</v>
      </c>
      <c r="M21" s="121">
        <f>SUM(N21,+U21)</f>
        <v>77736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598</v>
      </c>
      <c r="T21" s="121">
        <v>0</v>
      </c>
      <c r="U21" s="121">
        <v>77736</v>
      </c>
      <c r="V21" s="121">
        <f>+SUM(D21,M21)</f>
        <v>485185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485185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407449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77736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485185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45</v>
      </c>
      <c r="B22" s="120" t="s">
        <v>398</v>
      </c>
      <c r="C22" s="119" t="s">
        <v>399</v>
      </c>
      <c r="D22" s="121">
        <f>SUM(E22,+L22)</f>
        <v>734404</v>
      </c>
      <c r="E22" s="121">
        <f>SUM(F22:I22,K22)</f>
        <v>181696</v>
      </c>
      <c r="F22" s="121">
        <v>0</v>
      </c>
      <c r="G22" s="121">
        <v>0</v>
      </c>
      <c r="H22" s="121">
        <v>0</v>
      </c>
      <c r="I22" s="121">
        <v>148911</v>
      </c>
      <c r="J22" s="122" t="s">
        <v>598</v>
      </c>
      <c r="K22" s="121">
        <v>32785</v>
      </c>
      <c r="L22" s="121">
        <v>552708</v>
      </c>
      <c r="M22" s="121">
        <f>SUM(N22,+U22)</f>
        <v>56561</v>
      </c>
      <c r="N22" s="121">
        <f>SUM(O22:R22,T22)</f>
        <v>1470</v>
      </c>
      <c r="O22" s="121">
        <v>0</v>
      </c>
      <c r="P22" s="121">
        <v>0</v>
      </c>
      <c r="Q22" s="121">
        <v>0</v>
      </c>
      <c r="R22" s="121">
        <v>0</v>
      </c>
      <c r="S22" s="122" t="s">
        <v>598</v>
      </c>
      <c r="T22" s="121">
        <v>1470</v>
      </c>
      <c r="U22" s="121">
        <v>55091</v>
      </c>
      <c r="V22" s="121">
        <f>+SUM(D22,M22)</f>
        <v>790965</v>
      </c>
      <c r="W22" s="121">
        <f>+SUM(E22,N22)</f>
        <v>183166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148911</v>
      </c>
      <c r="AB22" s="122" t="str">
        <f>IF(+SUM(J22,S22)=0,"-",+SUM(J22,S22))</f>
        <v>-</v>
      </c>
      <c r="AC22" s="121">
        <f>+SUM(K22,T22)</f>
        <v>34255</v>
      </c>
      <c r="AD22" s="121">
        <f>+SUM(L22,U22)</f>
        <v>607799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397663</v>
      </c>
      <c r="AN22" s="121">
        <f>SUM(AO22:AR22)</f>
        <v>10546</v>
      </c>
      <c r="AO22" s="121">
        <v>10546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387117</v>
      </c>
      <c r="AY22" s="121">
        <v>386002</v>
      </c>
      <c r="AZ22" s="121">
        <v>960</v>
      </c>
      <c r="BA22" s="121">
        <v>0</v>
      </c>
      <c r="BB22" s="121">
        <v>155</v>
      </c>
      <c r="BC22" s="121">
        <v>276244</v>
      </c>
      <c r="BD22" s="121">
        <v>0</v>
      </c>
      <c r="BE22" s="121">
        <v>60497</v>
      </c>
      <c r="BF22" s="121">
        <f>SUM(AE22,+AM22,+BE22)</f>
        <v>458160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28362</v>
      </c>
      <c r="BP22" s="121">
        <f>SUM(BQ22:BT22)</f>
        <v>5930</v>
      </c>
      <c r="BQ22" s="121">
        <v>5930</v>
      </c>
      <c r="BR22" s="121">
        <v>0</v>
      </c>
      <c r="BS22" s="121">
        <v>0</v>
      </c>
      <c r="BT22" s="121">
        <v>0</v>
      </c>
      <c r="BU22" s="121">
        <f>SUM(BV22:BX22)</f>
        <v>1831</v>
      </c>
      <c r="BV22" s="121">
        <v>1831</v>
      </c>
      <c r="BW22" s="121">
        <v>0</v>
      </c>
      <c r="BX22" s="121">
        <v>0</v>
      </c>
      <c r="BY22" s="121">
        <v>0</v>
      </c>
      <c r="BZ22" s="121">
        <f>SUM(CA22:CD22)</f>
        <v>20601</v>
      </c>
      <c r="CA22" s="121">
        <v>18319</v>
      </c>
      <c r="CB22" s="121">
        <v>0</v>
      </c>
      <c r="CC22" s="121">
        <v>0</v>
      </c>
      <c r="CD22" s="121">
        <v>2282</v>
      </c>
      <c r="CE22" s="121">
        <v>28199</v>
      </c>
      <c r="CF22" s="121">
        <v>0</v>
      </c>
      <c r="CG22" s="121">
        <v>0</v>
      </c>
      <c r="CH22" s="121">
        <f>SUM(BG22,+BO22,+CG22)</f>
        <v>28362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426025</v>
      </c>
      <c r="CR22" s="121">
        <f>SUM(AN22,+BP22)</f>
        <v>16476</v>
      </c>
      <c r="CS22" s="121">
        <f>SUM(AO22,+BQ22)</f>
        <v>16476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1831</v>
      </c>
      <c r="CX22" s="121">
        <f>SUM(AT22,+BV22)</f>
        <v>1831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407718</v>
      </c>
      <c r="DC22" s="121">
        <f>SUM(AY22,+CA22)</f>
        <v>404321</v>
      </c>
      <c r="DD22" s="121">
        <f>SUM(AZ22,+CB22)</f>
        <v>960</v>
      </c>
      <c r="DE22" s="121">
        <f>SUM(BA22,+CC22)</f>
        <v>0</v>
      </c>
      <c r="DF22" s="121">
        <f>SUM(BB22,+CD22)</f>
        <v>2437</v>
      </c>
      <c r="DG22" s="121">
        <f>SUM(BC22,+CE22)</f>
        <v>304443</v>
      </c>
      <c r="DH22" s="121">
        <f>SUM(BD22,+CF22)</f>
        <v>0</v>
      </c>
      <c r="DI22" s="121">
        <f>SUM(BE22,+CG22)</f>
        <v>60497</v>
      </c>
      <c r="DJ22" s="121">
        <f>SUM(BF22,+CH22)</f>
        <v>486522</v>
      </c>
    </row>
    <row r="23" spans="1:114" s="136" customFormat="1" ht="13.5" customHeight="1" x14ac:dyDescent="0.15">
      <c r="A23" s="119" t="s">
        <v>45</v>
      </c>
      <c r="B23" s="120" t="s">
        <v>404</v>
      </c>
      <c r="C23" s="119" t="s">
        <v>405</v>
      </c>
      <c r="D23" s="121">
        <f>SUM(E23,+L23)</f>
        <v>1266575</v>
      </c>
      <c r="E23" s="121">
        <f>SUM(F23:I23,K23)</f>
        <v>265961</v>
      </c>
      <c r="F23" s="121">
        <v>0</v>
      </c>
      <c r="G23" s="121">
        <v>0</v>
      </c>
      <c r="H23" s="121">
        <v>0</v>
      </c>
      <c r="I23" s="121">
        <v>265961</v>
      </c>
      <c r="J23" s="122" t="s">
        <v>598</v>
      </c>
      <c r="K23" s="121">
        <v>0</v>
      </c>
      <c r="L23" s="121">
        <v>1000614</v>
      </c>
      <c r="M23" s="121">
        <f>SUM(N23,+U23)</f>
        <v>65290</v>
      </c>
      <c r="N23" s="121">
        <f>SUM(O23:R23,T23)</f>
        <v>15240</v>
      </c>
      <c r="O23" s="121">
        <v>0</v>
      </c>
      <c r="P23" s="121">
        <v>0</v>
      </c>
      <c r="Q23" s="121">
        <v>0</v>
      </c>
      <c r="R23" s="121">
        <v>15240</v>
      </c>
      <c r="S23" s="122" t="s">
        <v>598</v>
      </c>
      <c r="T23" s="121">
        <v>0</v>
      </c>
      <c r="U23" s="121">
        <v>50050</v>
      </c>
      <c r="V23" s="121">
        <f>+SUM(D23,M23)</f>
        <v>1331865</v>
      </c>
      <c r="W23" s="121">
        <f>+SUM(E23,N23)</f>
        <v>281201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281201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1050664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656894</v>
      </c>
      <c r="AN23" s="121">
        <f>SUM(AO23:AR23)</f>
        <v>30982</v>
      </c>
      <c r="AO23" s="121">
        <v>30982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625912</v>
      </c>
      <c r="AY23" s="121">
        <v>625912</v>
      </c>
      <c r="AZ23" s="121">
        <v>0</v>
      </c>
      <c r="BA23" s="121">
        <v>0</v>
      </c>
      <c r="BB23" s="121">
        <v>0</v>
      </c>
      <c r="BC23" s="121">
        <v>498978</v>
      </c>
      <c r="BD23" s="121">
        <v>0</v>
      </c>
      <c r="BE23" s="121">
        <v>110703</v>
      </c>
      <c r="BF23" s="121">
        <f>SUM(AE23,+AM23,+BE23)</f>
        <v>767597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33764</v>
      </c>
      <c r="BP23" s="121">
        <f>SUM(BQ23:BT23)</f>
        <v>7834</v>
      </c>
      <c r="BQ23" s="121">
        <v>7834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25930</v>
      </c>
      <c r="CA23" s="121">
        <v>20157</v>
      </c>
      <c r="CB23" s="121">
        <v>5773</v>
      </c>
      <c r="CC23" s="121">
        <v>0</v>
      </c>
      <c r="CD23" s="121">
        <v>0</v>
      </c>
      <c r="CE23" s="121">
        <v>31526</v>
      </c>
      <c r="CF23" s="121">
        <v>0</v>
      </c>
      <c r="CG23" s="121">
        <v>0</v>
      </c>
      <c r="CH23" s="121">
        <f>SUM(BG23,+BO23,+CG23)</f>
        <v>33764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690658</v>
      </c>
      <c r="CR23" s="121">
        <f>SUM(AN23,+BP23)</f>
        <v>38816</v>
      </c>
      <c r="CS23" s="121">
        <f>SUM(AO23,+BQ23)</f>
        <v>38816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651842</v>
      </c>
      <c r="DC23" s="121">
        <f>SUM(AY23,+CA23)</f>
        <v>646069</v>
      </c>
      <c r="DD23" s="121">
        <f>SUM(AZ23,+CB23)</f>
        <v>5773</v>
      </c>
      <c r="DE23" s="121">
        <f>SUM(BA23,+CC23)</f>
        <v>0</v>
      </c>
      <c r="DF23" s="121">
        <f>SUM(BB23,+CD23)</f>
        <v>0</v>
      </c>
      <c r="DG23" s="121">
        <f>SUM(BC23,+CE23)</f>
        <v>530504</v>
      </c>
      <c r="DH23" s="121">
        <f>SUM(BD23,+CF23)</f>
        <v>0</v>
      </c>
      <c r="DI23" s="121">
        <f>SUM(BE23,+CG23)</f>
        <v>110703</v>
      </c>
      <c r="DJ23" s="121">
        <f>SUM(BF23,+CH23)</f>
        <v>801361</v>
      </c>
    </row>
    <row r="24" spans="1:114" s="136" customFormat="1" ht="13.5" customHeight="1" x14ac:dyDescent="0.15">
      <c r="A24" s="119" t="s">
        <v>45</v>
      </c>
      <c r="B24" s="120" t="s">
        <v>408</v>
      </c>
      <c r="C24" s="119" t="s">
        <v>409</v>
      </c>
      <c r="D24" s="121">
        <f>SUM(E24,+L24)</f>
        <v>1111277</v>
      </c>
      <c r="E24" s="121">
        <f>SUM(F24:I24,K24)</f>
        <v>309723</v>
      </c>
      <c r="F24" s="121">
        <v>0</v>
      </c>
      <c r="G24" s="121">
        <v>0</v>
      </c>
      <c r="H24" s="121">
        <v>0</v>
      </c>
      <c r="I24" s="121">
        <v>309570</v>
      </c>
      <c r="J24" s="122" t="s">
        <v>598</v>
      </c>
      <c r="K24" s="121">
        <v>153</v>
      </c>
      <c r="L24" s="121">
        <v>801554</v>
      </c>
      <c r="M24" s="121">
        <f>SUM(N24,+U24)</f>
        <v>25649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598</v>
      </c>
      <c r="T24" s="121">
        <v>0</v>
      </c>
      <c r="U24" s="121">
        <v>25649</v>
      </c>
      <c r="V24" s="121">
        <f>+SUM(D24,M24)</f>
        <v>1136926</v>
      </c>
      <c r="W24" s="121">
        <f>+SUM(E24,N24)</f>
        <v>309723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309570</v>
      </c>
      <c r="AB24" s="122" t="str">
        <f>IF(+SUM(J24,S24)=0,"-",+SUM(J24,S24))</f>
        <v>-</v>
      </c>
      <c r="AC24" s="121">
        <f>+SUM(K24,T24)</f>
        <v>153</v>
      </c>
      <c r="AD24" s="121">
        <f>+SUM(L24,U24)</f>
        <v>827203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733480</v>
      </c>
      <c r="AN24" s="121">
        <f>SUM(AO24:AR24)</f>
        <v>27854</v>
      </c>
      <c r="AO24" s="121">
        <v>27854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705626</v>
      </c>
      <c r="AY24" s="121">
        <v>687112</v>
      </c>
      <c r="AZ24" s="121">
        <v>18514</v>
      </c>
      <c r="BA24" s="121">
        <v>0</v>
      </c>
      <c r="BB24" s="121">
        <v>0</v>
      </c>
      <c r="BC24" s="121">
        <v>377797</v>
      </c>
      <c r="BD24" s="121">
        <v>0</v>
      </c>
      <c r="BE24" s="121">
        <v>0</v>
      </c>
      <c r="BF24" s="121">
        <f>SUM(AE24,+AM24,+BE24)</f>
        <v>733480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9980</v>
      </c>
      <c r="BP24" s="121">
        <f>SUM(BQ24:BT24)</f>
        <v>9980</v>
      </c>
      <c r="BQ24" s="121">
        <v>9980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15669</v>
      </c>
      <c r="CF24" s="121">
        <v>0</v>
      </c>
      <c r="CG24" s="121">
        <v>0</v>
      </c>
      <c r="CH24" s="121">
        <f>SUM(BG24,+BO24,+CG24)</f>
        <v>9980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743460</v>
      </c>
      <c r="CR24" s="121">
        <f>SUM(AN24,+BP24)</f>
        <v>37834</v>
      </c>
      <c r="CS24" s="121">
        <f>SUM(AO24,+BQ24)</f>
        <v>37834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705626</v>
      </c>
      <c r="DC24" s="121">
        <f>SUM(AY24,+CA24)</f>
        <v>687112</v>
      </c>
      <c r="DD24" s="121">
        <f>SUM(AZ24,+CB24)</f>
        <v>18514</v>
      </c>
      <c r="DE24" s="121">
        <f>SUM(BA24,+CC24)</f>
        <v>0</v>
      </c>
      <c r="DF24" s="121">
        <f>SUM(BB24,+CD24)</f>
        <v>0</v>
      </c>
      <c r="DG24" s="121">
        <f>SUM(BC24,+CE24)</f>
        <v>393466</v>
      </c>
      <c r="DH24" s="121">
        <f>SUM(BD24,+CF24)</f>
        <v>0</v>
      </c>
      <c r="DI24" s="121">
        <f>SUM(BE24,+CG24)</f>
        <v>0</v>
      </c>
      <c r="DJ24" s="121">
        <f>SUM(BF24,+CH24)</f>
        <v>743460</v>
      </c>
    </row>
    <row r="25" spans="1:114" s="136" customFormat="1" ht="13.5" customHeight="1" x14ac:dyDescent="0.15">
      <c r="A25" s="119" t="s">
        <v>45</v>
      </c>
      <c r="B25" s="120" t="s">
        <v>413</v>
      </c>
      <c r="C25" s="119" t="s">
        <v>414</v>
      </c>
      <c r="D25" s="121">
        <f>SUM(E25,+L25)</f>
        <v>1174796</v>
      </c>
      <c r="E25" s="121">
        <f>SUM(F25:I25,K25)</f>
        <v>281556</v>
      </c>
      <c r="F25" s="121">
        <v>0</v>
      </c>
      <c r="G25" s="121">
        <v>0</v>
      </c>
      <c r="H25" s="121">
        <v>0</v>
      </c>
      <c r="I25" s="121">
        <v>281556</v>
      </c>
      <c r="J25" s="122" t="s">
        <v>598</v>
      </c>
      <c r="K25" s="121">
        <v>0</v>
      </c>
      <c r="L25" s="121">
        <v>893240</v>
      </c>
      <c r="M25" s="121">
        <f>SUM(N25,+U25)</f>
        <v>14691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598</v>
      </c>
      <c r="T25" s="121">
        <v>0</v>
      </c>
      <c r="U25" s="121">
        <v>14691</v>
      </c>
      <c r="V25" s="121">
        <f>+SUM(D25,M25)</f>
        <v>1189487</v>
      </c>
      <c r="W25" s="121">
        <f>+SUM(E25,N25)</f>
        <v>281556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281556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907931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674513</v>
      </c>
      <c r="AN25" s="121">
        <f>SUM(AO25:AR25)</f>
        <v>47896</v>
      </c>
      <c r="AO25" s="121">
        <v>47896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624241</v>
      </c>
      <c r="AY25" s="121">
        <v>624241</v>
      </c>
      <c r="AZ25" s="121">
        <v>0</v>
      </c>
      <c r="BA25" s="121">
        <v>0</v>
      </c>
      <c r="BB25" s="121">
        <v>0</v>
      </c>
      <c r="BC25" s="121">
        <v>431091</v>
      </c>
      <c r="BD25" s="121">
        <v>2376</v>
      </c>
      <c r="BE25" s="121">
        <v>69192</v>
      </c>
      <c r="BF25" s="121">
        <f>SUM(AE25,+AM25,+BE25)</f>
        <v>743705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14691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674513</v>
      </c>
      <c r="CR25" s="121">
        <f>SUM(AN25,+BP25)</f>
        <v>47896</v>
      </c>
      <c r="CS25" s="121">
        <f>SUM(AO25,+BQ25)</f>
        <v>47896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624241</v>
      </c>
      <c r="DC25" s="121">
        <f>SUM(AY25,+CA25)</f>
        <v>624241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445782</v>
      </c>
      <c r="DH25" s="121">
        <f>SUM(BD25,+CF25)</f>
        <v>2376</v>
      </c>
      <c r="DI25" s="121">
        <f>SUM(BE25,+CG25)</f>
        <v>69192</v>
      </c>
      <c r="DJ25" s="121">
        <f>SUM(BF25,+CH25)</f>
        <v>743705</v>
      </c>
    </row>
    <row r="26" spans="1:114" s="136" customFormat="1" ht="13.5" customHeight="1" x14ac:dyDescent="0.15">
      <c r="A26" s="119" t="s">
        <v>45</v>
      </c>
      <c r="B26" s="120" t="s">
        <v>418</v>
      </c>
      <c r="C26" s="119" t="s">
        <v>419</v>
      </c>
      <c r="D26" s="121">
        <f>SUM(E26,+L26)</f>
        <v>2346205</v>
      </c>
      <c r="E26" s="121">
        <f>SUM(F26:I26,K26)</f>
        <v>307772</v>
      </c>
      <c r="F26" s="121">
        <v>0</v>
      </c>
      <c r="G26" s="121">
        <v>0</v>
      </c>
      <c r="H26" s="121">
        <v>0</v>
      </c>
      <c r="I26" s="121">
        <v>285022</v>
      </c>
      <c r="J26" s="122" t="s">
        <v>598</v>
      </c>
      <c r="K26" s="121">
        <v>22750</v>
      </c>
      <c r="L26" s="121">
        <v>2038433</v>
      </c>
      <c r="M26" s="121">
        <f>SUM(N26,+U26)</f>
        <v>27395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598</v>
      </c>
      <c r="T26" s="121">
        <v>0</v>
      </c>
      <c r="U26" s="121">
        <v>27395</v>
      </c>
      <c r="V26" s="121">
        <f>+SUM(D26,M26)</f>
        <v>2373600</v>
      </c>
      <c r="W26" s="121">
        <f>+SUM(E26,N26)</f>
        <v>307772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285022</v>
      </c>
      <c r="AB26" s="122" t="str">
        <f>IF(+SUM(J26,S26)=0,"-",+SUM(J26,S26))</f>
        <v>-</v>
      </c>
      <c r="AC26" s="121">
        <f>+SUM(K26,T26)</f>
        <v>22750</v>
      </c>
      <c r="AD26" s="121">
        <f>+SUM(L26,U26)</f>
        <v>2065828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559614</v>
      </c>
      <c r="AN26" s="121">
        <f>SUM(AO26:AR26)</f>
        <v>62899</v>
      </c>
      <c r="AO26" s="121">
        <v>62899</v>
      </c>
      <c r="AP26" s="121">
        <v>0</v>
      </c>
      <c r="AQ26" s="121">
        <v>0</v>
      </c>
      <c r="AR26" s="121">
        <v>0</v>
      </c>
      <c r="AS26" s="121">
        <f>SUM(AT26:AV26)</f>
        <v>20935</v>
      </c>
      <c r="AT26" s="121">
        <v>18358</v>
      </c>
      <c r="AU26" s="121">
        <v>0</v>
      </c>
      <c r="AV26" s="121">
        <v>2577</v>
      </c>
      <c r="AW26" s="121">
        <v>0</v>
      </c>
      <c r="AX26" s="121">
        <f>SUM(AY26:BB26)</f>
        <v>475780</v>
      </c>
      <c r="AY26" s="121">
        <v>408018</v>
      </c>
      <c r="AZ26" s="121">
        <v>0</v>
      </c>
      <c r="BA26" s="121">
        <v>8214</v>
      </c>
      <c r="BB26" s="121">
        <v>59548</v>
      </c>
      <c r="BC26" s="121">
        <v>919838</v>
      </c>
      <c r="BD26" s="121">
        <v>0</v>
      </c>
      <c r="BE26" s="121">
        <v>866753</v>
      </c>
      <c r="BF26" s="121">
        <f>SUM(AE26,+AM26,+BE26)</f>
        <v>1426367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7383</v>
      </c>
      <c r="BP26" s="121">
        <f>SUM(BQ26:BT26)</f>
        <v>7383</v>
      </c>
      <c r="BQ26" s="121">
        <v>7383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20000</v>
      </c>
      <c r="CF26" s="121">
        <v>0</v>
      </c>
      <c r="CG26" s="121">
        <v>12</v>
      </c>
      <c r="CH26" s="121">
        <f>SUM(BG26,+BO26,+CG26)</f>
        <v>7395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566997</v>
      </c>
      <c r="CR26" s="121">
        <f>SUM(AN26,+BP26)</f>
        <v>70282</v>
      </c>
      <c r="CS26" s="121">
        <f>SUM(AO26,+BQ26)</f>
        <v>70282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20935</v>
      </c>
      <c r="CX26" s="121">
        <f>SUM(AT26,+BV26)</f>
        <v>18358</v>
      </c>
      <c r="CY26" s="121">
        <f>SUM(AU26,+BW26)</f>
        <v>0</v>
      </c>
      <c r="CZ26" s="121">
        <f>SUM(AV26,+BX26)</f>
        <v>2577</v>
      </c>
      <c r="DA26" s="121">
        <f>SUM(AW26,+BY26)</f>
        <v>0</v>
      </c>
      <c r="DB26" s="121">
        <f>SUM(AX26,+BZ26)</f>
        <v>475780</v>
      </c>
      <c r="DC26" s="121">
        <f>SUM(AY26,+CA26)</f>
        <v>408018</v>
      </c>
      <c r="DD26" s="121">
        <f>SUM(AZ26,+CB26)</f>
        <v>0</v>
      </c>
      <c r="DE26" s="121">
        <f>SUM(BA26,+CC26)</f>
        <v>8214</v>
      </c>
      <c r="DF26" s="121">
        <f>SUM(BB26,+CD26)</f>
        <v>59548</v>
      </c>
      <c r="DG26" s="121">
        <f>SUM(BC26,+CE26)</f>
        <v>939838</v>
      </c>
      <c r="DH26" s="121">
        <f>SUM(BD26,+CF26)</f>
        <v>0</v>
      </c>
      <c r="DI26" s="121">
        <f>SUM(BE26,+CG26)</f>
        <v>866765</v>
      </c>
      <c r="DJ26" s="121">
        <f>SUM(BF26,+CH26)</f>
        <v>1433762</v>
      </c>
    </row>
    <row r="27" spans="1:114" s="136" customFormat="1" ht="13.5" customHeight="1" x14ac:dyDescent="0.15">
      <c r="A27" s="119" t="s">
        <v>45</v>
      </c>
      <c r="B27" s="120" t="s">
        <v>425</v>
      </c>
      <c r="C27" s="119" t="s">
        <v>426</v>
      </c>
      <c r="D27" s="121">
        <f>SUM(E27,+L27)</f>
        <v>865719</v>
      </c>
      <c r="E27" s="121">
        <f>SUM(F27:I27,K27)</f>
        <v>207372</v>
      </c>
      <c r="F27" s="121">
        <v>0</v>
      </c>
      <c r="G27" s="121">
        <v>0</v>
      </c>
      <c r="H27" s="121">
        <v>0</v>
      </c>
      <c r="I27" s="121">
        <v>202954</v>
      </c>
      <c r="J27" s="122" t="s">
        <v>598</v>
      </c>
      <c r="K27" s="121">
        <v>4418</v>
      </c>
      <c r="L27" s="121">
        <v>658347</v>
      </c>
      <c r="M27" s="121">
        <f>SUM(N27,+U27)</f>
        <v>12875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598</v>
      </c>
      <c r="T27" s="121">
        <v>0</v>
      </c>
      <c r="U27" s="121">
        <v>12875</v>
      </c>
      <c r="V27" s="121">
        <f>+SUM(D27,M27)</f>
        <v>878594</v>
      </c>
      <c r="W27" s="121">
        <f>+SUM(E27,N27)</f>
        <v>207372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202954</v>
      </c>
      <c r="AB27" s="122" t="str">
        <f>IF(+SUM(J27,S27)=0,"-",+SUM(J27,S27))</f>
        <v>-</v>
      </c>
      <c r="AC27" s="121">
        <f>+SUM(K27,T27)</f>
        <v>4418</v>
      </c>
      <c r="AD27" s="121">
        <f>+SUM(L27,U27)</f>
        <v>671222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676687</v>
      </c>
      <c r="AN27" s="121">
        <f>SUM(AO27:AR27)</f>
        <v>31450</v>
      </c>
      <c r="AO27" s="121">
        <v>31450</v>
      </c>
      <c r="AP27" s="121">
        <v>0</v>
      </c>
      <c r="AQ27" s="121">
        <v>0</v>
      </c>
      <c r="AR27" s="121">
        <v>0</v>
      </c>
      <c r="AS27" s="121">
        <f>SUM(AT27:AV27)</f>
        <v>79809</v>
      </c>
      <c r="AT27" s="121">
        <v>50848</v>
      </c>
      <c r="AU27" s="121">
        <v>26203</v>
      </c>
      <c r="AV27" s="121">
        <v>2758</v>
      </c>
      <c r="AW27" s="121">
        <v>0</v>
      </c>
      <c r="AX27" s="121">
        <f>SUM(AY27:BB27)</f>
        <v>565428</v>
      </c>
      <c r="AY27" s="121">
        <v>473175</v>
      </c>
      <c r="AZ27" s="121">
        <v>65495</v>
      </c>
      <c r="BA27" s="121">
        <v>4891</v>
      </c>
      <c r="BB27" s="121">
        <v>21867</v>
      </c>
      <c r="BC27" s="121">
        <v>189032</v>
      </c>
      <c r="BD27" s="121">
        <v>0</v>
      </c>
      <c r="BE27" s="121">
        <v>0</v>
      </c>
      <c r="BF27" s="121">
        <f>SUM(AE27,+AM27,+BE27)</f>
        <v>676687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7659</v>
      </c>
      <c r="BP27" s="121">
        <f>SUM(BQ27:BT27)</f>
        <v>1012</v>
      </c>
      <c r="BQ27" s="121">
        <v>1012</v>
      </c>
      <c r="BR27" s="121">
        <v>0</v>
      </c>
      <c r="BS27" s="121">
        <v>0</v>
      </c>
      <c r="BT27" s="121">
        <v>0</v>
      </c>
      <c r="BU27" s="121">
        <f>SUM(BV27:BX27)</f>
        <v>312</v>
      </c>
      <c r="BV27" s="121">
        <v>312</v>
      </c>
      <c r="BW27" s="121">
        <v>0</v>
      </c>
      <c r="BX27" s="121">
        <v>0</v>
      </c>
      <c r="BY27" s="121">
        <v>0</v>
      </c>
      <c r="BZ27" s="121">
        <f>SUM(CA27:CD27)</f>
        <v>6335</v>
      </c>
      <c r="CA27" s="121">
        <v>6239</v>
      </c>
      <c r="CB27" s="121">
        <v>0</v>
      </c>
      <c r="CC27" s="121">
        <v>0</v>
      </c>
      <c r="CD27" s="121">
        <v>96</v>
      </c>
      <c r="CE27" s="121">
        <v>5216</v>
      </c>
      <c r="CF27" s="121">
        <v>0</v>
      </c>
      <c r="CG27" s="121">
        <v>0</v>
      </c>
      <c r="CH27" s="121">
        <f>SUM(BG27,+BO27,+CG27)</f>
        <v>7659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684346</v>
      </c>
      <c r="CR27" s="121">
        <f>SUM(AN27,+BP27)</f>
        <v>32462</v>
      </c>
      <c r="CS27" s="121">
        <f>SUM(AO27,+BQ27)</f>
        <v>32462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80121</v>
      </c>
      <c r="CX27" s="121">
        <f>SUM(AT27,+BV27)</f>
        <v>51160</v>
      </c>
      <c r="CY27" s="121">
        <f>SUM(AU27,+BW27)</f>
        <v>26203</v>
      </c>
      <c r="CZ27" s="121">
        <f>SUM(AV27,+BX27)</f>
        <v>2758</v>
      </c>
      <c r="DA27" s="121">
        <f>SUM(AW27,+BY27)</f>
        <v>0</v>
      </c>
      <c r="DB27" s="121">
        <f>SUM(AX27,+BZ27)</f>
        <v>571763</v>
      </c>
      <c r="DC27" s="121">
        <f>SUM(AY27,+CA27)</f>
        <v>479414</v>
      </c>
      <c r="DD27" s="121">
        <f>SUM(AZ27,+CB27)</f>
        <v>65495</v>
      </c>
      <c r="DE27" s="121">
        <f>SUM(BA27,+CC27)</f>
        <v>4891</v>
      </c>
      <c r="DF27" s="121">
        <f>SUM(BB27,+CD27)</f>
        <v>21963</v>
      </c>
      <c r="DG27" s="121">
        <f>SUM(BC27,+CE27)</f>
        <v>194248</v>
      </c>
      <c r="DH27" s="121">
        <f>SUM(BD27,+CF27)</f>
        <v>0</v>
      </c>
      <c r="DI27" s="121">
        <f>SUM(BE27,+CG27)</f>
        <v>0</v>
      </c>
      <c r="DJ27" s="121">
        <f>SUM(BF27,+CH27)</f>
        <v>684346</v>
      </c>
    </row>
    <row r="28" spans="1:114" s="136" customFormat="1" ht="13.5" customHeight="1" x14ac:dyDescent="0.15">
      <c r="A28" s="119" t="s">
        <v>45</v>
      </c>
      <c r="B28" s="120" t="s">
        <v>428</v>
      </c>
      <c r="C28" s="119" t="s">
        <v>429</v>
      </c>
      <c r="D28" s="121">
        <f>SUM(E28,+L28)</f>
        <v>894039</v>
      </c>
      <c r="E28" s="121">
        <f>SUM(F28:I28,K28)</f>
        <v>164087</v>
      </c>
      <c r="F28" s="121">
        <v>0</v>
      </c>
      <c r="G28" s="121">
        <v>0</v>
      </c>
      <c r="H28" s="121">
        <v>0</v>
      </c>
      <c r="I28" s="121">
        <v>164087</v>
      </c>
      <c r="J28" s="122" t="s">
        <v>598</v>
      </c>
      <c r="K28" s="121">
        <v>0</v>
      </c>
      <c r="L28" s="121">
        <v>729952</v>
      </c>
      <c r="M28" s="121">
        <f>SUM(N28,+U28)</f>
        <v>113537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598</v>
      </c>
      <c r="T28" s="121">
        <v>0</v>
      </c>
      <c r="U28" s="121">
        <v>113537</v>
      </c>
      <c r="V28" s="121">
        <f>+SUM(D28,M28)</f>
        <v>1007576</v>
      </c>
      <c r="W28" s="121">
        <f>+SUM(E28,N28)</f>
        <v>164087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164087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843489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338244</v>
      </c>
      <c r="AN28" s="121">
        <f>SUM(AO28:AR28)</f>
        <v>35767</v>
      </c>
      <c r="AO28" s="121">
        <v>31990</v>
      </c>
      <c r="AP28" s="121">
        <v>0</v>
      </c>
      <c r="AQ28" s="121">
        <v>410</v>
      </c>
      <c r="AR28" s="121">
        <v>3367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298226</v>
      </c>
      <c r="AY28" s="121">
        <v>279577</v>
      </c>
      <c r="AZ28" s="121">
        <v>0</v>
      </c>
      <c r="BA28" s="121">
        <v>5416</v>
      </c>
      <c r="BB28" s="121">
        <v>13233</v>
      </c>
      <c r="BC28" s="121">
        <v>540831</v>
      </c>
      <c r="BD28" s="121">
        <v>4251</v>
      </c>
      <c r="BE28" s="121">
        <v>14964</v>
      </c>
      <c r="BF28" s="121">
        <f>SUM(AE28,+AM28,+BE28)</f>
        <v>353208</v>
      </c>
      <c r="BG28" s="121">
        <f>SUM(BH28,+BM28)</f>
        <v>9430</v>
      </c>
      <c r="BH28" s="121">
        <f>SUM(BI28:BL28)</f>
        <v>9430</v>
      </c>
      <c r="BI28" s="121">
        <v>0</v>
      </c>
      <c r="BJ28" s="121">
        <v>9430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102317</v>
      </c>
      <c r="BP28" s="121">
        <f>SUM(BQ28:BT28)</f>
        <v>88573</v>
      </c>
      <c r="BQ28" s="121">
        <v>54309</v>
      </c>
      <c r="BR28" s="121">
        <v>0</v>
      </c>
      <c r="BS28" s="121">
        <v>34264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13744</v>
      </c>
      <c r="CA28" s="121">
        <v>1646</v>
      </c>
      <c r="CB28" s="121">
        <v>9202</v>
      </c>
      <c r="CC28" s="121">
        <v>0</v>
      </c>
      <c r="CD28" s="121">
        <v>2896</v>
      </c>
      <c r="CE28" s="121">
        <v>0</v>
      </c>
      <c r="CF28" s="121">
        <v>0</v>
      </c>
      <c r="CG28" s="121">
        <v>1790</v>
      </c>
      <c r="CH28" s="121">
        <f>SUM(BG28,+BO28,+CG28)</f>
        <v>113537</v>
      </c>
      <c r="CI28" s="121">
        <f>SUM(AE28,+BG28)</f>
        <v>9430</v>
      </c>
      <c r="CJ28" s="121">
        <f>SUM(AF28,+BH28)</f>
        <v>9430</v>
      </c>
      <c r="CK28" s="121">
        <f>SUM(AG28,+BI28)</f>
        <v>0</v>
      </c>
      <c r="CL28" s="121">
        <f>SUM(AH28,+BJ28)</f>
        <v>9430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440561</v>
      </c>
      <c r="CR28" s="121">
        <f>SUM(AN28,+BP28)</f>
        <v>124340</v>
      </c>
      <c r="CS28" s="121">
        <f>SUM(AO28,+BQ28)</f>
        <v>86299</v>
      </c>
      <c r="CT28" s="121">
        <f>SUM(AP28,+BR28)</f>
        <v>0</v>
      </c>
      <c r="CU28" s="121">
        <f>SUM(AQ28,+BS28)</f>
        <v>34674</v>
      </c>
      <c r="CV28" s="121">
        <f>SUM(AR28,+BT28)</f>
        <v>3367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311970</v>
      </c>
      <c r="DC28" s="121">
        <f>SUM(AY28,+CA28)</f>
        <v>281223</v>
      </c>
      <c r="DD28" s="121">
        <f>SUM(AZ28,+CB28)</f>
        <v>9202</v>
      </c>
      <c r="DE28" s="121">
        <f>SUM(BA28,+CC28)</f>
        <v>5416</v>
      </c>
      <c r="DF28" s="121">
        <f>SUM(BB28,+CD28)</f>
        <v>16129</v>
      </c>
      <c r="DG28" s="121">
        <f>SUM(BC28,+CE28)</f>
        <v>540831</v>
      </c>
      <c r="DH28" s="121">
        <f>SUM(BD28,+CF28)</f>
        <v>4251</v>
      </c>
      <c r="DI28" s="121">
        <f>SUM(BE28,+CG28)</f>
        <v>16754</v>
      </c>
      <c r="DJ28" s="121">
        <f>SUM(BF28,+CH28)</f>
        <v>466745</v>
      </c>
    </row>
    <row r="29" spans="1:114" s="136" customFormat="1" ht="13.5" customHeight="1" x14ac:dyDescent="0.15">
      <c r="A29" s="119" t="s">
        <v>45</v>
      </c>
      <c r="B29" s="120" t="s">
        <v>431</v>
      </c>
      <c r="C29" s="119" t="s">
        <v>432</v>
      </c>
      <c r="D29" s="121">
        <f>SUM(E29,+L29)</f>
        <v>986273</v>
      </c>
      <c r="E29" s="121">
        <f>SUM(F29:I29,K29)</f>
        <v>165476</v>
      </c>
      <c r="F29" s="121">
        <v>0</v>
      </c>
      <c r="G29" s="121">
        <v>0</v>
      </c>
      <c r="H29" s="121">
        <v>0</v>
      </c>
      <c r="I29" s="121">
        <v>164901</v>
      </c>
      <c r="J29" s="122" t="s">
        <v>598</v>
      </c>
      <c r="K29" s="121">
        <v>575</v>
      </c>
      <c r="L29" s="121">
        <v>820797</v>
      </c>
      <c r="M29" s="121">
        <f>SUM(N29,+U29)</f>
        <v>144264</v>
      </c>
      <c r="N29" s="121">
        <f>SUM(O29:R29,T29)</f>
        <v>14</v>
      </c>
      <c r="O29" s="121">
        <v>0</v>
      </c>
      <c r="P29" s="121">
        <v>0</v>
      </c>
      <c r="Q29" s="121">
        <v>0</v>
      </c>
      <c r="R29" s="121">
        <v>14</v>
      </c>
      <c r="S29" s="122" t="s">
        <v>598</v>
      </c>
      <c r="T29" s="121">
        <v>0</v>
      </c>
      <c r="U29" s="121">
        <v>144250</v>
      </c>
      <c r="V29" s="121">
        <f>+SUM(D29,M29)</f>
        <v>1130537</v>
      </c>
      <c r="W29" s="121">
        <f>+SUM(E29,N29)</f>
        <v>165490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164915</v>
      </c>
      <c r="AB29" s="122" t="str">
        <f>IF(+SUM(J29,S29)=0,"-",+SUM(J29,S29))</f>
        <v>-</v>
      </c>
      <c r="AC29" s="121">
        <f>+SUM(K29,T29)</f>
        <v>575</v>
      </c>
      <c r="AD29" s="121">
        <f>+SUM(L29,U29)</f>
        <v>965047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386223</v>
      </c>
      <c r="AN29" s="121">
        <f>SUM(AO29:AR29)</f>
        <v>31699</v>
      </c>
      <c r="AO29" s="121">
        <v>28118</v>
      </c>
      <c r="AP29" s="121">
        <v>0</v>
      </c>
      <c r="AQ29" s="121">
        <v>0</v>
      </c>
      <c r="AR29" s="121">
        <v>3581</v>
      </c>
      <c r="AS29" s="121">
        <f>SUM(AT29:AV29)</f>
        <v>2165</v>
      </c>
      <c r="AT29" s="121">
        <v>0</v>
      </c>
      <c r="AU29" s="121">
        <v>0</v>
      </c>
      <c r="AV29" s="121">
        <v>2165</v>
      </c>
      <c r="AW29" s="121">
        <v>0</v>
      </c>
      <c r="AX29" s="121">
        <f>SUM(AY29:BB29)</f>
        <v>352359</v>
      </c>
      <c r="AY29" s="121">
        <v>338399</v>
      </c>
      <c r="AZ29" s="121">
        <v>0</v>
      </c>
      <c r="BA29" s="121">
        <v>0</v>
      </c>
      <c r="BB29" s="121">
        <v>13960</v>
      </c>
      <c r="BC29" s="121">
        <v>571464</v>
      </c>
      <c r="BD29" s="121">
        <v>0</v>
      </c>
      <c r="BE29" s="121">
        <v>28586</v>
      </c>
      <c r="BF29" s="121">
        <f>SUM(AE29,+AM29,+BE29)</f>
        <v>414809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36166</v>
      </c>
      <c r="BP29" s="121">
        <f>SUM(BQ29:BT29)</f>
        <v>22238</v>
      </c>
      <c r="BQ29" s="121">
        <v>22238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13928</v>
      </c>
      <c r="CA29" s="121">
        <v>10256</v>
      </c>
      <c r="CB29" s="121">
        <v>0</v>
      </c>
      <c r="CC29" s="121">
        <v>0</v>
      </c>
      <c r="CD29" s="121">
        <v>3672</v>
      </c>
      <c r="CE29" s="121">
        <v>107454</v>
      </c>
      <c r="CF29" s="121">
        <v>0</v>
      </c>
      <c r="CG29" s="121">
        <v>644</v>
      </c>
      <c r="CH29" s="121">
        <f>SUM(BG29,+BO29,+CG29)</f>
        <v>36810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422389</v>
      </c>
      <c r="CR29" s="121">
        <f>SUM(AN29,+BP29)</f>
        <v>53937</v>
      </c>
      <c r="CS29" s="121">
        <f>SUM(AO29,+BQ29)</f>
        <v>50356</v>
      </c>
      <c r="CT29" s="121">
        <f>SUM(AP29,+BR29)</f>
        <v>0</v>
      </c>
      <c r="CU29" s="121">
        <f>SUM(AQ29,+BS29)</f>
        <v>0</v>
      </c>
      <c r="CV29" s="121">
        <f>SUM(AR29,+BT29)</f>
        <v>3581</v>
      </c>
      <c r="CW29" s="121">
        <f>SUM(AS29,+BU29)</f>
        <v>2165</v>
      </c>
      <c r="CX29" s="121">
        <f>SUM(AT29,+BV29)</f>
        <v>0</v>
      </c>
      <c r="CY29" s="121">
        <f>SUM(AU29,+BW29)</f>
        <v>0</v>
      </c>
      <c r="CZ29" s="121">
        <f>SUM(AV29,+BX29)</f>
        <v>2165</v>
      </c>
      <c r="DA29" s="121">
        <f>SUM(AW29,+BY29)</f>
        <v>0</v>
      </c>
      <c r="DB29" s="121">
        <f>SUM(AX29,+BZ29)</f>
        <v>366287</v>
      </c>
      <c r="DC29" s="121">
        <f>SUM(AY29,+CA29)</f>
        <v>348655</v>
      </c>
      <c r="DD29" s="121">
        <f>SUM(AZ29,+CB29)</f>
        <v>0</v>
      </c>
      <c r="DE29" s="121">
        <f>SUM(BA29,+CC29)</f>
        <v>0</v>
      </c>
      <c r="DF29" s="121">
        <f>SUM(BB29,+CD29)</f>
        <v>17632</v>
      </c>
      <c r="DG29" s="121">
        <f>SUM(BC29,+CE29)</f>
        <v>678918</v>
      </c>
      <c r="DH29" s="121">
        <f>SUM(BD29,+CF29)</f>
        <v>0</v>
      </c>
      <c r="DI29" s="121">
        <f>SUM(BE29,+CG29)</f>
        <v>29230</v>
      </c>
      <c r="DJ29" s="121">
        <f>SUM(BF29,+CH29)</f>
        <v>451619</v>
      </c>
    </row>
    <row r="30" spans="1:114" s="136" customFormat="1" ht="13.5" customHeight="1" x14ac:dyDescent="0.15">
      <c r="A30" s="119" t="s">
        <v>45</v>
      </c>
      <c r="B30" s="120" t="s">
        <v>434</v>
      </c>
      <c r="C30" s="119" t="s">
        <v>435</v>
      </c>
      <c r="D30" s="121">
        <f>SUM(E30,+L30)</f>
        <v>560742</v>
      </c>
      <c r="E30" s="121">
        <f>SUM(F30:I30,K30)</f>
        <v>26769</v>
      </c>
      <c r="F30" s="121">
        <v>0</v>
      </c>
      <c r="G30" s="121">
        <v>0</v>
      </c>
      <c r="H30" s="121">
        <v>0</v>
      </c>
      <c r="I30" s="121">
        <v>20983</v>
      </c>
      <c r="J30" s="122" t="s">
        <v>598</v>
      </c>
      <c r="K30" s="121">
        <v>5786</v>
      </c>
      <c r="L30" s="121">
        <v>533973</v>
      </c>
      <c r="M30" s="121">
        <f>SUM(N30,+U30)</f>
        <v>80273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598</v>
      </c>
      <c r="T30" s="121">
        <v>0</v>
      </c>
      <c r="U30" s="121">
        <v>80273</v>
      </c>
      <c r="V30" s="121">
        <f>+SUM(D30,M30)</f>
        <v>641015</v>
      </c>
      <c r="W30" s="121">
        <f>+SUM(E30,N30)</f>
        <v>26769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20983</v>
      </c>
      <c r="AB30" s="122" t="str">
        <f>IF(+SUM(J30,S30)=0,"-",+SUM(J30,S30))</f>
        <v>-</v>
      </c>
      <c r="AC30" s="121">
        <f>+SUM(K30,T30)</f>
        <v>5786</v>
      </c>
      <c r="AD30" s="121">
        <f>+SUM(L30,U30)</f>
        <v>614246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131445</v>
      </c>
      <c r="AN30" s="121">
        <f>SUM(AO30:AR30)</f>
        <v>15578</v>
      </c>
      <c r="AO30" s="121">
        <v>15578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114889</v>
      </c>
      <c r="AY30" s="121">
        <v>109041</v>
      </c>
      <c r="AZ30" s="121">
        <v>4648</v>
      </c>
      <c r="BA30" s="121">
        <v>0</v>
      </c>
      <c r="BB30" s="121">
        <v>1200</v>
      </c>
      <c r="BC30" s="121">
        <v>409814</v>
      </c>
      <c r="BD30" s="121">
        <v>978</v>
      </c>
      <c r="BE30" s="121">
        <v>19483</v>
      </c>
      <c r="BF30" s="121">
        <f>SUM(AE30,+AM30,+BE30)</f>
        <v>150928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3925</v>
      </c>
      <c r="BP30" s="121">
        <f>SUM(BQ30:BT30)</f>
        <v>3925</v>
      </c>
      <c r="BQ30" s="121">
        <v>3925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76348</v>
      </c>
      <c r="CF30" s="121">
        <v>0</v>
      </c>
      <c r="CG30" s="121">
        <v>0</v>
      </c>
      <c r="CH30" s="121">
        <f>SUM(BG30,+BO30,+CG30)</f>
        <v>3925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135370</v>
      </c>
      <c r="CR30" s="121">
        <f>SUM(AN30,+BP30)</f>
        <v>19503</v>
      </c>
      <c r="CS30" s="121">
        <f>SUM(AO30,+BQ30)</f>
        <v>19503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114889</v>
      </c>
      <c r="DC30" s="121">
        <f>SUM(AY30,+CA30)</f>
        <v>109041</v>
      </c>
      <c r="DD30" s="121">
        <f>SUM(AZ30,+CB30)</f>
        <v>4648</v>
      </c>
      <c r="DE30" s="121">
        <f>SUM(BA30,+CC30)</f>
        <v>0</v>
      </c>
      <c r="DF30" s="121">
        <f>SUM(BB30,+CD30)</f>
        <v>1200</v>
      </c>
      <c r="DG30" s="121">
        <f>SUM(BC30,+CE30)</f>
        <v>486162</v>
      </c>
      <c r="DH30" s="121">
        <f>SUM(BD30,+CF30)</f>
        <v>978</v>
      </c>
      <c r="DI30" s="121">
        <f>SUM(BE30,+CG30)</f>
        <v>19483</v>
      </c>
      <c r="DJ30" s="121">
        <f>SUM(BF30,+CH30)</f>
        <v>154853</v>
      </c>
    </row>
    <row r="31" spans="1:114" s="136" customFormat="1" ht="13.5" customHeight="1" x14ac:dyDescent="0.15">
      <c r="A31" s="119" t="s">
        <v>45</v>
      </c>
      <c r="B31" s="120" t="s">
        <v>437</v>
      </c>
      <c r="C31" s="119" t="s">
        <v>438</v>
      </c>
      <c r="D31" s="121">
        <f>SUM(E31,+L31)</f>
        <v>473424</v>
      </c>
      <c r="E31" s="121">
        <f>SUM(F31:I31,K31)</f>
        <v>99683</v>
      </c>
      <c r="F31" s="121">
        <v>0</v>
      </c>
      <c r="G31" s="121">
        <v>0</v>
      </c>
      <c r="H31" s="121">
        <v>0</v>
      </c>
      <c r="I31" s="121">
        <v>99683</v>
      </c>
      <c r="J31" s="122" t="s">
        <v>598</v>
      </c>
      <c r="K31" s="121">
        <v>0</v>
      </c>
      <c r="L31" s="121">
        <v>373741</v>
      </c>
      <c r="M31" s="121">
        <f>SUM(N31,+U31)</f>
        <v>124703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598</v>
      </c>
      <c r="T31" s="121">
        <v>0</v>
      </c>
      <c r="U31" s="121">
        <v>124703</v>
      </c>
      <c r="V31" s="121">
        <f>+SUM(D31,M31)</f>
        <v>598127</v>
      </c>
      <c r="W31" s="121">
        <f>+SUM(E31,N31)</f>
        <v>99683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99683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498444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231921</v>
      </c>
      <c r="AN31" s="121">
        <f>SUM(AO31:AR31)</f>
        <v>12473</v>
      </c>
      <c r="AO31" s="121">
        <v>12473</v>
      </c>
      <c r="AP31" s="121">
        <v>0</v>
      </c>
      <c r="AQ31" s="121">
        <v>0</v>
      </c>
      <c r="AR31" s="121">
        <v>0</v>
      </c>
      <c r="AS31" s="121">
        <f>SUM(AT31:AV31)</f>
        <v>1817</v>
      </c>
      <c r="AT31" s="121">
        <v>1817</v>
      </c>
      <c r="AU31" s="121">
        <v>0</v>
      </c>
      <c r="AV31" s="121">
        <v>0</v>
      </c>
      <c r="AW31" s="121">
        <v>0</v>
      </c>
      <c r="AX31" s="121">
        <f>SUM(AY31:BB31)</f>
        <v>217631</v>
      </c>
      <c r="AY31" s="121">
        <v>217631</v>
      </c>
      <c r="AZ31" s="121">
        <v>0</v>
      </c>
      <c r="BA31" s="121">
        <v>0</v>
      </c>
      <c r="BB31" s="121">
        <v>0</v>
      </c>
      <c r="BC31" s="121">
        <v>236857</v>
      </c>
      <c r="BD31" s="121">
        <v>0</v>
      </c>
      <c r="BE31" s="121">
        <v>4646</v>
      </c>
      <c r="BF31" s="121">
        <f>SUM(AE31,+AM31,+BE31)</f>
        <v>236567</v>
      </c>
      <c r="BG31" s="121">
        <f>SUM(BH31,+BM31)</f>
        <v>6843</v>
      </c>
      <c r="BH31" s="121">
        <f>SUM(BI31:BL31)</f>
        <v>6843</v>
      </c>
      <c r="BI31" s="121">
        <v>0</v>
      </c>
      <c r="BJ31" s="121">
        <v>6843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117860</v>
      </c>
      <c r="BP31" s="121">
        <f>SUM(BQ31:BT31)</f>
        <v>8316</v>
      </c>
      <c r="BQ31" s="121">
        <v>8316</v>
      </c>
      <c r="BR31" s="121">
        <v>0</v>
      </c>
      <c r="BS31" s="121">
        <v>0</v>
      </c>
      <c r="BT31" s="121">
        <v>0</v>
      </c>
      <c r="BU31" s="121">
        <f>SUM(BV31:BX31)</f>
        <v>61622</v>
      </c>
      <c r="BV31" s="121">
        <v>61622</v>
      </c>
      <c r="BW31" s="121">
        <v>0</v>
      </c>
      <c r="BX31" s="121">
        <v>0</v>
      </c>
      <c r="BY31" s="121">
        <v>0</v>
      </c>
      <c r="BZ31" s="121">
        <f>SUM(CA31:CD31)</f>
        <v>47922</v>
      </c>
      <c r="CA31" s="121">
        <v>47922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124703</v>
      </c>
      <c r="CI31" s="121">
        <f>SUM(AE31,+BG31)</f>
        <v>6843</v>
      </c>
      <c r="CJ31" s="121">
        <f>SUM(AF31,+BH31)</f>
        <v>6843</v>
      </c>
      <c r="CK31" s="121">
        <f>SUM(AG31,+BI31)</f>
        <v>0</v>
      </c>
      <c r="CL31" s="121">
        <f>SUM(AH31,+BJ31)</f>
        <v>6843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349781</v>
      </c>
      <c r="CR31" s="121">
        <f>SUM(AN31,+BP31)</f>
        <v>20789</v>
      </c>
      <c r="CS31" s="121">
        <f>SUM(AO31,+BQ31)</f>
        <v>20789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63439</v>
      </c>
      <c r="CX31" s="121">
        <f>SUM(AT31,+BV31)</f>
        <v>63439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265553</v>
      </c>
      <c r="DC31" s="121">
        <f>SUM(AY31,+CA31)</f>
        <v>265553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236857</v>
      </c>
      <c r="DH31" s="121">
        <f>SUM(BD31,+CF31)</f>
        <v>0</v>
      </c>
      <c r="DI31" s="121">
        <f>SUM(BE31,+CG31)</f>
        <v>4646</v>
      </c>
      <c r="DJ31" s="121">
        <f>SUM(BF31,+CH31)</f>
        <v>361270</v>
      </c>
    </row>
    <row r="32" spans="1:114" s="136" customFormat="1" ht="13.5" customHeight="1" x14ac:dyDescent="0.15">
      <c r="A32" s="119" t="s">
        <v>45</v>
      </c>
      <c r="B32" s="120" t="s">
        <v>442</v>
      </c>
      <c r="C32" s="119" t="s">
        <v>443</v>
      </c>
      <c r="D32" s="121">
        <f>SUM(E32,+L32)</f>
        <v>967944</v>
      </c>
      <c r="E32" s="121">
        <f>SUM(F32:I32,K32)</f>
        <v>111364</v>
      </c>
      <c r="F32" s="121">
        <v>0</v>
      </c>
      <c r="G32" s="121">
        <v>0</v>
      </c>
      <c r="H32" s="121">
        <v>0</v>
      </c>
      <c r="I32" s="121">
        <v>104433</v>
      </c>
      <c r="J32" s="122" t="s">
        <v>598</v>
      </c>
      <c r="K32" s="121">
        <v>6931</v>
      </c>
      <c r="L32" s="121">
        <v>856580</v>
      </c>
      <c r="M32" s="121">
        <f>SUM(N32,+U32)</f>
        <v>229797</v>
      </c>
      <c r="N32" s="121">
        <f>SUM(O32:R32,T32)</f>
        <v>8777</v>
      </c>
      <c r="O32" s="121">
        <v>0</v>
      </c>
      <c r="P32" s="121">
        <v>0</v>
      </c>
      <c r="Q32" s="121">
        <v>0</v>
      </c>
      <c r="R32" s="121">
        <v>8777</v>
      </c>
      <c r="S32" s="122" t="s">
        <v>598</v>
      </c>
      <c r="T32" s="121">
        <v>0</v>
      </c>
      <c r="U32" s="121">
        <v>221020</v>
      </c>
      <c r="V32" s="121">
        <f>+SUM(D32,M32)</f>
        <v>1197741</v>
      </c>
      <c r="W32" s="121">
        <f>+SUM(E32,N32)</f>
        <v>120141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113210</v>
      </c>
      <c r="AB32" s="122" t="str">
        <f>IF(+SUM(J32,S32)=0,"-",+SUM(J32,S32))</f>
        <v>-</v>
      </c>
      <c r="AC32" s="121">
        <f>+SUM(K32,T32)</f>
        <v>6931</v>
      </c>
      <c r="AD32" s="121">
        <f>+SUM(L32,U32)</f>
        <v>1077600</v>
      </c>
      <c r="AE32" s="121">
        <f>SUM(AF32,+AK32)</f>
        <v>266177</v>
      </c>
      <c r="AF32" s="121">
        <f>SUM(AG32:AJ32)</f>
        <v>266177</v>
      </c>
      <c r="AG32" s="121">
        <v>0</v>
      </c>
      <c r="AH32" s="121">
        <v>266177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449034</v>
      </c>
      <c r="AN32" s="121">
        <f>SUM(AO32:AR32)</f>
        <v>39286</v>
      </c>
      <c r="AO32" s="121">
        <v>25990</v>
      </c>
      <c r="AP32" s="121">
        <v>0</v>
      </c>
      <c r="AQ32" s="121">
        <v>13296</v>
      </c>
      <c r="AR32" s="121">
        <v>0</v>
      </c>
      <c r="AS32" s="121">
        <f>SUM(AT32:AV32)</f>
        <v>87907</v>
      </c>
      <c r="AT32" s="121">
        <v>20249</v>
      </c>
      <c r="AU32" s="121">
        <v>50630</v>
      </c>
      <c r="AV32" s="121">
        <v>17028</v>
      </c>
      <c r="AW32" s="121">
        <v>0</v>
      </c>
      <c r="AX32" s="121">
        <f>SUM(AY32:BB32)</f>
        <v>321841</v>
      </c>
      <c r="AY32" s="121">
        <v>220777</v>
      </c>
      <c r="AZ32" s="121">
        <v>67820</v>
      </c>
      <c r="BA32" s="121">
        <v>20262</v>
      </c>
      <c r="BB32" s="121">
        <v>12982</v>
      </c>
      <c r="BC32" s="121">
        <v>249650</v>
      </c>
      <c r="BD32" s="121">
        <v>0</v>
      </c>
      <c r="BE32" s="121">
        <v>3083</v>
      </c>
      <c r="BF32" s="121">
        <f>SUM(AE32,+AM32,+BE32)</f>
        <v>718294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159901</v>
      </c>
      <c r="BP32" s="121">
        <f>SUM(BQ32:BT32)</f>
        <v>47499</v>
      </c>
      <c r="BQ32" s="121">
        <v>15387</v>
      </c>
      <c r="BR32" s="121">
        <v>0</v>
      </c>
      <c r="BS32" s="121">
        <v>32112</v>
      </c>
      <c r="BT32" s="121">
        <v>0</v>
      </c>
      <c r="BU32" s="121">
        <f>SUM(BV32:BX32)</f>
        <v>96275</v>
      </c>
      <c r="BV32" s="121">
        <v>0</v>
      </c>
      <c r="BW32" s="121">
        <v>96275</v>
      </c>
      <c r="BX32" s="121">
        <v>0</v>
      </c>
      <c r="BY32" s="121">
        <v>0</v>
      </c>
      <c r="BZ32" s="121">
        <f>SUM(CA32:CD32)</f>
        <v>16127</v>
      </c>
      <c r="CA32" s="121">
        <v>0</v>
      </c>
      <c r="CB32" s="121">
        <v>16127</v>
      </c>
      <c r="CC32" s="121">
        <v>0</v>
      </c>
      <c r="CD32" s="121">
        <v>0</v>
      </c>
      <c r="CE32" s="121">
        <v>69315</v>
      </c>
      <c r="CF32" s="121">
        <v>0</v>
      </c>
      <c r="CG32" s="121">
        <v>581</v>
      </c>
      <c r="CH32" s="121">
        <f>SUM(BG32,+BO32,+CG32)</f>
        <v>160482</v>
      </c>
      <c r="CI32" s="121">
        <f>SUM(AE32,+BG32)</f>
        <v>266177</v>
      </c>
      <c r="CJ32" s="121">
        <f>SUM(AF32,+BH32)</f>
        <v>266177</v>
      </c>
      <c r="CK32" s="121">
        <f>SUM(AG32,+BI32)</f>
        <v>0</v>
      </c>
      <c r="CL32" s="121">
        <f>SUM(AH32,+BJ32)</f>
        <v>266177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608935</v>
      </c>
      <c r="CR32" s="121">
        <f>SUM(AN32,+BP32)</f>
        <v>86785</v>
      </c>
      <c r="CS32" s="121">
        <f>SUM(AO32,+BQ32)</f>
        <v>41377</v>
      </c>
      <c r="CT32" s="121">
        <f>SUM(AP32,+BR32)</f>
        <v>0</v>
      </c>
      <c r="CU32" s="121">
        <f>SUM(AQ32,+BS32)</f>
        <v>45408</v>
      </c>
      <c r="CV32" s="121">
        <f>SUM(AR32,+BT32)</f>
        <v>0</v>
      </c>
      <c r="CW32" s="121">
        <f>SUM(AS32,+BU32)</f>
        <v>184182</v>
      </c>
      <c r="CX32" s="121">
        <f>SUM(AT32,+BV32)</f>
        <v>20249</v>
      </c>
      <c r="CY32" s="121">
        <f>SUM(AU32,+BW32)</f>
        <v>146905</v>
      </c>
      <c r="CZ32" s="121">
        <f>SUM(AV32,+BX32)</f>
        <v>17028</v>
      </c>
      <c r="DA32" s="121">
        <f>SUM(AW32,+BY32)</f>
        <v>0</v>
      </c>
      <c r="DB32" s="121">
        <f>SUM(AX32,+BZ32)</f>
        <v>337968</v>
      </c>
      <c r="DC32" s="121">
        <f>SUM(AY32,+CA32)</f>
        <v>220777</v>
      </c>
      <c r="DD32" s="121">
        <f>SUM(AZ32,+CB32)</f>
        <v>83947</v>
      </c>
      <c r="DE32" s="121">
        <f>SUM(BA32,+CC32)</f>
        <v>20262</v>
      </c>
      <c r="DF32" s="121">
        <f>SUM(BB32,+CD32)</f>
        <v>12982</v>
      </c>
      <c r="DG32" s="121">
        <f>SUM(BC32,+CE32)</f>
        <v>318965</v>
      </c>
      <c r="DH32" s="121">
        <f>SUM(BD32,+CF32)</f>
        <v>0</v>
      </c>
      <c r="DI32" s="121">
        <f>SUM(BE32,+CG32)</f>
        <v>3664</v>
      </c>
      <c r="DJ32" s="121">
        <f>SUM(BF32,+CH32)</f>
        <v>878776</v>
      </c>
    </row>
    <row r="33" spans="1:114" s="136" customFormat="1" ht="13.5" customHeight="1" x14ac:dyDescent="0.15">
      <c r="A33" s="119" t="s">
        <v>45</v>
      </c>
      <c r="B33" s="120" t="s">
        <v>445</v>
      </c>
      <c r="C33" s="119" t="s">
        <v>446</v>
      </c>
      <c r="D33" s="121">
        <f>SUM(E33,+L33)</f>
        <v>1194589</v>
      </c>
      <c r="E33" s="121">
        <f>SUM(F33:I33,K33)</f>
        <v>157839</v>
      </c>
      <c r="F33" s="121">
        <v>0</v>
      </c>
      <c r="G33" s="121">
        <v>0</v>
      </c>
      <c r="H33" s="121">
        <v>0</v>
      </c>
      <c r="I33" s="121">
        <v>157716</v>
      </c>
      <c r="J33" s="122" t="s">
        <v>598</v>
      </c>
      <c r="K33" s="121">
        <v>123</v>
      </c>
      <c r="L33" s="121">
        <v>1036750</v>
      </c>
      <c r="M33" s="121">
        <f>SUM(N33,+U33)</f>
        <v>353765</v>
      </c>
      <c r="N33" s="121">
        <f>SUM(O33:R33,T33)</f>
        <v>824</v>
      </c>
      <c r="O33" s="121">
        <v>0</v>
      </c>
      <c r="P33" s="121">
        <v>0</v>
      </c>
      <c r="Q33" s="121">
        <v>0</v>
      </c>
      <c r="R33" s="121">
        <v>0</v>
      </c>
      <c r="S33" s="122" t="s">
        <v>598</v>
      </c>
      <c r="T33" s="121">
        <v>824</v>
      </c>
      <c r="U33" s="121">
        <v>352941</v>
      </c>
      <c r="V33" s="121">
        <f>+SUM(D33,M33)</f>
        <v>1548354</v>
      </c>
      <c r="W33" s="121">
        <f>+SUM(E33,N33)</f>
        <v>158663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157716</v>
      </c>
      <c r="AB33" s="122" t="str">
        <f>IF(+SUM(J33,S33)=0,"-",+SUM(J33,S33))</f>
        <v>-</v>
      </c>
      <c r="AC33" s="121">
        <f>+SUM(K33,T33)</f>
        <v>947</v>
      </c>
      <c r="AD33" s="121">
        <f>+SUM(L33,U33)</f>
        <v>1389691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279794</v>
      </c>
      <c r="AM33" s="121">
        <f>SUM(AN33,AS33,AW33,AX33,BD33)</f>
        <v>244692</v>
      </c>
      <c r="AN33" s="121">
        <f>SUM(AO33:AR33)</f>
        <v>107782</v>
      </c>
      <c r="AO33" s="121">
        <v>64306</v>
      </c>
      <c r="AP33" s="121">
        <v>43476</v>
      </c>
      <c r="AQ33" s="121">
        <v>0</v>
      </c>
      <c r="AR33" s="121">
        <v>0</v>
      </c>
      <c r="AS33" s="121">
        <f>SUM(AT33:AV33)</f>
        <v>9596</v>
      </c>
      <c r="AT33" s="121">
        <v>9596</v>
      </c>
      <c r="AU33" s="121">
        <v>0</v>
      </c>
      <c r="AV33" s="121">
        <v>0</v>
      </c>
      <c r="AW33" s="121">
        <v>0</v>
      </c>
      <c r="AX33" s="121">
        <f>SUM(AY33:BB33)</f>
        <v>127314</v>
      </c>
      <c r="AY33" s="121">
        <v>126644</v>
      </c>
      <c r="AZ33" s="121">
        <v>0</v>
      </c>
      <c r="BA33" s="121">
        <v>670</v>
      </c>
      <c r="BB33" s="121">
        <v>0</v>
      </c>
      <c r="BC33" s="121">
        <v>343729</v>
      </c>
      <c r="BD33" s="121">
        <v>0</v>
      </c>
      <c r="BE33" s="121">
        <v>326374</v>
      </c>
      <c r="BF33" s="121">
        <f>SUM(AE33,+AM33,+BE33)</f>
        <v>571066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353765</v>
      </c>
      <c r="BP33" s="121">
        <f>SUM(BQ33:BT33)</f>
        <v>27560</v>
      </c>
      <c r="BQ33" s="121">
        <v>27560</v>
      </c>
      <c r="BR33" s="121">
        <v>0</v>
      </c>
      <c r="BS33" s="121">
        <v>0</v>
      </c>
      <c r="BT33" s="121">
        <v>0</v>
      </c>
      <c r="BU33" s="121">
        <f>SUM(BV33:BX33)</f>
        <v>136763</v>
      </c>
      <c r="BV33" s="121">
        <v>0</v>
      </c>
      <c r="BW33" s="121">
        <v>6007</v>
      </c>
      <c r="BX33" s="121">
        <v>130756</v>
      </c>
      <c r="BY33" s="121">
        <v>0</v>
      </c>
      <c r="BZ33" s="121">
        <f>SUM(CA33:CD33)</f>
        <v>189442</v>
      </c>
      <c r="CA33" s="121">
        <v>0</v>
      </c>
      <c r="CB33" s="121">
        <v>304</v>
      </c>
      <c r="CC33" s="121">
        <v>189138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353765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279794</v>
      </c>
      <c r="CQ33" s="121">
        <f>SUM(AM33,+BO33)</f>
        <v>598457</v>
      </c>
      <c r="CR33" s="121">
        <f>SUM(AN33,+BP33)</f>
        <v>135342</v>
      </c>
      <c r="CS33" s="121">
        <f>SUM(AO33,+BQ33)</f>
        <v>91866</v>
      </c>
      <c r="CT33" s="121">
        <f>SUM(AP33,+BR33)</f>
        <v>43476</v>
      </c>
      <c r="CU33" s="121">
        <f>SUM(AQ33,+BS33)</f>
        <v>0</v>
      </c>
      <c r="CV33" s="121">
        <f>SUM(AR33,+BT33)</f>
        <v>0</v>
      </c>
      <c r="CW33" s="121">
        <f>SUM(AS33,+BU33)</f>
        <v>146359</v>
      </c>
      <c r="CX33" s="121">
        <f>SUM(AT33,+BV33)</f>
        <v>9596</v>
      </c>
      <c r="CY33" s="121">
        <f>SUM(AU33,+BW33)</f>
        <v>6007</v>
      </c>
      <c r="CZ33" s="121">
        <f>SUM(AV33,+BX33)</f>
        <v>130756</v>
      </c>
      <c r="DA33" s="121">
        <f>SUM(AW33,+BY33)</f>
        <v>0</v>
      </c>
      <c r="DB33" s="121">
        <f>SUM(AX33,+BZ33)</f>
        <v>316756</v>
      </c>
      <c r="DC33" s="121">
        <f>SUM(AY33,+CA33)</f>
        <v>126644</v>
      </c>
      <c r="DD33" s="121">
        <f>SUM(AZ33,+CB33)</f>
        <v>304</v>
      </c>
      <c r="DE33" s="121">
        <f>SUM(BA33,+CC33)</f>
        <v>189808</v>
      </c>
      <c r="DF33" s="121">
        <f>SUM(BB33,+CD33)</f>
        <v>0</v>
      </c>
      <c r="DG33" s="121">
        <f>SUM(BC33,+CE33)</f>
        <v>343729</v>
      </c>
      <c r="DH33" s="121">
        <f>SUM(BD33,+CF33)</f>
        <v>0</v>
      </c>
      <c r="DI33" s="121">
        <f>SUM(BE33,+CG33)</f>
        <v>326374</v>
      </c>
      <c r="DJ33" s="121">
        <f>SUM(BF33,+CH33)</f>
        <v>924831</v>
      </c>
    </row>
    <row r="34" spans="1:114" s="136" customFormat="1" ht="13.5" customHeight="1" x14ac:dyDescent="0.15">
      <c r="A34" s="119" t="s">
        <v>45</v>
      </c>
      <c r="B34" s="120" t="s">
        <v>448</v>
      </c>
      <c r="C34" s="119" t="s">
        <v>449</v>
      </c>
      <c r="D34" s="121">
        <f>SUM(E34,+L34)</f>
        <v>1300577</v>
      </c>
      <c r="E34" s="121">
        <f>SUM(F34:I34,K34)</f>
        <v>63728</v>
      </c>
      <c r="F34" s="121">
        <v>0</v>
      </c>
      <c r="G34" s="121">
        <v>0</v>
      </c>
      <c r="H34" s="121">
        <v>0</v>
      </c>
      <c r="I34" s="121">
        <v>53766</v>
      </c>
      <c r="J34" s="122" t="s">
        <v>598</v>
      </c>
      <c r="K34" s="121">
        <v>9962</v>
      </c>
      <c r="L34" s="121">
        <v>1236849</v>
      </c>
      <c r="M34" s="121">
        <f>SUM(N34,+U34)</f>
        <v>114906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598</v>
      </c>
      <c r="T34" s="121">
        <v>0</v>
      </c>
      <c r="U34" s="121">
        <v>114906</v>
      </c>
      <c r="V34" s="121">
        <f>+SUM(D34,M34)</f>
        <v>1415483</v>
      </c>
      <c r="W34" s="121">
        <f>+SUM(E34,N34)</f>
        <v>63728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53766</v>
      </c>
      <c r="AB34" s="122" t="str">
        <f>IF(+SUM(J34,S34)=0,"-",+SUM(J34,S34))</f>
        <v>-</v>
      </c>
      <c r="AC34" s="121">
        <f>+SUM(K34,T34)</f>
        <v>9962</v>
      </c>
      <c r="AD34" s="121">
        <f>+SUM(L34,U34)</f>
        <v>1351755</v>
      </c>
      <c r="AE34" s="121">
        <f>SUM(AF34,+AK34)</f>
        <v>615779</v>
      </c>
      <c r="AF34" s="121">
        <f>SUM(AG34:AJ34)</f>
        <v>615779</v>
      </c>
      <c r="AG34" s="121">
        <v>0</v>
      </c>
      <c r="AH34" s="121">
        <v>615779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684798</v>
      </c>
      <c r="AN34" s="121">
        <f>SUM(AO34:AR34)</f>
        <v>9475</v>
      </c>
      <c r="AO34" s="121">
        <v>9475</v>
      </c>
      <c r="AP34" s="121">
        <v>0</v>
      </c>
      <c r="AQ34" s="121">
        <v>0</v>
      </c>
      <c r="AR34" s="121">
        <v>0</v>
      </c>
      <c r="AS34" s="121">
        <f>SUM(AT34:AV34)</f>
        <v>315998</v>
      </c>
      <c r="AT34" s="121">
        <v>0</v>
      </c>
      <c r="AU34" s="121">
        <v>315998</v>
      </c>
      <c r="AV34" s="121">
        <v>0</v>
      </c>
      <c r="AW34" s="121">
        <v>110030</v>
      </c>
      <c r="AX34" s="121">
        <f>SUM(AY34:BB34)</f>
        <v>249295</v>
      </c>
      <c r="AY34" s="121">
        <v>143476</v>
      </c>
      <c r="AZ34" s="121">
        <v>74910</v>
      </c>
      <c r="BA34" s="121">
        <v>2927</v>
      </c>
      <c r="BB34" s="121">
        <v>27982</v>
      </c>
      <c r="BC34" s="121">
        <v>0</v>
      </c>
      <c r="BD34" s="121">
        <v>0</v>
      </c>
      <c r="BE34" s="121">
        <v>0</v>
      </c>
      <c r="BF34" s="121">
        <f>SUM(AE34,+AM34,+BE34)</f>
        <v>1300577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114906</v>
      </c>
      <c r="BP34" s="121">
        <f>SUM(BQ34:BT34)</f>
        <v>10489</v>
      </c>
      <c r="BQ34" s="121">
        <v>10489</v>
      </c>
      <c r="BR34" s="121">
        <v>0</v>
      </c>
      <c r="BS34" s="121">
        <v>0</v>
      </c>
      <c r="BT34" s="121">
        <v>0</v>
      </c>
      <c r="BU34" s="121">
        <f>SUM(BV34:BX34)</f>
        <v>58074</v>
      </c>
      <c r="BV34" s="121">
        <v>0</v>
      </c>
      <c r="BW34" s="121">
        <v>58074</v>
      </c>
      <c r="BX34" s="121">
        <v>0</v>
      </c>
      <c r="BY34" s="121">
        <v>0</v>
      </c>
      <c r="BZ34" s="121">
        <f>SUM(CA34:CD34)</f>
        <v>46343</v>
      </c>
      <c r="CA34" s="121">
        <v>0</v>
      </c>
      <c r="CB34" s="121">
        <v>43038</v>
      </c>
      <c r="CC34" s="121">
        <v>0</v>
      </c>
      <c r="CD34" s="121">
        <v>3305</v>
      </c>
      <c r="CE34" s="121">
        <v>0</v>
      </c>
      <c r="CF34" s="121">
        <v>0</v>
      </c>
      <c r="CG34" s="121">
        <v>0</v>
      </c>
      <c r="CH34" s="121">
        <f>SUM(BG34,+BO34,+CG34)</f>
        <v>114906</v>
      </c>
      <c r="CI34" s="121">
        <f>SUM(AE34,+BG34)</f>
        <v>615779</v>
      </c>
      <c r="CJ34" s="121">
        <f>SUM(AF34,+BH34)</f>
        <v>615779</v>
      </c>
      <c r="CK34" s="121">
        <f>SUM(AG34,+BI34)</f>
        <v>0</v>
      </c>
      <c r="CL34" s="121">
        <f>SUM(AH34,+BJ34)</f>
        <v>615779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799704</v>
      </c>
      <c r="CR34" s="121">
        <f>SUM(AN34,+BP34)</f>
        <v>19964</v>
      </c>
      <c r="CS34" s="121">
        <f>SUM(AO34,+BQ34)</f>
        <v>19964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374072</v>
      </c>
      <c r="CX34" s="121">
        <f>SUM(AT34,+BV34)</f>
        <v>0</v>
      </c>
      <c r="CY34" s="121">
        <f>SUM(AU34,+BW34)</f>
        <v>374072</v>
      </c>
      <c r="CZ34" s="121">
        <f>SUM(AV34,+BX34)</f>
        <v>0</v>
      </c>
      <c r="DA34" s="121">
        <f>SUM(AW34,+BY34)</f>
        <v>110030</v>
      </c>
      <c r="DB34" s="121">
        <f>SUM(AX34,+BZ34)</f>
        <v>295638</v>
      </c>
      <c r="DC34" s="121">
        <f>SUM(AY34,+CA34)</f>
        <v>143476</v>
      </c>
      <c r="DD34" s="121">
        <f>SUM(AZ34,+CB34)</f>
        <v>117948</v>
      </c>
      <c r="DE34" s="121">
        <f>SUM(BA34,+CC34)</f>
        <v>2927</v>
      </c>
      <c r="DF34" s="121">
        <f>SUM(BB34,+CD34)</f>
        <v>31287</v>
      </c>
      <c r="DG34" s="121">
        <f>SUM(BC34,+CE34)</f>
        <v>0</v>
      </c>
      <c r="DH34" s="121">
        <f>SUM(BD34,+CF34)</f>
        <v>0</v>
      </c>
      <c r="DI34" s="121">
        <f>SUM(BE34,+CG34)</f>
        <v>0</v>
      </c>
      <c r="DJ34" s="121">
        <f>SUM(BF34,+CH34)</f>
        <v>1415483</v>
      </c>
    </row>
    <row r="35" spans="1:114" s="136" customFormat="1" ht="13.5" customHeight="1" x14ac:dyDescent="0.15">
      <c r="A35" s="119" t="s">
        <v>45</v>
      </c>
      <c r="B35" s="120" t="s">
        <v>451</v>
      </c>
      <c r="C35" s="119" t="s">
        <v>452</v>
      </c>
      <c r="D35" s="121">
        <f>SUM(E35,+L35)</f>
        <v>1422041</v>
      </c>
      <c r="E35" s="121">
        <f>SUM(F35:I35,K35)</f>
        <v>276873</v>
      </c>
      <c r="F35" s="121">
        <v>0</v>
      </c>
      <c r="G35" s="121">
        <v>0</v>
      </c>
      <c r="H35" s="121">
        <v>0</v>
      </c>
      <c r="I35" s="121">
        <v>227437</v>
      </c>
      <c r="J35" s="122" t="s">
        <v>598</v>
      </c>
      <c r="K35" s="121">
        <v>49436</v>
      </c>
      <c r="L35" s="121">
        <v>1145168</v>
      </c>
      <c r="M35" s="121">
        <f>SUM(N35,+U35)</f>
        <v>127920</v>
      </c>
      <c r="N35" s="121">
        <f>SUM(O35:R35,T35)</f>
        <v>860</v>
      </c>
      <c r="O35" s="121">
        <v>792</v>
      </c>
      <c r="P35" s="121">
        <v>0</v>
      </c>
      <c r="Q35" s="121">
        <v>0</v>
      </c>
      <c r="R35" s="121">
        <v>68</v>
      </c>
      <c r="S35" s="122" t="s">
        <v>598</v>
      </c>
      <c r="T35" s="121">
        <v>0</v>
      </c>
      <c r="U35" s="121">
        <v>127060</v>
      </c>
      <c r="V35" s="121">
        <f>+SUM(D35,M35)</f>
        <v>1549961</v>
      </c>
      <c r="W35" s="121">
        <f>+SUM(E35,N35)</f>
        <v>277733</v>
      </c>
      <c r="X35" s="121">
        <f>+SUM(F35,O35)</f>
        <v>792</v>
      </c>
      <c r="Y35" s="121">
        <f>+SUM(G35,P35)</f>
        <v>0</v>
      </c>
      <c r="Z35" s="121">
        <f>+SUM(H35,Q35)</f>
        <v>0</v>
      </c>
      <c r="AA35" s="121">
        <f>+SUM(I35,R35)</f>
        <v>227505</v>
      </c>
      <c r="AB35" s="122" t="str">
        <f>IF(+SUM(J35,S35)=0,"-",+SUM(J35,S35))</f>
        <v>-</v>
      </c>
      <c r="AC35" s="121">
        <f>+SUM(K35,T35)</f>
        <v>49436</v>
      </c>
      <c r="AD35" s="121">
        <f>+SUM(L35,U35)</f>
        <v>1272228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1378301</v>
      </c>
      <c r="AN35" s="121">
        <f>SUM(AO35:AR35)</f>
        <v>67430</v>
      </c>
      <c r="AO35" s="121">
        <v>67430</v>
      </c>
      <c r="AP35" s="121">
        <v>0</v>
      </c>
      <c r="AQ35" s="121">
        <v>0</v>
      </c>
      <c r="AR35" s="121">
        <v>0</v>
      </c>
      <c r="AS35" s="121">
        <f>SUM(AT35:AV35)</f>
        <v>383907</v>
      </c>
      <c r="AT35" s="121">
        <v>13</v>
      </c>
      <c r="AU35" s="121">
        <v>382444</v>
      </c>
      <c r="AV35" s="121">
        <v>1450</v>
      </c>
      <c r="AW35" s="121">
        <v>0</v>
      </c>
      <c r="AX35" s="121">
        <f>SUM(AY35:BB35)</f>
        <v>926964</v>
      </c>
      <c r="AY35" s="121">
        <v>478623</v>
      </c>
      <c r="AZ35" s="121">
        <v>411753</v>
      </c>
      <c r="BA35" s="121">
        <v>12041</v>
      </c>
      <c r="BB35" s="121">
        <v>24547</v>
      </c>
      <c r="BC35" s="121">
        <v>0</v>
      </c>
      <c r="BD35" s="121">
        <v>0</v>
      </c>
      <c r="BE35" s="121">
        <v>43740</v>
      </c>
      <c r="BF35" s="121">
        <f>SUM(AE35,+AM35,+BE35)</f>
        <v>1422041</v>
      </c>
      <c r="BG35" s="121">
        <f>SUM(BH35,+BM35)</f>
        <v>2376</v>
      </c>
      <c r="BH35" s="121">
        <f>SUM(BI35:BL35)</f>
        <v>2376</v>
      </c>
      <c r="BI35" s="121">
        <v>0</v>
      </c>
      <c r="BJ35" s="121">
        <v>0</v>
      </c>
      <c r="BK35" s="121">
        <v>0</v>
      </c>
      <c r="BL35" s="121">
        <v>2376</v>
      </c>
      <c r="BM35" s="121">
        <v>0</v>
      </c>
      <c r="BN35" s="121">
        <v>0</v>
      </c>
      <c r="BO35" s="121">
        <f>SUM(BP35,BU35,BY35,BZ35,CF35)</f>
        <v>125544</v>
      </c>
      <c r="BP35" s="121">
        <f>SUM(BQ35:BT35)</f>
        <v>28491</v>
      </c>
      <c r="BQ35" s="121">
        <v>28491</v>
      </c>
      <c r="BR35" s="121">
        <v>0</v>
      </c>
      <c r="BS35" s="121">
        <v>0</v>
      </c>
      <c r="BT35" s="121">
        <v>0</v>
      </c>
      <c r="BU35" s="121">
        <f>SUM(BV35:BX35)</f>
        <v>52151</v>
      </c>
      <c r="BV35" s="121">
        <v>0</v>
      </c>
      <c r="BW35" s="121">
        <v>52151</v>
      </c>
      <c r="BX35" s="121">
        <v>0</v>
      </c>
      <c r="BY35" s="121">
        <v>0</v>
      </c>
      <c r="BZ35" s="121">
        <f>SUM(CA35:CD35)</f>
        <v>44902</v>
      </c>
      <c r="CA35" s="121">
        <v>0</v>
      </c>
      <c r="CB35" s="121">
        <v>42399</v>
      </c>
      <c r="CC35" s="121">
        <v>0</v>
      </c>
      <c r="CD35" s="121">
        <v>2503</v>
      </c>
      <c r="CE35" s="121">
        <v>0</v>
      </c>
      <c r="CF35" s="121">
        <v>0</v>
      </c>
      <c r="CG35" s="121">
        <v>0</v>
      </c>
      <c r="CH35" s="121">
        <f>SUM(BG35,+BO35,+CG35)</f>
        <v>127920</v>
      </c>
      <c r="CI35" s="121">
        <f>SUM(AE35,+BG35)</f>
        <v>2376</v>
      </c>
      <c r="CJ35" s="121">
        <f>SUM(AF35,+BH35)</f>
        <v>2376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2376</v>
      </c>
      <c r="CO35" s="121">
        <f>SUM(AK35,+BM35)</f>
        <v>0</v>
      </c>
      <c r="CP35" s="121">
        <f>SUM(AL35,+BN35)</f>
        <v>0</v>
      </c>
      <c r="CQ35" s="121">
        <f>SUM(AM35,+BO35)</f>
        <v>1503845</v>
      </c>
      <c r="CR35" s="121">
        <f>SUM(AN35,+BP35)</f>
        <v>95921</v>
      </c>
      <c r="CS35" s="121">
        <f>SUM(AO35,+BQ35)</f>
        <v>95921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436058</v>
      </c>
      <c r="CX35" s="121">
        <f>SUM(AT35,+BV35)</f>
        <v>13</v>
      </c>
      <c r="CY35" s="121">
        <f>SUM(AU35,+BW35)</f>
        <v>434595</v>
      </c>
      <c r="CZ35" s="121">
        <f>SUM(AV35,+BX35)</f>
        <v>1450</v>
      </c>
      <c r="DA35" s="121">
        <f>SUM(AW35,+BY35)</f>
        <v>0</v>
      </c>
      <c r="DB35" s="121">
        <f>SUM(AX35,+BZ35)</f>
        <v>971866</v>
      </c>
      <c r="DC35" s="121">
        <f>SUM(AY35,+CA35)</f>
        <v>478623</v>
      </c>
      <c r="DD35" s="121">
        <f>SUM(AZ35,+CB35)</f>
        <v>454152</v>
      </c>
      <c r="DE35" s="121">
        <f>SUM(BA35,+CC35)</f>
        <v>12041</v>
      </c>
      <c r="DF35" s="121">
        <f>SUM(BB35,+CD35)</f>
        <v>27050</v>
      </c>
      <c r="DG35" s="121">
        <f>SUM(BC35,+CE35)</f>
        <v>0</v>
      </c>
      <c r="DH35" s="121">
        <f>SUM(BD35,+CF35)</f>
        <v>0</v>
      </c>
      <c r="DI35" s="121">
        <f>SUM(BE35,+CG35)</f>
        <v>43740</v>
      </c>
      <c r="DJ35" s="121">
        <f>SUM(BF35,+CH35)</f>
        <v>1549961</v>
      </c>
    </row>
    <row r="36" spans="1:114" s="136" customFormat="1" ht="13.5" customHeight="1" x14ac:dyDescent="0.15">
      <c r="A36" s="119" t="s">
        <v>45</v>
      </c>
      <c r="B36" s="120" t="s">
        <v>454</v>
      </c>
      <c r="C36" s="119" t="s">
        <v>455</v>
      </c>
      <c r="D36" s="121">
        <f>SUM(E36,+L36)</f>
        <v>647241</v>
      </c>
      <c r="E36" s="121">
        <f>SUM(F36:I36,K36)</f>
        <v>178453</v>
      </c>
      <c r="F36" s="121">
        <v>0</v>
      </c>
      <c r="G36" s="121">
        <v>0</v>
      </c>
      <c r="H36" s="121">
        <v>0</v>
      </c>
      <c r="I36" s="121">
        <v>130904</v>
      </c>
      <c r="J36" s="122" t="s">
        <v>598</v>
      </c>
      <c r="K36" s="121">
        <v>47549</v>
      </c>
      <c r="L36" s="121">
        <v>468788</v>
      </c>
      <c r="M36" s="121">
        <f>SUM(N36,+U36)</f>
        <v>46539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598</v>
      </c>
      <c r="T36" s="121">
        <v>0</v>
      </c>
      <c r="U36" s="121">
        <v>46539</v>
      </c>
      <c r="V36" s="121">
        <f>+SUM(D36,M36)</f>
        <v>693780</v>
      </c>
      <c r="W36" s="121">
        <f>+SUM(E36,N36)</f>
        <v>178453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130904</v>
      </c>
      <c r="AB36" s="122" t="str">
        <f>IF(+SUM(J36,S36)=0,"-",+SUM(J36,S36))</f>
        <v>-</v>
      </c>
      <c r="AC36" s="121">
        <f>+SUM(K36,T36)</f>
        <v>47549</v>
      </c>
      <c r="AD36" s="121">
        <f>+SUM(L36,U36)</f>
        <v>515327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125833</v>
      </c>
      <c r="AM36" s="121">
        <f>SUM(AN36,AS36,AW36,AX36,BD36)</f>
        <v>471803</v>
      </c>
      <c r="AN36" s="121">
        <f>SUM(AO36:AR36)</f>
        <v>22256</v>
      </c>
      <c r="AO36" s="121">
        <v>22256</v>
      </c>
      <c r="AP36" s="121">
        <v>0</v>
      </c>
      <c r="AQ36" s="121">
        <v>0</v>
      </c>
      <c r="AR36" s="121">
        <v>0</v>
      </c>
      <c r="AS36" s="121">
        <f>SUM(AT36:AV36)</f>
        <v>91965</v>
      </c>
      <c r="AT36" s="121">
        <v>0</v>
      </c>
      <c r="AU36" s="121">
        <v>91965</v>
      </c>
      <c r="AV36" s="121">
        <v>0</v>
      </c>
      <c r="AW36" s="121">
        <v>0</v>
      </c>
      <c r="AX36" s="121">
        <f>SUM(AY36:BB36)</f>
        <v>357582</v>
      </c>
      <c r="AY36" s="121">
        <v>327955</v>
      </c>
      <c r="AZ36" s="121">
        <v>7508</v>
      </c>
      <c r="BA36" s="121">
        <v>8977</v>
      </c>
      <c r="BB36" s="121">
        <v>13142</v>
      </c>
      <c r="BC36" s="121">
        <v>0</v>
      </c>
      <c r="BD36" s="121">
        <v>0</v>
      </c>
      <c r="BE36" s="121">
        <v>49605</v>
      </c>
      <c r="BF36" s="121">
        <f>SUM(AE36,+AM36,+BE36)</f>
        <v>521408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46255</v>
      </c>
      <c r="BP36" s="121">
        <f>SUM(BQ36:BT36)</f>
        <v>14838</v>
      </c>
      <c r="BQ36" s="121">
        <v>14838</v>
      </c>
      <c r="BR36" s="121">
        <v>0</v>
      </c>
      <c r="BS36" s="121">
        <v>0</v>
      </c>
      <c r="BT36" s="121">
        <v>0</v>
      </c>
      <c r="BU36" s="121">
        <f>SUM(BV36:BX36)</f>
        <v>4885</v>
      </c>
      <c r="BV36" s="121">
        <v>0</v>
      </c>
      <c r="BW36" s="121">
        <v>4885</v>
      </c>
      <c r="BX36" s="121">
        <v>0</v>
      </c>
      <c r="BY36" s="121">
        <v>0</v>
      </c>
      <c r="BZ36" s="121">
        <f>SUM(CA36:CD36)</f>
        <v>26532</v>
      </c>
      <c r="CA36" s="121">
        <v>0</v>
      </c>
      <c r="CB36" s="121">
        <v>19838</v>
      </c>
      <c r="CC36" s="121">
        <v>6694</v>
      </c>
      <c r="CD36" s="121">
        <v>0</v>
      </c>
      <c r="CE36" s="121">
        <v>0</v>
      </c>
      <c r="CF36" s="121">
        <v>0</v>
      </c>
      <c r="CG36" s="121">
        <v>284</v>
      </c>
      <c r="CH36" s="121">
        <f>SUM(BG36,+BO36,+CG36)</f>
        <v>46539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125833</v>
      </c>
      <c r="CQ36" s="121">
        <f>SUM(AM36,+BO36)</f>
        <v>518058</v>
      </c>
      <c r="CR36" s="121">
        <f>SUM(AN36,+BP36)</f>
        <v>37094</v>
      </c>
      <c r="CS36" s="121">
        <f>SUM(AO36,+BQ36)</f>
        <v>37094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96850</v>
      </c>
      <c r="CX36" s="121">
        <f>SUM(AT36,+BV36)</f>
        <v>0</v>
      </c>
      <c r="CY36" s="121">
        <f>SUM(AU36,+BW36)</f>
        <v>96850</v>
      </c>
      <c r="CZ36" s="121">
        <f>SUM(AV36,+BX36)</f>
        <v>0</v>
      </c>
      <c r="DA36" s="121">
        <f>SUM(AW36,+BY36)</f>
        <v>0</v>
      </c>
      <c r="DB36" s="121">
        <f>SUM(AX36,+BZ36)</f>
        <v>384114</v>
      </c>
      <c r="DC36" s="121">
        <f>SUM(AY36,+CA36)</f>
        <v>327955</v>
      </c>
      <c r="DD36" s="121">
        <f>SUM(AZ36,+CB36)</f>
        <v>27346</v>
      </c>
      <c r="DE36" s="121">
        <f>SUM(BA36,+CC36)</f>
        <v>15671</v>
      </c>
      <c r="DF36" s="121">
        <f>SUM(BB36,+CD36)</f>
        <v>13142</v>
      </c>
      <c r="DG36" s="121">
        <f>SUM(BC36,+CE36)</f>
        <v>0</v>
      </c>
      <c r="DH36" s="121">
        <f>SUM(BD36,+CF36)</f>
        <v>0</v>
      </c>
      <c r="DI36" s="121">
        <f>SUM(BE36,+CG36)</f>
        <v>49889</v>
      </c>
      <c r="DJ36" s="121">
        <f>SUM(BF36,+CH36)</f>
        <v>567947</v>
      </c>
    </row>
    <row r="37" spans="1:114" s="136" customFormat="1" ht="13.5" customHeight="1" x14ac:dyDescent="0.15">
      <c r="A37" s="119" t="s">
        <v>45</v>
      </c>
      <c r="B37" s="120" t="s">
        <v>457</v>
      </c>
      <c r="C37" s="119" t="s">
        <v>458</v>
      </c>
      <c r="D37" s="121">
        <f>SUM(E37,+L37)</f>
        <v>52643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598</v>
      </c>
      <c r="K37" s="121">
        <v>0</v>
      </c>
      <c r="L37" s="121">
        <v>52643</v>
      </c>
      <c r="M37" s="121">
        <f>SUM(N37,+U37)</f>
        <v>72403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598</v>
      </c>
      <c r="T37" s="121">
        <v>0</v>
      </c>
      <c r="U37" s="121">
        <v>72403</v>
      </c>
      <c r="V37" s="121">
        <f>+SUM(D37,M37)</f>
        <v>125046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125046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52643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72403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125046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45</v>
      </c>
      <c r="B38" s="120" t="s">
        <v>462</v>
      </c>
      <c r="C38" s="119" t="s">
        <v>463</v>
      </c>
      <c r="D38" s="121">
        <f>SUM(E38,+L38)</f>
        <v>482418</v>
      </c>
      <c r="E38" s="121">
        <f>SUM(F38:I38,K38)</f>
        <v>56798</v>
      </c>
      <c r="F38" s="121">
        <v>0</v>
      </c>
      <c r="G38" s="121">
        <v>0</v>
      </c>
      <c r="H38" s="121">
        <v>0</v>
      </c>
      <c r="I38" s="121">
        <v>56798</v>
      </c>
      <c r="J38" s="122" t="s">
        <v>598</v>
      </c>
      <c r="K38" s="121">
        <v>0</v>
      </c>
      <c r="L38" s="121">
        <v>425620</v>
      </c>
      <c r="M38" s="121">
        <f>SUM(N38,+U38)</f>
        <v>23315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598</v>
      </c>
      <c r="T38" s="121">
        <v>0</v>
      </c>
      <c r="U38" s="121">
        <v>23315</v>
      </c>
      <c r="V38" s="121">
        <f>+SUM(D38,M38)</f>
        <v>505733</v>
      </c>
      <c r="W38" s="121">
        <f>+SUM(E38,N38)</f>
        <v>56798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56798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448935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188183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188183</v>
      </c>
      <c r="AT38" s="121">
        <v>188183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294235</v>
      </c>
      <c r="BD38" s="121">
        <v>0</v>
      </c>
      <c r="BE38" s="121">
        <v>0</v>
      </c>
      <c r="BF38" s="121">
        <f>SUM(AE38,+AM38,+BE38)</f>
        <v>188183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23315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188183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188183</v>
      </c>
      <c r="CX38" s="121">
        <f>SUM(AT38,+BV38)</f>
        <v>188183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317550</v>
      </c>
      <c r="DH38" s="121">
        <f>SUM(BD38,+CF38)</f>
        <v>0</v>
      </c>
      <c r="DI38" s="121">
        <f>SUM(BE38,+CG38)</f>
        <v>0</v>
      </c>
      <c r="DJ38" s="121">
        <f>SUM(BF38,+CH38)</f>
        <v>188183</v>
      </c>
    </row>
    <row r="39" spans="1:114" s="136" customFormat="1" ht="13.5" customHeight="1" x14ac:dyDescent="0.15">
      <c r="A39" s="119" t="s">
        <v>45</v>
      </c>
      <c r="B39" s="120" t="s">
        <v>467</v>
      </c>
      <c r="C39" s="119" t="s">
        <v>468</v>
      </c>
      <c r="D39" s="121">
        <f>SUM(E39,+L39)</f>
        <v>839146</v>
      </c>
      <c r="E39" s="121">
        <f>SUM(F39:I39,K39)</f>
        <v>149526</v>
      </c>
      <c r="F39" s="121">
        <v>0</v>
      </c>
      <c r="G39" s="121">
        <v>0</v>
      </c>
      <c r="H39" s="121">
        <v>0</v>
      </c>
      <c r="I39" s="121">
        <v>149347</v>
      </c>
      <c r="J39" s="122" t="s">
        <v>598</v>
      </c>
      <c r="K39" s="121">
        <v>179</v>
      </c>
      <c r="L39" s="121">
        <v>689620</v>
      </c>
      <c r="M39" s="121">
        <f>SUM(N39,+U39)</f>
        <v>96359</v>
      </c>
      <c r="N39" s="121">
        <f>SUM(O39:R39,T39)</f>
        <v>5211</v>
      </c>
      <c r="O39" s="121">
        <v>0</v>
      </c>
      <c r="P39" s="121">
        <v>0</v>
      </c>
      <c r="Q39" s="121">
        <v>0</v>
      </c>
      <c r="R39" s="121">
        <v>0</v>
      </c>
      <c r="S39" s="122" t="s">
        <v>598</v>
      </c>
      <c r="T39" s="121">
        <v>5211</v>
      </c>
      <c r="U39" s="121">
        <v>91148</v>
      </c>
      <c r="V39" s="121">
        <f>+SUM(D39,M39)</f>
        <v>935505</v>
      </c>
      <c r="W39" s="121">
        <f>+SUM(E39,N39)</f>
        <v>154737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149347</v>
      </c>
      <c r="AB39" s="122" t="str">
        <f>IF(+SUM(J39,S39)=0,"-",+SUM(J39,S39))</f>
        <v>-</v>
      </c>
      <c r="AC39" s="121">
        <f>+SUM(K39,T39)</f>
        <v>5390</v>
      </c>
      <c r="AD39" s="121">
        <f>+SUM(L39,U39)</f>
        <v>780768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756105</v>
      </c>
      <c r="AN39" s="121">
        <f>SUM(AO39:AR39)</f>
        <v>34877</v>
      </c>
      <c r="AO39" s="121">
        <v>34877</v>
      </c>
      <c r="AP39" s="121">
        <v>0</v>
      </c>
      <c r="AQ39" s="121">
        <v>0</v>
      </c>
      <c r="AR39" s="121">
        <v>0</v>
      </c>
      <c r="AS39" s="121">
        <f>SUM(AT39:AV39)</f>
        <v>11327</v>
      </c>
      <c r="AT39" s="121">
        <v>11032</v>
      </c>
      <c r="AU39" s="121">
        <v>295</v>
      </c>
      <c r="AV39" s="121">
        <v>0</v>
      </c>
      <c r="AW39" s="121">
        <v>0</v>
      </c>
      <c r="AX39" s="121">
        <f>SUM(AY39:BB39)</f>
        <v>709901</v>
      </c>
      <c r="AY39" s="121">
        <v>409362</v>
      </c>
      <c r="AZ39" s="121">
        <v>300539</v>
      </c>
      <c r="BA39" s="121">
        <v>0</v>
      </c>
      <c r="BB39" s="121">
        <v>0</v>
      </c>
      <c r="BC39" s="121">
        <v>69846</v>
      </c>
      <c r="BD39" s="121">
        <v>0</v>
      </c>
      <c r="BE39" s="121">
        <v>13195</v>
      </c>
      <c r="BF39" s="121">
        <f>SUM(AE39,+AM39,+BE39)</f>
        <v>769300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17878</v>
      </c>
      <c r="BP39" s="121">
        <f>SUM(BQ39:BT39)</f>
        <v>17439</v>
      </c>
      <c r="BQ39" s="121">
        <v>17439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439</v>
      </c>
      <c r="CA39" s="121">
        <v>0</v>
      </c>
      <c r="CB39" s="121">
        <v>439</v>
      </c>
      <c r="CC39" s="121">
        <v>0</v>
      </c>
      <c r="CD39" s="121">
        <v>0</v>
      </c>
      <c r="CE39" s="121">
        <v>38787</v>
      </c>
      <c r="CF39" s="121">
        <v>0</v>
      </c>
      <c r="CG39" s="121">
        <v>39694</v>
      </c>
      <c r="CH39" s="121">
        <f>SUM(BG39,+BO39,+CG39)</f>
        <v>57572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773983</v>
      </c>
      <c r="CR39" s="121">
        <f>SUM(AN39,+BP39)</f>
        <v>52316</v>
      </c>
      <c r="CS39" s="121">
        <f>SUM(AO39,+BQ39)</f>
        <v>52316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11327</v>
      </c>
      <c r="CX39" s="121">
        <f>SUM(AT39,+BV39)</f>
        <v>11032</v>
      </c>
      <c r="CY39" s="121">
        <f>SUM(AU39,+BW39)</f>
        <v>295</v>
      </c>
      <c r="CZ39" s="121">
        <f>SUM(AV39,+BX39)</f>
        <v>0</v>
      </c>
      <c r="DA39" s="121">
        <f>SUM(AW39,+BY39)</f>
        <v>0</v>
      </c>
      <c r="DB39" s="121">
        <f>SUM(AX39,+BZ39)</f>
        <v>710340</v>
      </c>
      <c r="DC39" s="121">
        <f>SUM(AY39,+CA39)</f>
        <v>409362</v>
      </c>
      <c r="DD39" s="121">
        <f>SUM(AZ39,+CB39)</f>
        <v>300978</v>
      </c>
      <c r="DE39" s="121">
        <f>SUM(BA39,+CC39)</f>
        <v>0</v>
      </c>
      <c r="DF39" s="121">
        <f>SUM(BB39,+CD39)</f>
        <v>0</v>
      </c>
      <c r="DG39" s="121">
        <f>SUM(BC39,+CE39)</f>
        <v>108633</v>
      </c>
      <c r="DH39" s="121">
        <f>SUM(BD39,+CF39)</f>
        <v>0</v>
      </c>
      <c r="DI39" s="121">
        <f>SUM(BE39,+CG39)</f>
        <v>52889</v>
      </c>
      <c r="DJ39" s="121">
        <f>SUM(BF39,+CH39)</f>
        <v>826872</v>
      </c>
    </row>
    <row r="40" spans="1:114" s="136" customFormat="1" ht="13.5" customHeight="1" x14ac:dyDescent="0.15">
      <c r="A40" s="119" t="s">
        <v>45</v>
      </c>
      <c r="B40" s="120" t="s">
        <v>471</v>
      </c>
      <c r="C40" s="119" t="s">
        <v>472</v>
      </c>
      <c r="D40" s="121">
        <f>SUM(E40,+L40)</f>
        <v>531099</v>
      </c>
      <c r="E40" s="121">
        <f>SUM(F40:I40,K40)</f>
        <v>51512</v>
      </c>
      <c r="F40" s="121">
        <v>0</v>
      </c>
      <c r="G40" s="121">
        <v>0</v>
      </c>
      <c r="H40" s="121">
        <v>0</v>
      </c>
      <c r="I40" s="121">
        <v>51512</v>
      </c>
      <c r="J40" s="122" t="s">
        <v>598</v>
      </c>
      <c r="K40" s="121">
        <v>0</v>
      </c>
      <c r="L40" s="121">
        <v>479587</v>
      </c>
      <c r="M40" s="121">
        <f>SUM(N40,+U40)</f>
        <v>56249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598</v>
      </c>
      <c r="T40" s="121">
        <v>0</v>
      </c>
      <c r="U40" s="121">
        <v>56249</v>
      </c>
      <c r="V40" s="121">
        <f>+SUM(D40,M40)</f>
        <v>587348</v>
      </c>
      <c r="W40" s="121">
        <f>+SUM(E40,N40)</f>
        <v>51512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51512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535836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245701</v>
      </c>
      <c r="AN40" s="121">
        <f>SUM(AO40:AR40)</f>
        <v>34176</v>
      </c>
      <c r="AO40" s="121">
        <v>34176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211525</v>
      </c>
      <c r="AY40" s="121">
        <v>190238</v>
      </c>
      <c r="AZ40" s="121">
        <v>19644</v>
      </c>
      <c r="BA40" s="121">
        <v>0</v>
      </c>
      <c r="BB40" s="121">
        <v>1643</v>
      </c>
      <c r="BC40" s="121">
        <v>285398</v>
      </c>
      <c r="BD40" s="121">
        <v>0</v>
      </c>
      <c r="BE40" s="121">
        <v>0</v>
      </c>
      <c r="BF40" s="121">
        <f>SUM(AE40,+AM40,+BE40)</f>
        <v>245701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3689</v>
      </c>
      <c r="BP40" s="121">
        <f>SUM(BQ40:BT40)</f>
        <v>3689</v>
      </c>
      <c r="BQ40" s="121">
        <v>3689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52560</v>
      </c>
      <c r="CF40" s="121">
        <v>0</v>
      </c>
      <c r="CG40" s="121">
        <v>0</v>
      </c>
      <c r="CH40" s="121">
        <f>SUM(BG40,+BO40,+CG40)</f>
        <v>3689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249390</v>
      </c>
      <c r="CR40" s="121">
        <f>SUM(AN40,+BP40)</f>
        <v>37865</v>
      </c>
      <c r="CS40" s="121">
        <f>SUM(AO40,+BQ40)</f>
        <v>37865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211525</v>
      </c>
      <c r="DC40" s="121">
        <f>SUM(AY40,+CA40)</f>
        <v>190238</v>
      </c>
      <c r="DD40" s="121">
        <f>SUM(AZ40,+CB40)</f>
        <v>19644</v>
      </c>
      <c r="DE40" s="121">
        <f>SUM(BA40,+CC40)</f>
        <v>0</v>
      </c>
      <c r="DF40" s="121">
        <f>SUM(BB40,+CD40)</f>
        <v>1643</v>
      </c>
      <c r="DG40" s="121">
        <f>SUM(BC40,+CE40)</f>
        <v>337958</v>
      </c>
      <c r="DH40" s="121">
        <f>SUM(BD40,+CF40)</f>
        <v>0</v>
      </c>
      <c r="DI40" s="121">
        <f>SUM(BE40,+CG40)</f>
        <v>0</v>
      </c>
      <c r="DJ40" s="121">
        <f>SUM(BF40,+CH40)</f>
        <v>249390</v>
      </c>
    </row>
    <row r="41" spans="1:114" s="136" customFormat="1" ht="13.5" customHeight="1" x14ac:dyDescent="0.15">
      <c r="A41" s="119" t="s">
        <v>45</v>
      </c>
      <c r="B41" s="120" t="s">
        <v>475</v>
      </c>
      <c r="C41" s="119" t="s">
        <v>476</v>
      </c>
      <c r="D41" s="121">
        <f>SUM(E41,+L41)</f>
        <v>533865</v>
      </c>
      <c r="E41" s="121">
        <f>SUM(F41:I41,K41)</f>
        <v>98999</v>
      </c>
      <c r="F41" s="121">
        <v>0</v>
      </c>
      <c r="G41" s="121">
        <v>0</v>
      </c>
      <c r="H41" s="121">
        <v>0</v>
      </c>
      <c r="I41" s="121">
        <v>0</v>
      </c>
      <c r="J41" s="122" t="s">
        <v>598</v>
      </c>
      <c r="K41" s="121">
        <v>98999</v>
      </c>
      <c r="L41" s="121">
        <v>434866</v>
      </c>
      <c r="M41" s="121">
        <f>SUM(N41,+U41)</f>
        <v>83224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598</v>
      </c>
      <c r="T41" s="121">
        <v>0</v>
      </c>
      <c r="U41" s="121">
        <v>83224</v>
      </c>
      <c r="V41" s="121">
        <f>+SUM(D41,M41)</f>
        <v>617089</v>
      </c>
      <c r="W41" s="121">
        <f>+SUM(E41,N41)</f>
        <v>98999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98999</v>
      </c>
      <c r="AD41" s="121">
        <f>+SUM(L41,U41)</f>
        <v>518090</v>
      </c>
      <c r="AE41" s="121">
        <f>SUM(AF41,+AK41)</f>
        <v>929</v>
      </c>
      <c r="AF41" s="121">
        <f>SUM(AG41:AJ41)</f>
        <v>929</v>
      </c>
      <c r="AG41" s="121">
        <v>0</v>
      </c>
      <c r="AH41" s="121">
        <v>0</v>
      </c>
      <c r="AI41" s="121">
        <v>929</v>
      </c>
      <c r="AJ41" s="121">
        <v>0</v>
      </c>
      <c r="AK41" s="121">
        <v>0</v>
      </c>
      <c r="AL41" s="121">
        <v>0</v>
      </c>
      <c r="AM41" s="121">
        <f>SUM(AN41,AS41,AW41,AX41,BD41)</f>
        <v>201998</v>
      </c>
      <c r="AN41" s="121">
        <f>SUM(AO41:AR41)</f>
        <v>4305</v>
      </c>
      <c r="AO41" s="121">
        <v>4305</v>
      </c>
      <c r="AP41" s="121">
        <v>0</v>
      </c>
      <c r="AQ41" s="121">
        <v>0</v>
      </c>
      <c r="AR41" s="121">
        <v>0</v>
      </c>
      <c r="AS41" s="121">
        <f>SUM(AT41:AV41)</f>
        <v>3554</v>
      </c>
      <c r="AT41" s="121">
        <v>0</v>
      </c>
      <c r="AU41" s="121">
        <v>3254</v>
      </c>
      <c r="AV41" s="121">
        <v>300</v>
      </c>
      <c r="AW41" s="121">
        <v>0</v>
      </c>
      <c r="AX41" s="121">
        <f>SUM(AY41:BB41)</f>
        <v>193831</v>
      </c>
      <c r="AY41" s="121">
        <v>188289</v>
      </c>
      <c r="AZ41" s="121">
        <v>3365</v>
      </c>
      <c r="BA41" s="121">
        <v>2177</v>
      </c>
      <c r="BB41" s="121">
        <v>0</v>
      </c>
      <c r="BC41" s="121">
        <v>326845</v>
      </c>
      <c r="BD41" s="121">
        <v>308</v>
      </c>
      <c r="BE41" s="121">
        <v>4093</v>
      </c>
      <c r="BF41" s="121">
        <f>SUM(AE41,+AM41,+BE41)</f>
        <v>207020</v>
      </c>
      <c r="BG41" s="121">
        <f>SUM(BH41,+BM41)</f>
        <v>854</v>
      </c>
      <c r="BH41" s="121">
        <f>SUM(BI41:BL41)</f>
        <v>854</v>
      </c>
      <c r="BI41" s="121">
        <v>0</v>
      </c>
      <c r="BJ41" s="121">
        <v>854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77978</v>
      </c>
      <c r="BP41" s="121">
        <f>SUM(BQ41:BT41)</f>
        <v>7463</v>
      </c>
      <c r="BQ41" s="121">
        <v>7463</v>
      </c>
      <c r="BR41" s="121">
        <v>0</v>
      </c>
      <c r="BS41" s="121">
        <v>0</v>
      </c>
      <c r="BT41" s="121">
        <v>0</v>
      </c>
      <c r="BU41" s="121">
        <f>SUM(BV41:BX41)</f>
        <v>300</v>
      </c>
      <c r="BV41" s="121">
        <v>0</v>
      </c>
      <c r="BW41" s="121">
        <v>300</v>
      </c>
      <c r="BX41" s="121">
        <v>0</v>
      </c>
      <c r="BY41" s="121">
        <v>0</v>
      </c>
      <c r="BZ41" s="121">
        <f>SUM(CA41:CD41)</f>
        <v>70215</v>
      </c>
      <c r="CA41" s="121">
        <v>30375</v>
      </c>
      <c r="CB41" s="121">
        <v>39840</v>
      </c>
      <c r="CC41" s="121">
        <v>0</v>
      </c>
      <c r="CD41" s="121">
        <v>0</v>
      </c>
      <c r="CE41" s="121">
        <v>0</v>
      </c>
      <c r="CF41" s="121">
        <v>0</v>
      </c>
      <c r="CG41" s="121">
        <v>4392</v>
      </c>
      <c r="CH41" s="121">
        <f>SUM(BG41,+BO41,+CG41)</f>
        <v>83224</v>
      </c>
      <c r="CI41" s="121">
        <f>SUM(AE41,+BG41)</f>
        <v>1783</v>
      </c>
      <c r="CJ41" s="121">
        <f>SUM(AF41,+BH41)</f>
        <v>1783</v>
      </c>
      <c r="CK41" s="121">
        <f>SUM(AG41,+BI41)</f>
        <v>0</v>
      </c>
      <c r="CL41" s="121">
        <f>SUM(AH41,+BJ41)</f>
        <v>854</v>
      </c>
      <c r="CM41" s="121">
        <f>SUM(AI41,+BK41)</f>
        <v>929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279976</v>
      </c>
      <c r="CR41" s="121">
        <f>SUM(AN41,+BP41)</f>
        <v>11768</v>
      </c>
      <c r="CS41" s="121">
        <f>SUM(AO41,+BQ41)</f>
        <v>11768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3854</v>
      </c>
      <c r="CX41" s="121">
        <f>SUM(AT41,+BV41)</f>
        <v>0</v>
      </c>
      <c r="CY41" s="121">
        <f>SUM(AU41,+BW41)</f>
        <v>3554</v>
      </c>
      <c r="CZ41" s="121">
        <f>SUM(AV41,+BX41)</f>
        <v>300</v>
      </c>
      <c r="DA41" s="121">
        <f>SUM(AW41,+BY41)</f>
        <v>0</v>
      </c>
      <c r="DB41" s="121">
        <f>SUM(AX41,+BZ41)</f>
        <v>264046</v>
      </c>
      <c r="DC41" s="121">
        <f>SUM(AY41,+CA41)</f>
        <v>218664</v>
      </c>
      <c r="DD41" s="121">
        <f>SUM(AZ41,+CB41)</f>
        <v>43205</v>
      </c>
      <c r="DE41" s="121">
        <f>SUM(BA41,+CC41)</f>
        <v>2177</v>
      </c>
      <c r="DF41" s="121">
        <f>SUM(BB41,+CD41)</f>
        <v>0</v>
      </c>
      <c r="DG41" s="121">
        <f>SUM(BC41,+CE41)</f>
        <v>326845</v>
      </c>
      <c r="DH41" s="121">
        <f>SUM(BD41,+CF41)</f>
        <v>308</v>
      </c>
      <c r="DI41" s="121">
        <f>SUM(BE41,+CG41)</f>
        <v>8485</v>
      </c>
      <c r="DJ41" s="121">
        <f>SUM(BF41,+CH41)</f>
        <v>290244</v>
      </c>
    </row>
    <row r="42" spans="1:114" s="136" customFormat="1" ht="13.5" customHeight="1" x14ac:dyDescent="0.15">
      <c r="A42" s="119" t="s">
        <v>45</v>
      </c>
      <c r="B42" s="120" t="s">
        <v>478</v>
      </c>
      <c r="C42" s="119" t="s">
        <v>479</v>
      </c>
      <c r="D42" s="121">
        <f>SUM(E42,+L42)</f>
        <v>108060</v>
      </c>
      <c r="E42" s="121">
        <f>SUM(F42:I42,K42)</f>
        <v>64670</v>
      </c>
      <c r="F42" s="121">
        <v>0</v>
      </c>
      <c r="G42" s="121">
        <v>0</v>
      </c>
      <c r="H42" s="121">
        <v>0</v>
      </c>
      <c r="I42" s="121">
        <v>64670</v>
      </c>
      <c r="J42" s="122" t="s">
        <v>598</v>
      </c>
      <c r="K42" s="121">
        <v>0</v>
      </c>
      <c r="L42" s="121">
        <v>43390</v>
      </c>
      <c r="M42" s="121">
        <f>SUM(N42,+U42)</f>
        <v>33040</v>
      </c>
      <c r="N42" s="121">
        <f>SUM(O42:R42,T42)</f>
        <v>6330</v>
      </c>
      <c r="O42" s="121">
        <v>0</v>
      </c>
      <c r="P42" s="121">
        <v>0</v>
      </c>
      <c r="Q42" s="121">
        <v>0</v>
      </c>
      <c r="R42" s="121">
        <v>6330</v>
      </c>
      <c r="S42" s="122" t="s">
        <v>598</v>
      </c>
      <c r="T42" s="121">
        <v>0</v>
      </c>
      <c r="U42" s="121">
        <v>26710</v>
      </c>
      <c r="V42" s="121">
        <f>+SUM(D42,M42)</f>
        <v>141100</v>
      </c>
      <c r="W42" s="121">
        <f>+SUM(E42,N42)</f>
        <v>71000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71000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70100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108060</v>
      </c>
      <c r="AN42" s="121">
        <f>SUM(AO42:AR42)</f>
        <v>12544</v>
      </c>
      <c r="AO42" s="121">
        <v>12544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95516</v>
      </c>
      <c r="AY42" s="121">
        <v>40556</v>
      </c>
      <c r="AZ42" s="121">
        <v>0</v>
      </c>
      <c r="BA42" s="121">
        <v>54960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108060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33040</v>
      </c>
      <c r="BP42" s="121">
        <f>SUM(BQ42:BT42)</f>
        <v>3136</v>
      </c>
      <c r="BQ42" s="121">
        <v>3136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29904</v>
      </c>
      <c r="CA42" s="121">
        <v>4336</v>
      </c>
      <c r="CB42" s="121">
        <v>0</v>
      </c>
      <c r="CC42" s="121">
        <v>25568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33040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141100</v>
      </c>
      <c r="CR42" s="121">
        <f>SUM(AN42,+BP42)</f>
        <v>15680</v>
      </c>
      <c r="CS42" s="121">
        <f>SUM(AO42,+BQ42)</f>
        <v>15680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125420</v>
      </c>
      <c r="DC42" s="121">
        <f>SUM(AY42,+CA42)</f>
        <v>44892</v>
      </c>
      <c r="DD42" s="121">
        <f>SUM(AZ42,+CB42)</f>
        <v>0</v>
      </c>
      <c r="DE42" s="121">
        <f>SUM(BA42,+CC42)</f>
        <v>80528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141100</v>
      </c>
    </row>
    <row r="43" spans="1:114" s="136" customFormat="1" ht="13.5" customHeight="1" x14ac:dyDescent="0.15">
      <c r="A43" s="119" t="s">
        <v>45</v>
      </c>
      <c r="B43" s="120" t="s">
        <v>481</v>
      </c>
      <c r="C43" s="119" t="s">
        <v>482</v>
      </c>
      <c r="D43" s="121">
        <f>SUM(E43,+L43)</f>
        <v>822981</v>
      </c>
      <c r="E43" s="121">
        <f>SUM(F43:I43,K43)</f>
        <v>119184</v>
      </c>
      <c r="F43" s="121">
        <v>0</v>
      </c>
      <c r="G43" s="121">
        <v>0</v>
      </c>
      <c r="H43" s="121">
        <v>0</v>
      </c>
      <c r="I43" s="121">
        <v>119184</v>
      </c>
      <c r="J43" s="122" t="s">
        <v>598</v>
      </c>
      <c r="K43" s="121">
        <v>0</v>
      </c>
      <c r="L43" s="121">
        <v>703797</v>
      </c>
      <c r="M43" s="121">
        <f>SUM(N43,+U43)</f>
        <v>25066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598</v>
      </c>
      <c r="T43" s="121">
        <v>0</v>
      </c>
      <c r="U43" s="121">
        <v>25066</v>
      </c>
      <c r="V43" s="121">
        <f>+SUM(D43,M43)</f>
        <v>848047</v>
      </c>
      <c r="W43" s="121">
        <f>+SUM(E43,N43)</f>
        <v>119184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119184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728863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351403</v>
      </c>
      <c r="AN43" s="121">
        <f>SUM(AO43:AR43)</f>
        <v>32056</v>
      </c>
      <c r="AO43" s="121">
        <v>32056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319347</v>
      </c>
      <c r="AY43" s="121">
        <v>319347</v>
      </c>
      <c r="AZ43" s="121">
        <v>0</v>
      </c>
      <c r="BA43" s="121">
        <v>0</v>
      </c>
      <c r="BB43" s="121">
        <v>0</v>
      </c>
      <c r="BC43" s="121">
        <v>413859</v>
      </c>
      <c r="BD43" s="121">
        <v>0</v>
      </c>
      <c r="BE43" s="121">
        <v>57719</v>
      </c>
      <c r="BF43" s="121">
        <f>SUM(AE43,+AM43,+BE43)</f>
        <v>409122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8014</v>
      </c>
      <c r="BP43" s="121">
        <f>SUM(BQ43:BT43)</f>
        <v>8014</v>
      </c>
      <c r="BQ43" s="121">
        <v>8014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17052</v>
      </c>
      <c r="CF43" s="121">
        <v>0</v>
      </c>
      <c r="CG43" s="121">
        <v>0</v>
      </c>
      <c r="CH43" s="121">
        <f>SUM(BG43,+BO43,+CG43)</f>
        <v>8014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359417</v>
      </c>
      <c r="CR43" s="121">
        <f>SUM(AN43,+BP43)</f>
        <v>40070</v>
      </c>
      <c r="CS43" s="121">
        <f>SUM(AO43,+BQ43)</f>
        <v>40070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319347</v>
      </c>
      <c r="DC43" s="121">
        <f>SUM(AY43,+CA43)</f>
        <v>319347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430911</v>
      </c>
      <c r="DH43" s="121">
        <f>SUM(BD43,+CF43)</f>
        <v>0</v>
      </c>
      <c r="DI43" s="121">
        <f>SUM(BE43,+CG43)</f>
        <v>57719</v>
      </c>
      <c r="DJ43" s="121">
        <f>SUM(BF43,+CH43)</f>
        <v>417136</v>
      </c>
    </row>
    <row r="44" spans="1:114" s="136" customFormat="1" ht="13.5" customHeight="1" x14ac:dyDescent="0.15">
      <c r="A44" s="119" t="s">
        <v>45</v>
      </c>
      <c r="B44" s="120" t="s">
        <v>485</v>
      </c>
      <c r="C44" s="119" t="s">
        <v>486</v>
      </c>
      <c r="D44" s="121">
        <f>SUM(E44,+L44)</f>
        <v>171107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598</v>
      </c>
      <c r="K44" s="121">
        <v>0</v>
      </c>
      <c r="L44" s="121">
        <v>171107</v>
      </c>
      <c r="M44" s="121">
        <f>SUM(N44,+U44)</f>
        <v>13108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598</v>
      </c>
      <c r="T44" s="121">
        <v>0</v>
      </c>
      <c r="U44" s="121">
        <v>13108</v>
      </c>
      <c r="V44" s="121">
        <f>+SUM(D44,M44)</f>
        <v>184215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184215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17331</v>
      </c>
      <c r="AN44" s="121">
        <f>SUM(AO44:AR44)</f>
        <v>17331</v>
      </c>
      <c r="AO44" s="121">
        <v>17331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153776</v>
      </c>
      <c r="BD44" s="121">
        <v>0</v>
      </c>
      <c r="BE44" s="121">
        <v>0</v>
      </c>
      <c r="BF44" s="121">
        <f>SUM(AE44,+AM44,+BE44)</f>
        <v>17331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4029</v>
      </c>
      <c r="BP44" s="121">
        <f>SUM(BQ44:BT44)</f>
        <v>4029</v>
      </c>
      <c r="BQ44" s="121">
        <v>4029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9079</v>
      </c>
      <c r="CF44" s="121">
        <v>0</v>
      </c>
      <c r="CG44" s="121">
        <v>0</v>
      </c>
      <c r="CH44" s="121">
        <f>SUM(BG44,+BO44,+CG44)</f>
        <v>4029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21360</v>
      </c>
      <c r="CR44" s="121">
        <f>SUM(AN44,+BP44)</f>
        <v>21360</v>
      </c>
      <c r="CS44" s="121">
        <f>SUM(AO44,+BQ44)</f>
        <v>21360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162855</v>
      </c>
      <c r="DH44" s="121">
        <f>SUM(BD44,+CF44)</f>
        <v>0</v>
      </c>
      <c r="DI44" s="121">
        <f>SUM(BE44,+CG44)</f>
        <v>0</v>
      </c>
      <c r="DJ44" s="121">
        <f>SUM(BF44,+CH44)</f>
        <v>21360</v>
      </c>
    </row>
    <row r="45" spans="1:114" s="136" customFormat="1" ht="13.5" customHeight="1" x14ac:dyDescent="0.15">
      <c r="A45" s="119" t="s">
        <v>45</v>
      </c>
      <c r="B45" s="120" t="s">
        <v>488</v>
      </c>
      <c r="C45" s="119" t="s">
        <v>489</v>
      </c>
      <c r="D45" s="121">
        <f>SUM(E45,+L45)</f>
        <v>313863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598</v>
      </c>
      <c r="K45" s="121">
        <v>0</v>
      </c>
      <c r="L45" s="121">
        <v>313863</v>
      </c>
      <c r="M45" s="121">
        <f>SUM(N45,+U45)</f>
        <v>57721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598</v>
      </c>
      <c r="T45" s="121">
        <v>0</v>
      </c>
      <c r="U45" s="121">
        <v>57721</v>
      </c>
      <c r="V45" s="121">
        <f>+SUM(D45,M45)</f>
        <v>371584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371584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19482</v>
      </c>
      <c r="AN45" s="121">
        <f>SUM(AO45:AR45)</f>
        <v>15249</v>
      </c>
      <c r="AO45" s="121">
        <v>15249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4233</v>
      </c>
      <c r="AY45" s="121">
        <v>0</v>
      </c>
      <c r="AZ45" s="121">
        <v>0</v>
      </c>
      <c r="BA45" s="121">
        <v>0</v>
      </c>
      <c r="BB45" s="121">
        <v>4233</v>
      </c>
      <c r="BC45" s="121">
        <v>294381</v>
      </c>
      <c r="BD45" s="121">
        <v>0</v>
      </c>
      <c r="BE45" s="121">
        <v>0</v>
      </c>
      <c r="BF45" s="121">
        <f>SUM(AE45,+AM45,+BE45)</f>
        <v>19482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10246</v>
      </c>
      <c r="BP45" s="121">
        <f>SUM(BQ45:BT45)</f>
        <v>10246</v>
      </c>
      <c r="BQ45" s="121">
        <v>10246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47475</v>
      </c>
      <c r="CF45" s="121">
        <v>0</v>
      </c>
      <c r="CG45" s="121">
        <v>0</v>
      </c>
      <c r="CH45" s="121">
        <f>SUM(BG45,+BO45,+CG45)</f>
        <v>10246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29728</v>
      </c>
      <c r="CR45" s="121">
        <f>SUM(AN45,+BP45)</f>
        <v>25495</v>
      </c>
      <c r="CS45" s="121">
        <f>SUM(AO45,+BQ45)</f>
        <v>25495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4233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4233</v>
      </c>
      <c r="DG45" s="121">
        <f>SUM(BC45,+CE45)</f>
        <v>341856</v>
      </c>
      <c r="DH45" s="121">
        <f>SUM(BD45,+CF45)</f>
        <v>0</v>
      </c>
      <c r="DI45" s="121">
        <f>SUM(BE45,+CG45)</f>
        <v>0</v>
      </c>
      <c r="DJ45" s="121">
        <f>SUM(BF45,+CH45)</f>
        <v>29728</v>
      </c>
    </row>
    <row r="46" spans="1:114" s="136" customFormat="1" ht="13.5" customHeight="1" x14ac:dyDescent="0.15">
      <c r="A46" s="119" t="s">
        <v>45</v>
      </c>
      <c r="B46" s="120" t="s">
        <v>491</v>
      </c>
      <c r="C46" s="119" t="s">
        <v>492</v>
      </c>
      <c r="D46" s="121">
        <f>SUM(E46,+L46)</f>
        <v>319546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598</v>
      </c>
      <c r="K46" s="121">
        <v>0</v>
      </c>
      <c r="L46" s="121">
        <v>319546</v>
      </c>
      <c r="M46" s="121">
        <f>SUM(N46,+U46)</f>
        <v>38562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598</v>
      </c>
      <c r="T46" s="121">
        <v>0</v>
      </c>
      <c r="U46" s="121">
        <v>38562</v>
      </c>
      <c r="V46" s="121">
        <f>+SUM(D46,M46)</f>
        <v>358108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358108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10632</v>
      </c>
      <c r="AN46" s="121">
        <f>SUM(AO46:AR46)</f>
        <v>10632</v>
      </c>
      <c r="AO46" s="121">
        <v>10632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308914</v>
      </c>
      <c r="BD46" s="121">
        <v>0</v>
      </c>
      <c r="BE46" s="121">
        <v>0</v>
      </c>
      <c r="BF46" s="121">
        <f>SUM(AE46,+AM46,+BE46)</f>
        <v>10632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5999</v>
      </c>
      <c r="BP46" s="121">
        <f>SUM(BQ46:BT46)</f>
        <v>5999</v>
      </c>
      <c r="BQ46" s="121">
        <v>5999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32563</v>
      </c>
      <c r="CF46" s="121">
        <v>0</v>
      </c>
      <c r="CG46" s="121">
        <v>0</v>
      </c>
      <c r="CH46" s="121">
        <f>SUM(BG46,+BO46,+CG46)</f>
        <v>5999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16631</v>
      </c>
      <c r="CR46" s="121">
        <f>SUM(AN46,+BP46)</f>
        <v>16631</v>
      </c>
      <c r="CS46" s="121">
        <f>SUM(AO46,+BQ46)</f>
        <v>16631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341477</v>
      </c>
      <c r="DH46" s="121">
        <f>SUM(BD46,+CF46)</f>
        <v>0</v>
      </c>
      <c r="DI46" s="121">
        <f>SUM(BE46,+CG46)</f>
        <v>0</v>
      </c>
      <c r="DJ46" s="121">
        <f>SUM(BF46,+CH46)</f>
        <v>16631</v>
      </c>
    </row>
    <row r="47" spans="1:114" s="136" customFormat="1" ht="13.5" customHeight="1" x14ac:dyDescent="0.15">
      <c r="A47" s="119" t="s">
        <v>45</v>
      </c>
      <c r="B47" s="120" t="s">
        <v>494</v>
      </c>
      <c r="C47" s="119" t="s">
        <v>495</v>
      </c>
      <c r="D47" s="121">
        <f>SUM(E47,+L47)</f>
        <v>210324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598</v>
      </c>
      <c r="K47" s="121">
        <v>0</v>
      </c>
      <c r="L47" s="121">
        <v>210324</v>
      </c>
      <c r="M47" s="121">
        <f>SUM(N47,+U47)</f>
        <v>38239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598</v>
      </c>
      <c r="T47" s="121">
        <v>0</v>
      </c>
      <c r="U47" s="121">
        <v>38239</v>
      </c>
      <c r="V47" s="121">
        <f>+SUM(D47,M47)</f>
        <v>248563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248563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210324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38239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248563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45</v>
      </c>
      <c r="B48" s="120" t="s">
        <v>497</v>
      </c>
      <c r="C48" s="119" t="s">
        <v>498</v>
      </c>
      <c r="D48" s="121">
        <f>SUM(E48,+L48)</f>
        <v>156174</v>
      </c>
      <c r="E48" s="121">
        <f>SUM(F48:I48,K48)</f>
        <v>25086</v>
      </c>
      <c r="F48" s="121">
        <v>0</v>
      </c>
      <c r="G48" s="121">
        <v>0</v>
      </c>
      <c r="H48" s="121">
        <v>0</v>
      </c>
      <c r="I48" s="121">
        <v>25086</v>
      </c>
      <c r="J48" s="122" t="s">
        <v>598</v>
      </c>
      <c r="K48" s="121">
        <v>0</v>
      </c>
      <c r="L48" s="121">
        <v>131088</v>
      </c>
      <c r="M48" s="121">
        <f>SUM(N48,+U48)</f>
        <v>61188</v>
      </c>
      <c r="N48" s="121">
        <f>SUM(O48:R48,T48)</f>
        <v>2252</v>
      </c>
      <c r="O48" s="121">
        <v>1326</v>
      </c>
      <c r="P48" s="121">
        <v>926</v>
      </c>
      <c r="Q48" s="121">
        <v>0</v>
      </c>
      <c r="R48" s="121">
        <v>0</v>
      </c>
      <c r="S48" s="122" t="s">
        <v>598</v>
      </c>
      <c r="T48" s="121">
        <v>0</v>
      </c>
      <c r="U48" s="121">
        <v>58936</v>
      </c>
      <c r="V48" s="121">
        <f>+SUM(D48,M48)</f>
        <v>217362</v>
      </c>
      <c r="W48" s="121">
        <f>+SUM(E48,N48)</f>
        <v>27338</v>
      </c>
      <c r="X48" s="121">
        <f>+SUM(F48,O48)</f>
        <v>1326</v>
      </c>
      <c r="Y48" s="121">
        <f>+SUM(G48,P48)</f>
        <v>926</v>
      </c>
      <c r="Z48" s="121">
        <f>+SUM(H48,Q48)</f>
        <v>0</v>
      </c>
      <c r="AA48" s="121">
        <f>+SUM(I48,R48)</f>
        <v>25086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190024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68769</v>
      </c>
      <c r="AN48" s="121">
        <f>SUM(AO48:AR48)</f>
        <v>7651</v>
      </c>
      <c r="AO48" s="121">
        <v>7651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61118</v>
      </c>
      <c r="AY48" s="121">
        <v>53938</v>
      </c>
      <c r="AZ48" s="121">
        <v>0</v>
      </c>
      <c r="BA48" s="121">
        <v>0</v>
      </c>
      <c r="BB48" s="121">
        <v>7180</v>
      </c>
      <c r="BC48" s="121">
        <v>83958</v>
      </c>
      <c r="BD48" s="121">
        <v>0</v>
      </c>
      <c r="BE48" s="121">
        <v>3447</v>
      </c>
      <c r="BF48" s="121">
        <f>SUM(AE48,+AM48,+BE48)</f>
        <v>72216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10428</v>
      </c>
      <c r="BP48" s="121">
        <f>SUM(BQ48:BT48)</f>
        <v>7375</v>
      </c>
      <c r="BQ48" s="121">
        <v>7375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3053</v>
      </c>
      <c r="CA48" s="121">
        <v>3053</v>
      </c>
      <c r="CB48" s="121">
        <v>0</v>
      </c>
      <c r="CC48" s="121">
        <v>0</v>
      </c>
      <c r="CD48" s="121">
        <v>0</v>
      </c>
      <c r="CE48" s="121">
        <v>47472</v>
      </c>
      <c r="CF48" s="121">
        <v>0</v>
      </c>
      <c r="CG48" s="121">
        <v>3288</v>
      </c>
      <c r="CH48" s="121">
        <f>SUM(BG48,+BO48,+CG48)</f>
        <v>13716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79197</v>
      </c>
      <c r="CR48" s="121">
        <f>SUM(AN48,+BP48)</f>
        <v>15026</v>
      </c>
      <c r="CS48" s="121">
        <f>SUM(AO48,+BQ48)</f>
        <v>15026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64171</v>
      </c>
      <c r="DC48" s="121">
        <f>SUM(AY48,+CA48)</f>
        <v>56991</v>
      </c>
      <c r="DD48" s="121">
        <f>SUM(AZ48,+CB48)</f>
        <v>0</v>
      </c>
      <c r="DE48" s="121">
        <f>SUM(BA48,+CC48)</f>
        <v>0</v>
      </c>
      <c r="DF48" s="121">
        <f>SUM(BB48,+CD48)</f>
        <v>7180</v>
      </c>
      <c r="DG48" s="121">
        <f>SUM(BC48,+CE48)</f>
        <v>131430</v>
      </c>
      <c r="DH48" s="121">
        <f>SUM(BD48,+CF48)</f>
        <v>0</v>
      </c>
      <c r="DI48" s="121">
        <f>SUM(BE48,+CG48)</f>
        <v>6735</v>
      </c>
      <c r="DJ48" s="121">
        <f>SUM(BF48,+CH48)</f>
        <v>85932</v>
      </c>
    </row>
    <row r="49" spans="1:114" s="136" customFormat="1" ht="13.5" customHeight="1" x14ac:dyDescent="0.15">
      <c r="A49" s="119" t="s">
        <v>45</v>
      </c>
      <c r="B49" s="120" t="s">
        <v>500</v>
      </c>
      <c r="C49" s="119" t="s">
        <v>501</v>
      </c>
      <c r="D49" s="121">
        <f>SUM(E49,+L49)</f>
        <v>241523</v>
      </c>
      <c r="E49" s="121">
        <f>SUM(F49:I49,K49)</f>
        <v>56136</v>
      </c>
      <c r="F49" s="121">
        <v>0</v>
      </c>
      <c r="G49" s="121">
        <v>0</v>
      </c>
      <c r="H49" s="121">
        <v>0</v>
      </c>
      <c r="I49" s="121">
        <v>56136</v>
      </c>
      <c r="J49" s="122" t="s">
        <v>598</v>
      </c>
      <c r="K49" s="121">
        <v>0</v>
      </c>
      <c r="L49" s="121">
        <v>185387</v>
      </c>
      <c r="M49" s="121">
        <f>SUM(N49,+U49)</f>
        <v>101348</v>
      </c>
      <c r="N49" s="121">
        <f>SUM(O49:R49,T49)</f>
        <v>2</v>
      </c>
      <c r="O49" s="121">
        <v>0</v>
      </c>
      <c r="P49" s="121">
        <v>0</v>
      </c>
      <c r="Q49" s="121">
        <v>0</v>
      </c>
      <c r="R49" s="121">
        <v>2</v>
      </c>
      <c r="S49" s="122" t="s">
        <v>598</v>
      </c>
      <c r="T49" s="121">
        <v>0</v>
      </c>
      <c r="U49" s="121">
        <v>101346</v>
      </c>
      <c r="V49" s="121">
        <f>+SUM(D49,M49)</f>
        <v>342871</v>
      </c>
      <c r="W49" s="121">
        <f>+SUM(E49,N49)</f>
        <v>56138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56138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286733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109335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3953</v>
      </c>
      <c r="AT49" s="121">
        <v>3953</v>
      </c>
      <c r="AU49" s="121">
        <v>0</v>
      </c>
      <c r="AV49" s="121">
        <v>0</v>
      </c>
      <c r="AW49" s="121">
        <v>0</v>
      </c>
      <c r="AX49" s="121">
        <f>SUM(AY49:BB49)</f>
        <v>105382</v>
      </c>
      <c r="AY49" s="121">
        <v>102652</v>
      </c>
      <c r="AZ49" s="121">
        <v>0</v>
      </c>
      <c r="BA49" s="121">
        <v>0</v>
      </c>
      <c r="BB49" s="121">
        <v>2730</v>
      </c>
      <c r="BC49" s="121">
        <v>132188</v>
      </c>
      <c r="BD49" s="121">
        <v>0</v>
      </c>
      <c r="BE49" s="121">
        <v>0</v>
      </c>
      <c r="BF49" s="121">
        <f>SUM(AE49,+AM49,+BE49)</f>
        <v>109335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101348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21021</v>
      </c>
      <c r="BV49" s="121">
        <v>0</v>
      </c>
      <c r="BW49" s="121">
        <v>21021</v>
      </c>
      <c r="BX49" s="121">
        <v>0</v>
      </c>
      <c r="BY49" s="121">
        <v>0</v>
      </c>
      <c r="BZ49" s="121">
        <f>SUM(CA49:CD49)</f>
        <v>80327</v>
      </c>
      <c r="CA49" s="121">
        <v>0</v>
      </c>
      <c r="CB49" s="121">
        <v>80327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101348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210683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24974</v>
      </c>
      <c r="CX49" s="121">
        <f>SUM(AT49,+BV49)</f>
        <v>3953</v>
      </c>
      <c r="CY49" s="121">
        <f>SUM(AU49,+BW49)</f>
        <v>21021</v>
      </c>
      <c r="CZ49" s="121">
        <f>SUM(AV49,+BX49)</f>
        <v>0</v>
      </c>
      <c r="DA49" s="121">
        <f>SUM(AW49,+BY49)</f>
        <v>0</v>
      </c>
      <c r="DB49" s="121">
        <f>SUM(AX49,+BZ49)</f>
        <v>185709</v>
      </c>
      <c r="DC49" s="121">
        <f>SUM(AY49,+CA49)</f>
        <v>102652</v>
      </c>
      <c r="DD49" s="121">
        <f>SUM(AZ49,+CB49)</f>
        <v>80327</v>
      </c>
      <c r="DE49" s="121">
        <f>SUM(BA49,+CC49)</f>
        <v>0</v>
      </c>
      <c r="DF49" s="121">
        <f>SUM(BB49,+CD49)</f>
        <v>2730</v>
      </c>
      <c r="DG49" s="121">
        <f>SUM(BC49,+CE49)</f>
        <v>132188</v>
      </c>
      <c r="DH49" s="121">
        <f>SUM(BD49,+CF49)</f>
        <v>0</v>
      </c>
      <c r="DI49" s="121">
        <f>SUM(BE49,+CG49)</f>
        <v>0</v>
      </c>
      <c r="DJ49" s="121">
        <f>SUM(BF49,+CH49)</f>
        <v>210683</v>
      </c>
    </row>
    <row r="50" spans="1:114" s="136" customFormat="1" ht="13.5" customHeight="1" x14ac:dyDescent="0.15">
      <c r="A50" s="119" t="s">
        <v>45</v>
      </c>
      <c r="B50" s="120" t="s">
        <v>504</v>
      </c>
      <c r="C50" s="119" t="s">
        <v>505</v>
      </c>
      <c r="D50" s="121">
        <f>SUM(E50,+L50)</f>
        <v>240264</v>
      </c>
      <c r="E50" s="121">
        <f>SUM(F50:I50,K50)</f>
        <v>38359</v>
      </c>
      <c r="F50" s="121">
        <v>0</v>
      </c>
      <c r="G50" s="121">
        <v>0</v>
      </c>
      <c r="H50" s="121">
        <v>0</v>
      </c>
      <c r="I50" s="121">
        <v>38359</v>
      </c>
      <c r="J50" s="122" t="s">
        <v>598</v>
      </c>
      <c r="K50" s="121">
        <v>0</v>
      </c>
      <c r="L50" s="121">
        <v>201905</v>
      </c>
      <c r="M50" s="121">
        <f>SUM(N50,+U50)</f>
        <v>61193</v>
      </c>
      <c r="N50" s="121">
        <f>SUM(O50:R50,T50)</f>
        <v>2909</v>
      </c>
      <c r="O50" s="121">
        <v>0</v>
      </c>
      <c r="P50" s="121">
        <v>0</v>
      </c>
      <c r="Q50" s="121">
        <v>0</v>
      </c>
      <c r="R50" s="121">
        <v>2909</v>
      </c>
      <c r="S50" s="122" t="s">
        <v>598</v>
      </c>
      <c r="T50" s="121">
        <v>0</v>
      </c>
      <c r="U50" s="121">
        <v>58284</v>
      </c>
      <c r="V50" s="121">
        <f>+SUM(D50,M50)</f>
        <v>301457</v>
      </c>
      <c r="W50" s="121">
        <f>+SUM(E50,N50)</f>
        <v>41268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41268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260189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94414</v>
      </c>
      <c r="AN50" s="121">
        <f>SUM(AO50:AR50)</f>
        <v>6867</v>
      </c>
      <c r="AO50" s="121">
        <v>6867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87547</v>
      </c>
      <c r="AY50" s="121">
        <v>78039</v>
      </c>
      <c r="AZ50" s="121">
        <v>3359</v>
      </c>
      <c r="BA50" s="121">
        <v>0</v>
      </c>
      <c r="BB50" s="121">
        <v>6149</v>
      </c>
      <c r="BC50" s="121">
        <v>133259</v>
      </c>
      <c r="BD50" s="121">
        <v>0</v>
      </c>
      <c r="BE50" s="121">
        <v>12591</v>
      </c>
      <c r="BF50" s="121">
        <f>SUM(AE50,+AM50,+BE50)</f>
        <v>107005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7795</v>
      </c>
      <c r="BP50" s="121">
        <f>SUM(BQ50:BT50)</f>
        <v>3643</v>
      </c>
      <c r="BQ50" s="121">
        <v>3643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4152</v>
      </c>
      <c r="CA50" s="121">
        <v>0</v>
      </c>
      <c r="CB50" s="121">
        <v>0</v>
      </c>
      <c r="CC50" s="121">
        <v>0</v>
      </c>
      <c r="CD50" s="121">
        <v>4152</v>
      </c>
      <c r="CE50" s="121">
        <v>53398</v>
      </c>
      <c r="CF50" s="121">
        <v>0</v>
      </c>
      <c r="CG50" s="121">
        <v>0</v>
      </c>
      <c r="CH50" s="121">
        <f>SUM(BG50,+BO50,+CG50)</f>
        <v>7795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102209</v>
      </c>
      <c r="CR50" s="121">
        <f>SUM(AN50,+BP50)</f>
        <v>10510</v>
      </c>
      <c r="CS50" s="121">
        <f>SUM(AO50,+BQ50)</f>
        <v>10510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91699</v>
      </c>
      <c r="DC50" s="121">
        <f>SUM(AY50,+CA50)</f>
        <v>78039</v>
      </c>
      <c r="DD50" s="121">
        <f>SUM(AZ50,+CB50)</f>
        <v>3359</v>
      </c>
      <c r="DE50" s="121">
        <f>SUM(BA50,+CC50)</f>
        <v>0</v>
      </c>
      <c r="DF50" s="121">
        <f>SUM(BB50,+CD50)</f>
        <v>10301</v>
      </c>
      <c r="DG50" s="121">
        <f>SUM(BC50,+CE50)</f>
        <v>186657</v>
      </c>
      <c r="DH50" s="121">
        <f>SUM(BD50,+CF50)</f>
        <v>0</v>
      </c>
      <c r="DI50" s="121">
        <f>SUM(BE50,+CG50)</f>
        <v>12591</v>
      </c>
      <c r="DJ50" s="121">
        <f>SUM(BF50,+CH50)</f>
        <v>114800</v>
      </c>
    </row>
    <row r="51" spans="1:114" s="136" customFormat="1" ht="13.5" customHeight="1" x14ac:dyDescent="0.15">
      <c r="A51" s="119" t="s">
        <v>45</v>
      </c>
      <c r="B51" s="120" t="s">
        <v>507</v>
      </c>
      <c r="C51" s="119" t="s">
        <v>508</v>
      </c>
      <c r="D51" s="121">
        <f>SUM(E51,+L51)</f>
        <v>590992</v>
      </c>
      <c r="E51" s="121">
        <f>SUM(F51:I51,K51)</f>
        <v>67352</v>
      </c>
      <c r="F51" s="121">
        <v>0</v>
      </c>
      <c r="G51" s="121">
        <v>0</v>
      </c>
      <c r="H51" s="121">
        <v>0</v>
      </c>
      <c r="I51" s="121">
        <v>67352</v>
      </c>
      <c r="J51" s="122" t="s">
        <v>598</v>
      </c>
      <c r="K51" s="121">
        <v>0</v>
      </c>
      <c r="L51" s="121">
        <v>523640</v>
      </c>
      <c r="M51" s="121">
        <f>SUM(N51,+U51)</f>
        <v>44371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598</v>
      </c>
      <c r="T51" s="121">
        <v>0</v>
      </c>
      <c r="U51" s="121">
        <v>44371</v>
      </c>
      <c r="V51" s="121">
        <f>+SUM(D51,M51)</f>
        <v>635363</v>
      </c>
      <c r="W51" s="121">
        <f>+SUM(E51,N51)</f>
        <v>67352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67352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568011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172308</v>
      </c>
      <c r="AM51" s="121">
        <f>SUM(AN51,AS51,AW51,AX51,BD51)</f>
        <v>264850</v>
      </c>
      <c r="AN51" s="121">
        <f>SUM(AO51:AR51)</f>
        <v>17379</v>
      </c>
      <c r="AO51" s="121">
        <v>17379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247471</v>
      </c>
      <c r="AY51" s="121">
        <v>243500</v>
      </c>
      <c r="AZ51" s="121">
        <v>0</v>
      </c>
      <c r="BA51" s="121">
        <v>0</v>
      </c>
      <c r="BB51" s="121">
        <v>3971</v>
      </c>
      <c r="BC51" s="121">
        <v>140258</v>
      </c>
      <c r="BD51" s="121">
        <v>0</v>
      </c>
      <c r="BE51" s="121">
        <v>13576</v>
      </c>
      <c r="BF51" s="121">
        <f>SUM(AE51,+AM51,+BE51)</f>
        <v>278426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24199</v>
      </c>
      <c r="BP51" s="121">
        <f>SUM(BQ51:BT51)</f>
        <v>8689</v>
      </c>
      <c r="BQ51" s="121">
        <v>8689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15510</v>
      </c>
      <c r="CA51" s="121">
        <v>13574</v>
      </c>
      <c r="CB51" s="121">
        <v>0</v>
      </c>
      <c r="CC51" s="121">
        <v>0</v>
      </c>
      <c r="CD51" s="121">
        <v>1936</v>
      </c>
      <c r="CE51" s="121">
        <v>17237</v>
      </c>
      <c r="CF51" s="121">
        <v>0</v>
      </c>
      <c r="CG51" s="121">
        <v>2935</v>
      </c>
      <c r="CH51" s="121">
        <f>SUM(BG51,+BO51,+CG51)</f>
        <v>27134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172308</v>
      </c>
      <c r="CQ51" s="121">
        <f>SUM(AM51,+BO51)</f>
        <v>289049</v>
      </c>
      <c r="CR51" s="121">
        <f>SUM(AN51,+BP51)</f>
        <v>26068</v>
      </c>
      <c r="CS51" s="121">
        <f>SUM(AO51,+BQ51)</f>
        <v>26068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262981</v>
      </c>
      <c r="DC51" s="121">
        <f>SUM(AY51,+CA51)</f>
        <v>257074</v>
      </c>
      <c r="DD51" s="121">
        <f>SUM(AZ51,+CB51)</f>
        <v>0</v>
      </c>
      <c r="DE51" s="121">
        <f>SUM(BA51,+CC51)</f>
        <v>0</v>
      </c>
      <c r="DF51" s="121">
        <f>SUM(BB51,+CD51)</f>
        <v>5907</v>
      </c>
      <c r="DG51" s="121">
        <f>SUM(BC51,+CE51)</f>
        <v>157495</v>
      </c>
      <c r="DH51" s="121">
        <f>SUM(BD51,+CF51)</f>
        <v>0</v>
      </c>
      <c r="DI51" s="121">
        <f>SUM(BE51,+CG51)</f>
        <v>16511</v>
      </c>
      <c r="DJ51" s="121">
        <f>SUM(BF51,+CH51)</f>
        <v>305560</v>
      </c>
    </row>
    <row r="52" spans="1:114" s="136" customFormat="1" ht="13.5" customHeight="1" x14ac:dyDescent="0.15">
      <c r="A52" s="119" t="s">
        <v>45</v>
      </c>
      <c r="B52" s="120" t="s">
        <v>510</v>
      </c>
      <c r="C52" s="119" t="s">
        <v>511</v>
      </c>
      <c r="D52" s="121">
        <f>SUM(E52,+L52)</f>
        <v>41628</v>
      </c>
      <c r="E52" s="121">
        <f>SUM(F52:I52,K52)</f>
        <v>3012</v>
      </c>
      <c r="F52" s="121">
        <v>0</v>
      </c>
      <c r="G52" s="121">
        <v>0</v>
      </c>
      <c r="H52" s="121">
        <v>0</v>
      </c>
      <c r="I52" s="121">
        <v>3012</v>
      </c>
      <c r="J52" s="122" t="s">
        <v>598</v>
      </c>
      <c r="K52" s="121">
        <v>0</v>
      </c>
      <c r="L52" s="121">
        <v>38616</v>
      </c>
      <c r="M52" s="121">
        <f>SUM(N52,+U52)</f>
        <v>43572</v>
      </c>
      <c r="N52" s="121">
        <f>SUM(O52:R52,T52)</f>
        <v>16</v>
      </c>
      <c r="O52" s="121">
        <v>0</v>
      </c>
      <c r="P52" s="121">
        <v>0</v>
      </c>
      <c r="Q52" s="121">
        <v>0</v>
      </c>
      <c r="R52" s="121">
        <v>0</v>
      </c>
      <c r="S52" s="122" t="s">
        <v>598</v>
      </c>
      <c r="T52" s="121">
        <v>16</v>
      </c>
      <c r="U52" s="121">
        <v>43556</v>
      </c>
      <c r="V52" s="121">
        <f>+SUM(D52,M52)</f>
        <v>85200</v>
      </c>
      <c r="W52" s="121">
        <f>+SUM(E52,N52)</f>
        <v>3028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3012</v>
      </c>
      <c r="AB52" s="122" t="str">
        <f>IF(+SUM(J52,S52)=0,"-",+SUM(J52,S52))</f>
        <v>-</v>
      </c>
      <c r="AC52" s="121">
        <f>+SUM(K52,T52)</f>
        <v>16</v>
      </c>
      <c r="AD52" s="121">
        <f>+SUM(L52,U52)</f>
        <v>82172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10943</v>
      </c>
      <c r="AM52" s="121">
        <f>SUM(AN52,AS52,AW52,AX52,BD52)</f>
        <v>21777</v>
      </c>
      <c r="AN52" s="121">
        <f>SUM(AO52:AR52)</f>
        <v>2042</v>
      </c>
      <c r="AO52" s="121">
        <v>2042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19735</v>
      </c>
      <c r="AY52" s="121">
        <v>17431</v>
      </c>
      <c r="AZ52" s="121">
        <v>0</v>
      </c>
      <c r="BA52" s="121">
        <v>0</v>
      </c>
      <c r="BB52" s="121">
        <v>2304</v>
      </c>
      <c r="BC52" s="121">
        <v>8908</v>
      </c>
      <c r="BD52" s="121">
        <v>0</v>
      </c>
      <c r="BE52" s="121">
        <v>0</v>
      </c>
      <c r="BF52" s="121">
        <f>SUM(AE52,+AM52,+BE52)</f>
        <v>21777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43572</v>
      </c>
      <c r="BP52" s="121">
        <f>SUM(BQ52:BT52)</f>
        <v>2042</v>
      </c>
      <c r="BQ52" s="121">
        <v>2042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41530</v>
      </c>
      <c r="CA52" s="121">
        <v>5728</v>
      </c>
      <c r="CB52" s="121">
        <v>0</v>
      </c>
      <c r="CC52" s="121">
        <v>0</v>
      </c>
      <c r="CD52" s="121">
        <v>35802</v>
      </c>
      <c r="CE52" s="121">
        <v>0</v>
      </c>
      <c r="CF52" s="121">
        <v>0</v>
      </c>
      <c r="CG52" s="121">
        <v>0</v>
      </c>
      <c r="CH52" s="121">
        <f>SUM(BG52,+BO52,+CG52)</f>
        <v>43572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10943</v>
      </c>
      <c r="CQ52" s="121">
        <f>SUM(AM52,+BO52)</f>
        <v>65349</v>
      </c>
      <c r="CR52" s="121">
        <f>SUM(AN52,+BP52)</f>
        <v>4084</v>
      </c>
      <c r="CS52" s="121">
        <f>SUM(AO52,+BQ52)</f>
        <v>4084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61265</v>
      </c>
      <c r="DC52" s="121">
        <f>SUM(AY52,+CA52)</f>
        <v>23159</v>
      </c>
      <c r="DD52" s="121">
        <f>SUM(AZ52,+CB52)</f>
        <v>0</v>
      </c>
      <c r="DE52" s="121">
        <f>SUM(BA52,+CC52)</f>
        <v>0</v>
      </c>
      <c r="DF52" s="121">
        <f>SUM(BB52,+CD52)</f>
        <v>38106</v>
      </c>
      <c r="DG52" s="121">
        <f>SUM(BC52,+CE52)</f>
        <v>8908</v>
      </c>
      <c r="DH52" s="121">
        <f>SUM(BD52,+CF52)</f>
        <v>0</v>
      </c>
      <c r="DI52" s="121">
        <f>SUM(BE52,+CG52)</f>
        <v>0</v>
      </c>
      <c r="DJ52" s="121">
        <f>SUM(BF52,+CH52)</f>
        <v>65349</v>
      </c>
    </row>
    <row r="53" spans="1:114" s="136" customFormat="1" ht="13.5" customHeight="1" x14ac:dyDescent="0.15">
      <c r="A53" s="119" t="s">
        <v>45</v>
      </c>
      <c r="B53" s="120" t="s">
        <v>513</v>
      </c>
      <c r="C53" s="119" t="s">
        <v>514</v>
      </c>
      <c r="D53" s="121">
        <f>SUM(E53,+L53)</f>
        <v>265132</v>
      </c>
      <c r="E53" s="121">
        <f>SUM(F53:I53,K53)</f>
        <v>45505</v>
      </c>
      <c r="F53" s="121">
        <v>0</v>
      </c>
      <c r="G53" s="121">
        <v>0</v>
      </c>
      <c r="H53" s="121">
        <v>0</v>
      </c>
      <c r="I53" s="121">
        <v>45267</v>
      </c>
      <c r="J53" s="122" t="s">
        <v>598</v>
      </c>
      <c r="K53" s="121">
        <v>238</v>
      </c>
      <c r="L53" s="121">
        <v>219627</v>
      </c>
      <c r="M53" s="121">
        <f>SUM(N53,+U53)</f>
        <v>10152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598</v>
      </c>
      <c r="T53" s="121">
        <v>0</v>
      </c>
      <c r="U53" s="121">
        <v>10152</v>
      </c>
      <c r="V53" s="121">
        <f>+SUM(D53,M53)</f>
        <v>275284</v>
      </c>
      <c r="W53" s="121">
        <f>+SUM(E53,N53)</f>
        <v>45505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45267</v>
      </c>
      <c r="AB53" s="122" t="str">
        <f>IF(+SUM(J53,S53)=0,"-",+SUM(J53,S53))</f>
        <v>-</v>
      </c>
      <c r="AC53" s="121">
        <f>+SUM(K53,T53)</f>
        <v>238</v>
      </c>
      <c r="AD53" s="121">
        <f>+SUM(L53,U53)</f>
        <v>229779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75831</v>
      </c>
      <c r="AM53" s="121">
        <f>SUM(AN53,AS53,AW53,AX53,BD53)</f>
        <v>113370</v>
      </c>
      <c r="AN53" s="121">
        <f>SUM(AO53:AR53)</f>
        <v>9946</v>
      </c>
      <c r="AO53" s="121">
        <v>9946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103424</v>
      </c>
      <c r="AY53" s="121">
        <v>99232</v>
      </c>
      <c r="AZ53" s="121">
        <v>0</v>
      </c>
      <c r="BA53" s="121">
        <v>0</v>
      </c>
      <c r="BB53" s="121">
        <v>4192</v>
      </c>
      <c r="BC53" s="121">
        <v>61727</v>
      </c>
      <c r="BD53" s="121">
        <v>0</v>
      </c>
      <c r="BE53" s="121">
        <v>14204</v>
      </c>
      <c r="BF53" s="121">
        <f>SUM(AE53,+AM53,+BE53)</f>
        <v>127574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1989</v>
      </c>
      <c r="BP53" s="121">
        <f>SUM(BQ53:BT53)</f>
        <v>1989</v>
      </c>
      <c r="BQ53" s="121">
        <v>1989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8154</v>
      </c>
      <c r="CF53" s="121">
        <v>0</v>
      </c>
      <c r="CG53" s="121">
        <v>9</v>
      </c>
      <c r="CH53" s="121">
        <f>SUM(BG53,+BO53,+CG53)</f>
        <v>1998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75831</v>
      </c>
      <c r="CQ53" s="121">
        <f>SUM(AM53,+BO53)</f>
        <v>115359</v>
      </c>
      <c r="CR53" s="121">
        <f>SUM(AN53,+BP53)</f>
        <v>11935</v>
      </c>
      <c r="CS53" s="121">
        <f>SUM(AO53,+BQ53)</f>
        <v>11935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103424</v>
      </c>
      <c r="DC53" s="121">
        <f>SUM(AY53,+CA53)</f>
        <v>99232</v>
      </c>
      <c r="DD53" s="121">
        <f>SUM(AZ53,+CB53)</f>
        <v>0</v>
      </c>
      <c r="DE53" s="121">
        <f>SUM(BA53,+CC53)</f>
        <v>0</v>
      </c>
      <c r="DF53" s="121">
        <f>SUM(BB53,+CD53)</f>
        <v>4192</v>
      </c>
      <c r="DG53" s="121">
        <f>SUM(BC53,+CE53)</f>
        <v>69881</v>
      </c>
      <c r="DH53" s="121">
        <f>SUM(BD53,+CF53)</f>
        <v>0</v>
      </c>
      <c r="DI53" s="121">
        <f>SUM(BE53,+CG53)</f>
        <v>14213</v>
      </c>
      <c r="DJ53" s="121">
        <f>SUM(BF53,+CH53)</f>
        <v>129572</v>
      </c>
    </row>
    <row r="54" spans="1:114" s="136" customFormat="1" ht="13.5" customHeight="1" x14ac:dyDescent="0.15">
      <c r="A54" s="119" t="s">
        <v>45</v>
      </c>
      <c r="B54" s="120" t="s">
        <v>516</v>
      </c>
      <c r="C54" s="119" t="s">
        <v>517</v>
      </c>
      <c r="D54" s="121">
        <f>SUM(E54,+L54)</f>
        <v>197657</v>
      </c>
      <c r="E54" s="121">
        <f>SUM(F54:I54,K54)</f>
        <v>26646</v>
      </c>
      <c r="F54" s="121">
        <v>0</v>
      </c>
      <c r="G54" s="121">
        <v>0</v>
      </c>
      <c r="H54" s="121">
        <v>0</v>
      </c>
      <c r="I54" s="121">
        <v>24698</v>
      </c>
      <c r="J54" s="122" t="s">
        <v>598</v>
      </c>
      <c r="K54" s="121">
        <v>1948</v>
      </c>
      <c r="L54" s="121">
        <v>171011</v>
      </c>
      <c r="M54" s="121">
        <f>SUM(N54,+U54)</f>
        <v>57910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598</v>
      </c>
      <c r="T54" s="121">
        <v>0</v>
      </c>
      <c r="U54" s="121">
        <v>57910</v>
      </c>
      <c r="V54" s="121">
        <f>+SUM(D54,M54)</f>
        <v>255567</v>
      </c>
      <c r="W54" s="121">
        <f>+SUM(E54,N54)</f>
        <v>26646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24698</v>
      </c>
      <c r="AB54" s="122" t="str">
        <f>IF(+SUM(J54,S54)=0,"-",+SUM(J54,S54))</f>
        <v>-</v>
      </c>
      <c r="AC54" s="121">
        <f>+SUM(K54,T54)</f>
        <v>1948</v>
      </c>
      <c r="AD54" s="121">
        <f>+SUM(L54,U54)</f>
        <v>228921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173675</v>
      </c>
      <c r="AN54" s="121">
        <f>SUM(AO54:AR54)</f>
        <v>29038</v>
      </c>
      <c r="AO54" s="121">
        <v>29038</v>
      </c>
      <c r="AP54" s="121">
        <v>0</v>
      </c>
      <c r="AQ54" s="121">
        <v>0</v>
      </c>
      <c r="AR54" s="121">
        <v>0</v>
      </c>
      <c r="AS54" s="121">
        <f>SUM(AT54:AV54)</f>
        <v>35672</v>
      </c>
      <c r="AT54" s="121">
        <v>16747</v>
      </c>
      <c r="AU54" s="121">
        <v>18925</v>
      </c>
      <c r="AV54" s="121">
        <v>0</v>
      </c>
      <c r="AW54" s="121">
        <v>0</v>
      </c>
      <c r="AX54" s="121">
        <f>SUM(AY54:BB54)</f>
        <v>108965</v>
      </c>
      <c r="AY54" s="121">
        <v>33218</v>
      </c>
      <c r="AZ54" s="121">
        <v>61965</v>
      </c>
      <c r="BA54" s="121">
        <v>0</v>
      </c>
      <c r="BB54" s="121">
        <v>13782</v>
      </c>
      <c r="BC54" s="121">
        <v>15649</v>
      </c>
      <c r="BD54" s="121">
        <v>0</v>
      </c>
      <c r="BE54" s="121">
        <v>8333</v>
      </c>
      <c r="BF54" s="121">
        <f>SUM(AE54,+AM54,+BE54)</f>
        <v>182008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57883</v>
      </c>
      <c r="BP54" s="121">
        <f>SUM(BQ54:BT54)</f>
        <v>12229</v>
      </c>
      <c r="BQ54" s="121">
        <v>12229</v>
      </c>
      <c r="BR54" s="121">
        <v>0</v>
      </c>
      <c r="BS54" s="121">
        <v>0</v>
      </c>
      <c r="BT54" s="121">
        <v>0</v>
      </c>
      <c r="BU54" s="121">
        <f>SUM(BV54:BX54)</f>
        <v>45339</v>
      </c>
      <c r="BV54" s="121">
        <v>0</v>
      </c>
      <c r="BW54" s="121">
        <v>45339</v>
      </c>
      <c r="BX54" s="121">
        <v>0</v>
      </c>
      <c r="BY54" s="121">
        <v>0</v>
      </c>
      <c r="BZ54" s="121">
        <f>SUM(CA54:CD54)</f>
        <v>315</v>
      </c>
      <c r="CA54" s="121">
        <v>175</v>
      </c>
      <c r="CB54" s="121">
        <v>140</v>
      </c>
      <c r="CC54" s="121">
        <v>0</v>
      </c>
      <c r="CD54" s="121">
        <v>0</v>
      </c>
      <c r="CE54" s="121">
        <v>0</v>
      </c>
      <c r="CF54" s="121">
        <v>0</v>
      </c>
      <c r="CG54" s="121">
        <v>27</v>
      </c>
      <c r="CH54" s="121">
        <f>SUM(BG54,+BO54,+CG54)</f>
        <v>57910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231558</v>
      </c>
      <c r="CR54" s="121">
        <f>SUM(AN54,+BP54)</f>
        <v>41267</v>
      </c>
      <c r="CS54" s="121">
        <f>SUM(AO54,+BQ54)</f>
        <v>41267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81011</v>
      </c>
      <c r="CX54" s="121">
        <f>SUM(AT54,+BV54)</f>
        <v>16747</v>
      </c>
      <c r="CY54" s="121">
        <f>SUM(AU54,+BW54)</f>
        <v>64264</v>
      </c>
      <c r="CZ54" s="121">
        <f>SUM(AV54,+BX54)</f>
        <v>0</v>
      </c>
      <c r="DA54" s="121">
        <f>SUM(AW54,+BY54)</f>
        <v>0</v>
      </c>
      <c r="DB54" s="121">
        <f>SUM(AX54,+BZ54)</f>
        <v>109280</v>
      </c>
      <c r="DC54" s="121">
        <f>SUM(AY54,+CA54)</f>
        <v>33393</v>
      </c>
      <c r="DD54" s="121">
        <f>SUM(AZ54,+CB54)</f>
        <v>62105</v>
      </c>
      <c r="DE54" s="121">
        <f>SUM(BA54,+CC54)</f>
        <v>0</v>
      </c>
      <c r="DF54" s="121">
        <f>SUM(BB54,+CD54)</f>
        <v>13782</v>
      </c>
      <c r="DG54" s="121">
        <f>SUM(BC54,+CE54)</f>
        <v>15649</v>
      </c>
      <c r="DH54" s="121">
        <f>SUM(BD54,+CF54)</f>
        <v>0</v>
      </c>
      <c r="DI54" s="121">
        <f>SUM(BE54,+CG54)</f>
        <v>8360</v>
      </c>
      <c r="DJ54" s="121">
        <f>SUM(BF54,+CH54)</f>
        <v>239918</v>
      </c>
    </row>
    <row r="55" spans="1:114" s="136" customFormat="1" ht="13.5" customHeight="1" x14ac:dyDescent="0.15">
      <c r="A55" s="119" t="s">
        <v>45</v>
      </c>
      <c r="B55" s="120" t="s">
        <v>519</v>
      </c>
      <c r="C55" s="119" t="s">
        <v>520</v>
      </c>
      <c r="D55" s="121">
        <f>SUM(E55,+L55)</f>
        <v>122924</v>
      </c>
      <c r="E55" s="121">
        <f>SUM(F55:I55,K55)</f>
        <v>21730</v>
      </c>
      <c r="F55" s="121">
        <v>0</v>
      </c>
      <c r="G55" s="121">
        <v>0</v>
      </c>
      <c r="H55" s="121">
        <v>0</v>
      </c>
      <c r="I55" s="121">
        <v>21680</v>
      </c>
      <c r="J55" s="122" t="s">
        <v>598</v>
      </c>
      <c r="K55" s="121">
        <v>50</v>
      </c>
      <c r="L55" s="121">
        <v>101194</v>
      </c>
      <c r="M55" s="121">
        <f>SUM(N55,+U55)</f>
        <v>67073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598</v>
      </c>
      <c r="T55" s="121">
        <v>0</v>
      </c>
      <c r="U55" s="121">
        <v>67073</v>
      </c>
      <c r="V55" s="121">
        <f>+SUM(D55,M55)</f>
        <v>189997</v>
      </c>
      <c r="W55" s="121">
        <f>+SUM(E55,N55)</f>
        <v>21730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21680</v>
      </c>
      <c r="AB55" s="122" t="str">
        <f>IF(+SUM(J55,S55)=0,"-",+SUM(J55,S55))</f>
        <v>-</v>
      </c>
      <c r="AC55" s="121">
        <f>+SUM(K55,T55)</f>
        <v>50</v>
      </c>
      <c r="AD55" s="121">
        <f>+SUM(L55,U55)</f>
        <v>168267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49504</v>
      </c>
      <c r="AM55" s="121">
        <f>SUM(AN55,AS55,AW55,AX55,BD55)</f>
        <v>21730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21730</v>
      </c>
      <c r="AY55" s="121">
        <v>21730</v>
      </c>
      <c r="AZ55" s="121">
        <v>0</v>
      </c>
      <c r="BA55" s="121">
        <v>0</v>
      </c>
      <c r="BB55" s="121">
        <v>0</v>
      </c>
      <c r="BC55" s="121">
        <v>51690</v>
      </c>
      <c r="BD55" s="121">
        <v>0</v>
      </c>
      <c r="BE55" s="121">
        <v>0</v>
      </c>
      <c r="BF55" s="121">
        <f>SUM(AE55,+AM55,+BE55)</f>
        <v>21730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67073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49504</v>
      </c>
      <c r="CQ55" s="121">
        <f>SUM(AM55,+BO55)</f>
        <v>21730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21730</v>
      </c>
      <c r="DC55" s="121">
        <f>SUM(AY55,+CA55)</f>
        <v>21730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118763</v>
      </c>
      <c r="DH55" s="121">
        <f>SUM(BD55,+CF55)</f>
        <v>0</v>
      </c>
      <c r="DI55" s="121">
        <f>SUM(BE55,+CG55)</f>
        <v>0</v>
      </c>
      <c r="DJ55" s="121">
        <f>SUM(BF55,+CH55)</f>
        <v>21730</v>
      </c>
    </row>
    <row r="56" spans="1:114" s="136" customFormat="1" ht="13.5" customHeight="1" x14ac:dyDescent="0.15">
      <c r="A56" s="119" t="s">
        <v>45</v>
      </c>
      <c r="B56" s="120" t="s">
        <v>522</v>
      </c>
      <c r="C56" s="119" t="s">
        <v>523</v>
      </c>
      <c r="D56" s="121">
        <f>SUM(E56,+L56)</f>
        <v>164841</v>
      </c>
      <c r="E56" s="121">
        <f>SUM(F56:I56,K56)</f>
        <v>26213</v>
      </c>
      <c r="F56" s="121">
        <v>0</v>
      </c>
      <c r="G56" s="121">
        <v>0</v>
      </c>
      <c r="H56" s="121">
        <v>0</v>
      </c>
      <c r="I56" s="121">
        <v>26213</v>
      </c>
      <c r="J56" s="122" t="s">
        <v>598</v>
      </c>
      <c r="K56" s="121">
        <v>0</v>
      </c>
      <c r="L56" s="121">
        <v>138628</v>
      </c>
      <c r="M56" s="121">
        <f>SUM(N56,+U56)</f>
        <v>43836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598</v>
      </c>
      <c r="T56" s="121">
        <v>0</v>
      </c>
      <c r="U56" s="121">
        <v>43836</v>
      </c>
      <c r="V56" s="121">
        <f>+SUM(D56,M56)</f>
        <v>208677</v>
      </c>
      <c r="W56" s="121">
        <f>+SUM(E56,N56)</f>
        <v>26213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26213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182464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75062</v>
      </c>
      <c r="AN56" s="121">
        <f>SUM(AO56:AR56)</f>
        <v>7297</v>
      </c>
      <c r="AO56" s="121">
        <v>7297</v>
      </c>
      <c r="AP56" s="121">
        <v>0</v>
      </c>
      <c r="AQ56" s="121">
        <v>0</v>
      </c>
      <c r="AR56" s="121">
        <v>0</v>
      </c>
      <c r="AS56" s="121">
        <f>SUM(AT56:AV56)</f>
        <v>1196</v>
      </c>
      <c r="AT56" s="121">
        <v>0</v>
      </c>
      <c r="AU56" s="121">
        <v>0</v>
      </c>
      <c r="AV56" s="121">
        <v>1196</v>
      </c>
      <c r="AW56" s="121">
        <v>0</v>
      </c>
      <c r="AX56" s="121">
        <f>SUM(AY56:BB56)</f>
        <v>66569</v>
      </c>
      <c r="AY56" s="121">
        <v>66569</v>
      </c>
      <c r="AZ56" s="121">
        <v>0</v>
      </c>
      <c r="BA56" s="121">
        <v>0</v>
      </c>
      <c r="BB56" s="121">
        <v>0</v>
      </c>
      <c r="BC56" s="121">
        <v>75399</v>
      </c>
      <c r="BD56" s="121">
        <v>0</v>
      </c>
      <c r="BE56" s="121">
        <v>14380</v>
      </c>
      <c r="BF56" s="121">
        <f>SUM(AE56,+AM56,+BE56)</f>
        <v>89442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7184</v>
      </c>
      <c r="BP56" s="121">
        <f>SUM(BQ56:BT56)</f>
        <v>7184</v>
      </c>
      <c r="BQ56" s="121">
        <v>7184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36323</v>
      </c>
      <c r="CF56" s="121">
        <v>0</v>
      </c>
      <c r="CG56" s="121">
        <v>329</v>
      </c>
      <c r="CH56" s="121">
        <f>SUM(BG56,+BO56,+CG56)</f>
        <v>7513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82246</v>
      </c>
      <c r="CR56" s="121">
        <f>SUM(AN56,+BP56)</f>
        <v>14481</v>
      </c>
      <c r="CS56" s="121">
        <f>SUM(AO56,+BQ56)</f>
        <v>14481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1196</v>
      </c>
      <c r="CX56" s="121">
        <f>SUM(AT56,+BV56)</f>
        <v>0</v>
      </c>
      <c r="CY56" s="121">
        <f>SUM(AU56,+BW56)</f>
        <v>0</v>
      </c>
      <c r="CZ56" s="121">
        <f>SUM(AV56,+BX56)</f>
        <v>1196</v>
      </c>
      <c r="DA56" s="121">
        <f>SUM(AW56,+BY56)</f>
        <v>0</v>
      </c>
      <c r="DB56" s="121">
        <f>SUM(AX56,+BZ56)</f>
        <v>66569</v>
      </c>
      <c r="DC56" s="121">
        <f>SUM(AY56,+CA56)</f>
        <v>66569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111722</v>
      </c>
      <c r="DH56" s="121">
        <f>SUM(BD56,+CF56)</f>
        <v>0</v>
      </c>
      <c r="DI56" s="121">
        <f>SUM(BE56,+CG56)</f>
        <v>14709</v>
      </c>
      <c r="DJ56" s="121">
        <f>SUM(BF56,+CH56)</f>
        <v>96955</v>
      </c>
    </row>
    <row r="57" spans="1:114" s="136" customFormat="1" ht="13.5" customHeight="1" x14ac:dyDescent="0.15">
      <c r="A57" s="119" t="s">
        <v>45</v>
      </c>
      <c r="B57" s="120" t="s">
        <v>526</v>
      </c>
      <c r="C57" s="119" t="s">
        <v>527</v>
      </c>
      <c r="D57" s="121">
        <f>SUM(E57,+L57)</f>
        <v>136537</v>
      </c>
      <c r="E57" s="121">
        <f>SUM(F57:I57,K57)</f>
        <v>21422</v>
      </c>
      <c r="F57" s="121">
        <v>0</v>
      </c>
      <c r="G57" s="121">
        <v>0</v>
      </c>
      <c r="H57" s="121">
        <v>0</v>
      </c>
      <c r="I57" s="121">
        <v>21422</v>
      </c>
      <c r="J57" s="122" t="s">
        <v>598</v>
      </c>
      <c r="K57" s="121">
        <v>0</v>
      </c>
      <c r="L57" s="121">
        <v>115115</v>
      </c>
      <c r="M57" s="121">
        <f>SUM(N57,+U57)</f>
        <v>33504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598</v>
      </c>
      <c r="T57" s="121">
        <v>0</v>
      </c>
      <c r="U57" s="121">
        <v>33504</v>
      </c>
      <c r="V57" s="121">
        <f>+SUM(D57,M57)</f>
        <v>170041</v>
      </c>
      <c r="W57" s="121">
        <f>+SUM(E57,N57)</f>
        <v>21422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21422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148619</v>
      </c>
      <c r="AE57" s="121">
        <f>SUM(AF57,+AK57)</f>
        <v>56951</v>
      </c>
      <c r="AF57" s="121">
        <f>SUM(AG57:AJ57)</f>
        <v>56951</v>
      </c>
      <c r="AG57" s="121">
        <v>56951</v>
      </c>
      <c r="AH57" s="121">
        <v>0</v>
      </c>
      <c r="AI57" s="121">
        <v>0</v>
      </c>
      <c r="AJ57" s="121">
        <v>0</v>
      </c>
      <c r="AK57" s="121">
        <v>0</v>
      </c>
      <c r="AL57" s="121">
        <v>448</v>
      </c>
      <c r="AM57" s="121">
        <f>SUM(AN57,AS57,AW57,AX57,BD57)</f>
        <v>10000</v>
      </c>
      <c r="AN57" s="121">
        <f>SUM(AO57:AR57)</f>
        <v>10000</v>
      </c>
      <c r="AO57" s="121">
        <v>10000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69138</v>
      </c>
      <c r="BD57" s="121">
        <v>0</v>
      </c>
      <c r="BE57" s="121">
        <v>0</v>
      </c>
      <c r="BF57" s="121">
        <f>SUM(AE57,+AM57,+BE57)</f>
        <v>66951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4383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29121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56951</v>
      </c>
      <c r="CJ57" s="121">
        <f>SUM(AF57,+BH57)</f>
        <v>56951</v>
      </c>
      <c r="CK57" s="121">
        <f>SUM(AG57,+BI57)</f>
        <v>56951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4831</v>
      </c>
      <c r="CQ57" s="121">
        <f>SUM(AM57,+BO57)</f>
        <v>10000</v>
      </c>
      <c r="CR57" s="121">
        <f>SUM(AN57,+BP57)</f>
        <v>10000</v>
      </c>
      <c r="CS57" s="121">
        <f>SUM(AO57,+BQ57)</f>
        <v>10000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98259</v>
      </c>
      <c r="DH57" s="121">
        <f>SUM(BD57,+CF57)</f>
        <v>0</v>
      </c>
      <c r="DI57" s="121">
        <f>SUM(BE57,+CG57)</f>
        <v>0</v>
      </c>
      <c r="DJ57" s="121">
        <f>SUM(BF57,+CH57)</f>
        <v>66951</v>
      </c>
    </row>
    <row r="58" spans="1:114" s="136" customFormat="1" ht="13.5" customHeight="1" x14ac:dyDescent="0.15">
      <c r="A58" s="119" t="s">
        <v>45</v>
      </c>
      <c r="B58" s="120" t="s">
        <v>530</v>
      </c>
      <c r="C58" s="119" t="s">
        <v>531</v>
      </c>
      <c r="D58" s="121">
        <f>SUM(E58,+L58)</f>
        <v>150289</v>
      </c>
      <c r="E58" s="121">
        <f>SUM(F58:I58,K58)</f>
        <v>29268</v>
      </c>
      <c r="F58" s="121">
        <v>0</v>
      </c>
      <c r="G58" s="121">
        <v>0</v>
      </c>
      <c r="H58" s="121">
        <v>0</v>
      </c>
      <c r="I58" s="121">
        <v>29268</v>
      </c>
      <c r="J58" s="122" t="s">
        <v>598</v>
      </c>
      <c r="K58" s="121">
        <v>0</v>
      </c>
      <c r="L58" s="121">
        <v>121021</v>
      </c>
      <c r="M58" s="121">
        <f>SUM(N58,+U58)</f>
        <v>62003</v>
      </c>
      <c r="N58" s="121">
        <f>SUM(O58:R58,T58)</f>
        <v>5069</v>
      </c>
      <c r="O58" s="121">
        <v>2578</v>
      </c>
      <c r="P58" s="121">
        <v>2491</v>
      </c>
      <c r="Q58" s="121">
        <v>0</v>
      </c>
      <c r="R58" s="121">
        <v>0</v>
      </c>
      <c r="S58" s="122" t="s">
        <v>598</v>
      </c>
      <c r="T58" s="121">
        <v>0</v>
      </c>
      <c r="U58" s="121">
        <v>56934</v>
      </c>
      <c r="V58" s="121">
        <f>+SUM(D58,M58)</f>
        <v>212292</v>
      </c>
      <c r="W58" s="121">
        <f>+SUM(E58,N58)</f>
        <v>34337</v>
      </c>
      <c r="X58" s="121">
        <f>+SUM(F58,O58)</f>
        <v>2578</v>
      </c>
      <c r="Y58" s="121">
        <f>+SUM(G58,P58)</f>
        <v>2491</v>
      </c>
      <c r="Z58" s="121">
        <f>+SUM(H58,Q58)</f>
        <v>0</v>
      </c>
      <c r="AA58" s="121">
        <f>+SUM(I58,R58)</f>
        <v>29268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177955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73330</v>
      </c>
      <c r="AN58" s="121">
        <f>SUM(AO58:AR58)</f>
        <v>17884</v>
      </c>
      <c r="AO58" s="121">
        <v>17884</v>
      </c>
      <c r="AP58" s="121">
        <v>0</v>
      </c>
      <c r="AQ58" s="121">
        <v>0</v>
      </c>
      <c r="AR58" s="121">
        <v>0</v>
      </c>
      <c r="AS58" s="121">
        <f>SUM(AT58:AV58)</f>
        <v>55446</v>
      </c>
      <c r="AT58" s="121">
        <v>55446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76959</v>
      </c>
      <c r="BD58" s="121">
        <v>0</v>
      </c>
      <c r="BE58" s="121">
        <v>0</v>
      </c>
      <c r="BF58" s="121">
        <f>SUM(AE58,+AM58,+BE58)</f>
        <v>73330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107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107</v>
      </c>
      <c r="BV58" s="121">
        <v>107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61896</v>
      </c>
      <c r="CF58" s="121">
        <v>0</v>
      </c>
      <c r="CG58" s="121">
        <v>0</v>
      </c>
      <c r="CH58" s="121">
        <f>SUM(BG58,+BO58,+CG58)</f>
        <v>107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73437</v>
      </c>
      <c r="CR58" s="121">
        <f>SUM(AN58,+BP58)</f>
        <v>17884</v>
      </c>
      <c r="CS58" s="121">
        <f>SUM(AO58,+BQ58)</f>
        <v>17884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55553</v>
      </c>
      <c r="CX58" s="121">
        <f>SUM(AT58,+BV58)</f>
        <v>55553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138855</v>
      </c>
      <c r="DH58" s="121">
        <f>SUM(BD58,+CF58)</f>
        <v>0</v>
      </c>
      <c r="DI58" s="121">
        <f>SUM(BE58,+CG58)</f>
        <v>0</v>
      </c>
      <c r="DJ58" s="121">
        <f>SUM(BF58,+CH58)</f>
        <v>73437</v>
      </c>
    </row>
    <row r="59" spans="1:114" s="136" customFormat="1" ht="13.5" customHeight="1" x14ac:dyDescent="0.15">
      <c r="A59" s="119" t="s">
        <v>45</v>
      </c>
      <c r="B59" s="120" t="s">
        <v>535</v>
      </c>
      <c r="C59" s="119" t="s">
        <v>536</v>
      </c>
      <c r="D59" s="121">
        <f>SUM(E59,+L59)</f>
        <v>237769</v>
      </c>
      <c r="E59" s="121">
        <f>SUM(F59:I59,K59)</f>
        <v>38211</v>
      </c>
      <c r="F59" s="121">
        <v>0</v>
      </c>
      <c r="G59" s="121">
        <v>0</v>
      </c>
      <c r="H59" s="121">
        <v>0</v>
      </c>
      <c r="I59" s="121">
        <v>38211</v>
      </c>
      <c r="J59" s="122" t="s">
        <v>598</v>
      </c>
      <c r="K59" s="121">
        <v>0</v>
      </c>
      <c r="L59" s="121">
        <v>199558</v>
      </c>
      <c r="M59" s="121">
        <f>SUM(N59,+U59)</f>
        <v>49533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598</v>
      </c>
      <c r="T59" s="121">
        <v>0</v>
      </c>
      <c r="U59" s="121">
        <v>49533</v>
      </c>
      <c r="V59" s="121">
        <f>+SUM(D59,M59)</f>
        <v>287302</v>
      </c>
      <c r="W59" s="121">
        <f>+SUM(E59,N59)</f>
        <v>38211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38211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249091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6684</v>
      </c>
      <c r="AM59" s="121">
        <f>SUM(AN59,AS59,AW59,AX59,BD59)</f>
        <v>81451</v>
      </c>
      <c r="AN59" s="121">
        <f>SUM(AO59:AR59)</f>
        <v>36750</v>
      </c>
      <c r="AO59" s="121">
        <v>29478</v>
      </c>
      <c r="AP59" s="121">
        <v>7272</v>
      </c>
      <c r="AQ59" s="121">
        <v>0</v>
      </c>
      <c r="AR59" s="121">
        <v>0</v>
      </c>
      <c r="AS59" s="121">
        <f>SUM(AT59:AV59)</f>
        <v>781</v>
      </c>
      <c r="AT59" s="121">
        <v>781</v>
      </c>
      <c r="AU59" s="121">
        <v>0</v>
      </c>
      <c r="AV59" s="121">
        <v>0</v>
      </c>
      <c r="AW59" s="121">
        <v>0</v>
      </c>
      <c r="AX59" s="121">
        <f>SUM(AY59:BB59)</f>
        <v>43920</v>
      </c>
      <c r="AY59" s="121">
        <v>42930</v>
      </c>
      <c r="AZ59" s="121">
        <v>990</v>
      </c>
      <c r="BA59" s="121">
        <v>0</v>
      </c>
      <c r="BB59" s="121">
        <v>0</v>
      </c>
      <c r="BC59" s="121">
        <v>149625</v>
      </c>
      <c r="BD59" s="121">
        <v>0</v>
      </c>
      <c r="BE59" s="121">
        <v>9</v>
      </c>
      <c r="BF59" s="121">
        <f>SUM(AE59,+AM59,+BE59)</f>
        <v>81460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49533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6684</v>
      </c>
      <c r="CQ59" s="121">
        <f>SUM(AM59,+BO59)</f>
        <v>81451</v>
      </c>
      <c r="CR59" s="121">
        <f>SUM(AN59,+BP59)</f>
        <v>36750</v>
      </c>
      <c r="CS59" s="121">
        <f>SUM(AO59,+BQ59)</f>
        <v>29478</v>
      </c>
      <c r="CT59" s="121">
        <f>SUM(AP59,+BR59)</f>
        <v>7272</v>
      </c>
      <c r="CU59" s="121">
        <f>SUM(AQ59,+BS59)</f>
        <v>0</v>
      </c>
      <c r="CV59" s="121">
        <f>SUM(AR59,+BT59)</f>
        <v>0</v>
      </c>
      <c r="CW59" s="121">
        <f>SUM(AS59,+BU59)</f>
        <v>781</v>
      </c>
      <c r="CX59" s="121">
        <f>SUM(AT59,+BV59)</f>
        <v>781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43920</v>
      </c>
      <c r="DC59" s="121">
        <f>SUM(AY59,+CA59)</f>
        <v>42930</v>
      </c>
      <c r="DD59" s="121">
        <f>SUM(AZ59,+CB59)</f>
        <v>990</v>
      </c>
      <c r="DE59" s="121">
        <f>SUM(BA59,+CC59)</f>
        <v>0</v>
      </c>
      <c r="DF59" s="121">
        <f>SUM(BB59,+CD59)</f>
        <v>0</v>
      </c>
      <c r="DG59" s="121">
        <f>SUM(BC59,+CE59)</f>
        <v>199158</v>
      </c>
      <c r="DH59" s="121">
        <f>SUM(BD59,+CF59)</f>
        <v>0</v>
      </c>
      <c r="DI59" s="121">
        <f>SUM(BE59,+CG59)</f>
        <v>9</v>
      </c>
      <c r="DJ59" s="121">
        <f>SUM(BF59,+CH59)</f>
        <v>81460</v>
      </c>
    </row>
    <row r="60" spans="1:114" s="136" customFormat="1" ht="13.5" customHeight="1" x14ac:dyDescent="0.15">
      <c r="A60" s="119" t="s">
        <v>45</v>
      </c>
      <c r="B60" s="120" t="s">
        <v>538</v>
      </c>
      <c r="C60" s="119" t="s">
        <v>539</v>
      </c>
      <c r="D60" s="121">
        <f>SUM(E60,+L60)</f>
        <v>84808</v>
      </c>
      <c r="E60" s="121">
        <f>SUM(F60:I60,K60)</f>
        <v>11454</v>
      </c>
      <c r="F60" s="121">
        <v>40</v>
      </c>
      <c r="G60" s="121">
        <v>0</v>
      </c>
      <c r="H60" s="121">
        <v>3200</v>
      </c>
      <c r="I60" s="121">
        <v>6723</v>
      </c>
      <c r="J60" s="122" t="s">
        <v>598</v>
      </c>
      <c r="K60" s="121">
        <v>1491</v>
      </c>
      <c r="L60" s="121">
        <v>73354</v>
      </c>
      <c r="M60" s="121">
        <f>SUM(N60,+U60)</f>
        <v>992984</v>
      </c>
      <c r="N60" s="121">
        <f>SUM(O60:R60,T60)</f>
        <v>973368</v>
      </c>
      <c r="O60" s="121">
        <v>236600</v>
      </c>
      <c r="P60" s="121">
        <v>0</v>
      </c>
      <c r="Q60" s="121">
        <v>732105</v>
      </c>
      <c r="R60" s="121">
        <v>0</v>
      </c>
      <c r="S60" s="122" t="s">
        <v>598</v>
      </c>
      <c r="T60" s="121">
        <v>4663</v>
      </c>
      <c r="U60" s="121">
        <v>19616</v>
      </c>
      <c r="V60" s="121">
        <f>+SUM(D60,M60)</f>
        <v>1077792</v>
      </c>
      <c r="W60" s="121">
        <f>+SUM(E60,N60)</f>
        <v>984822</v>
      </c>
      <c r="X60" s="121">
        <f>+SUM(F60,O60)</f>
        <v>236640</v>
      </c>
      <c r="Y60" s="121">
        <f>+SUM(G60,P60)</f>
        <v>0</v>
      </c>
      <c r="Z60" s="121">
        <f>+SUM(H60,Q60)</f>
        <v>735305</v>
      </c>
      <c r="AA60" s="121">
        <f>+SUM(I60,R60)</f>
        <v>6723</v>
      </c>
      <c r="AB60" s="122" t="str">
        <f>IF(+SUM(J60,S60)=0,"-",+SUM(J60,S60))</f>
        <v>-</v>
      </c>
      <c r="AC60" s="121">
        <f>+SUM(K60,T60)</f>
        <v>6154</v>
      </c>
      <c r="AD60" s="121">
        <f>+SUM(L60,U60)</f>
        <v>92970</v>
      </c>
      <c r="AE60" s="121">
        <f>SUM(AF60,+AK60)</f>
        <v>4731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4731</v>
      </c>
      <c r="AL60" s="121">
        <v>0</v>
      </c>
      <c r="AM60" s="121">
        <f>SUM(AN60,AS60,AW60,AX60,BD60)</f>
        <v>39123</v>
      </c>
      <c r="AN60" s="121">
        <f>SUM(AO60:AR60)</f>
        <v>18478</v>
      </c>
      <c r="AO60" s="121">
        <v>18478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20645</v>
      </c>
      <c r="AY60" s="121">
        <v>20645</v>
      </c>
      <c r="AZ60" s="121">
        <v>0</v>
      </c>
      <c r="BA60" s="121">
        <v>0</v>
      </c>
      <c r="BB60" s="121">
        <v>0</v>
      </c>
      <c r="BC60" s="121">
        <v>40954</v>
      </c>
      <c r="BD60" s="121">
        <v>0</v>
      </c>
      <c r="BE60" s="121">
        <v>0</v>
      </c>
      <c r="BF60" s="121">
        <f>SUM(AE60,+AM60,+BE60)</f>
        <v>43854</v>
      </c>
      <c r="BG60" s="121">
        <f>SUM(BH60,+BM60)</f>
        <v>973368</v>
      </c>
      <c r="BH60" s="121">
        <f>SUM(BI60:BL60)</f>
        <v>892762</v>
      </c>
      <c r="BI60" s="121">
        <v>0</v>
      </c>
      <c r="BJ60" s="121">
        <v>892762</v>
      </c>
      <c r="BK60" s="121">
        <v>0</v>
      </c>
      <c r="BL60" s="121">
        <v>0</v>
      </c>
      <c r="BM60" s="121">
        <v>80606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19616</v>
      </c>
      <c r="CF60" s="121">
        <v>0</v>
      </c>
      <c r="CG60" s="121">
        <v>0</v>
      </c>
      <c r="CH60" s="121">
        <f>SUM(BG60,+BO60,+CG60)</f>
        <v>973368</v>
      </c>
      <c r="CI60" s="121">
        <f>SUM(AE60,+BG60)</f>
        <v>978099</v>
      </c>
      <c r="CJ60" s="121">
        <f>SUM(AF60,+BH60)</f>
        <v>892762</v>
      </c>
      <c r="CK60" s="121">
        <f>SUM(AG60,+BI60)</f>
        <v>0</v>
      </c>
      <c r="CL60" s="121">
        <f>SUM(AH60,+BJ60)</f>
        <v>892762</v>
      </c>
      <c r="CM60" s="121">
        <f>SUM(AI60,+BK60)</f>
        <v>0</v>
      </c>
      <c r="CN60" s="121">
        <f>SUM(AJ60,+BL60)</f>
        <v>0</v>
      </c>
      <c r="CO60" s="121">
        <f>SUM(AK60,+BM60)</f>
        <v>85337</v>
      </c>
      <c r="CP60" s="121">
        <f>SUM(AL60,+BN60)</f>
        <v>0</v>
      </c>
      <c r="CQ60" s="121">
        <f>SUM(AM60,+BO60)</f>
        <v>39123</v>
      </c>
      <c r="CR60" s="121">
        <f>SUM(AN60,+BP60)</f>
        <v>18478</v>
      </c>
      <c r="CS60" s="121">
        <f>SUM(AO60,+BQ60)</f>
        <v>18478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20645</v>
      </c>
      <c r="DC60" s="121">
        <f>SUM(AY60,+CA60)</f>
        <v>20645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60570</v>
      </c>
      <c r="DH60" s="121">
        <f>SUM(BD60,+CF60)</f>
        <v>0</v>
      </c>
      <c r="DI60" s="121">
        <f>SUM(BE60,+CG60)</f>
        <v>0</v>
      </c>
      <c r="DJ60" s="121">
        <f>SUM(BF60,+CH60)</f>
        <v>1017222</v>
      </c>
    </row>
    <row r="61" spans="1:114" s="136" customFormat="1" ht="13.5" customHeight="1" x14ac:dyDescent="0.15">
      <c r="A61" s="119" t="s">
        <v>45</v>
      </c>
      <c r="B61" s="120" t="s">
        <v>541</v>
      </c>
      <c r="C61" s="119" t="s">
        <v>542</v>
      </c>
      <c r="D61" s="121">
        <f>SUM(E61,+L61)</f>
        <v>43466</v>
      </c>
      <c r="E61" s="121">
        <f>SUM(F61:I61,K61)</f>
        <v>5316</v>
      </c>
      <c r="F61" s="121">
        <v>0</v>
      </c>
      <c r="G61" s="121">
        <v>0</v>
      </c>
      <c r="H61" s="121">
        <v>0</v>
      </c>
      <c r="I61" s="121">
        <v>5316</v>
      </c>
      <c r="J61" s="122" t="s">
        <v>598</v>
      </c>
      <c r="K61" s="121">
        <v>0</v>
      </c>
      <c r="L61" s="121">
        <v>38150</v>
      </c>
      <c r="M61" s="121">
        <f>SUM(N61,+U61)</f>
        <v>15211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598</v>
      </c>
      <c r="T61" s="121">
        <v>0</v>
      </c>
      <c r="U61" s="121">
        <v>15211</v>
      </c>
      <c r="V61" s="121">
        <f>+SUM(D61,M61)</f>
        <v>58677</v>
      </c>
      <c r="W61" s="121">
        <f>+SUM(E61,N61)</f>
        <v>5316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5316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53361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14000</v>
      </c>
      <c r="AN61" s="121">
        <f>SUM(AO61:AR61)</f>
        <v>2724</v>
      </c>
      <c r="AO61" s="121">
        <v>2724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11276</v>
      </c>
      <c r="AY61" s="121">
        <v>10608</v>
      </c>
      <c r="AZ61" s="121">
        <v>0</v>
      </c>
      <c r="BA61" s="121">
        <v>0</v>
      </c>
      <c r="BB61" s="121">
        <v>668</v>
      </c>
      <c r="BC61" s="121">
        <v>29466</v>
      </c>
      <c r="BD61" s="121">
        <v>0</v>
      </c>
      <c r="BE61" s="121">
        <v>0</v>
      </c>
      <c r="BF61" s="121">
        <f>SUM(AE61,+AM61,+BE61)</f>
        <v>14000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1166</v>
      </c>
      <c r="BP61" s="121">
        <f>SUM(BQ61:BT61)</f>
        <v>1166</v>
      </c>
      <c r="BQ61" s="121">
        <v>1166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14045</v>
      </c>
      <c r="CF61" s="121">
        <v>0</v>
      </c>
      <c r="CG61" s="121">
        <v>0</v>
      </c>
      <c r="CH61" s="121">
        <f>SUM(BG61,+BO61,+CG61)</f>
        <v>1166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15166</v>
      </c>
      <c r="CR61" s="121">
        <f>SUM(AN61,+BP61)</f>
        <v>3890</v>
      </c>
      <c r="CS61" s="121">
        <f>SUM(AO61,+BQ61)</f>
        <v>3890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11276</v>
      </c>
      <c r="DC61" s="121">
        <f>SUM(AY61,+CA61)</f>
        <v>10608</v>
      </c>
      <c r="DD61" s="121">
        <f>SUM(AZ61,+CB61)</f>
        <v>0</v>
      </c>
      <c r="DE61" s="121">
        <f>SUM(BA61,+CC61)</f>
        <v>0</v>
      </c>
      <c r="DF61" s="121">
        <f>SUM(BB61,+CD61)</f>
        <v>668</v>
      </c>
      <c r="DG61" s="121">
        <f>SUM(BC61,+CE61)</f>
        <v>43511</v>
      </c>
      <c r="DH61" s="121">
        <f>SUM(BD61,+CF61)</f>
        <v>0</v>
      </c>
      <c r="DI61" s="121">
        <f>SUM(BE61,+CG61)</f>
        <v>0</v>
      </c>
      <c r="DJ61" s="121">
        <f>SUM(BF61,+CH61)</f>
        <v>15166</v>
      </c>
    </row>
    <row r="62" spans="1:114" s="136" customFormat="1" ht="13.5" customHeight="1" x14ac:dyDescent="0.15">
      <c r="A62" s="119" t="s">
        <v>45</v>
      </c>
      <c r="B62" s="120" t="s">
        <v>544</v>
      </c>
      <c r="C62" s="119" t="s">
        <v>545</v>
      </c>
      <c r="D62" s="121">
        <f>SUM(E62,+L62)</f>
        <v>360280</v>
      </c>
      <c r="E62" s="121">
        <f>SUM(F62:I62,K62)</f>
        <v>68881</v>
      </c>
      <c r="F62" s="121">
        <v>0</v>
      </c>
      <c r="G62" s="121">
        <v>0</v>
      </c>
      <c r="H62" s="121">
        <v>0</v>
      </c>
      <c r="I62" s="121">
        <v>68811</v>
      </c>
      <c r="J62" s="122" t="s">
        <v>598</v>
      </c>
      <c r="K62" s="121">
        <v>70</v>
      </c>
      <c r="L62" s="121">
        <v>291399</v>
      </c>
      <c r="M62" s="121">
        <f>SUM(N62,+U62)</f>
        <v>177800</v>
      </c>
      <c r="N62" s="121">
        <f>SUM(O62:R62,T62)</f>
        <v>35383</v>
      </c>
      <c r="O62" s="121">
        <v>5719</v>
      </c>
      <c r="P62" s="121">
        <v>4933</v>
      </c>
      <c r="Q62" s="121">
        <v>0</v>
      </c>
      <c r="R62" s="121">
        <v>24691</v>
      </c>
      <c r="S62" s="122" t="s">
        <v>598</v>
      </c>
      <c r="T62" s="121">
        <v>40</v>
      </c>
      <c r="U62" s="121">
        <v>142417</v>
      </c>
      <c r="V62" s="121">
        <f>+SUM(D62,M62)</f>
        <v>538080</v>
      </c>
      <c r="W62" s="121">
        <f>+SUM(E62,N62)</f>
        <v>104264</v>
      </c>
      <c r="X62" s="121">
        <f>+SUM(F62,O62)</f>
        <v>5719</v>
      </c>
      <c r="Y62" s="121">
        <f>+SUM(G62,P62)</f>
        <v>4933</v>
      </c>
      <c r="Z62" s="121">
        <f>+SUM(H62,Q62)</f>
        <v>0</v>
      </c>
      <c r="AA62" s="121">
        <f>+SUM(I62,R62)</f>
        <v>93502</v>
      </c>
      <c r="AB62" s="122" t="str">
        <f>IF(+SUM(J62,S62)=0,"-",+SUM(J62,S62))</f>
        <v>-</v>
      </c>
      <c r="AC62" s="121">
        <f>+SUM(K62,T62)</f>
        <v>110</v>
      </c>
      <c r="AD62" s="121">
        <f>+SUM(L62,U62)</f>
        <v>433816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158453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158453</v>
      </c>
      <c r="AY62" s="121">
        <v>158409</v>
      </c>
      <c r="AZ62" s="121">
        <v>0</v>
      </c>
      <c r="BA62" s="121">
        <v>0</v>
      </c>
      <c r="BB62" s="121">
        <v>44</v>
      </c>
      <c r="BC62" s="121">
        <v>201827</v>
      </c>
      <c r="BD62" s="121">
        <v>0</v>
      </c>
      <c r="BE62" s="121">
        <v>0</v>
      </c>
      <c r="BF62" s="121">
        <f>SUM(AE62,+AM62,+BE62)</f>
        <v>158453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13691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13691</v>
      </c>
      <c r="CA62" s="121">
        <v>0</v>
      </c>
      <c r="CB62" s="121">
        <v>0</v>
      </c>
      <c r="CC62" s="121">
        <v>0</v>
      </c>
      <c r="CD62" s="121">
        <v>13691</v>
      </c>
      <c r="CE62" s="121">
        <v>164109</v>
      </c>
      <c r="CF62" s="121">
        <v>0</v>
      </c>
      <c r="CG62" s="121">
        <v>0</v>
      </c>
      <c r="CH62" s="121">
        <f>SUM(BG62,+BO62,+CG62)</f>
        <v>13691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172144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172144</v>
      </c>
      <c r="DC62" s="121">
        <f>SUM(AY62,+CA62)</f>
        <v>158409</v>
      </c>
      <c r="DD62" s="121">
        <f>SUM(AZ62,+CB62)</f>
        <v>0</v>
      </c>
      <c r="DE62" s="121">
        <f>SUM(BA62,+CC62)</f>
        <v>0</v>
      </c>
      <c r="DF62" s="121">
        <f>SUM(BB62,+CD62)</f>
        <v>13735</v>
      </c>
      <c r="DG62" s="121">
        <f>SUM(BC62,+CE62)</f>
        <v>365936</v>
      </c>
      <c r="DH62" s="121">
        <f>SUM(BD62,+CF62)</f>
        <v>0</v>
      </c>
      <c r="DI62" s="121">
        <f>SUM(BE62,+CG62)</f>
        <v>0</v>
      </c>
      <c r="DJ62" s="121">
        <f>SUM(BF62,+CH62)</f>
        <v>172144</v>
      </c>
    </row>
    <row r="63" spans="1:114" s="136" customFormat="1" ht="13.5" customHeight="1" x14ac:dyDescent="0.15">
      <c r="A63" s="119" t="s">
        <v>45</v>
      </c>
      <c r="B63" s="120" t="s">
        <v>547</v>
      </c>
      <c r="C63" s="119" t="s">
        <v>548</v>
      </c>
      <c r="D63" s="121">
        <f>SUM(E63,+L63)</f>
        <v>815169</v>
      </c>
      <c r="E63" s="121">
        <f>SUM(F63:I63,K63)</f>
        <v>77581</v>
      </c>
      <c r="F63" s="121">
        <v>0</v>
      </c>
      <c r="G63" s="121">
        <v>0</v>
      </c>
      <c r="H63" s="121">
        <v>0</v>
      </c>
      <c r="I63" s="121">
        <v>48287</v>
      </c>
      <c r="J63" s="122" t="s">
        <v>598</v>
      </c>
      <c r="K63" s="121">
        <v>29294</v>
      </c>
      <c r="L63" s="121">
        <v>737588</v>
      </c>
      <c r="M63" s="121">
        <f>SUM(N63,+U63)</f>
        <v>152536</v>
      </c>
      <c r="N63" s="121">
        <f>SUM(O63:R63,T63)</f>
        <v>10</v>
      </c>
      <c r="O63" s="121">
        <v>0</v>
      </c>
      <c r="P63" s="121">
        <v>0</v>
      </c>
      <c r="Q63" s="121">
        <v>0</v>
      </c>
      <c r="R63" s="121">
        <v>10</v>
      </c>
      <c r="S63" s="122" t="s">
        <v>598</v>
      </c>
      <c r="T63" s="121">
        <v>0</v>
      </c>
      <c r="U63" s="121">
        <v>152526</v>
      </c>
      <c r="V63" s="121">
        <f>+SUM(D63,M63)</f>
        <v>967705</v>
      </c>
      <c r="W63" s="121">
        <f>+SUM(E63,N63)</f>
        <v>77591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48297</v>
      </c>
      <c r="AB63" s="122" t="str">
        <f>IF(+SUM(J63,S63)=0,"-",+SUM(J63,S63))</f>
        <v>-</v>
      </c>
      <c r="AC63" s="121">
        <f>+SUM(K63,T63)</f>
        <v>29294</v>
      </c>
      <c r="AD63" s="121">
        <f>+SUM(L63,U63)</f>
        <v>890114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815169</v>
      </c>
      <c r="AN63" s="121">
        <f>SUM(AO63:AR63)</f>
        <v>32682</v>
      </c>
      <c r="AO63" s="121">
        <v>32682</v>
      </c>
      <c r="AP63" s="121">
        <v>0</v>
      </c>
      <c r="AQ63" s="121">
        <v>0</v>
      </c>
      <c r="AR63" s="121">
        <v>0</v>
      </c>
      <c r="AS63" s="121">
        <f>SUM(AT63:AV63)</f>
        <v>62838</v>
      </c>
      <c r="AT63" s="121">
        <v>0</v>
      </c>
      <c r="AU63" s="121">
        <v>62838</v>
      </c>
      <c r="AV63" s="121">
        <v>0</v>
      </c>
      <c r="AW63" s="121">
        <v>0</v>
      </c>
      <c r="AX63" s="121">
        <f>SUM(AY63:BB63)</f>
        <v>719649</v>
      </c>
      <c r="AY63" s="121">
        <v>172109</v>
      </c>
      <c r="AZ63" s="121">
        <v>547540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f>SUM(AE63,+AM63,+BE63)</f>
        <v>815169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152536</v>
      </c>
      <c r="BP63" s="121">
        <f>SUM(BQ63:BT63)</f>
        <v>11145</v>
      </c>
      <c r="BQ63" s="121">
        <v>11145</v>
      </c>
      <c r="BR63" s="121">
        <v>0</v>
      </c>
      <c r="BS63" s="121">
        <v>0</v>
      </c>
      <c r="BT63" s="121">
        <v>0</v>
      </c>
      <c r="BU63" s="121">
        <f>SUM(BV63:BX63)</f>
        <v>93466</v>
      </c>
      <c r="BV63" s="121">
        <v>0</v>
      </c>
      <c r="BW63" s="121">
        <v>93466</v>
      </c>
      <c r="BX63" s="121">
        <v>0</v>
      </c>
      <c r="BY63" s="121">
        <v>0</v>
      </c>
      <c r="BZ63" s="121">
        <f>SUM(CA63:CD63)</f>
        <v>47925</v>
      </c>
      <c r="CA63" s="121">
        <v>0</v>
      </c>
      <c r="CB63" s="121">
        <v>47925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f>SUM(BG63,+BO63,+CG63)</f>
        <v>152536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967705</v>
      </c>
      <c r="CR63" s="121">
        <f>SUM(AN63,+BP63)</f>
        <v>43827</v>
      </c>
      <c r="CS63" s="121">
        <f>SUM(AO63,+BQ63)</f>
        <v>43827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156304</v>
      </c>
      <c r="CX63" s="121">
        <f>SUM(AT63,+BV63)</f>
        <v>0</v>
      </c>
      <c r="CY63" s="121">
        <f>SUM(AU63,+BW63)</f>
        <v>156304</v>
      </c>
      <c r="CZ63" s="121">
        <f>SUM(AV63,+BX63)</f>
        <v>0</v>
      </c>
      <c r="DA63" s="121">
        <f>SUM(AW63,+BY63)</f>
        <v>0</v>
      </c>
      <c r="DB63" s="121">
        <f>SUM(AX63,+BZ63)</f>
        <v>767574</v>
      </c>
      <c r="DC63" s="121">
        <f>SUM(AY63,+CA63)</f>
        <v>172109</v>
      </c>
      <c r="DD63" s="121">
        <f>SUM(AZ63,+CB63)</f>
        <v>595465</v>
      </c>
      <c r="DE63" s="121">
        <f>SUM(BA63,+CC63)</f>
        <v>0</v>
      </c>
      <c r="DF63" s="121">
        <f>SUM(BB63,+CD63)</f>
        <v>0</v>
      </c>
      <c r="DG63" s="121">
        <f>SUM(BC63,+CE63)</f>
        <v>0</v>
      </c>
      <c r="DH63" s="121">
        <f>SUM(BD63,+CF63)</f>
        <v>0</v>
      </c>
      <c r="DI63" s="121">
        <f>SUM(BE63,+CG63)</f>
        <v>0</v>
      </c>
      <c r="DJ63" s="121">
        <f>SUM(BF63,+CH63)</f>
        <v>967705</v>
      </c>
    </row>
    <row r="64" spans="1:114" s="136" customFormat="1" ht="13.5" customHeight="1" x14ac:dyDescent="0.15">
      <c r="A64" s="119" t="s">
        <v>45</v>
      </c>
      <c r="B64" s="120" t="s">
        <v>550</v>
      </c>
      <c r="C64" s="119" t="s">
        <v>551</v>
      </c>
      <c r="D64" s="121">
        <f>SUM(E64,+L64)</f>
        <v>350317</v>
      </c>
      <c r="E64" s="121">
        <f>SUM(F64:I64,K64)</f>
        <v>21435</v>
      </c>
      <c r="F64" s="121">
        <v>0</v>
      </c>
      <c r="G64" s="121">
        <v>0</v>
      </c>
      <c r="H64" s="121">
        <v>0</v>
      </c>
      <c r="I64" s="121">
        <v>18567</v>
      </c>
      <c r="J64" s="122" t="s">
        <v>598</v>
      </c>
      <c r="K64" s="121">
        <v>2868</v>
      </c>
      <c r="L64" s="121">
        <v>328882</v>
      </c>
      <c r="M64" s="121">
        <f>SUM(N64,+U64)</f>
        <v>137091</v>
      </c>
      <c r="N64" s="121">
        <f>SUM(O64:R64,T64)</f>
        <v>12533</v>
      </c>
      <c r="O64" s="121">
        <v>6955</v>
      </c>
      <c r="P64" s="121">
        <v>5578</v>
      </c>
      <c r="Q64" s="121">
        <v>0</v>
      </c>
      <c r="R64" s="121">
        <v>0</v>
      </c>
      <c r="S64" s="122" t="s">
        <v>598</v>
      </c>
      <c r="T64" s="121">
        <v>0</v>
      </c>
      <c r="U64" s="121">
        <v>124558</v>
      </c>
      <c r="V64" s="121">
        <f>+SUM(D64,M64)</f>
        <v>487408</v>
      </c>
      <c r="W64" s="121">
        <f>+SUM(E64,N64)</f>
        <v>33968</v>
      </c>
      <c r="X64" s="121">
        <f>+SUM(F64,O64)</f>
        <v>6955</v>
      </c>
      <c r="Y64" s="121">
        <f>+SUM(G64,P64)</f>
        <v>5578</v>
      </c>
      <c r="Z64" s="121">
        <f>+SUM(H64,Q64)</f>
        <v>0</v>
      </c>
      <c r="AA64" s="121">
        <f>+SUM(I64,R64)</f>
        <v>18567</v>
      </c>
      <c r="AB64" s="122" t="str">
        <f>IF(+SUM(J64,S64)=0,"-",+SUM(J64,S64))</f>
        <v>-</v>
      </c>
      <c r="AC64" s="121">
        <f>+SUM(K64,T64)</f>
        <v>2868</v>
      </c>
      <c r="AD64" s="121">
        <f>+SUM(L64,U64)</f>
        <v>453440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184876</v>
      </c>
      <c r="AN64" s="121">
        <f>SUM(AO64:AR64)</f>
        <v>12936</v>
      </c>
      <c r="AO64" s="121">
        <v>12936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171940</v>
      </c>
      <c r="AY64" s="121">
        <v>162842</v>
      </c>
      <c r="AZ64" s="121">
        <v>8904</v>
      </c>
      <c r="BA64" s="121">
        <v>0</v>
      </c>
      <c r="BB64" s="121">
        <v>194</v>
      </c>
      <c r="BC64" s="121">
        <v>165441</v>
      </c>
      <c r="BD64" s="121">
        <v>0</v>
      </c>
      <c r="BE64" s="121">
        <v>0</v>
      </c>
      <c r="BF64" s="121">
        <f>SUM(AE64,+AM64,+BE64)</f>
        <v>184876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11117</v>
      </c>
      <c r="BP64" s="121">
        <f>SUM(BQ64:BT64)</f>
        <v>11117</v>
      </c>
      <c r="BQ64" s="121">
        <v>11117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125974</v>
      </c>
      <c r="CF64" s="121">
        <v>0</v>
      </c>
      <c r="CG64" s="121">
        <v>0</v>
      </c>
      <c r="CH64" s="121">
        <f>SUM(BG64,+BO64,+CG64)</f>
        <v>11117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195993</v>
      </c>
      <c r="CR64" s="121">
        <f>SUM(AN64,+BP64)</f>
        <v>24053</v>
      </c>
      <c r="CS64" s="121">
        <f>SUM(AO64,+BQ64)</f>
        <v>24053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171940</v>
      </c>
      <c r="DC64" s="121">
        <f>SUM(AY64,+CA64)</f>
        <v>162842</v>
      </c>
      <c r="DD64" s="121">
        <f>SUM(AZ64,+CB64)</f>
        <v>8904</v>
      </c>
      <c r="DE64" s="121">
        <f>SUM(BA64,+CC64)</f>
        <v>0</v>
      </c>
      <c r="DF64" s="121">
        <f>SUM(BB64,+CD64)</f>
        <v>194</v>
      </c>
      <c r="DG64" s="121">
        <f>SUM(BC64,+CE64)</f>
        <v>291415</v>
      </c>
      <c r="DH64" s="121">
        <f>SUM(BD64,+CF64)</f>
        <v>0</v>
      </c>
      <c r="DI64" s="121">
        <f>SUM(BE64,+CG64)</f>
        <v>0</v>
      </c>
      <c r="DJ64" s="121">
        <f>SUM(BF64,+CH64)</f>
        <v>195993</v>
      </c>
    </row>
    <row r="65" spans="1:114" s="136" customFormat="1" ht="13.5" customHeight="1" x14ac:dyDescent="0.15">
      <c r="A65" s="119" t="s">
        <v>45</v>
      </c>
      <c r="B65" s="120" t="s">
        <v>554</v>
      </c>
      <c r="C65" s="119" t="s">
        <v>555</v>
      </c>
      <c r="D65" s="121">
        <f>SUM(E65,+L65)</f>
        <v>66828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598</v>
      </c>
      <c r="K65" s="121">
        <v>0</v>
      </c>
      <c r="L65" s="121">
        <v>66828</v>
      </c>
      <c r="M65" s="121">
        <f>SUM(N65,+U65)</f>
        <v>17907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598</v>
      </c>
      <c r="T65" s="121">
        <v>0</v>
      </c>
      <c r="U65" s="121">
        <v>17907</v>
      </c>
      <c r="V65" s="121">
        <f>+SUM(D65,M65)</f>
        <v>84735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84735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5476</v>
      </c>
      <c r="AM65" s="121">
        <f>SUM(AN65,AS65,AW65,AX65,BD65)</f>
        <v>19340</v>
      </c>
      <c r="AN65" s="121">
        <f>SUM(AO65:AR65)</f>
        <v>1311</v>
      </c>
      <c r="AO65" s="121">
        <v>1311</v>
      </c>
      <c r="AP65" s="121">
        <v>0</v>
      </c>
      <c r="AQ65" s="121">
        <v>0</v>
      </c>
      <c r="AR65" s="121">
        <v>0</v>
      </c>
      <c r="AS65" s="121">
        <f>SUM(AT65:AV65)</f>
        <v>222</v>
      </c>
      <c r="AT65" s="121">
        <v>222</v>
      </c>
      <c r="AU65" s="121">
        <v>0</v>
      </c>
      <c r="AV65" s="121">
        <v>0</v>
      </c>
      <c r="AW65" s="121">
        <v>0</v>
      </c>
      <c r="AX65" s="121">
        <f>SUM(AY65:BB65)</f>
        <v>17807</v>
      </c>
      <c r="AY65" s="121">
        <v>17807</v>
      </c>
      <c r="AZ65" s="121">
        <v>0</v>
      </c>
      <c r="BA65" s="121">
        <v>0</v>
      </c>
      <c r="BB65" s="121">
        <v>0</v>
      </c>
      <c r="BC65" s="121">
        <v>42012</v>
      </c>
      <c r="BD65" s="121">
        <v>0</v>
      </c>
      <c r="BE65" s="121">
        <v>0</v>
      </c>
      <c r="BF65" s="121">
        <f>SUM(AE65,+AM65,+BE65)</f>
        <v>19340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17907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5476</v>
      </c>
      <c r="CQ65" s="121">
        <f>SUM(AM65,+BO65)</f>
        <v>19340</v>
      </c>
      <c r="CR65" s="121">
        <f>SUM(AN65,+BP65)</f>
        <v>1311</v>
      </c>
      <c r="CS65" s="121">
        <f>SUM(AO65,+BQ65)</f>
        <v>1311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222</v>
      </c>
      <c r="CX65" s="121">
        <f>SUM(AT65,+BV65)</f>
        <v>222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17807</v>
      </c>
      <c r="DC65" s="121">
        <f>SUM(AY65,+CA65)</f>
        <v>17807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59919</v>
      </c>
      <c r="DH65" s="121">
        <f>SUM(BD65,+CF65)</f>
        <v>0</v>
      </c>
      <c r="DI65" s="121">
        <f>SUM(BE65,+CG65)</f>
        <v>0</v>
      </c>
      <c r="DJ65" s="121">
        <f>SUM(BF65,+CH65)</f>
        <v>19340</v>
      </c>
    </row>
    <row r="66" spans="1:114" s="136" customFormat="1" ht="13.5" customHeight="1" x14ac:dyDescent="0.15">
      <c r="A66" s="119" t="s">
        <v>45</v>
      </c>
      <c r="B66" s="120" t="s">
        <v>559</v>
      </c>
      <c r="C66" s="119" t="s">
        <v>560</v>
      </c>
      <c r="D66" s="121">
        <f>SUM(E66,+L66)</f>
        <v>73063</v>
      </c>
      <c r="E66" s="121">
        <f>SUM(F66:I66,K66)</f>
        <v>6699</v>
      </c>
      <c r="F66" s="121">
        <v>0</v>
      </c>
      <c r="G66" s="121">
        <v>0</v>
      </c>
      <c r="H66" s="121">
        <v>0</v>
      </c>
      <c r="I66" s="121">
        <v>6699</v>
      </c>
      <c r="J66" s="122" t="s">
        <v>598</v>
      </c>
      <c r="K66" s="121">
        <v>0</v>
      </c>
      <c r="L66" s="121">
        <v>66364</v>
      </c>
      <c r="M66" s="121">
        <f>SUM(N66,+U66)</f>
        <v>19807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598</v>
      </c>
      <c r="T66" s="121">
        <v>0</v>
      </c>
      <c r="U66" s="121">
        <v>19807</v>
      </c>
      <c r="V66" s="121">
        <f>+SUM(D66,M66)</f>
        <v>92870</v>
      </c>
      <c r="W66" s="121">
        <f>+SUM(E66,N66)</f>
        <v>6699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6699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86171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5933</v>
      </c>
      <c r="AM66" s="121">
        <f>SUM(AN66,AS66,AW66,AX66,BD66)</f>
        <v>20803</v>
      </c>
      <c r="AN66" s="121">
        <f>SUM(AO66:AR66)</f>
        <v>6792</v>
      </c>
      <c r="AO66" s="121">
        <v>800</v>
      </c>
      <c r="AP66" s="121">
        <v>5992</v>
      </c>
      <c r="AQ66" s="121">
        <v>0</v>
      </c>
      <c r="AR66" s="121">
        <v>0</v>
      </c>
      <c r="AS66" s="121">
        <f>SUM(AT66:AV66)</f>
        <v>7346</v>
      </c>
      <c r="AT66" s="121">
        <v>7346</v>
      </c>
      <c r="AU66" s="121">
        <v>0</v>
      </c>
      <c r="AV66" s="121">
        <v>0</v>
      </c>
      <c r="AW66" s="121">
        <v>0</v>
      </c>
      <c r="AX66" s="121">
        <f>SUM(AY66:BB66)</f>
        <v>6665</v>
      </c>
      <c r="AY66" s="121">
        <v>6665</v>
      </c>
      <c r="AZ66" s="121">
        <v>0</v>
      </c>
      <c r="BA66" s="121">
        <v>0</v>
      </c>
      <c r="BB66" s="121">
        <v>0</v>
      </c>
      <c r="BC66" s="121">
        <v>45514</v>
      </c>
      <c r="BD66" s="121">
        <v>0</v>
      </c>
      <c r="BE66" s="121">
        <v>813</v>
      </c>
      <c r="BF66" s="121">
        <f>SUM(AE66,+AM66,+BE66)</f>
        <v>21616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19807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5933</v>
      </c>
      <c r="CQ66" s="121">
        <f>SUM(AM66,+BO66)</f>
        <v>20803</v>
      </c>
      <c r="CR66" s="121">
        <f>SUM(AN66,+BP66)</f>
        <v>6792</v>
      </c>
      <c r="CS66" s="121">
        <f>SUM(AO66,+BQ66)</f>
        <v>800</v>
      </c>
      <c r="CT66" s="121">
        <f>SUM(AP66,+BR66)</f>
        <v>5992</v>
      </c>
      <c r="CU66" s="121">
        <f>SUM(AQ66,+BS66)</f>
        <v>0</v>
      </c>
      <c r="CV66" s="121">
        <f>SUM(AR66,+BT66)</f>
        <v>0</v>
      </c>
      <c r="CW66" s="121">
        <f>SUM(AS66,+BU66)</f>
        <v>7346</v>
      </c>
      <c r="CX66" s="121">
        <f>SUM(AT66,+BV66)</f>
        <v>7346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6665</v>
      </c>
      <c r="DC66" s="121">
        <f>SUM(AY66,+CA66)</f>
        <v>6665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65321</v>
      </c>
      <c r="DH66" s="121">
        <f>SUM(BD66,+CF66)</f>
        <v>0</v>
      </c>
      <c r="DI66" s="121">
        <f>SUM(BE66,+CG66)</f>
        <v>813</v>
      </c>
      <c r="DJ66" s="121">
        <f>SUM(BF66,+CH66)</f>
        <v>21616</v>
      </c>
    </row>
    <row r="67" spans="1:114" s="136" customFormat="1" ht="13.5" customHeight="1" x14ac:dyDescent="0.15">
      <c r="A67" s="119" t="s">
        <v>45</v>
      </c>
      <c r="B67" s="120" t="s">
        <v>562</v>
      </c>
      <c r="C67" s="119" t="s">
        <v>563</v>
      </c>
      <c r="D67" s="121">
        <f>SUM(E67,+L67)</f>
        <v>393391</v>
      </c>
      <c r="E67" s="121">
        <f>SUM(F67:I67,K67)</f>
        <v>31388</v>
      </c>
      <c r="F67" s="121">
        <v>0</v>
      </c>
      <c r="G67" s="121">
        <v>0</v>
      </c>
      <c r="H67" s="121">
        <v>0</v>
      </c>
      <c r="I67" s="121">
        <v>1206</v>
      </c>
      <c r="J67" s="122" t="s">
        <v>598</v>
      </c>
      <c r="K67" s="121">
        <v>30182</v>
      </c>
      <c r="L67" s="121">
        <v>362003</v>
      </c>
      <c r="M67" s="121">
        <f>SUM(N67,+U67)</f>
        <v>587061</v>
      </c>
      <c r="N67" s="121">
        <f>SUM(O67:R67,T67)</f>
        <v>552080</v>
      </c>
      <c r="O67" s="121">
        <v>349680</v>
      </c>
      <c r="P67" s="121">
        <v>0</v>
      </c>
      <c r="Q67" s="121">
        <v>202400</v>
      </c>
      <c r="R67" s="121">
        <v>0</v>
      </c>
      <c r="S67" s="122" t="s">
        <v>598</v>
      </c>
      <c r="T67" s="121">
        <v>0</v>
      </c>
      <c r="U67" s="121">
        <v>34981</v>
      </c>
      <c r="V67" s="121">
        <f>+SUM(D67,M67)</f>
        <v>980452</v>
      </c>
      <c r="W67" s="121">
        <f>+SUM(E67,N67)</f>
        <v>583468</v>
      </c>
      <c r="X67" s="121">
        <f>+SUM(F67,O67)</f>
        <v>349680</v>
      </c>
      <c r="Y67" s="121">
        <f>+SUM(G67,P67)</f>
        <v>0</v>
      </c>
      <c r="Z67" s="121">
        <f>+SUM(H67,Q67)</f>
        <v>202400</v>
      </c>
      <c r="AA67" s="121">
        <f>+SUM(I67,R67)</f>
        <v>1206</v>
      </c>
      <c r="AB67" s="122" t="str">
        <f>IF(+SUM(J67,S67)=0,"-",+SUM(J67,S67))</f>
        <v>-</v>
      </c>
      <c r="AC67" s="121">
        <f>+SUM(K67,T67)</f>
        <v>30182</v>
      </c>
      <c r="AD67" s="121">
        <f>+SUM(L67,U67)</f>
        <v>396984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f>SUM(AN67,AS67,AW67,AX67,BD67)</f>
        <v>393391</v>
      </c>
      <c r="AN67" s="121">
        <f>SUM(AO67:AR67)</f>
        <v>25232</v>
      </c>
      <c r="AO67" s="121">
        <v>5873</v>
      </c>
      <c r="AP67" s="121">
        <v>756</v>
      </c>
      <c r="AQ67" s="121">
        <v>18603</v>
      </c>
      <c r="AR67" s="121">
        <v>0</v>
      </c>
      <c r="AS67" s="121">
        <f>SUM(AT67:AV67)</f>
        <v>227621</v>
      </c>
      <c r="AT67" s="121">
        <v>0</v>
      </c>
      <c r="AU67" s="121">
        <v>226024</v>
      </c>
      <c r="AV67" s="121">
        <v>1597</v>
      </c>
      <c r="AW67" s="121">
        <v>0</v>
      </c>
      <c r="AX67" s="121">
        <f>SUM(AY67:BB67)</f>
        <v>140538</v>
      </c>
      <c r="AY67" s="121">
        <v>96036</v>
      </c>
      <c r="AZ67" s="121">
        <v>44502</v>
      </c>
      <c r="BA67" s="121">
        <v>0</v>
      </c>
      <c r="BB67" s="121">
        <v>0</v>
      </c>
      <c r="BC67" s="121">
        <v>0</v>
      </c>
      <c r="BD67" s="121">
        <v>0</v>
      </c>
      <c r="BE67" s="121">
        <v>0</v>
      </c>
      <c r="BF67" s="121">
        <f>SUM(AE67,+AM67,+BE67)</f>
        <v>393391</v>
      </c>
      <c r="BG67" s="121">
        <f>SUM(BH67,+BM67)</f>
        <v>546903</v>
      </c>
      <c r="BH67" s="121">
        <f>SUM(BI67:BL67)</f>
        <v>546903</v>
      </c>
      <c r="BI67" s="121">
        <v>0</v>
      </c>
      <c r="BJ67" s="121">
        <v>0</v>
      </c>
      <c r="BK67" s="121">
        <v>546903</v>
      </c>
      <c r="BL67" s="121">
        <v>0</v>
      </c>
      <c r="BM67" s="121">
        <v>0</v>
      </c>
      <c r="BN67" s="121">
        <v>0</v>
      </c>
      <c r="BO67" s="121">
        <f>SUM(BP67,BU67,BY67,BZ67,CF67)</f>
        <v>40158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21803</v>
      </c>
      <c r="BV67" s="121">
        <v>0</v>
      </c>
      <c r="BW67" s="121">
        <v>0</v>
      </c>
      <c r="BX67" s="121">
        <v>21803</v>
      </c>
      <c r="BY67" s="121">
        <v>0</v>
      </c>
      <c r="BZ67" s="121">
        <f>SUM(CA67:CD67)</f>
        <v>18355</v>
      </c>
      <c r="CA67" s="121">
        <v>0</v>
      </c>
      <c r="CB67" s="121">
        <v>0</v>
      </c>
      <c r="CC67" s="121">
        <v>18355</v>
      </c>
      <c r="CD67" s="121">
        <v>0</v>
      </c>
      <c r="CE67" s="121">
        <v>0</v>
      </c>
      <c r="CF67" s="121">
        <v>0</v>
      </c>
      <c r="CG67" s="121">
        <v>0</v>
      </c>
      <c r="CH67" s="121">
        <f>SUM(BG67,+BO67,+CG67)</f>
        <v>587061</v>
      </c>
      <c r="CI67" s="121">
        <f>SUM(AE67,+BG67)</f>
        <v>546903</v>
      </c>
      <c r="CJ67" s="121">
        <f>SUM(AF67,+BH67)</f>
        <v>546903</v>
      </c>
      <c r="CK67" s="121">
        <f>SUM(AG67,+BI67)</f>
        <v>0</v>
      </c>
      <c r="CL67" s="121">
        <f>SUM(AH67,+BJ67)</f>
        <v>0</v>
      </c>
      <c r="CM67" s="121">
        <f>SUM(AI67,+BK67)</f>
        <v>546903</v>
      </c>
      <c r="CN67" s="121">
        <f>SUM(AJ67,+BL67)</f>
        <v>0</v>
      </c>
      <c r="CO67" s="121">
        <f>SUM(AK67,+BM67)</f>
        <v>0</v>
      </c>
      <c r="CP67" s="121">
        <f>SUM(AL67,+BN67)</f>
        <v>0</v>
      </c>
      <c r="CQ67" s="121">
        <f>SUM(AM67,+BO67)</f>
        <v>433549</v>
      </c>
      <c r="CR67" s="121">
        <f>SUM(AN67,+BP67)</f>
        <v>25232</v>
      </c>
      <c r="CS67" s="121">
        <f>SUM(AO67,+BQ67)</f>
        <v>5873</v>
      </c>
      <c r="CT67" s="121">
        <f>SUM(AP67,+BR67)</f>
        <v>756</v>
      </c>
      <c r="CU67" s="121">
        <f>SUM(AQ67,+BS67)</f>
        <v>18603</v>
      </c>
      <c r="CV67" s="121">
        <f>SUM(AR67,+BT67)</f>
        <v>0</v>
      </c>
      <c r="CW67" s="121">
        <f>SUM(AS67,+BU67)</f>
        <v>249424</v>
      </c>
      <c r="CX67" s="121">
        <f>SUM(AT67,+BV67)</f>
        <v>0</v>
      </c>
      <c r="CY67" s="121">
        <f>SUM(AU67,+BW67)</f>
        <v>226024</v>
      </c>
      <c r="CZ67" s="121">
        <f>SUM(AV67,+BX67)</f>
        <v>23400</v>
      </c>
      <c r="DA67" s="121">
        <f>SUM(AW67,+BY67)</f>
        <v>0</v>
      </c>
      <c r="DB67" s="121">
        <f>SUM(AX67,+BZ67)</f>
        <v>158893</v>
      </c>
      <c r="DC67" s="121">
        <f>SUM(AY67,+CA67)</f>
        <v>96036</v>
      </c>
      <c r="DD67" s="121">
        <f>SUM(AZ67,+CB67)</f>
        <v>44502</v>
      </c>
      <c r="DE67" s="121">
        <f>SUM(BA67,+CC67)</f>
        <v>18355</v>
      </c>
      <c r="DF67" s="121">
        <f>SUM(BB67,+CD67)</f>
        <v>0</v>
      </c>
      <c r="DG67" s="121">
        <f>SUM(BC67,+CE67)</f>
        <v>0</v>
      </c>
      <c r="DH67" s="121">
        <f>SUM(BD67,+CF67)</f>
        <v>0</v>
      </c>
      <c r="DI67" s="121">
        <f>SUM(BE67,+CG67)</f>
        <v>0</v>
      </c>
      <c r="DJ67" s="121">
        <f>SUM(BF67,+CH67)</f>
        <v>980452</v>
      </c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7">
    <sortCondition ref="A8:A67"/>
    <sortCondition ref="B8:B67"/>
    <sortCondition ref="C8:C6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66" man="1"/>
    <brk id="30" min="1" max="66" man="1"/>
    <brk id="38" min="1" max="66" man="1"/>
    <brk id="66" min="1" max="66" man="1"/>
    <brk id="94" min="1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SUM(E7,+L7)</f>
        <v>6854077</v>
      </c>
      <c r="E7" s="140">
        <f>SUM(F7:I7)+K7</f>
        <v>4729220</v>
      </c>
      <c r="F7" s="140">
        <f t="shared" ref="F7:L7" si="0">SUM(F$8:F$57)</f>
        <v>465991</v>
      </c>
      <c r="G7" s="140">
        <f t="shared" si="0"/>
        <v>0</v>
      </c>
      <c r="H7" s="140">
        <f t="shared" si="0"/>
        <v>1193800</v>
      </c>
      <c r="I7" s="140">
        <f t="shared" si="0"/>
        <v>1461199</v>
      </c>
      <c r="J7" s="140">
        <f t="shared" si="0"/>
        <v>14665527</v>
      </c>
      <c r="K7" s="140">
        <f t="shared" si="0"/>
        <v>1608230</v>
      </c>
      <c r="L7" s="140">
        <f t="shared" si="0"/>
        <v>2124857</v>
      </c>
      <c r="M7" s="140">
        <f>SUM(N7,+U7)</f>
        <v>299264</v>
      </c>
      <c r="N7" s="140">
        <f>SUM(O7:R7,T7)</f>
        <v>200034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199712</v>
      </c>
      <c r="S7" s="140">
        <f t="shared" si="1"/>
        <v>2469472</v>
      </c>
      <c r="T7" s="140">
        <f t="shared" si="1"/>
        <v>322</v>
      </c>
      <c r="U7" s="140">
        <f t="shared" si="1"/>
        <v>99230</v>
      </c>
      <c r="V7" s="140">
        <f t="shared" ref="V7:AD7" si="2">+SUM(D7,M7)</f>
        <v>7153341</v>
      </c>
      <c r="W7" s="140">
        <f t="shared" si="2"/>
        <v>4929254</v>
      </c>
      <c r="X7" s="140">
        <f t="shared" si="2"/>
        <v>465991</v>
      </c>
      <c r="Y7" s="140">
        <f t="shared" si="2"/>
        <v>0</v>
      </c>
      <c r="Z7" s="140">
        <f t="shared" si="2"/>
        <v>1193800</v>
      </c>
      <c r="AA7" s="140">
        <f t="shared" si="2"/>
        <v>1660911</v>
      </c>
      <c r="AB7" s="140">
        <f t="shared" si="2"/>
        <v>17134999</v>
      </c>
      <c r="AC7" s="140">
        <f t="shared" si="2"/>
        <v>1608552</v>
      </c>
      <c r="AD7" s="140">
        <f t="shared" si="2"/>
        <v>2224087</v>
      </c>
      <c r="AE7" s="140">
        <f>SUM(AF7,+AK7)</f>
        <v>2981331</v>
      </c>
      <c r="AF7" s="140">
        <f>SUM(AG7:AJ7)</f>
        <v>2981331</v>
      </c>
      <c r="AG7" s="140">
        <f>SUM(AG$8:AG$57)</f>
        <v>0</v>
      </c>
      <c r="AH7" s="140">
        <f>SUM(AH$8:AH$57)</f>
        <v>2979186</v>
      </c>
      <c r="AI7" s="140">
        <f>SUM(AI$8:AI$57)</f>
        <v>2145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15270071</v>
      </c>
      <c r="AN7" s="140">
        <f>SUM(AO7:AR7)</f>
        <v>986952</v>
      </c>
      <c r="AO7" s="140">
        <f>SUM(AO$8:AO$57)</f>
        <v>677573</v>
      </c>
      <c r="AP7" s="140">
        <f>SUM(AP$8:AP$57)</f>
        <v>0</v>
      </c>
      <c r="AQ7" s="140">
        <f>SUM(AQ$8:AQ$57)</f>
        <v>301221</v>
      </c>
      <c r="AR7" s="140">
        <f>SUM(AR$8:AR$57)</f>
        <v>8158</v>
      </c>
      <c r="AS7" s="140">
        <f>SUM(AT7:AV7)</f>
        <v>4144932</v>
      </c>
      <c r="AT7" s="140">
        <f>SUM(AT$8:AT$57)</f>
        <v>0</v>
      </c>
      <c r="AU7" s="140">
        <f>SUM(AU$8:AU$57)</f>
        <v>4051629</v>
      </c>
      <c r="AV7" s="140">
        <f>SUM(AV$8:AV$57)</f>
        <v>93303</v>
      </c>
      <c r="AW7" s="140">
        <f>SUM(AW$8:AW$57)</f>
        <v>7754</v>
      </c>
      <c r="AX7" s="140">
        <f>SUM(AY7:BB7)</f>
        <v>10130433</v>
      </c>
      <c r="AY7" s="140">
        <f>SUM(AY$8:AY$57)</f>
        <v>738473</v>
      </c>
      <c r="AZ7" s="140">
        <f>SUM(AZ$8:AZ$57)</f>
        <v>8242339</v>
      </c>
      <c r="BA7" s="140">
        <f>SUM(BA$8:BA$57)</f>
        <v>1055677</v>
      </c>
      <c r="BB7" s="140">
        <f>SUM(BB$8:BB$57)</f>
        <v>93944</v>
      </c>
      <c r="BC7" s="143" t="s">
        <v>315</v>
      </c>
      <c r="BD7" s="140">
        <f>SUM(BD$8:BD$57)</f>
        <v>0</v>
      </c>
      <c r="BE7" s="140">
        <f>SUM(BE$8:BE$57)</f>
        <v>3268202</v>
      </c>
      <c r="BF7" s="140">
        <f>SUM(AE7,+AM7,+BE7)</f>
        <v>21519604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2620651</v>
      </c>
      <c r="BP7" s="140">
        <f>SUM(BQ7:BT7)</f>
        <v>579442</v>
      </c>
      <c r="BQ7" s="140">
        <f>SUM(BQ$8:BQ$57)</f>
        <v>223454</v>
      </c>
      <c r="BR7" s="140">
        <f>SUM(BR$8:BR$57)</f>
        <v>0</v>
      </c>
      <c r="BS7" s="140">
        <f>SUM(BS$8:BS$57)</f>
        <v>355988</v>
      </c>
      <c r="BT7" s="140">
        <f>SUM(BT$8:BT$57)</f>
        <v>0</v>
      </c>
      <c r="BU7" s="140">
        <f>SUM(BV7:BX7)</f>
        <v>1317257</v>
      </c>
      <c r="BV7" s="140">
        <f>SUM(BV$8:BV$57)</f>
        <v>0</v>
      </c>
      <c r="BW7" s="140">
        <f>SUM(BW$8:BW$57)</f>
        <v>1317257</v>
      </c>
      <c r="BX7" s="140">
        <f>SUM(BX$8:BX$57)</f>
        <v>0</v>
      </c>
      <c r="BY7" s="140">
        <f>SUM(BY$8:BY$57)</f>
        <v>0</v>
      </c>
      <c r="BZ7" s="140">
        <f>SUM(CA7:CD7)</f>
        <v>723952</v>
      </c>
      <c r="CA7" s="140">
        <f>SUM(CA$8:CA$57)</f>
        <v>190024</v>
      </c>
      <c r="CB7" s="140">
        <f>SUM(CB$8:CB$57)</f>
        <v>482171</v>
      </c>
      <c r="CC7" s="140">
        <f>SUM(CC$8:CC$57)</f>
        <v>38457</v>
      </c>
      <c r="CD7" s="140">
        <f>SUM(CD$8:CD$57)</f>
        <v>13300</v>
      </c>
      <c r="CE7" s="143" t="s">
        <v>314</v>
      </c>
      <c r="CF7" s="140">
        <f>SUM(CF$8:CF$57)</f>
        <v>0</v>
      </c>
      <c r="CG7" s="140">
        <f>SUM(CG$8:CG$57)</f>
        <v>148085</v>
      </c>
      <c r="CH7" s="140">
        <f>SUM(BG7,+BO7,+CG7)</f>
        <v>2768736</v>
      </c>
      <c r="CI7" s="140">
        <f t="shared" ref="CI7:CO7" si="3">SUM(AE7,+BG7)</f>
        <v>2981331</v>
      </c>
      <c r="CJ7" s="140">
        <f t="shared" si="3"/>
        <v>2981331</v>
      </c>
      <c r="CK7" s="140">
        <f t="shared" si="3"/>
        <v>0</v>
      </c>
      <c r="CL7" s="140">
        <f t="shared" si="3"/>
        <v>2979186</v>
      </c>
      <c r="CM7" s="140">
        <f t="shared" si="3"/>
        <v>2145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17890722</v>
      </c>
      <c r="CR7" s="140">
        <f t="shared" si="4"/>
        <v>1566394</v>
      </c>
      <c r="CS7" s="140">
        <f t="shared" si="4"/>
        <v>901027</v>
      </c>
      <c r="CT7" s="140">
        <f t="shared" si="4"/>
        <v>0</v>
      </c>
      <c r="CU7" s="140">
        <f t="shared" si="4"/>
        <v>657209</v>
      </c>
      <c r="CV7" s="140">
        <f t="shared" si="4"/>
        <v>8158</v>
      </c>
      <c r="CW7" s="140">
        <f t="shared" si="4"/>
        <v>5462189</v>
      </c>
      <c r="CX7" s="140">
        <f t="shared" si="4"/>
        <v>0</v>
      </c>
      <c r="CY7" s="140">
        <f t="shared" si="4"/>
        <v>5368886</v>
      </c>
      <c r="CZ7" s="140">
        <f t="shared" si="4"/>
        <v>93303</v>
      </c>
      <c r="DA7" s="140">
        <f t="shared" si="4"/>
        <v>7754</v>
      </c>
      <c r="DB7" s="140">
        <f t="shared" si="4"/>
        <v>10854385</v>
      </c>
      <c r="DC7" s="140">
        <f t="shared" si="4"/>
        <v>928497</v>
      </c>
      <c r="DD7" s="140">
        <f t="shared" si="4"/>
        <v>8724510</v>
      </c>
      <c r="DE7" s="140">
        <f t="shared" si="4"/>
        <v>1094134</v>
      </c>
      <c r="DF7" s="140">
        <f t="shared" si="4"/>
        <v>107244</v>
      </c>
      <c r="DG7" s="143" t="s">
        <v>314</v>
      </c>
      <c r="DH7" s="140">
        <f>SUM(BD7,+CF7)</f>
        <v>0</v>
      </c>
      <c r="DI7" s="140">
        <f>SUM(BE7,+CG7)</f>
        <v>3416287</v>
      </c>
      <c r="DJ7" s="140">
        <f>SUM(BF7,+CH7)</f>
        <v>24288340</v>
      </c>
    </row>
    <row r="8" spans="1:114" s="136" customFormat="1" ht="13.5" customHeight="1" x14ac:dyDescent="0.15">
      <c r="A8" s="119" t="s">
        <v>45</v>
      </c>
      <c r="B8" s="120" t="s">
        <v>557</v>
      </c>
      <c r="C8" s="119" t="s">
        <v>565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1281</v>
      </c>
      <c r="N8" s="121">
        <f>SUM(O8:R8,T8)</f>
        <v>1281</v>
      </c>
      <c r="O8" s="121">
        <v>0</v>
      </c>
      <c r="P8" s="121">
        <v>0</v>
      </c>
      <c r="Q8" s="121">
        <v>0</v>
      </c>
      <c r="R8" s="121">
        <v>1281</v>
      </c>
      <c r="S8" s="121">
        <v>37714</v>
      </c>
      <c r="T8" s="121">
        <v>0</v>
      </c>
      <c r="U8" s="121">
        <v>0</v>
      </c>
      <c r="V8" s="121">
        <f>+SUM(D8,M8)</f>
        <v>1281</v>
      </c>
      <c r="W8" s="121">
        <f>+SUM(E8,N8)</f>
        <v>1281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1281</v>
      </c>
      <c r="AB8" s="121">
        <f>+SUM(J8,S8)</f>
        <v>37714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598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598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598</v>
      </c>
      <c r="BO8" s="121">
        <f>SUM(BP8,BU8,BY8,BZ8,CF8)</f>
        <v>38995</v>
      </c>
      <c r="BP8" s="121">
        <f>SUM(BQ8:BT8)</f>
        <v>38995</v>
      </c>
      <c r="BQ8" s="121">
        <v>5761</v>
      </c>
      <c r="BR8" s="121">
        <v>0</v>
      </c>
      <c r="BS8" s="121">
        <v>33234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598</v>
      </c>
      <c r="CF8" s="121">
        <v>0</v>
      </c>
      <c r="CG8" s="121">
        <v>0</v>
      </c>
      <c r="CH8" s="121">
        <f>SUM(BG8,+BO8,+CG8)</f>
        <v>38995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598</v>
      </c>
      <c r="CQ8" s="121">
        <f>SUM(AM8,+BO8)</f>
        <v>38995</v>
      </c>
      <c r="CR8" s="121">
        <f>SUM(AN8,+BP8)</f>
        <v>38995</v>
      </c>
      <c r="CS8" s="121">
        <f>SUM(AO8,+BQ8)</f>
        <v>5761</v>
      </c>
      <c r="CT8" s="121">
        <f>SUM(AP8,+BR8)</f>
        <v>0</v>
      </c>
      <c r="CU8" s="121">
        <f>SUM(AQ8,+BS8)</f>
        <v>33234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598</v>
      </c>
      <c r="DH8" s="121">
        <f>SUM(BD8,+CF8)</f>
        <v>0</v>
      </c>
      <c r="DI8" s="121">
        <f>SUM(BE8,+CG8)</f>
        <v>0</v>
      </c>
      <c r="DJ8" s="121">
        <f>SUM(BF8,+CH8)</f>
        <v>38995</v>
      </c>
    </row>
    <row r="9" spans="1:114" s="136" customFormat="1" ht="13.5" customHeight="1" x14ac:dyDescent="0.15">
      <c r="A9" s="119" t="s">
        <v>45</v>
      </c>
      <c r="B9" s="120" t="s">
        <v>421</v>
      </c>
      <c r="C9" s="119" t="s">
        <v>422</v>
      </c>
      <c r="D9" s="121">
        <f>SUM(E9,+L9)</f>
        <v>765594</v>
      </c>
      <c r="E9" s="121">
        <f>SUM(F9:I9)+K9</f>
        <v>731897</v>
      </c>
      <c r="F9" s="121">
        <v>0</v>
      </c>
      <c r="G9" s="121">
        <v>0</v>
      </c>
      <c r="H9" s="121">
        <v>465500</v>
      </c>
      <c r="I9" s="121">
        <v>203806</v>
      </c>
      <c r="J9" s="121">
        <v>2358978</v>
      </c>
      <c r="K9" s="121">
        <v>62591</v>
      </c>
      <c r="L9" s="121">
        <v>33697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765594</v>
      </c>
      <c r="W9" s="121">
        <f>+SUM(E9,N9)</f>
        <v>731897</v>
      </c>
      <c r="X9" s="121">
        <f>+SUM(F9,O9)</f>
        <v>0</v>
      </c>
      <c r="Y9" s="121">
        <f>+SUM(G9,P9)</f>
        <v>0</v>
      </c>
      <c r="Z9" s="121">
        <f>+SUM(H9,Q9)</f>
        <v>465500</v>
      </c>
      <c r="AA9" s="121">
        <f>+SUM(I9,R9)</f>
        <v>203806</v>
      </c>
      <c r="AB9" s="121">
        <f>+SUM(J9,S9)</f>
        <v>2358978</v>
      </c>
      <c r="AC9" s="121">
        <f>+SUM(K9,T9)</f>
        <v>62591</v>
      </c>
      <c r="AD9" s="121">
        <f>+SUM(L9,U9)</f>
        <v>33697</v>
      </c>
      <c r="AE9" s="121">
        <f>SUM(AF9,+AK9)</f>
        <v>461</v>
      </c>
      <c r="AF9" s="121">
        <f>SUM(AG9:AJ9)</f>
        <v>461</v>
      </c>
      <c r="AG9" s="121">
        <v>0</v>
      </c>
      <c r="AH9" s="121">
        <v>461</v>
      </c>
      <c r="AI9" s="121">
        <v>0</v>
      </c>
      <c r="AJ9" s="121">
        <v>0</v>
      </c>
      <c r="AK9" s="121">
        <v>0</v>
      </c>
      <c r="AL9" s="122" t="s">
        <v>598</v>
      </c>
      <c r="AM9" s="121">
        <f>SUM(AN9,AS9,AW9,AX9,BD9)</f>
        <v>3034933</v>
      </c>
      <c r="AN9" s="121">
        <f>SUM(AO9:AR9)</f>
        <v>164761</v>
      </c>
      <c r="AO9" s="121">
        <v>164761</v>
      </c>
      <c r="AP9" s="121">
        <v>0</v>
      </c>
      <c r="AQ9" s="121">
        <v>0</v>
      </c>
      <c r="AR9" s="121">
        <v>0</v>
      </c>
      <c r="AS9" s="121">
        <f>SUM(AT9:AV9)</f>
        <v>437193</v>
      </c>
      <c r="AT9" s="121">
        <v>0</v>
      </c>
      <c r="AU9" s="121">
        <v>436463</v>
      </c>
      <c r="AV9" s="121">
        <v>730</v>
      </c>
      <c r="AW9" s="121">
        <v>0</v>
      </c>
      <c r="AX9" s="121">
        <f>SUM(AY9:BB9)</f>
        <v>2432979</v>
      </c>
      <c r="AY9" s="121">
        <v>0</v>
      </c>
      <c r="AZ9" s="121">
        <v>2421429</v>
      </c>
      <c r="BA9" s="121">
        <v>11550</v>
      </c>
      <c r="BB9" s="121">
        <v>0</v>
      </c>
      <c r="BC9" s="122" t="s">
        <v>598</v>
      </c>
      <c r="BD9" s="121">
        <v>0</v>
      </c>
      <c r="BE9" s="121">
        <v>89178</v>
      </c>
      <c r="BF9" s="121">
        <f>SUM(AE9,+AM9,+BE9)</f>
        <v>3124572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598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598</v>
      </c>
      <c r="CF9" s="121">
        <v>0</v>
      </c>
      <c r="CG9" s="121">
        <v>0</v>
      </c>
      <c r="CH9" s="121">
        <f>SUM(BG9,+BO9,+CG9)</f>
        <v>0</v>
      </c>
      <c r="CI9" s="121">
        <f>SUM(AE9,+BG9)</f>
        <v>461</v>
      </c>
      <c r="CJ9" s="121">
        <f>SUM(AF9,+BH9)</f>
        <v>461</v>
      </c>
      <c r="CK9" s="121">
        <f>SUM(AG9,+BI9)</f>
        <v>0</v>
      </c>
      <c r="CL9" s="121">
        <f>SUM(AH9,+BJ9)</f>
        <v>461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598</v>
      </c>
      <c r="CQ9" s="121">
        <f>SUM(AM9,+BO9)</f>
        <v>3034933</v>
      </c>
      <c r="CR9" s="121">
        <f>SUM(AN9,+BP9)</f>
        <v>164761</v>
      </c>
      <c r="CS9" s="121">
        <f>SUM(AO9,+BQ9)</f>
        <v>164761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437193</v>
      </c>
      <c r="CX9" s="121">
        <f>SUM(AT9,+BV9)</f>
        <v>0</v>
      </c>
      <c r="CY9" s="121">
        <f>SUM(AU9,+BW9)</f>
        <v>436463</v>
      </c>
      <c r="CZ9" s="121">
        <f>SUM(AV9,+BX9)</f>
        <v>730</v>
      </c>
      <c r="DA9" s="121">
        <f>SUM(AW9,+BY9)</f>
        <v>0</v>
      </c>
      <c r="DB9" s="121">
        <f>SUM(AX9,+BZ9)</f>
        <v>2432979</v>
      </c>
      <c r="DC9" s="121">
        <f>SUM(AY9,+CA9)</f>
        <v>0</v>
      </c>
      <c r="DD9" s="121">
        <f>SUM(AZ9,+CB9)</f>
        <v>2421429</v>
      </c>
      <c r="DE9" s="121">
        <f>SUM(BA9,+CC9)</f>
        <v>11550</v>
      </c>
      <c r="DF9" s="121">
        <f>SUM(BB9,+CD9)</f>
        <v>0</v>
      </c>
      <c r="DG9" s="122" t="s">
        <v>598</v>
      </c>
      <c r="DH9" s="121">
        <f>SUM(BD9,+CF9)</f>
        <v>0</v>
      </c>
      <c r="DI9" s="121">
        <f>SUM(BE9,+CG9)</f>
        <v>89178</v>
      </c>
      <c r="DJ9" s="121">
        <f>SUM(BF9,+CH9)</f>
        <v>3124572</v>
      </c>
    </row>
    <row r="10" spans="1:114" s="136" customFormat="1" ht="13.5" customHeight="1" x14ac:dyDescent="0.15">
      <c r="A10" s="119" t="s">
        <v>45</v>
      </c>
      <c r="B10" s="120" t="s">
        <v>368</v>
      </c>
      <c r="C10" s="119" t="s">
        <v>369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17594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200559</v>
      </c>
      <c r="T10" s="121">
        <v>0</v>
      </c>
      <c r="U10" s="121">
        <v>17594</v>
      </c>
      <c r="V10" s="121">
        <f>+SUM(D10,M10)</f>
        <v>17594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200559</v>
      </c>
      <c r="AC10" s="121">
        <f>+SUM(K10,T10)</f>
        <v>0</v>
      </c>
      <c r="AD10" s="121">
        <f>+SUM(L10,U10)</f>
        <v>17594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598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598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598</v>
      </c>
      <c r="BO10" s="121">
        <f>SUM(BP10,BU10,BY10,BZ10,CF10)</f>
        <v>210530</v>
      </c>
      <c r="BP10" s="121">
        <f>SUM(BQ10:BT10)</f>
        <v>28071</v>
      </c>
      <c r="BQ10" s="121">
        <v>0</v>
      </c>
      <c r="BR10" s="121">
        <v>0</v>
      </c>
      <c r="BS10" s="121">
        <v>28071</v>
      </c>
      <c r="BT10" s="121">
        <v>0</v>
      </c>
      <c r="BU10" s="121">
        <f>SUM(BV10:BX10)</f>
        <v>114039</v>
      </c>
      <c r="BV10" s="121">
        <v>0</v>
      </c>
      <c r="BW10" s="121">
        <v>114039</v>
      </c>
      <c r="BX10" s="121">
        <v>0</v>
      </c>
      <c r="BY10" s="121">
        <v>0</v>
      </c>
      <c r="BZ10" s="121">
        <f>SUM(CA10:CD10)</f>
        <v>68420</v>
      </c>
      <c r="CA10" s="121">
        <v>0</v>
      </c>
      <c r="CB10" s="121">
        <v>66742</v>
      </c>
      <c r="CC10" s="121">
        <v>1678</v>
      </c>
      <c r="CD10" s="121">
        <v>0</v>
      </c>
      <c r="CE10" s="122" t="s">
        <v>598</v>
      </c>
      <c r="CF10" s="121">
        <v>0</v>
      </c>
      <c r="CG10" s="121">
        <v>7623</v>
      </c>
      <c r="CH10" s="121">
        <f>SUM(BG10,+BO10,+CG10)</f>
        <v>218153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598</v>
      </c>
      <c r="CQ10" s="121">
        <f>SUM(AM10,+BO10)</f>
        <v>210530</v>
      </c>
      <c r="CR10" s="121">
        <f>SUM(AN10,+BP10)</f>
        <v>28071</v>
      </c>
      <c r="CS10" s="121">
        <f>SUM(AO10,+BQ10)</f>
        <v>0</v>
      </c>
      <c r="CT10" s="121">
        <f>SUM(AP10,+BR10)</f>
        <v>0</v>
      </c>
      <c r="CU10" s="121">
        <f>SUM(AQ10,+BS10)</f>
        <v>28071</v>
      </c>
      <c r="CV10" s="121">
        <f>SUM(AR10,+BT10)</f>
        <v>0</v>
      </c>
      <c r="CW10" s="121">
        <f>SUM(AS10,+BU10)</f>
        <v>114039</v>
      </c>
      <c r="CX10" s="121">
        <f>SUM(AT10,+BV10)</f>
        <v>0</v>
      </c>
      <c r="CY10" s="121">
        <f>SUM(AU10,+BW10)</f>
        <v>114039</v>
      </c>
      <c r="CZ10" s="121">
        <f>SUM(AV10,+BX10)</f>
        <v>0</v>
      </c>
      <c r="DA10" s="121">
        <f>SUM(AW10,+BY10)</f>
        <v>0</v>
      </c>
      <c r="DB10" s="121">
        <f>SUM(AX10,+BZ10)</f>
        <v>68420</v>
      </c>
      <c r="DC10" s="121">
        <f>SUM(AY10,+CA10)</f>
        <v>0</v>
      </c>
      <c r="DD10" s="121">
        <f>SUM(AZ10,+CB10)</f>
        <v>66742</v>
      </c>
      <c r="DE10" s="121">
        <f>SUM(BA10,+CC10)</f>
        <v>1678</v>
      </c>
      <c r="DF10" s="121">
        <f>SUM(BB10,+CD10)</f>
        <v>0</v>
      </c>
      <c r="DG10" s="122" t="s">
        <v>598</v>
      </c>
      <c r="DH10" s="121">
        <f>SUM(BD10,+CF10)</f>
        <v>0</v>
      </c>
      <c r="DI10" s="121">
        <f>SUM(BE10,+CG10)</f>
        <v>7623</v>
      </c>
      <c r="DJ10" s="121">
        <f>SUM(BF10,+CH10)</f>
        <v>218153</v>
      </c>
    </row>
    <row r="11" spans="1:114" s="136" customFormat="1" ht="13.5" customHeight="1" x14ac:dyDescent="0.15">
      <c r="A11" s="119" t="s">
        <v>45</v>
      </c>
      <c r="B11" s="120" t="s">
        <v>340</v>
      </c>
      <c r="C11" s="119" t="s">
        <v>341</v>
      </c>
      <c r="D11" s="121">
        <f>SUM(E11,+L11)</f>
        <v>79899</v>
      </c>
      <c r="E11" s="121">
        <f>SUM(F11:I11)+K11</f>
        <v>40529</v>
      </c>
      <c r="F11" s="121">
        <v>0</v>
      </c>
      <c r="G11" s="121">
        <v>0</v>
      </c>
      <c r="H11" s="121">
        <v>0</v>
      </c>
      <c r="I11" s="121">
        <v>40504</v>
      </c>
      <c r="J11" s="121">
        <v>650464</v>
      </c>
      <c r="K11" s="121">
        <v>25</v>
      </c>
      <c r="L11" s="121">
        <v>39370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139569</v>
      </c>
      <c r="T11" s="121">
        <v>0</v>
      </c>
      <c r="U11" s="121">
        <v>0</v>
      </c>
      <c r="V11" s="121">
        <f>+SUM(D11,M11)</f>
        <v>79899</v>
      </c>
      <c r="W11" s="121">
        <f>+SUM(E11,N11)</f>
        <v>40529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40504</v>
      </c>
      <c r="AB11" s="121">
        <f>+SUM(J11,S11)</f>
        <v>790033</v>
      </c>
      <c r="AC11" s="121">
        <f>+SUM(K11,T11)</f>
        <v>25</v>
      </c>
      <c r="AD11" s="121">
        <f>+SUM(L11,U11)</f>
        <v>39370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598</v>
      </c>
      <c r="AM11" s="121">
        <f>SUM(AN11,AS11,AW11,AX11,BD11)</f>
        <v>726095</v>
      </c>
      <c r="AN11" s="121">
        <f>SUM(AO11:AR11)</f>
        <v>30616</v>
      </c>
      <c r="AO11" s="121">
        <v>23408</v>
      </c>
      <c r="AP11" s="121">
        <v>0</v>
      </c>
      <c r="AQ11" s="121">
        <v>7208</v>
      </c>
      <c r="AR11" s="121">
        <v>0</v>
      </c>
      <c r="AS11" s="121">
        <f>SUM(AT11:AV11)</f>
        <v>357803</v>
      </c>
      <c r="AT11" s="121">
        <v>0</v>
      </c>
      <c r="AU11" s="121">
        <v>357803</v>
      </c>
      <c r="AV11" s="121">
        <v>0</v>
      </c>
      <c r="AW11" s="121">
        <v>0</v>
      </c>
      <c r="AX11" s="121">
        <f>SUM(AY11:BB11)</f>
        <v>337676</v>
      </c>
      <c r="AY11" s="121">
        <v>0</v>
      </c>
      <c r="AZ11" s="121">
        <v>337676</v>
      </c>
      <c r="BA11" s="121">
        <v>0</v>
      </c>
      <c r="BB11" s="121">
        <v>0</v>
      </c>
      <c r="BC11" s="122" t="s">
        <v>598</v>
      </c>
      <c r="BD11" s="121">
        <v>0</v>
      </c>
      <c r="BE11" s="121">
        <v>4268</v>
      </c>
      <c r="BF11" s="121">
        <f>SUM(AE11,+AM11,+BE11)</f>
        <v>730363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598</v>
      </c>
      <c r="BO11" s="121">
        <f>SUM(BP11,BU11,BY11,BZ11,CF11)</f>
        <v>135301</v>
      </c>
      <c r="BP11" s="121">
        <f>SUM(BQ11:BT11)</f>
        <v>7919</v>
      </c>
      <c r="BQ11" s="121">
        <v>7919</v>
      </c>
      <c r="BR11" s="121">
        <v>0</v>
      </c>
      <c r="BS11" s="121">
        <v>0</v>
      </c>
      <c r="BT11" s="121">
        <v>0</v>
      </c>
      <c r="BU11" s="121">
        <f>SUM(BV11:BX11)</f>
        <v>85007</v>
      </c>
      <c r="BV11" s="121">
        <v>0</v>
      </c>
      <c r="BW11" s="121">
        <v>85007</v>
      </c>
      <c r="BX11" s="121">
        <v>0</v>
      </c>
      <c r="BY11" s="121">
        <v>0</v>
      </c>
      <c r="BZ11" s="121">
        <f>SUM(CA11:CD11)</f>
        <v>42375</v>
      </c>
      <c r="CA11" s="121">
        <v>0</v>
      </c>
      <c r="CB11" s="121">
        <v>42375</v>
      </c>
      <c r="CC11" s="121">
        <v>0</v>
      </c>
      <c r="CD11" s="121">
        <v>0</v>
      </c>
      <c r="CE11" s="122" t="s">
        <v>598</v>
      </c>
      <c r="CF11" s="121">
        <v>0</v>
      </c>
      <c r="CG11" s="121">
        <v>4268</v>
      </c>
      <c r="CH11" s="121">
        <f>SUM(BG11,+BO11,+CG11)</f>
        <v>139569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598</v>
      </c>
      <c r="CQ11" s="121">
        <f>SUM(AM11,+BO11)</f>
        <v>861396</v>
      </c>
      <c r="CR11" s="121">
        <f>SUM(AN11,+BP11)</f>
        <v>38535</v>
      </c>
      <c r="CS11" s="121">
        <f>SUM(AO11,+BQ11)</f>
        <v>31327</v>
      </c>
      <c r="CT11" s="121">
        <f>SUM(AP11,+BR11)</f>
        <v>0</v>
      </c>
      <c r="CU11" s="121">
        <f>SUM(AQ11,+BS11)</f>
        <v>7208</v>
      </c>
      <c r="CV11" s="121">
        <f>SUM(AR11,+BT11)</f>
        <v>0</v>
      </c>
      <c r="CW11" s="121">
        <f>SUM(AS11,+BU11)</f>
        <v>442810</v>
      </c>
      <c r="CX11" s="121">
        <f>SUM(AT11,+BV11)</f>
        <v>0</v>
      </c>
      <c r="CY11" s="121">
        <f>SUM(AU11,+BW11)</f>
        <v>442810</v>
      </c>
      <c r="CZ11" s="121">
        <f>SUM(AV11,+BX11)</f>
        <v>0</v>
      </c>
      <c r="DA11" s="121">
        <f>SUM(AW11,+BY11)</f>
        <v>0</v>
      </c>
      <c r="DB11" s="121">
        <f>SUM(AX11,+BZ11)</f>
        <v>380051</v>
      </c>
      <c r="DC11" s="121">
        <f>SUM(AY11,+CA11)</f>
        <v>0</v>
      </c>
      <c r="DD11" s="121">
        <f>SUM(AZ11,+CB11)</f>
        <v>380051</v>
      </c>
      <c r="DE11" s="121">
        <f>SUM(BA11,+CC11)</f>
        <v>0</v>
      </c>
      <c r="DF11" s="121">
        <f>SUM(BB11,+CD11)</f>
        <v>0</v>
      </c>
      <c r="DG11" s="122" t="s">
        <v>598</v>
      </c>
      <c r="DH11" s="121">
        <f>SUM(BD11,+CF11)</f>
        <v>0</v>
      </c>
      <c r="DI11" s="121">
        <f>SUM(BE11,+CG11)</f>
        <v>8536</v>
      </c>
      <c r="DJ11" s="121">
        <f>SUM(BF11,+CH11)</f>
        <v>869932</v>
      </c>
    </row>
    <row r="12" spans="1:114" s="136" customFormat="1" ht="13.5" customHeight="1" x14ac:dyDescent="0.15">
      <c r="A12" s="119" t="s">
        <v>45</v>
      </c>
      <c r="B12" s="120" t="s">
        <v>391</v>
      </c>
      <c r="C12" s="119" t="s">
        <v>570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267240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267240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598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598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598</v>
      </c>
      <c r="BO12" s="121">
        <f>SUM(BP12,BU12,BY12,BZ12,CF12)</f>
        <v>267240</v>
      </c>
      <c r="BP12" s="121">
        <f>SUM(BQ12:BT12)</f>
        <v>230461</v>
      </c>
      <c r="BQ12" s="121">
        <v>74511</v>
      </c>
      <c r="BR12" s="121">
        <v>0</v>
      </c>
      <c r="BS12" s="121">
        <v>155950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36779</v>
      </c>
      <c r="CA12" s="121">
        <v>0</v>
      </c>
      <c r="CB12" s="121">
        <v>0</v>
      </c>
      <c r="CC12" s="121">
        <v>36779</v>
      </c>
      <c r="CD12" s="121">
        <v>0</v>
      </c>
      <c r="CE12" s="122" t="s">
        <v>598</v>
      </c>
      <c r="CF12" s="121">
        <v>0</v>
      </c>
      <c r="CG12" s="121">
        <v>0</v>
      </c>
      <c r="CH12" s="121">
        <f>SUM(BG12,+BO12,+CG12)</f>
        <v>267240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598</v>
      </c>
      <c r="CQ12" s="121">
        <f>SUM(AM12,+BO12)</f>
        <v>267240</v>
      </c>
      <c r="CR12" s="121">
        <f>SUM(AN12,+BP12)</f>
        <v>230461</v>
      </c>
      <c r="CS12" s="121">
        <f>SUM(AO12,+BQ12)</f>
        <v>74511</v>
      </c>
      <c r="CT12" s="121">
        <f>SUM(AP12,+BR12)</f>
        <v>0</v>
      </c>
      <c r="CU12" s="121">
        <f>SUM(AQ12,+BS12)</f>
        <v>155950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36779</v>
      </c>
      <c r="DC12" s="121">
        <f>SUM(AY12,+CA12)</f>
        <v>0</v>
      </c>
      <c r="DD12" s="121">
        <f>SUM(AZ12,+CB12)</f>
        <v>0</v>
      </c>
      <c r="DE12" s="121">
        <f>SUM(BA12,+CC12)</f>
        <v>36779</v>
      </c>
      <c r="DF12" s="121">
        <f>SUM(BB12,+CD12)</f>
        <v>0</v>
      </c>
      <c r="DG12" s="122" t="s">
        <v>598</v>
      </c>
      <c r="DH12" s="121">
        <f>SUM(BD12,+CF12)</f>
        <v>0</v>
      </c>
      <c r="DI12" s="121">
        <f>SUM(BE12,+CG12)</f>
        <v>0</v>
      </c>
      <c r="DJ12" s="121">
        <f>SUM(BF12,+CH12)</f>
        <v>267240</v>
      </c>
    </row>
    <row r="13" spans="1:114" s="136" customFormat="1" ht="13.5" customHeight="1" x14ac:dyDescent="0.15">
      <c r="A13" s="119" t="s">
        <v>45</v>
      </c>
      <c r="B13" s="120" t="s">
        <v>342</v>
      </c>
      <c r="C13" s="119" t="s">
        <v>401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35771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117938</v>
      </c>
      <c r="T13" s="121">
        <v>0</v>
      </c>
      <c r="U13" s="121">
        <v>35771</v>
      </c>
      <c r="V13" s="121">
        <f>+SUM(D13,M13)</f>
        <v>35771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117938</v>
      </c>
      <c r="AC13" s="121">
        <f>+SUM(K13,T13)</f>
        <v>0</v>
      </c>
      <c r="AD13" s="121">
        <f>+SUM(L13,U13)</f>
        <v>35771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598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598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598</v>
      </c>
      <c r="BO13" s="121">
        <f>SUM(BP13,BU13,BY13,BZ13,CF13)</f>
        <v>153709</v>
      </c>
      <c r="BP13" s="121">
        <f>SUM(BQ13:BT13)</f>
        <v>48652</v>
      </c>
      <c r="BQ13" s="121">
        <v>48652</v>
      </c>
      <c r="BR13" s="121">
        <v>0</v>
      </c>
      <c r="BS13" s="121">
        <v>0</v>
      </c>
      <c r="BT13" s="121">
        <v>0</v>
      </c>
      <c r="BU13" s="121">
        <f>SUM(BV13:BX13)</f>
        <v>96955</v>
      </c>
      <c r="BV13" s="121">
        <v>0</v>
      </c>
      <c r="BW13" s="121">
        <v>96955</v>
      </c>
      <c r="BX13" s="121">
        <v>0</v>
      </c>
      <c r="BY13" s="121">
        <v>0</v>
      </c>
      <c r="BZ13" s="121">
        <f>SUM(CA13:CD13)</f>
        <v>8102</v>
      </c>
      <c r="CA13" s="121">
        <v>0</v>
      </c>
      <c r="CB13" s="121">
        <v>8102</v>
      </c>
      <c r="CC13" s="121">
        <v>0</v>
      </c>
      <c r="CD13" s="121">
        <v>0</v>
      </c>
      <c r="CE13" s="122" t="s">
        <v>598</v>
      </c>
      <c r="CF13" s="121">
        <v>0</v>
      </c>
      <c r="CG13" s="121">
        <v>0</v>
      </c>
      <c r="CH13" s="121">
        <f>SUM(BG13,+BO13,+CG13)</f>
        <v>153709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598</v>
      </c>
      <c r="CQ13" s="121">
        <f>SUM(AM13,+BO13)</f>
        <v>153709</v>
      </c>
      <c r="CR13" s="121">
        <f>SUM(AN13,+BP13)</f>
        <v>48652</v>
      </c>
      <c r="CS13" s="121">
        <f>SUM(AO13,+BQ13)</f>
        <v>48652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96955</v>
      </c>
      <c r="CX13" s="121">
        <f>SUM(AT13,+BV13)</f>
        <v>0</v>
      </c>
      <c r="CY13" s="121">
        <f>SUM(AU13,+BW13)</f>
        <v>96955</v>
      </c>
      <c r="CZ13" s="121">
        <f>SUM(AV13,+BX13)</f>
        <v>0</v>
      </c>
      <c r="DA13" s="121">
        <f>SUM(AW13,+BY13)</f>
        <v>0</v>
      </c>
      <c r="DB13" s="121">
        <f>SUM(AX13,+BZ13)</f>
        <v>8102</v>
      </c>
      <c r="DC13" s="121">
        <f>SUM(AY13,+CA13)</f>
        <v>0</v>
      </c>
      <c r="DD13" s="121">
        <f>SUM(AZ13,+CB13)</f>
        <v>8102</v>
      </c>
      <c r="DE13" s="121">
        <f>SUM(BA13,+CC13)</f>
        <v>0</v>
      </c>
      <c r="DF13" s="121">
        <f>SUM(BB13,+CD13)</f>
        <v>0</v>
      </c>
      <c r="DG13" s="122" t="s">
        <v>598</v>
      </c>
      <c r="DH13" s="121">
        <f>SUM(BD13,+CF13)</f>
        <v>0</v>
      </c>
      <c r="DI13" s="121">
        <f>SUM(BE13,+CG13)</f>
        <v>0</v>
      </c>
      <c r="DJ13" s="121">
        <f>SUM(BF13,+CH13)</f>
        <v>153709</v>
      </c>
    </row>
    <row r="14" spans="1:114" s="136" customFormat="1" ht="13.5" customHeight="1" x14ac:dyDescent="0.15">
      <c r="A14" s="119" t="s">
        <v>45</v>
      </c>
      <c r="B14" s="120" t="s">
        <v>354</v>
      </c>
      <c r="C14" s="119" t="s">
        <v>355</v>
      </c>
      <c r="D14" s="121">
        <f>SUM(E14,+L14)</f>
        <v>35178</v>
      </c>
      <c r="E14" s="121">
        <f>SUM(F14:I14)+K14</f>
        <v>3671</v>
      </c>
      <c r="F14" s="121">
        <v>0</v>
      </c>
      <c r="G14" s="121">
        <v>0</v>
      </c>
      <c r="H14" s="121">
        <v>0</v>
      </c>
      <c r="I14" s="121">
        <v>3671</v>
      </c>
      <c r="J14" s="121">
        <v>471378</v>
      </c>
      <c r="K14" s="121">
        <v>0</v>
      </c>
      <c r="L14" s="121">
        <v>31507</v>
      </c>
      <c r="M14" s="121">
        <f>SUM(N14,+U14)</f>
        <v>10431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188887</v>
      </c>
      <c r="T14" s="121">
        <v>0</v>
      </c>
      <c r="U14" s="121">
        <v>10431</v>
      </c>
      <c r="V14" s="121">
        <f>+SUM(D14,M14)</f>
        <v>45609</v>
      </c>
      <c r="W14" s="121">
        <f>+SUM(E14,N14)</f>
        <v>3671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3671</v>
      </c>
      <c r="AB14" s="121">
        <f>+SUM(J14,S14)</f>
        <v>660265</v>
      </c>
      <c r="AC14" s="121">
        <f>+SUM(K14,T14)</f>
        <v>0</v>
      </c>
      <c r="AD14" s="121">
        <f>+SUM(L14,U14)</f>
        <v>41938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598</v>
      </c>
      <c r="AM14" s="121">
        <f>SUM(AN14,AS14,AW14,AX14,BD14)</f>
        <v>506556</v>
      </c>
      <c r="AN14" s="121">
        <f>SUM(AO14:AR14)</f>
        <v>36363</v>
      </c>
      <c r="AO14" s="121">
        <v>36363</v>
      </c>
      <c r="AP14" s="121">
        <v>0</v>
      </c>
      <c r="AQ14" s="121">
        <v>0</v>
      </c>
      <c r="AR14" s="121">
        <v>0</v>
      </c>
      <c r="AS14" s="121">
        <f>SUM(AT14:AV14)</f>
        <v>269566</v>
      </c>
      <c r="AT14" s="121">
        <v>0</v>
      </c>
      <c r="AU14" s="121">
        <v>269566</v>
      </c>
      <c r="AV14" s="121">
        <v>0</v>
      </c>
      <c r="AW14" s="121">
        <v>0</v>
      </c>
      <c r="AX14" s="121">
        <f>SUM(AY14:BB14)</f>
        <v>200627</v>
      </c>
      <c r="AY14" s="121">
        <v>0</v>
      </c>
      <c r="AZ14" s="121">
        <v>111818</v>
      </c>
      <c r="BA14" s="121">
        <v>88809</v>
      </c>
      <c r="BB14" s="121">
        <v>0</v>
      </c>
      <c r="BC14" s="122" t="s">
        <v>598</v>
      </c>
      <c r="BD14" s="121">
        <v>0</v>
      </c>
      <c r="BE14" s="121">
        <v>0</v>
      </c>
      <c r="BF14" s="121">
        <f>SUM(AE14,+AM14,+BE14)</f>
        <v>506556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598</v>
      </c>
      <c r="BO14" s="121">
        <f>SUM(BP14,BU14,BY14,BZ14,CF14)</f>
        <v>199318</v>
      </c>
      <c r="BP14" s="121">
        <f>SUM(BQ14:BT14)</f>
        <v>27565</v>
      </c>
      <c r="BQ14" s="121">
        <v>9188</v>
      </c>
      <c r="BR14" s="121">
        <v>0</v>
      </c>
      <c r="BS14" s="121">
        <v>18377</v>
      </c>
      <c r="BT14" s="121">
        <v>0</v>
      </c>
      <c r="BU14" s="121">
        <f>SUM(BV14:BX14)</f>
        <v>165738</v>
      </c>
      <c r="BV14" s="121">
        <v>0</v>
      </c>
      <c r="BW14" s="121">
        <v>165738</v>
      </c>
      <c r="BX14" s="121">
        <v>0</v>
      </c>
      <c r="BY14" s="121">
        <v>0</v>
      </c>
      <c r="BZ14" s="121">
        <f>SUM(CA14:CD14)</f>
        <v>6015</v>
      </c>
      <c r="CA14" s="121">
        <v>0</v>
      </c>
      <c r="CB14" s="121">
        <v>6015</v>
      </c>
      <c r="CC14" s="121">
        <v>0</v>
      </c>
      <c r="CD14" s="121">
        <v>0</v>
      </c>
      <c r="CE14" s="122" t="s">
        <v>598</v>
      </c>
      <c r="CF14" s="121">
        <v>0</v>
      </c>
      <c r="CG14" s="121">
        <v>0</v>
      </c>
      <c r="CH14" s="121">
        <f>SUM(BG14,+BO14,+CG14)</f>
        <v>199318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598</v>
      </c>
      <c r="CQ14" s="121">
        <f>SUM(AM14,+BO14)</f>
        <v>705874</v>
      </c>
      <c r="CR14" s="121">
        <f>SUM(AN14,+BP14)</f>
        <v>63928</v>
      </c>
      <c r="CS14" s="121">
        <f>SUM(AO14,+BQ14)</f>
        <v>45551</v>
      </c>
      <c r="CT14" s="121">
        <f>SUM(AP14,+BR14)</f>
        <v>0</v>
      </c>
      <c r="CU14" s="121">
        <f>SUM(AQ14,+BS14)</f>
        <v>18377</v>
      </c>
      <c r="CV14" s="121">
        <f>SUM(AR14,+BT14)</f>
        <v>0</v>
      </c>
      <c r="CW14" s="121">
        <f>SUM(AS14,+BU14)</f>
        <v>435304</v>
      </c>
      <c r="CX14" s="121">
        <f>SUM(AT14,+BV14)</f>
        <v>0</v>
      </c>
      <c r="CY14" s="121">
        <f>SUM(AU14,+BW14)</f>
        <v>435304</v>
      </c>
      <c r="CZ14" s="121">
        <f>SUM(AV14,+BX14)</f>
        <v>0</v>
      </c>
      <c r="DA14" s="121">
        <f>SUM(AW14,+BY14)</f>
        <v>0</v>
      </c>
      <c r="DB14" s="121">
        <f>SUM(AX14,+BZ14)</f>
        <v>206642</v>
      </c>
      <c r="DC14" s="121">
        <f>SUM(AY14,+CA14)</f>
        <v>0</v>
      </c>
      <c r="DD14" s="121">
        <f>SUM(AZ14,+CB14)</f>
        <v>117833</v>
      </c>
      <c r="DE14" s="121">
        <f>SUM(BA14,+CC14)</f>
        <v>88809</v>
      </c>
      <c r="DF14" s="121">
        <f>SUM(BB14,+CD14)</f>
        <v>0</v>
      </c>
      <c r="DG14" s="122" t="s">
        <v>598</v>
      </c>
      <c r="DH14" s="121">
        <f>SUM(BD14,+CF14)</f>
        <v>0</v>
      </c>
      <c r="DI14" s="121">
        <f>SUM(BE14,+CG14)</f>
        <v>0</v>
      </c>
      <c r="DJ14" s="121">
        <f>SUM(BF14,+CH14)</f>
        <v>705874</v>
      </c>
    </row>
    <row r="15" spans="1:114" s="136" customFormat="1" ht="13.5" customHeight="1" x14ac:dyDescent="0.15">
      <c r="A15" s="119" t="s">
        <v>45</v>
      </c>
      <c r="B15" s="120" t="s">
        <v>440</v>
      </c>
      <c r="C15" s="119" t="s">
        <v>441</v>
      </c>
      <c r="D15" s="121">
        <f>SUM(E15,+L15)</f>
        <v>49931</v>
      </c>
      <c r="E15" s="121">
        <f>SUM(F15:I15)+K15</f>
        <v>3</v>
      </c>
      <c r="F15" s="121">
        <v>0</v>
      </c>
      <c r="G15" s="121">
        <v>0</v>
      </c>
      <c r="H15" s="121">
        <v>0</v>
      </c>
      <c r="I15" s="121">
        <v>0</v>
      </c>
      <c r="J15" s="121">
        <v>453003</v>
      </c>
      <c r="K15" s="121">
        <v>3</v>
      </c>
      <c r="L15" s="121">
        <v>49928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49931</v>
      </c>
      <c r="W15" s="121">
        <f>+SUM(E15,N15)</f>
        <v>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453003</v>
      </c>
      <c r="AC15" s="121">
        <f>+SUM(K15,T15)</f>
        <v>3</v>
      </c>
      <c r="AD15" s="121">
        <f>+SUM(L15,U15)</f>
        <v>49928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598</v>
      </c>
      <c r="AM15" s="121">
        <f>SUM(AN15,AS15,AW15,AX15,BD15)</f>
        <v>387100</v>
      </c>
      <c r="AN15" s="121">
        <f>SUM(AO15:AR15)</f>
        <v>8166</v>
      </c>
      <c r="AO15" s="121">
        <v>8166</v>
      </c>
      <c r="AP15" s="121">
        <v>0</v>
      </c>
      <c r="AQ15" s="121">
        <v>0</v>
      </c>
      <c r="AR15" s="121">
        <v>0</v>
      </c>
      <c r="AS15" s="121">
        <f>SUM(AT15:AV15)</f>
        <v>144289</v>
      </c>
      <c r="AT15" s="121">
        <v>0</v>
      </c>
      <c r="AU15" s="121">
        <v>132552</v>
      </c>
      <c r="AV15" s="121">
        <v>11737</v>
      </c>
      <c r="AW15" s="121">
        <v>0</v>
      </c>
      <c r="AX15" s="121">
        <f>SUM(AY15:BB15)</f>
        <v>234645</v>
      </c>
      <c r="AY15" s="121">
        <v>0</v>
      </c>
      <c r="AZ15" s="121">
        <v>189825</v>
      </c>
      <c r="BA15" s="121">
        <v>44820</v>
      </c>
      <c r="BB15" s="121">
        <v>0</v>
      </c>
      <c r="BC15" s="122" t="s">
        <v>598</v>
      </c>
      <c r="BD15" s="121">
        <v>0</v>
      </c>
      <c r="BE15" s="121">
        <v>115834</v>
      </c>
      <c r="BF15" s="121">
        <f>SUM(AE15,+AM15,+BE15)</f>
        <v>502934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598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598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598</v>
      </c>
      <c r="CQ15" s="121">
        <f>SUM(AM15,+BO15)</f>
        <v>387100</v>
      </c>
      <c r="CR15" s="121">
        <f>SUM(AN15,+BP15)</f>
        <v>8166</v>
      </c>
      <c r="CS15" s="121">
        <f>SUM(AO15,+BQ15)</f>
        <v>8166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144289</v>
      </c>
      <c r="CX15" s="121">
        <f>SUM(AT15,+BV15)</f>
        <v>0</v>
      </c>
      <c r="CY15" s="121">
        <f>SUM(AU15,+BW15)</f>
        <v>132552</v>
      </c>
      <c r="CZ15" s="121">
        <f>SUM(AV15,+BX15)</f>
        <v>11737</v>
      </c>
      <c r="DA15" s="121">
        <f>SUM(AW15,+BY15)</f>
        <v>0</v>
      </c>
      <c r="DB15" s="121">
        <f>SUM(AX15,+BZ15)</f>
        <v>234645</v>
      </c>
      <c r="DC15" s="121">
        <f>SUM(AY15,+CA15)</f>
        <v>0</v>
      </c>
      <c r="DD15" s="121">
        <f>SUM(AZ15,+CB15)</f>
        <v>189825</v>
      </c>
      <c r="DE15" s="121">
        <f>SUM(BA15,+CC15)</f>
        <v>44820</v>
      </c>
      <c r="DF15" s="121">
        <f>SUM(BB15,+CD15)</f>
        <v>0</v>
      </c>
      <c r="DG15" s="122" t="s">
        <v>598</v>
      </c>
      <c r="DH15" s="121">
        <f>SUM(BD15,+CF15)</f>
        <v>0</v>
      </c>
      <c r="DI15" s="121">
        <f>SUM(BE15,+CG15)</f>
        <v>115834</v>
      </c>
      <c r="DJ15" s="121">
        <f>SUM(BF15,+CH15)</f>
        <v>502934</v>
      </c>
    </row>
    <row r="16" spans="1:114" s="136" customFormat="1" ht="13.5" customHeight="1" x14ac:dyDescent="0.15">
      <c r="A16" s="119" t="s">
        <v>45</v>
      </c>
      <c r="B16" s="120" t="s">
        <v>344</v>
      </c>
      <c r="C16" s="119" t="s">
        <v>345</v>
      </c>
      <c r="D16" s="121">
        <f>SUM(E16,+L16)</f>
        <v>1156018</v>
      </c>
      <c r="E16" s="121">
        <f>SUM(F16:I16)+K16</f>
        <v>1144684</v>
      </c>
      <c r="F16" s="121">
        <v>156060</v>
      </c>
      <c r="G16" s="121">
        <v>0</v>
      </c>
      <c r="H16" s="121">
        <v>566100</v>
      </c>
      <c r="I16" s="121">
        <v>124585</v>
      </c>
      <c r="J16" s="121">
        <v>1171157</v>
      </c>
      <c r="K16" s="121">
        <v>297939</v>
      </c>
      <c r="L16" s="121">
        <v>11334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1156018</v>
      </c>
      <c r="W16" s="121">
        <f>+SUM(E16,N16)</f>
        <v>1144684</v>
      </c>
      <c r="X16" s="121">
        <f>+SUM(F16,O16)</f>
        <v>156060</v>
      </c>
      <c r="Y16" s="121">
        <f>+SUM(G16,P16)</f>
        <v>0</v>
      </c>
      <c r="Z16" s="121">
        <f>+SUM(H16,Q16)</f>
        <v>566100</v>
      </c>
      <c r="AA16" s="121">
        <f>+SUM(I16,R16)</f>
        <v>124585</v>
      </c>
      <c r="AB16" s="121">
        <f>+SUM(J16,S16)</f>
        <v>1171157</v>
      </c>
      <c r="AC16" s="121">
        <f>+SUM(K16,T16)</f>
        <v>297939</v>
      </c>
      <c r="AD16" s="121">
        <f>+SUM(L16,U16)</f>
        <v>11334</v>
      </c>
      <c r="AE16" s="121">
        <f>SUM(AF16,+AK16)</f>
        <v>1503481</v>
      </c>
      <c r="AF16" s="121">
        <f>SUM(AG16:AJ16)</f>
        <v>1503481</v>
      </c>
      <c r="AG16" s="121">
        <v>0</v>
      </c>
      <c r="AH16" s="121">
        <v>1503481</v>
      </c>
      <c r="AI16" s="121">
        <v>0</v>
      </c>
      <c r="AJ16" s="121">
        <v>0</v>
      </c>
      <c r="AK16" s="121">
        <v>0</v>
      </c>
      <c r="AL16" s="122" t="s">
        <v>598</v>
      </c>
      <c r="AM16" s="121">
        <f>SUM(AN16,AS16,AW16,AX16,BD16)</f>
        <v>671050</v>
      </c>
      <c r="AN16" s="121">
        <f>SUM(AO16:AR16)</f>
        <v>84164</v>
      </c>
      <c r="AO16" s="121">
        <v>46303</v>
      </c>
      <c r="AP16" s="121">
        <v>0</v>
      </c>
      <c r="AQ16" s="121">
        <v>37861</v>
      </c>
      <c r="AR16" s="121">
        <v>0</v>
      </c>
      <c r="AS16" s="121">
        <f>SUM(AT16:AV16)</f>
        <v>188908</v>
      </c>
      <c r="AT16" s="121">
        <v>0</v>
      </c>
      <c r="AU16" s="121">
        <v>161456</v>
      </c>
      <c r="AV16" s="121">
        <v>27452</v>
      </c>
      <c r="AW16" s="121">
        <v>0</v>
      </c>
      <c r="AX16" s="121">
        <f>SUM(AY16:BB16)</f>
        <v>397978</v>
      </c>
      <c r="AY16" s="121">
        <v>0</v>
      </c>
      <c r="AZ16" s="121">
        <v>343332</v>
      </c>
      <c r="BA16" s="121">
        <v>31400</v>
      </c>
      <c r="BB16" s="121">
        <v>23246</v>
      </c>
      <c r="BC16" s="122" t="s">
        <v>598</v>
      </c>
      <c r="BD16" s="121">
        <v>0</v>
      </c>
      <c r="BE16" s="121">
        <v>152644</v>
      </c>
      <c r="BF16" s="121">
        <f>SUM(AE16,+AM16,+BE16)</f>
        <v>2327175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598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598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1503481</v>
      </c>
      <c r="CJ16" s="121">
        <f>SUM(AF16,+BH16)</f>
        <v>1503481</v>
      </c>
      <c r="CK16" s="121">
        <f>SUM(AG16,+BI16)</f>
        <v>0</v>
      </c>
      <c r="CL16" s="121">
        <f>SUM(AH16,+BJ16)</f>
        <v>1503481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598</v>
      </c>
      <c r="CQ16" s="121">
        <f>SUM(AM16,+BO16)</f>
        <v>671050</v>
      </c>
      <c r="CR16" s="121">
        <f>SUM(AN16,+BP16)</f>
        <v>84164</v>
      </c>
      <c r="CS16" s="121">
        <f>SUM(AO16,+BQ16)</f>
        <v>46303</v>
      </c>
      <c r="CT16" s="121">
        <f>SUM(AP16,+BR16)</f>
        <v>0</v>
      </c>
      <c r="CU16" s="121">
        <f>SUM(AQ16,+BS16)</f>
        <v>37861</v>
      </c>
      <c r="CV16" s="121">
        <f>SUM(AR16,+BT16)</f>
        <v>0</v>
      </c>
      <c r="CW16" s="121">
        <f>SUM(AS16,+BU16)</f>
        <v>188908</v>
      </c>
      <c r="CX16" s="121">
        <f>SUM(AT16,+BV16)</f>
        <v>0</v>
      </c>
      <c r="CY16" s="121">
        <f>SUM(AU16,+BW16)</f>
        <v>161456</v>
      </c>
      <c r="CZ16" s="121">
        <f>SUM(AV16,+BX16)</f>
        <v>27452</v>
      </c>
      <c r="DA16" s="121">
        <f>SUM(AW16,+BY16)</f>
        <v>0</v>
      </c>
      <c r="DB16" s="121">
        <f>SUM(AX16,+BZ16)</f>
        <v>397978</v>
      </c>
      <c r="DC16" s="121">
        <f>SUM(AY16,+CA16)</f>
        <v>0</v>
      </c>
      <c r="DD16" s="121">
        <f>SUM(AZ16,+CB16)</f>
        <v>343332</v>
      </c>
      <c r="DE16" s="121">
        <f>SUM(BA16,+CC16)</f>
        <v>31400</v>
      </c>
      <c r="DF16" s="121">
        <f>SUM(BB16,+CD16)</f>
        <v>23246</v>
      </c>
      <c r="DG16" s="122" t="s">
        <v>598</v>
      </c>
      <c r="DH16" s="121">
        <f>SUM(BD16,+CF16)</f>
        <v>0</v>
      </c>
      <c r="DI16" s="121">
        <f>SUM(BE16,+CG16)</f>
        <v>152644</v>
      </c>
      <c r="DJ16" s="121">
        <f>SUM(BF16,+CH16)</f>
        <v>2327175</v>
      </c>
    </row>
    <row r="17" spans="1:114" s="136" customFormat="1" ht="13.5" customHeight="1" x14ac:dyDescent="0.15">
      <c r="A17" s="119" t="s">
        <v>45</v>
      </c>
      <c r="B17" s="120" t="s">
        <v>363</v>
      </c>
      <c r="C17" s="119" t="s">
        <v>364</v>
      </c>
      <c r="D17" s="121">
        <f>SUM(E17,+L17)</f>
        <v>14474</v>
      </c>
      <c r="E17" s="121">
        <f>SUM(F17:I17)+K17</f>
        <v>14474</v>
      </c>
      <c r="F17" s="121">
        <v>0</v>
      </c>
      <c r="G17" s="121">
        <v>0</v>
      </c>
      <c r="H17" s="121">
        <v>0</v>
      </c>
      <c r="I17" s="121">
        <v>14474</v>
      </c>
      <c r="J17" s="121">
        <v>251486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103488</v>
      </c>
      <c r="T17" s="121">
        <v>0</v>
      </c>
      <c r="U17" s="121">
        <v>0</v>
      </c>
      <c r="V17" s="121">
        <f>+SUM(D17,M17)</f>
        <v>14474</v>
      </c>
      <c r="W17" s="121">
        <f>+SUM(E17,N17)</f>
        <v>14474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14474</v>
      </c>
      <c r="AB17" s="121">
        <f>+SUM(J17,S17)</f>
        <v>354974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598</v>
      </c>
      <c r="AM17" s="121">
        <f>SUM(AN17,AS17,AW17,AX17,BD17)</f>
        <v>254379</v>
      </c>
      <c r="AN17" s="121">
        <f>SUM(AO17:AR17)</f>
        <v>95024</v>
      </c>
      <c r="AO17" s="121">
        <v>37770</v>
      </c>
      <c r="AP17" s="121">
        <v>0</v>
      </c>
      <c r="AQ17" s="121">
        <v>57254</v>
      </c>
      <c r="AR17" s="121">
        <v>0</v>
      </c>
      <c r="AS17" s="121">
        <f>SUM(AT17:AV17)</f>
        <v>159355</v>
      </c>
      <c r="AT17" s="121">
        <v>0</v>
      </c>
      <c r="AU17" s="121">
        <v>158830</v>
      </c>
      <c r="AV17" s="121">
        <v>525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598</v>
      </c>
      <c r="BD17" s="121">
        <v>0</v>
      </c>
      <c r="BE17" s="121">
        <v>11581</v>
      </c>
      <c r="BF17" s="121">
        <f>SUM(AE17,+AM17,+BE17)</f>
        <v>265960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598</v>
      </c>
      <c r="BO17" s="121">
        <f>SUM(BP17,BU17,BY17,BZ17,CF17)</f>
        <v>103488</v>
      </c>
      <c r="BP17" s="121">
        <f>SUM(BQ17:BT17)</f>
        <v>18616</v>
      </c>
      <c r="BQ17" s="121">
        <v>0</v>
      </c>
      <c r="BR17" s="121">
        <v>0</v>
      </c>
      <c r="BS17" s="121">
        <v>18616</v>
      </c>
      <c r="BT17" s="121">
        <v>0</v>
      </c>
      <c r="BU17" s="121">
        <f>SUM(BV17:BX17)</f>
        <v>84872</v>
      </c>
      <c r="BV17" s="121">
        <v>0</v>
      </c>
      <c r="BW17" s="121">
        <v>84872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598</v>
      </c>
      <c r="CF17" s="121">
        <v>0</v>
      </c>
      <c r="CG17" s="121">
        <v>0</v>
      </c>
      <c r="CH17" s="121">
        <f>SUM(BG17,+BO17,+CG17)</f>
        <v>103488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598</v>
      </c>
      <c r="CQ17" s="121">
        <f>SUM(AM17,+BO17)</f>
        <v>357867</v>
      </c>
      <c r="CR17" s="121">
        <f>SUM(AN17,+BP17)</f>
        <v>113640</v>
      </c>
      <c r="CS17" s="121">
        <f>SUM(AO17,+BQ17)</f>
        <v>37770</v>
      </c>
      <c r="CT17" s="121">
        <f>SUM(AP17,+BR17)</f>
        <v>0</v>
      </c>
      <c r="CU17" s="121">
        <f>SUM(AQ17,+BS17)</f>
        <v>75870</v>
      </c>
      <c r="CV17" s="121">
        <f>SUM(AR17,+BT17)</f>
        <v>0</v>
      </c>
      <c r="CW17" s="121">
        <f>SUM(AS17,+BU17)</f>
        <v>244227</v>
      </c>
      <c r="CX17" s="121">
        <f>SUM(AT17,+BV17)</f>
        <v>0</v>
      </c>
      <c r="CY17" s="121">
        <f>SUM(AU17,+BW17)</f>
        <v>243702</v>
      </c>
      <c r="CZ17" s="121">
        <f>SUM(AV17,+BX17)</f>
        <v>525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598</v>
      </c>
      <c r="DH17" s="121">
        <f>SUM(BD17,+CF17)</f>
        <v>0</v>
      </c>
      <c r="DI17" s="121">
        <f>SUM(BE17,+CG17)</f>
        <v>11581</v>
      </c>
      <c r="DJ17" s="121">
        <f>SUM(BF17,+CH17)</f>
        <v>369448</v>
      </c>
    </row>
    <row r="18" spans="1:114" s="136" customFormat="1" ht="13.5" customHeight="1" x14ac:dyDescent="0.15">
      <c r="A18" s="119" t="s">
        <v>45</v>
      </c>
      <c r="B18" s="120" t="s">
        <v>356</v>
      </c>
      <c r="C18" s="119" t="s">
        <v>357</v>
      </c>
      <c r="D18" s="121">
        <f>SUM(E18,+L18)</f>
        <v>51585</v>
      </c>
      <c r="E18" s="121">
        <f>SUM(F18:I18)+K18</f>
        <v>903</v>
      </c>
      <c r="F18" s="121">
        <v>0</v>
      </c>
      <c r="G18" s="121">
        <v>0</v>
      </c>
      <c r="H18" s="121">
        <v>0</v>
      </c>
      <c r="I18" s="121">
        <v>0</v>
      </c>
      <c r="J18" s="121">
        <v>567935</v>
      </c>
      <c r="K18" s="121">
        <v>903</v>
      </c>
      <c r="L18" s="121">
        <v>50682</v>
      </c>
      <c r="M18" s="121">
        <f>SUM(N18,+U18)</f>
        <v>12820</v>
      </c>
      <c r="N18" s="121">
        <f>SUM(O18:R18,T18)</f>
        <v>322</v>
      </c>
      <c r="O18" s="121">
        <v>0</v>
      </c>
      <c r="P18" s="121">
        <v>0</v>
      </c>
      <c r="Q18" s="121">
        <v>0</v>
      </c>
      <c r="R18" s="121">
        <v>0</v>
      </c>
      <c r="S18" s="121">
        <v>204145</v>
      </c>
      <c r="T18" s="121">
        <v>322</v>
      </c>
      <c r="U18" s="121">
        <v>12498</v>
      </c>
      <c r="V18" s="121">
        <f>+SUM(D18,M18)</f>
        <v>64405</v>
      </c>
      <c r="W18" s="121">
        <f>+SUM(E18,N18)</f>
        <v>1225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772080</v>
      </c>
      <c r="AC18" s="121">
        <f>+SUM(K18,T18)</f>
        <v>1225</v>
      </c>
      <c r="AD18" s="121">
        <f>+SUM(L18,U18)</f>
        <v>63180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598</v>
      </c>
      <c r="AM18" s="121">
        <f>SUM(AN18,AS18,AW18,AX18,BD18)</f>
        <v>537811</v>
      </c>
      <c r="AN18" s="121">
        <f>SUM(AO18:AR18)</f>
        <v>15193</v>
      </c>
      <c r="AO18" s="121">
        <v>15193</v>
      </c>
      <c r="AP18" s="121">
        <v>0</v>
      </c>
      <c r="AQ18" s="121">
        <v>0</v>
      </c>
      <c r="AR18" s="121">
        <v>0</v>
      </c>
      <c r="AS18" s="121">
        <f>SUM(AT18:AV18)</f>
        <v>295216</v>
      </c>
      <c r="AT18" s="121">
        <v>0</v>
      </c>
      <c r="AU18" s="121">
        <v>295216</v>
      </c>
      <c r="AV18" s="121">
        <v>0</v>
      </c>
      <c r="AW18" s="121">
        <v>0</v>
      </c>
      <c r="AX18" s="121">
        <f>SUM(AY18:BB18)</f>
        <v>227402</v>
      </c>
      <c r="AY18" s="121">
        <v>0</v>
      </c>
      <c r="AZ18" s="121">
        <v>227402</v>
      </c>
      <c r="BA18" s="121">
        <v>0</v>
      </c>
      <c r="BB18" s="121">
        <v>0</v>
      </c>
      <c r="BC18" s="122" t="s">
        <v>598</v>
      </c>
      <c r="BD18" s="121">
        <v>0</v>
      </c>
      <c r="BE18" s="121">
        <v>81709</v>
      </c>
      <c r="BF18" s="121">
        <f>SUM(AE18,+AM18,+BE18)</f>
        <v>619520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598</v>
      </c>
      <c r="BO18" s="121">
        <f>SUM(BP18,BU18,BY18,BZ18,CF18)</f>
        <v>207958</v>
      </c>
      <c r="BP18" s="121">
        <f>SUM(BQ18:BT18)</f>
        <v>10274</v>
      </c>
      <c r="BQ18" s="121">
        <v>10274</v>
      </c>
      <c r="BR18" s="121">
        <v>0</v>
      </c>
      <c r="BS18" s="121">
        <v>0</v>
      </c>
      <c r="BT18" s="121">
        <v>0</v>
      </c>
      <c r="BU18" s="121">
        <f>SUM(BV18:BX18)</f>
        <v>144632</v>
      </c>
      <c r="BV18" s="121">
        <v>0</v>
      </c>
      <c r="BW18" s="121">
        <v>144632</v>
      </c>
      <c r="BX18" s="121">
        <v>0</v>
      </c>
      <c r="BY18" s="121">
        <v>0</v>
      </c>
      <c r="BZ18" s="121">
        <f>SUM(CA18:CD18)</f>
        <v>53052</v>
      </c>
      <c r="CA18" s="121">
        <v>0</v>
      </c>
      <c r="CB18" s="121">
        <v>53052</v>
      </c>
      <c r="CC18" s="121">
        <v>0</v>
      </c>
      <c r="CD18" s="121">
        <v>0</v>
      </c>
      <c r="CE18" s="122" t="s">
        <v>598</v>
      </c>
      <c r="CF18" s="121">
        <v>0</v>
      </c>
      <c r="CG18" s="121">
        <v>9007</v>
      </c>
      <c r="CH18" s="121">
        <f>SUM(BG18,+BO18,+CG18)</f>
        <v>216965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598</v>
      </c>
      <c r="CQ18" s="121">
        <f>SUM(AM18,+BO18)</f>
        <v>745769</v>
      </c>
      <c r="CR18" s="121">
        <f>SUM(AN18,+BP18)</f>
        <v>25467</v>
      </c>
      <c r="CS18" s="121">
        <f>SUM(AO18,+BQ18)</f>
        <v>25467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439848</v>
      </c>
      <c r="CX18" s="121">
        <f>SUM(AT18,+BV18)</f>
        <v>0</v>
      </c>
      <c r="CY18" s="121">
        <f>SUM(AU18,+BW18)</f>
        <v>439848</v>
      </c>
      <c r="CZ18" s="121">
        <f>SUM(AV18,+BX18)</f>
        <v>0</v>
      </c>
      <c r="DA18" s="121">
        <f>SUM(AW18,+BY18)</f>
        <v>0</v>
      </c>
      <c r="DB18" s="121">
        <f>SUM(AX18,+BZ18)</f>
        <v>280454</v>
      </c>
      <c r="DC18" s="121">
        <f>SUM(AY18,+CA18)</f>
        <v>0</v>
      </c>
      <c r="DD18" s="121">
        <f>SUM(AZ18,+CB18)</f>
        <v>280454</v>
      </c>
      <c r="DE18" s="121">
        <f>SUM(BA18,+CC18)</f>
        <v>0</v>
      </c>
      <c r="DF18" s="121">
        <f>SUM(BB18,+CD18)</f>
        <v>0</v>
      </c>
      <c r="DG18" s="122" t="s">
        <v>598</v>
      </c>
      <c r="DH18" s="121">
        <f>SUM(BD18,+CF18)</f>
        <v>0</v>
      </c>
      <c r="DI18" s="121">
        <f>SUM(BE18,+CG18)</f>
        <v>90716</v>
      </c>
      <c r="DJ18" s="121">
        <f>SUM(BF18,+CH18)</f>
        <v>836485</v>
      </c>
    </row>
    <row r="19" spans="1:114" s="136" customFormat="1" ht="13.5" customHeight="1" x14ac:dyDescent="0.15">
      <c r="A19" s="119" t="s">
        <v>45</v>
      </c>
      <c r="B19" s="120" t="s">
        <v>423</v>
      </c>
      <c r="C19" s="119" t="s">
        <v>424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127454</v>
      </c>
      <c r="T19" s="121">
        <v>0</v>
      </c>
      <c r="U19" s="121">
        <v>0</v>
      </c>
      <c r="V19" s="121">
        <f>+SUM(D19,M19)</f>
        <v>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127454</v>
      </c>
      <c r="AC19" s="121">
        <f>+SUM(K19,T19)</f>
        <v>0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598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598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598</v>
      </c>
      <c r="BO19" s="121">
        <f>SUM(BP19,BU19,BY19,BZ19,CF19)</f>
        <v>112430</v>
      </c>
      <c r="BP19" s="121">
        <f>SUM(BQ19:BT19)</f>
        <v>2714</v>
      </c>
      <c r="BQ19" s="121">
        <v>2714</v>
      </c>
      <c r="BR19" s="121">
        <v>0</v>
      </c>
      <c r="BS19" s="121">
        <v>0</v>
      </c>
      <c r="BT19" s="121">
        <v>0</v>
      </c>
      <c r="BU19" s="121">
        <f>SUM(BV19:BX19)</f>
        <v>3503</v>
      </c>
      <c r="BV19" s="121">
        <v>0</v>
      </c>
      <c r="BW19" s="121">
        <v>3503</v>
      </c>
      <c r="BX19" s="121">
        <v>0</v>
      </c>
      <c r="BY19" s="121">
        <v>0</v>
      </c>
      <c r="BZ19" s="121">
        <f>SUM(CA19:CD19)</f>
        <v>106213</v>
      </c>
      <c r="CA19" s="121">
        <v>0</v>
      </c>
      <c r="CB19" s="121">
        <v>101520</v>
      </c>
      <c r="CC19" s="121">
        <v>0</v>
      </c>
      <c r="CD19" s="121">
        <v>4693</v>
      </c>
      <c r="CE19" s="122" t="s">
        <v>598</v>
      </c>
      <c r="CF19" s="121">
        <v>0</v>
      </c>
      <c r="CG19" s="121">
        <v>15024</v>
      </c>
      <c r="CH19" s="121">
        <f>SUM(BG19,+BO19,+CG19)</f>
        <v>127454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598</v>
      </c>
      <c r="CQ19" s="121">
        <f>SUM(AM19,+BO19)</f>
        <v>112430</v>
      </c>
      <c r="CR19" s="121">
        <f>SUM(AN19,+BP19)</f>
        <v>2714</v>
      </c>
      <c r="CS19" s="121">
        <f>SUM(AO19,+BQ19)</f>
        <v>2714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3503</v>
      </c>
      <c r="CX19" s="121">
        <f>SUM(AT19,+BV19)</f>
        <v>0</v>
      </c>
      <c r="CY19" s="121">
        <f>SUM(AU19,+BW19)</f>
        <v>3503</v>
      </c>
      <c r="CZ19" s="121">
        <f>SUM(AV19,+BX19)</f>
        <v>0</v>
      </c>
      <c r="DA19" s="121">
        <f>SUM(AW19,+BY19)</f>
        <v>0</v>
      </c>
      <c r="DB19" s="121">
        <f>SUM(AX19,+BZ19)</f>
        <v>106213</v>
      </c>
      <c r="DC19" s="121">
        <f>SUM(AY19,+CA19)</f>
        <v>0</v>
      </c>
      <c r="DD19" s="121">
        <f>SUM(AZ19,+CB19)</f>
        <v>101520</v>
      </c>
      <c r="DE19" s="121">
        <f>SUM(BA19,+CC19)</f>
        <v>0</v>
      </c>
      <c r="DF19" s="121">
        <f>SUM(BB19,+CD19)</f>
        <v>4693</v>
      </c>
      <c r="DG19" s="122" t="s">
        <v>598</v>
      </c>
      <c r="DH19" s="121">
        <f>SUM(BD19,+CF19)</f>
        <v>0</v>
      </c>
      <c r="DI19" s="121">
        <f>SUM(BE19,+CG19)</f>
        <v>15024</v>
      </c>
      <c r="DJ19" s="121">
        <f>SUM(BF19,+CH19)</f>
        <v>127454</v>
      </c>
    </row>
    <row r="20" spans="1:114" s="136" customFormat="1" ht="13.5" customHeight="1" x14ac:dyDescent="0.15">
      <c r="A20" s="119" t="s">
        <v>45</v>
      </c>
      <c r="B20" s="120" t="s">
        <v>389</v>
      </c>
      <c r="C20" s="119" t="s">
        <v>390</v>
      </c>
      <c r="D20" s="121">
        <f>SUM(E20,+L20)</f>
        <v>94752</v>
      </c>
      <c r="E20" s="121">
        <f>SUM(F20:I20)+K20</f>
        <v>57737</v>
      </c>
      <c r="F20" s="121">
        <v>0</v>
      </c>
      <c r="G20" s="121">
        <v>0</v>
      </c>
      <c r="H20" s="121">
        <v>0</v>
      </c>
      <c r="I20" s="121">
        <v>57737</v>
      </c>
      <c r="J20" s="121">
        <v>238478</v>
      </c>
      <c r="K20" s="121">
        <v>0</v>
      </c>
      <c r="L20" s="121">
        <v>37015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94752</v>
      </c>
      <c r="W20" s="121">
        <f>+SUM(E20,N20)</f>
        <v>57737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57737</v>
      </c>
      <c r="AB20" s="121">
        <f>+SUM(J20,S20)</f>
        <v>238478</v>
      </c>
      <c r="AC20" s="121">
        <f>+SUM(K20,T20)</f>
        <v>0</v>
      </c>
      <c r="AD20" s="121">
        <f>+SUM(L20,U20)</f>
        <v>37015</v>
      </c>
      <c r="AE20" s="121">
        <f>SUM(AF20,+AK20)</f>
        <v>23576</v>
      </c>
      <c r="AF20" s="121">
        <f>SUM(AG20:AJ20)</f>
        <v>23576</v>
      </c>
      <c r="AG20" s="121">
        <v>0</v>
      </c>
      <c r="AH20" s="121">
        <v>23576</v>
      </c>
      <c r="AI20" s="121">
        <v>0</v>
      </c>
      <c r="AJ20" s="121">
        <v>0</v>
      </c>
      <c r="AK20" s="121">
        <v>0</v>
      </c>
      <c r="AL20" s="122" t="s">
        <v>598</v>
      </c>
      <c r="AM20" s="121">
        <f>SUM(AN20,AS20,AW20,AX20,BD20)</f>
        <v>264386</v>
      </c>
      <c r="AN20" s="121">
        <f>SUM(AO20:AR20)</f>
        <v>102486</v>
      </c>
      <c r="AO20" s="121">
        <v>46119</v>
      </c>
      <c r="AP20" s="121">
        <v>0</v>
      </c>
      <c r="AQ20" s="121">
        <v>56367</v>
      </c>
      <c r="AR20" s="121">
        <v>0</v>
      </c>
      <c r="AS20" s="121">
        <f>SUM(AT20:AV20)</f>
        <v>77554</v>
      </c>
      <c r="AT20" s="121">
        <v>0</v>
      </c>
      <c r="AU20" s="121">
        <v>74634</v>
      </c>
      <c r="AV20" s="121">
        <v>2920</v>
      </c>
      <c r="AW20" s="121">
        <v>0</v>
      </c>
      <c r="AX20" s="121">
        <f>SUM(AY20:BB20)</f>
        <v>84346</v>
      </c>
      <c r="AY20" s="121">
        <v>0</v>
      </c>
      <c r="AZ20" s="121">
        <v>83039</v>
      </c>
      <c r="BA20" s="121">
        <v>1307</v>
      </c>
      <c r="BB20" s="121">
        <v>0</v>
      </c>
      <c r="BC20" s="122" t="s">
        <v>598</v>
      </c>
      <c r="BD20" s="121">
        <v>0</v>
      </c>
      <c r="BE20" s="121">
        <v>45268</v>
      </c>
      <c r="BF20" s="121">
        <f>SUM(AE20,+AM20,+BE20)</f>
        <v>333230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598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598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23576</v>
      </c>
      <c r="CJ20" s="121">
        <f>SUM(AF20,+BH20)</f>
        <v>23576</v>
      </c>
      <c r="CK20" s="121">
        <f>SUM(AG20,+BI20)</f>
        <v>0</v>
      </c>
      <c r="CL20" s="121">
        <f>SUM(AH20,+BJ20)</f>
        <v>23576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598</v>
      </c>
      <c r="CQ20" s="121">
        <f>SUM(AM20,+BO20)</f>
        <v>264386</v>
      </c>
      <c r="CR20" s="121">
        <f>SUM(AN20,+BP20)</f>
        <v>102486</v>
      </c>
      <c r="CS20" s="121">
        <f>SUM(AO20,+BQ20)</f>
        <v>46119</v>
      </c>
      <c r="CT20" s="121">
        <f>SUM(AP20,+BR20)</f>
        <v>0</v>
      </c>
      <c r="CU20" s="121">
        <f>SUM(AQ20,+BS20)</f>
        <v>56367</v>
      </c>
      <c r="CV20" s="121">
        <f>SUM(AR20,+BT20)</f>
        <v>0</v>
      </c>
      <c r="CW20" s="121">
        <f>SUM(AS20,+BU20)</f>
        <v>77554</v>
      </c>
      <c r="CX20" s="121">
        <f>SUM(AT20,+BV20)</f>
        <v>0</v>
      </c>
      <c r="CY20" s="121">
        <f>SUM(AU20,+BW20)</f>
        <v>74634</v>
      </c>
      <c r="CZ20" s="121">
        <f>SUM(AV20,+BX20)</f>
        <v>2920</v>
      </c>
      <c r="DA20" s="121">
        <f>SUM(AW20,+BY20)</f>
        <v>0</v>
      </c>
      <c r="DB20" s="121">
        <f>SUM(AX20,+BZ20)</f>
        <v>84346</v>
      </c>
      <c r="DC20" s="121">
        <f>SUM(AY20,+CA20)</f>
        <v>0</v>
      </c>
      <c r="DD20" s="121">
        <f>SUM(AZ20,+CB20)</f>
        <v>83039</v>
      </c>
      <c r="DE20" s="121">
        <f>SUM(BA20,+CC20)</f>
        <v>1307</v>
      </c>
      <c r="DF20" s="121">
        <f>SUM(BB20,+CD20)</f>
        <v>0</v>
      </c>
      <c r="DG20" s="122" t="s">
        <v>598</v>
      </c>
      <c r="DH20" s="121">
        <f>SUM(BD20,+CF20)</f>
        <v>0</v>
      </c>
      <c r="DI20" s="121">
        <f>SUM(BE20,+CG20)</f>
        <v>45268</v>
      </c>
      <c r="DJ20" s="121">
        <f>SUM(BF20,+CH20)</f>
        <v>333230</v>
      </c>
    </row>
    <row r="21" spans="1:114" s="136" customFormat="1" ht="13.5" customHeight="1" x14ac:dyDescent="0.15">
      <c r="A21" s="119" t="s">
        <v>45</v>
      </c>
      <c r="B21" s="120" t="s">
        <v>384</v>
      </c>
      <c r="C21" s="119" t="s">
        <v>385</v>
      </c>
      <c r="D21" s="121">
        <f>SUM(E21,+L21)</f>
        <v>130704</v>
      </c>
      <c r="E21" s="121">
        <f>SUM(F21:I21)+K21</f>
        <v>130704</v>
      </c>
      <c r="F21" s="121">
        <v>0</v>
      </c>
      <c r="G21" s="121">
        <v>0</v>
      </c>
      <c r="H21" s="121">
        <v>0</v>
      </c>
      <c r="I21" s="121">
        <v>130704</v>
      </c>
      <c r="J21" s="121">
        <v>636546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130704</v>
      </c>
      <c r="W21" s="121">
        <f>+SUM(E21,N21)</f>
        <v>130704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130704</v>
      </c>
      <c r="AB21" s="121">
        <f>+SUM(J21,S21)</f>
        <v>636546</v>
      </c>
      <c r="AC21" s="121">
        <f>+SUM(K21,T21)</f>
        <v>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598</v>
      </c>
      <c r="AM21" s="121">
        <f>SUM(AN21,AS21,AW21,AX21,BD21)</f>
        <v>696911</v>
      </c>
      <c r="AN21" s="121">
        <f>SUM(AO21:AR21)</f>
        <v>15000</v>
      </c>
      <c r="AO21" s="121">
        <v>15000</v>
      </c>
      <c r="AP21" s="121">
        <v>0</v>
      </c>
      <c r="AQ21" s="121">
        <v>0</v>
      </c>
      <c r="AR21" s="121">
        <v>0</v>
      </c>
      <c r="AS21" s="121">
        <f>SUM(AT21:AV21)</f>
        <v>26644</v>
      </c>
      <c r="AT21" s="121">
        <v>0</v>
      </c>
      <c r="AU21" s="121">
        <v>26644</v>
      </c>
      <c r="AV21" s="121">
        <v>0</v>
      </c>
      <c r="AW21" s="121">
        <v>0</v>
      </c>
      <c r="AX21" s="121">
        <f>SUM(AY21:BB21)</f>
        <v>655267</v>
      </c>
      <c r="AY21" s="121">
        <v>43228</v>
      </c>
      <c r="AZ21" s="121">
        <v>71470</v>
      </c>
      <c r="BA21" s="121">
        <v>536132</v>
      </c>
      <c r="BB21" s="121">
        <v>4437</v>
      </c>
      <c r="BC21" s="122" t="s">
        <v>598</v>
      </c>
      <c r="BD21" s="121">
        <v>0</v>
      </c>
      <c r="BE21" s="121">
        <v>70339</v>
      </c>
      <c r="BF21" s="121">
        <f>SUM(AE21,+AM21,+BE21)</f>
        <v>767250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598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598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598</v>
      </c>
      <c r="CQ21" s="121">
        <f>SUM(AM21,+BO21)</f>
        <v>696911</v>
      </c>
      <c r="CR21" s="121">
        <f>SUM(AN21,+BP21)</f>
        <v>15000</v>
      </c>
      <c r="CS21" s="121">
        <f>SUM(AO21,+BQ21)</f>
        <v>15000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26644</v>
      </c>
      <c r="CX21" s="121">
        <f>SUM(AT21,+BV21)</f>
        <v>0</v>
      </c>
      <c r="CY21" s="121">
        <f>SUM(AU21,+BW21)</f>
        <v>26644</v>
      </c>
      <c r="CZ21" s="121">
        <f>SUM(AV21,+BX21)</f>
        <v>0</v>
      </c>
      <c r="DA21" s="121">
        <f>SUM(AW21,+BY21)</f>
        <v>0</v>
      </c>
      <c r="DB21" s="121">
        <f>SUM(AX21,+BZ21)</f>
        <v>655267</v>
      </c>
      <c r="DC21" s="121">
        <f>SUM(AY21,+CA21)</f>
        <v>43228</v>
      </c>
      <c r="DD21" s="121">
        <f>SUM(AZ21,+CB21)</f>
        <v>71470</v>
      </c>
      <c r="DE21" s="121">
        <f>SUM(BA21,+CC21)</f>
        <v>536132</v>
      </c>
      <c r="DF21" s="121">
        <f>SUM(BB21,+CD21)</f>
        <v>4437</v>
      </c>
      <c r="DG21" s="122" t="s">
        <v>598</v>
      </c>
      <c r="DH21" s="121">
        <f>SUM(BD21,+CF21)</f>
        <v>0</v>
      </c>
      <c r="DI21" s="121">
        <f>SUM(BE21,+CG21)</f>
        <v>70339</v>
      </c>
      <c r="DJ21" s="121">
        <f>SUM(BF21,+CH21)</f>
        <v>767250</v>
      </c>
    </row>
    <row r="22" spans="1:114" s="136" customFormat="1" ht="13.5" customHeight="1" x14ac:dyDescent="0.15">
      <c r="A22" s="119" t="s">
        <v>45</v>
      </c>
      <c r="B22" s="120" t="s">
        <v>416</v>
      </c>
      <c r="C22" s="119" t="s">
        <v>417</v>
      </c>
      <c r="D22" s="121">
        <f>SUM(E22,+L22)</f>
        <v>357483</v>
      </c>
      <c r="E22" s="121">
        <f>SUM(F22:I22)+K22</f>
        <v>344697</v>
      </c>
      <c r="F22" s="121">
        <v>115245</v>
      </c>
      <c r="G22" s="121">
        <v>0</v>
      </c>
      <c r="H22" s="121">
        <v>162200</v>
      </c>
      <c r="I22" s="121">
        <v>19106</v>
      </c>
      <c r="J22" s="121">
        <v>126664</v>
      </c>
      <c r="K22" s="121">
        <v>48146</v>
      </c>
      <c r="L22" s="121">
        <v>12786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357483</v>
      </c>
      <c r="W22" s="121">
        <f>+SUM(E22,N22)</f>
        <v>344697</v>
      </c>
      <c r="X22" s="121">
        <f>+SUM(F22,O22)</f>
        <v>115245</v>
      </c>
      <c r="Y22" s="121">
        <f>+SUM(G22,P22)</f>
        <v>0</v>
      </c>
      <c r="Z22" s="121">
        <f>+SUM(H22,Q22)</f>
        <v>162200</v>
      </c>
      <c r="AA22" s="121">
        <f>+SUM(I22,R22)</f>
        <v>19106</v>
      </c>
      <c r="AB22" s="121">
        <f>+SUM(J22,S22)</f>
        <v>126664</v>
      </c>
      <c r="AC22" s="121">
        <f>+SUM(K22,T22)</f>
        <v>48146</v>
      </c>
      <c r="AD22" s="121">
        <f>+SUM(L22,U22)</f>
        <v>12786</v>
      </c>
      <c r="AE22" s="121">
        <f>SUM(AF22,+AK22)</f>
        <v>304972</v>
      </c>
      <c r="AF22" s="121">
        <f>SUM(AG22:AJ22)</f>
        <v>304972</v>
      </c>
      <c r="AG22" s="121">
        <v>0</v>
      </c>
      <c r="AH22" s="121">
        <v>302827</v>
      </c>
      <c r="AI22" s="121">
        <v>2145</v>
      </c>
      <c r="AJ22" s="121">
        <v>0</v>
      </c>
      <c r="AK22" s="121">
        <v>0</v>
      </c>
      <c r="AL22" s="122" t="s">
        <v>598</v>
      </c>
      <c r="AM22" s="121">
        <f>SUM(AN22,AS22,AW22,AX22,BD22)</f>
        <v>150556</v>
      </c>
      <c r="AN22" s="121">
        <f>SUM(AO22:AR22)</f>
        <v>5805</v>
      </c>
      <c r="AO22" s="121">
        <v>5805</v>
      </c>
      <c r="AP22" s="121">
        <v>0</v>
      </c>
      <c r="AQ22" s="121">
        <v>0</v>
      </c>
      <c r="AR22" s="121">
        <v>0</v>
      </c>
      <c r="AS22" s="121">
        <f>SUM(AT22:AV22)</f>
        <v>23075</v>
      </c>
      <c r="AT22" s="121">
        <v>0</v>
      </c>
      <c r="AU22" s="121">
        <v>22097</v>
      </c>
      <c r="AV22" s="121">
        <v>978</v>
      </c>
      <c r="AW22" s="121">
        <v>0</v>
      </c>
      <c r="AX22" s="121">
        <f>SUM(AY22:BB22)</f>
        <v>121676</v>
      </c>
      <c r="AY22" s="121">
        <v>0</v>
      </c>
      <c r="AZ22" s="121">
        <v>11296</v>
      </c>
      <c r="BA22" s="121">
        <v>51774</v>
      </c>
      <c r="BB22" s="121">
        <v>58606</v>
      </c>
      <c r="BC22" s="122" t="s">
        <v>598</v>
      </c>
      <c r="BD22" s="121">
        <v>0</v>
      </c>
      <c r="BE22" s="121">
        <v>28619</v>
      </c>
      <c r="BF22" s="121">
        <f>SUM(AE22,+AM22,+BE22)</f>
        <v>484147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598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598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304972</v>
      </c>
      <c r="CJ22" s="121">
        <f>SUM(AF22,+BH22)</f>
        <v>304972</v>
      </c>
      <c r="CK22" s="121">
        <f>SUM(AG22,+BI22)</f>
        <v>0</v>
      </c>
      <c r="CL22" s="121">
        <f>SUM(AH22,+BJ22)</f>
        <v>302827</v>
      </c>
      <c r="CM22" s="121">
        <f>SUM(AI22,+BK22)</f>
        <v>2145</v>
      </c>
      <c r="CN22" s="121">
        <f>SUM(AJ22,+BL22)</f>
        <v>0</v>
      </c>
      <c r="CO22" s="121">
        <f>SUM(AK22,+BM22)</f>
        <v>0</v>
      </c>
      <c r="CP22" s="122" t="s">
        <v>598</v>
      </c>
      <c r="CQ22" s="121">
        <f>SUM(AM22,+BO22)</f>
        <v>150556</v>
      </c>
      <c r="CR22" s="121">
        <f>SUM(AN22,+BP22)</f>
        <v>5805</v>
      </c>
      <c r="CS22" s="121">
        <f>SUM(AO22,+BQ22)</f>
        <v>5805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23075</v>
      </c>
      <c r="CX22" s="121">
        <f>SUM(AT22,+BV22)</f>
        <v>0</v>
      </c>
      <c r="CY22" s="121">
        <f>SUM(AU22,+BW22)</f>
        <v>22097</v>
      </c>
      <c r="CZ22" s="121">
        <f>SUM(AV22,+BX22)</f>
        <v>978</v>
      </c>
      <c r="DA22" s="121">
        <f>SUM(AW22,+BY22)</f>
        <v>0</v>
      </c>
      <c r="DB22" s="121">
        <f>SUM(AX22,+BZ22)</f>
        <v>121676</v>
      </c>
      <c r="DC22" s="121">
        <f>SUM(AY22,+CA22)</f>
        <v>0</v>
      </c>
      <c r="DD22" s="121">
        <f>SUM(AZ22,+CB22)</f>
        <v>11296</v>
      </c>
      <c r="DE22" s="121">
        <f>SUM(BA22,+CC22)</f>
        <v>51774</v>
      </c>
      <c r="DF22" s="121">
        <f>SUM(BB22,+CD22)</f>
        <v>58606</v>
      </c>
      <c r="DG22" s="122" t="s">
        <v>598</v>
      </c>
      <c r="DH22" s="121">
        <f>SUM(BD22,+CF22)</f>
        <v>0</v>
      </c>
      <c r="DI22" s="121">
        <f>SUM(BE22,+CG22)</f>
        <v>28619</v>
      </c>
      <c r="DJ22" s="121">
        <f>SUM(BF22,+CH22)</f>
        <v>484147</v>
      </c>
    </row>
    <row r="23" spans="1:114" s="136" customFormat="1" ht="13.5" customHeight="1" x14ac:dyDescent="0.15">
      <c r="A23" s="119" t="s">
        <v>45</v>
      </c>
      <c r="B23" s="120" t="s">
        <v>346</v>
      </c>
      <c r="C23" s="119" t="s">
        <v>347</v>
      </c>
      <c r="D23" s="121">
        <f>SUM(E23,+L23)</f>
        <v>275802</v>
      </c>
      <c r="E23" s="121">
        <f>SUM(F23:I23)+K23</f>
        <v>30974</v>
      </c>
      <c r="F23" s="121">
        <v>0</v>
      </c>
      <c r="G23" s="121">
        <v>0</v>
      </c>
      <c r="H23" s="121">
        <v>0</v>
      </c>
      <c r="I23" s="121">
        <v>30974</v>
      </c>
      <c r="J23" s="121">
        <v>1247801</v>
      </c>
      <c r="K23" s="121">
        <v>0</v>
      </c>
      <c r="L23" s="121">
        <v>244828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275802</v>
      </c>
      <c r="W23" s="121">
        <f>+SUM(E23,N23)</f>
        <v>30974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30974</v>
      </c>
      <c r="AB23" s="121">
        <f>+SUM(J23,S23)</f>
        <v>1247801</v>
      </c>
      <c r="AC23" s="121">
        <f>+SUM(K23,T23)</f>
        <v>0</v>
      </c>
      <c r="AD23" s="121">
        <f>+SUM(L23,U23)</f>
        <v>244828</v>
      </c>
      <c r="AE23" s="121">
        <f>SUM(AF23,+AK23)</f>
        <v>853500</v>
      </c>
      <c r="AF23" s="121">
        <f>SUM(AG23:AJ23)</f>
        <v>853500</v>
      </c>
      <c r="AG23" s="121">
        <v>0</v>
      </c>
      <c r="AH23" s="121">
        <v>853500</v>
      </c>
      <c r="AI23" s="121">
        <v>0</v>
      </c>
      <c r="AJ23" s="121">
        <v>0</v>
      </c>
      <c r="AK23" s="121">
        <v>0</v>
      </c>
      <c r="AL23" s="122" t="s">
        <v>598</v>
      </c>
      <c r="AM23" s="121">
        <f>SUM(AN23,AS23,AW23,AX23,BD23)</f>
        <v>548944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339006</v>
      </c>
      <c r="AT23" s="121">
        <v>0</v>
      </c>
      <c r="AU23" s="121">
        <v>339006</v>
      </c>
      <c r="AV23" s="121">
        <v>0</v>
      </c>
      <c r="AW23" s="121">
        <v>0</v>
      </c>
      <c r="AX23" s="121">
        <f>SUM(AY23:BB23)</f>
        <v>209938</v>
      </c>
      <c r="AY23" s="121">
        <v>0</v>
      </c>
      <c r="AZ23" s="121">
        <v>163735</v>
      </c>
      <c r="BA23" s="121">
        <v>46203</v>
      </c>
      <c r="BB23" s="121">
        <v>0</v>
      </c>
      <c r="BC23" s="122" t="s">
        <v>598</v>
      </c>
      <c r="BD23" s="121">
        <v>0</v>
      </c>
      <c r="BE23" s="121">
        <v>121159</v>
      </c>
      <c r="BF23" s="121">
        <f>SUM(AE23,+AM23,+BE23)</f>
        <v>1523603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598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598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853500</v>
      </c>
      <c r="CJ23" s="121">
        <f>SUM(AF23,+BH23)</f>
        <v>853500</v>
      </c>
      <c r="CK23" s="121">
        <f>SUM(AG23,+BI23)</f>
        <v>0</v>
      </c>
      <c r="CL23" s="121">
        <f>SUM(AH23,+BJ23)</f>
        <v>853500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598</v>
      </c>
      <c r="CQ23" s="121">
        <f>SUM(AM23,+BO23)</f>
        <v>548944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339006</v>
      </c>
      <c r="CX23" s="121">
        <f>SUM(AT23,+BV23)</f>
        <v>0</v>
      </c>
      <c r="CY23" s="121">
        <f>SUM(AU23,+BW23)</f>
        <v>339006</v>
      </c>
      <c r="CZ23" s="121">
        <f>SUM(AV23,+BX23)</f>
        <v>0</v>
      </c>
      <c r="DA23" s="121">
        <f>SUM(AW23,+BY23)</f>
        <v>0</v>
      </c>
      <c r="DB23" s="121">
        <f>SUM(AX23,+BZ23)</f>
        <v>209938</v>
      </c>
      <c r="DC23" s="121">
        <f>SUM(AY23,+CA23)</f>
        <v>0</v>
      </c>
      <c r="DD23" s="121">
        <f>SUM(AZ23,+CB23)</f>
        <v>163735</v>
      </c>
      <c r="DE23" s="121">
        <f>SUM(BA23,+CC23)</f>
        <v>46203</v>
      </c>
      <c r="DF23" s="121">
        <f>SUM(BB23,+CD23)</f>
        <v>0</v>
      </c>
      <c r="DG23" s="122" t="s">
        <v>598</v>
      </c>
      <c r="DH23" s="121">
        <f>SUM(BD23,+CF23)</f>
        <v>0</v>
      </c>
      <c r="DI23" s="121">
        <f>SUM(BE23,+CG23)</f>
        <v>121159</v>
      </c>
      <c r="DJ23" s="121">
        <f>SUM(BF23,+CH23)</f>
        <v>1523603</v>
      </c>
    </row>
    <row r="24" spans="1:114" s="136" customFormat="1" ht="13.5" customHeight="1" x14ac:dyDescent="0.15">
      <c r="A24" s="119" t="s">
        <v>45</v>
      </c>
      <c r="B24" s="120" t="s">
        <v>465</v>
      </c>
      <c r="C24" s="119" t="s">
        <v>484</v>
      </c>
      <c r="D24" s="121">
        <f>SUM(E24,+L24)</f>
        <v>755331</v>
      </c>
      <c r="E24" s="121">
        <f>SUM(F24:I24)+K24</f>
        <v>549076</v>
      </c>
      <c r="F24" s="121">
        <v>0</v>
      </c>
      <c r="G24" s="121">
        <v>0</v>
      </c>
      <c r="H24" s="121">
        <v>0</v>
      </c>
      <c r="I24" s="121">
        <v>9636</v>
      </c>
      <c r="J24" s="121">
        <v>993492</v>
      </c>
      <c r="K24" s="121">
        <v>539440</v>
      </c>
      <c r="L24" s="121">
        <v>206255</v>
      </c>
      <c r="M24" s="121">
        <f>SUM(N24,+U24)</f>
        <v>2978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92927</v>
      </c>
      <c r="T24" s="121">
        <v>0</v>
      </c>
      <c r="U24" s="121">
        <v>2978</v>
      </c>
      <c r="V24" s="121">
        <f>+SUM(D24,M24)</f>
        <v>758309</v>
      </c>
      <c r="W24" s="121">
        <f>+SUM(E24,N24)</f>
        <v>549076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9636</v>
      </c>
      <c r="AB24" s="121">
        <f>+SUM(J24,S24)</f>
        <v>1086419</v>
      </c>
      <c r="AC24" s="121">
        <f>+SUM(K24,T24)</f>
        <v>539440</v>
      </c>
      <c r="AD24" s="121">
        <f>+SUM(L24,U24)</f>
        <v>209233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598</v>
      </c>
      <c r="AM24" s="121">
        <f>SUM(AN24,AS24,AW24,AX24,BD24)</f>
        <v>1428150</v>
      </c>
      <c r="AN24" s="121">
        <f>SUM(AO24:AR24)</f>
        <v>69615</v>
      </c>
      <c r="AO24" s="121">
        <v>69615</v>
      </c>
      <c r="AP24" s="121">
        <v>0</v>
      </c>
      <c r="AQ24" s="121">
        <v>0</v>
      </c>
      <c r="AR24" s="121">
        <v>0</v>
      </c>
      <c r="AS24" s="121">
        <f>SUM(AT24:AV24)</f>
        <v>663379</v>
      </c>
      <c r="AT24" s="121">
        <v>0</v>
      </c>
      <c r="AU24" s="121">
        <v>649334</v>
      </c>
      <c r="AV24" s="121">
        <v>14045</v>
      </c>
      <c r="AW24" s="121">
        <v>0</v>
      </c>
      <c r="AX24" s="121">
        <f>SUM(AY24:BB24)</f>
        <v>695156</v>
      </c>
      <c r="AY24" s="121">
        <v>47723</v>
      </c>
      <c r="AZ24" s="121">
        <v>647433</v>
      </c>
      <c r="BA24" s="121">
        <v>0</v>
      </c>
      <c r="BB24" s="121">
        <v>0</v>
      </c>
      <c r="BC24" s="122" t="s">
        <v>598</v>
      </c>
      <c r="BD24" s="121">
        <v>0</v>
      </c>
      <c r="BE24" s="121">
        <v>320673</v>
      </c>
      <c r="BF24" s="121">
        <f>SUM(AE24,+AM24,+BE24)</f>
        <v>1748823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598</v>
      </c>
      <c r="BO24" s="121">
        <f>SUM(BP24,BU24,BY24,BZ24,CF24)</f>
        <v>95905</v>
      </c>
      <c r="BP24" s="121">
        <f>SUM(BQ24:BT24)</f>
        <v>10864</v>
      </c>
      <c r="BQ24" s="121">
        <v>10864</v>
      </c>
      <c r="BR24" s="121">
        <v>0</v>
      </c>
      <c r="BS24" s="121">
        <v>0</v>
      </c>
      <c r="BT24" s="121">
        <v>0</v>
      </c>
      <c r="BU24" s="121">
        <f>SUM(BV24:BX24)</f>
        <v>37018</v>
      </c>
      <c r="BV24" s="121">
        <v>0</v>
      </c>
      <c r="BW24" s="121">
        <v>37018</v>
      </c>
      <c r="BX24" s="121">
        <v>0</v>
      </c>
      <c r="BY24" s="121">
        <v>0</v>
      </c>
      <c r="BZ24" s="121">
        <f>SUM(CA24:CD24)</f>
        <v>48023</v>
      </c>
      <c r="CA24" s="121">
        <v>0</v>
      </c>
      <c r="CB24" s="121">
        <v>48023</v>
      </c>
      <c r="CC24" s="121">
        <v>0</v>
      </c>
      <c r="CD24" s="121">
        <v>0</v>
      </c>
      <c r="CE24" s="122" t="s">
        <v>598</v>
      </c>
      <c r="CF24" s="121">
        <v>0</v>
      </c>
      <c r="CG24" s="121">
        <v>0</v>
      </c>
      <c r="CH24" s="121">
        <f>SUM(BG24,+BO24,+CG24)</f>
        <v>95905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598</v>
      </c>
      <c r="CQ24" s="121">
        <f>SUM(AM24,+BO24)</f>
        <v>1524055</v>
      </c>
      <c r="CR24" s="121">
        <f>SUM(AN24,+BP24)</f>
        <v>80479</v>
      </c>
      <c r="CS24" s="121">
        <f>SUM(AO24,+BQ24)</f>
        <v>80479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700397</v>
      </c>
      <c r="CX24" s="121">
        <f>SUM(AT24,+BV24)</f>
        <v>0</v>
      </c>
      <c r="CY24" s="121">
        <f>SUM(AU24,+BW24)</f>
        <v>686352</v>
      </c>
      <c r="CZ24" s="121">
        <f>SUM(AV24,+BX24)</f>
        <v>14045</v>
      </c>
      <c r="DA24" s="121">
        <f>SUM(AW24,+BY24)</f>
        <v>0</v>
      </c>
      <c r="DB24" s="121">
        <f>SUM(AX24,+BZ24)</f>
        <v>743179</v>
      </c>
      <c r="DC24" s="121">
        <f>SUM(AY24,+CA24)</f>
        <v>47723</v>
      </c>
      <c r="DD24" s="121">
        <f>SUM(AZ24,+CB24)</f>
        <v>695456</v>
      </c>
      <c r="DE24" s="121">
        <f>SUM(BA24,+CC24)</f>
        <v>0</v>
      </c>
      <c r="DF24" s="121">
        <f>SUM(BB24,+CD24)</f>
        <v>0</v>
      </c>
      <c r="DG24" s="122" t="s">
        <v>598</v>
      </c>
      <c r="DH24" s="121">
        <f>SUM(BD24,+CF24)</f>
        <v>0</v>
      </c>
      <c r="DI24" s="121">
        <f>SUM(BE24,+CG24)</f>
        <v>320673</v>
      </c>
      <c r="DJ24" s="121">
        <f>SUM(BF24,+CH24)</f>
        <v>1844728</v>
      </c>
    </row>
    <row r="25" spans="1:114" s="136" customFormat="1" ht="13.5" customHeight="1" x14ac:dyDescent="0.15">
      <c r="A25" s="119" t="s">
        <v>45</v>
      </c>
      <c r="B25" s="120" t="s">
        <v>396</v>
      </c>
      <c r="C25" s="119" t="s">
        <v>584</v>
      </c>
      <c r="D25" s="121">
        <f>SUM(E25,+L25)</f>
        <v>637600</v>
      </c>
      <c r="E25" s="121">
        <f>SUM(F25:I25)+K25</f>
        <v>543439</v>
      </c>
      <c r="F25" s="121">
        <v>0</v>
      </c>
      <c r="G25" s="121">
        <v>0</v>
      </c>
      <c r="H25" s="121">
        <v>0</v>
      </c>
      <c r="I25" s="121">
        <v>543439</v>
      </c>
      <c r="J25" s="121">
        <v>1374844</v>
      </c>
      <c r="K25" s="121">
        <v>0</v>
      </c>
      <c r="L25" s="121">
        <v>94161</v>
      </c>
      <c r="M25" s="121">
        <f>SUM(N25,+U25)</f>
        <v>207343</v>
      </c>
      <c r="N25" s="121">
        <f>SUM(O25:R25,T25)</f>
        <v>198431</v>
      </c>
      <c r="O25" s="121">
        <v>0</v>
      </c>
      <c r="P25" s="121">
        <v>0</v>
      </c>
      <c r="Q25" s="121">
        <v>0</v>
      </c>
      <c r="R25" s="121">
        <v>198431</v>
      </c>
      <c r="S25" s="121">
        <v>205092</v>
      </c>
      <c r="T25" s="121">
        <v>0</v>
      </c>
      <c r="U25" s="121">
        <v>8912</v>
      </c>
      <c r="V25" s="121">
        <f>+SUM(D25,M25)</f>
        <v>844943</v>
      </c>
      <c r="W25" s="121">
        <f>+SUM(E25,N25)</f>
        <v>741870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741870</v>
      </c>
      <c r="AB25" s="121">
        <f>+SUM(J25,S25)</f>
        <v>1579936</v>
      </c>
      <c r="AC25" s="121">
        <f>+SUM(K25,T25)</f>
        <v>0</v>
      </c>
      <c r="AD25" s="121">
        <f>+SUM(L25,U25)</f>
        <v>103073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598</v>
      </c>
      <c r="AM25" s="121">
        <f>SUM(AN25,AS25,AW25,AX25,BD25)</f>
        <v>2012444</v>
      </c>
      <c r="AN25" s="121">
        <f>SUM(AO25:AR25)</f>
        <v>68004</v>
      </c>
      <c r="AO25" s="121">
        <v>47603</v>
      </c>
      <c r="AP25" s="121">
        <v>0</v>
      </c>
      <c r="AQ25" s="121">
        <v>20401</v>
      </c>
      <c r="AR25" s="121">
        <v>0</v>
      </c>
      <c r="AS25" s="121">
        <f>SUM(AT25:AV25)</f>
        <v>276737</v>
      </c>
      <c r="AT25" s="121">
        <v>0</v>
      </c>
      <c r="AU25" s="121">
        <v>263975</v>
      </c>
      <c r="AV25" s="121">
        <v>12762</v>
      </c>
      <c r="AW25" s="121">
        <v>0</v>
      </c>
      <c r="AX25" s="121">
        <f>SUM(AY25:BB25)</f>
        <v>1667703</v>
      </c>
      <c r="AY25" s="121">
        <v>646958</v>
      </c>
      <c r="AZ25" s="121">
        <v>967991</v>
      </c>
      <c r="BA25" s="121">
        <v>48639</v>
      </c>
      <c r="BB25" s="121">
        <v>4115</v>
      </c>
      <c r="BC25" s="122" t="s">
        <v>598</v>
      </c>
      <c r="BD25" s="121">
        <v>0</v>
      </c>
      <c r="BE25" s="121">
        <v>0</v>
      </c>
      <c r="BF25" s="121">
        <f>SUM(AE25,+AM25,+BE25)</f>
        <v>2012444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598</v>
      </c>
      <c r="BO25" s="121">
        <f>SUM(BP25,BU25,BY25,BZ25,CF25)</f>
        <v>412435</v>
      </c>
      <c r="BP25" s="121">
        <f>SUM(BQ25:BT25)</f>
        <v>62033</v>
      </c>
      <c r="BQ25" s="121">
        <v>13785</v>
      </c>
      <c r="BR25" s="121">
        <v>0</v>
      </c>
      <c r="BS25" s="121">
        <v>48248</v>
      </c>
      <c r="BT25" s="121">
        <v>0</v>
      </c>
      <c r="BU25" s="121">
        <f>SUM(BV25:BX25)</f>
        <v>160648</v>
      </c>
      <c r="BV25" s="121">
        <v>0</v>
      </c>
      <c r="BW25" s="121">
        <v>160648</v>
      </c>
      <c r="BX25" s="121">
        <v>0</v>
      </c>
      <c r="BY25" s="121">
        <v>0</v>
      </c>
      <c r="BZ25" s="121">
        <f>SUM(CA25:CD25)</f>
        <v>189754</v>
      </c>
      <c r="CA25" s="121">
        <v>189754</v>
      </c>
      <c r="CB25" s="121">
        <v>0</v>
      </c>
      <c r="CC25" s="121">
        <v>0</v>
      </c>
      <c r="CD25" s="121">
        <v>0</v>
      </c>
      <c r="CE25" s="122" t="s">
        <v>598</v>
      </c>
      <c r="CF25" s="121">
        <v>0</v>
      </c>
      <c r="CG25" s="121">
        <v>0</v>
      </c>
      <c r="CH25" s="121">
        <f>SUM(BG25,+BO25,+CG25)</f>
        <v>412435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598</v>
      </c>
      <c r="CQ25" s="121">
        <f>SUM(AM25,+BO25)</f>
        <v>2424879</v>
      </c>
      <c r="CR25" s="121">
        <f>SUM(AN25,+BP25)</f>
        <v>130037</v>
      </c>
      <c r="CS25" s="121">
        <f>SUM(AO25,+BQ25)</f>
        <v>61388</v>
      </c>
      <c r="CT25" s="121">
        <f>SUM(AP25,+BR25)</f>
        <v>0</v>
      </c>
      <c r="CU25" s="121">
        <f>SUM(AQ25,+BS25)</f>
        <v>68649</v>
      </c>
      <c r="CV25" s="121">
        <f>SUM(AR25,+BT25)</f>
        <v>0</v>
      </c>
      <c r="CW25" s="121">
        <f>SUM(AS25,+BU25)</f>
        <v>437385</v>
      </c>
      <c r="CX25" s="121">
        <f>SUM(AT25,+BV25)</f>
        <v>0</v>
      </c>
      <c r="CY25" s="121">
        <f>SUM(AU25,+BW25)</f>
        <v>424623</v>
      </c>
      <c r="CZ25" s="121">
        <f>SUM(AV25,+BX25)</f>
        <v>12762</v>
      </c>
      <c r="DA25" s="121">
        <f>SUM(AW25,+BY25)</f>
        <v>0</v>
      </c>
      <c r="DB25" s="121">
        <f>SUM(AX25,+BZ25)</f>
        <v>1857457</v>
      </c>
      <c r="DC25" s="121">
        <f>SUM(AY25,+CA25)</f>
        <v>836712</v>
      </c>
      <c r="DD25" s="121">
        <f>SUM(AZ25,+CB25)</f>
        <v>967991</v>
      </c>
      <c r="DE25" s="121">
        <f>SUM(BA25,+CC25)</f>
        <v>48639</v>
      </c>
      <c r="DF25" s="121">
        <f>SUM(BB25,+CD25)</f>
        <v>4115</v>
      </c>
      <c r="DG25" s="122" t="s">
        <v>598</v>
      </c>
      <c r="DH25" s="121">
        <f>SUM(BD25,+CF25)</f>
        <v>0</v>
      </c>
      <c r="DI25" s="121">
        <f>SUM(BE25,+CG25)</f>
        <v>0</v>
      </c>
      <c r="DJ25" s="121">
        <f>SUM(BF25,+CH25)</f>
        <v>2424879</v>
      </c>
    </row>
    <row r="26" spans="1:114" s="136" customFormat="1" ht="13.5" customHeight="1" x14ac:dyDescent="0.15">
      <c r="A26" s="119" t="s">
        <v>45</v>
      </c>
      <c r="B26" s="120" t="s">
        <v>402</v>
      </c>
      <c r="C26" s="119" t="s">
        <v>407</v>
      </c>
      <c r="D26" s="121">
        <f>SUM(E26,+L26)</f>
        <v>404071</v>
      </c>
      <c r="E26" s="121">
        <f>SUM(F26:I26)+K26</f>
        <v>90095</v>
      </c>
      <c r="F26" s="121">
        <v>0</v>
      </c>
      <c r="G26" s="121">
        <v>0</v>
      </c>
      <c r="H26" s="121">
        <v>0</v>
      </c>
      <c r="I26" s="121">
        <v>90095</v>
      </c>
      <c r="J26" s="121">
        <v>890584</v>
      </c>
      <c r="K26" s="121">
        <v>0</v>
      </c>
      <c r="L26" s="121">
        <v>313976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404071</v>
      </c>
      <c r="W26" s="121">
        <f>+SUM(E26,N26)</f>
        <v>90095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90095</v>
      </c>
      <c r="AB26" s="121">
        <f>+SUM(J26,S26)</f>
        <v>890584</v>
      </c>
      <c r="AC26" s="121">
        <f>+SUM(K26,T26)</f>
        <v>0</v>
      </c>
      <c r="AD26" s="121">
        <f>+SUM(L26,U26)</f>
        <v>313976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598</v>
      </c>
      <c r="AM26" s="121">
        <f>SUM(AN26,AS26,AW26,AX26,BD26)</f>
        <v>1225517</v>
      </c>
      <c r="AN26" s="121">
        <f>SUM(AO26:AR26)</f>
        <v>57457</v>
      </c>
      <c r="AO26" s="121">
        <v>57457</v>
      </c>
      <c r="AP26" s="121">
        <v>0</v>
      </c>
      <c r="AQ26" s="121">
        <v>0</v>
      </c>
      <c r="AR26" s="121">
        <v>0</v>
      </c>
      <c r="AS26" s="121">
        <f>SUM(AT26:AV26)</f>
        <v>23529</v>
      </c>
      <c r="AT26" s="121">
        <v>0</v>
      </c>
      <c r="AU26" s="121">
        <v>23529</v>
      </c>
      <c r="AV26" s="121">
        <v>0</v>
      </c>
      <c r="AW26" s="121">
        <v>0</v>
      </c>
      <c r="AX26" s="121">
        <f>SUM(AY26:BB26)</f>
        <v>1144531</v>
      </c>
      <c r="AY26" s="121">
        <v>0</v>
      </c>
      <c r="AZ26" s="121">
        <v>1144531</v>
      </c>
      <c r="BA26" s="121">
        <v>0</v>
      </c>
      <c r="BB26" s="121">
        <v>0</v>
      </c>
      <c r="BC26" s="122" t="s">
        <v>598</v>
      </c>
      <c r="BD26" s="121">
        <v>0</v>
      </c>
      <c r="BE26" s="121">
        <v>69138</v>
      </c>
      <c r="BF26" s="121">
        <f>SUM(AE26,+AM26,+BE26)</f>
        <v>1294655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598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598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598</v>
      </c>
      <c r="CQ26" s="121">
        <f>SUM(AM26,+BO26)</f>
        <v>1225517</v>
      </c>
      <c r="CR26" s="121">
        <f>SUM(AN26,+BP26)</f>
        <v>57457</v>
      </c>
      <c r="CS26" s="121">
        <f>SUM(AO26,+BQ26)</f>
        <v>57457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23529</v>
      </c>
      <c r="CX26" s="121">
        <f>SUM(AT26,+BV26)</f>
        <v>0</v>
      </c>
      <c r="CY26" s="121">
        <f>SUM(AU26,+BW26)</f>
        <v>23529</v>
      </c>
      <c r="CZ26" s="121">
        <f>SUM(AV26,+BX26)</f>
        <v>0</v>
      </c>
      <c r="DA26" s="121">
        <f>SUM(AW26,+BY26)</f>
        <v>0</v>
      </c>
      <c r="DB26" s="121">
        <f>SUM(AX26,+BZ26)</f>
        <v>1144531</v>
      </c>
      <c r="DC26" s="121">
        <f>SUM(AY26,+CA26)</f>
        <v>0</v>
      </c>
      <c r="DD26" s="121">
        <f>SUM(AZ26,+CB26)</f>
        <v>1144531</v>
      </c>
      <c r="DE26" s="121">
        <f>SUM(BA26,+CC26)</f>
        <v>0</v>
      </c>
      <c r="DF26" s="121">
        <f>SUM(BB26,+CD26)</f>
        <v>0</v>
      </c>
      <c r="DG26" s="122" t="s">
        <v>598</v>
      </c>
      <c r="DH26" s="121">
        <f>SUM(BD26,+CF26)</f>
        <v>0</v>
      </c>
      <c r="DI26" s="121">
        <f>SUM(BE26,+CG26)</f>
        <v>69138</v>
      </c>
      <c r="DJ26" s="121">
        <f>SUM(BF26,+CH26)</f>
        <v>1294655</v>
      </c>
    </row>
    <row r="27" spans="1:114" s="136" customFormat="1" ht="13.5" customHeight="1" x14ac:dyDescent="0.15">
      <c r="A27" s="119" t="s">
        <v>45</v>
      </c>
      <c r="B27" s="120" t="s">
        <v>411</v>
      </c>
      <c r="C27" s="119" t="s">
        <v>412</v>
      </c>
      <c r="D27" s="121">
        <f>SUM(E27,+L27)</f>
        <v>147523</v>
      </c>
      <c r="E27" s="121">
        <f>SUM(F27:I27)+K27</f>
        <v>90380</v>
      </c>
      <c r="F27" s="121">
        <v>0</v>
      </c>
      <c r="G27" s="121">
        <v>0</v>
      </c>
      <c r="H27" s="121">
        <v>0</v>
      </c>
      <c r="I27" s="121">
        <v>12413</v>
      </c>
      <c r="J27" s="121">
        <v>364069</v>
      </c>
      <c r="K27" s="121">
        <v>77967</v>
      </c>
      <c r="L27" s="121">
        <v>57143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30360</v>
      </c>
      <c r="T27" s="121">
        <v>0</v>
      </c>
      <c r="U27" s="121">
        <v>0</v>
      </c>
      <c r="V27" s="121">
        <f>+SUM(D27,M27)</f>
        <v>147523</v>
      </c>
      <c r="W27" s="121">
        <f>+SUM(E27,N27)</f>
        <v>90380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12413</v>
      </c>
      <c r="AB27" s="121">
        <f>+SUM(J27,S27)</f>
        <v>394429</v>
      </c>
      <c r="AC27" s="121">
        <f>+SUM(K27,T27)</f>
        <v>77967</v>
      </c>
      <c r="AD27" s="121">
        <f>+SUM(L27,U27)</f>
        <v>57143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2" t="s">
        <v>598</v>
      </c>
      <c r="AM27" s="121">
        <f>SUM(AN27,AS27,AW27,AX27,BD27)</f>
        <v>345054</v>
      </c>
      <c r="AN27" s="121">
        <f>SUM(AO27:AR27)</f>
        <v>27977</v>
      </c>
      <c r="AO27" s="121">
        <v>27977</v>
      </c>
      <c r="AP27" s="121">
        <v>0</v>
      </c>
      <c r="AQ27" s="121">
        <v>0</v>
      </c>
      <c r="AR27" s="121">
        <v>0</v>
      </c>
      <c r="AS27" s="121">
        <f>SUM(AT27:AV27)</f>
        <v>60274</v>
      </c>
      <c r="AT27" s="121">
        <v>0</v>
      </c>
      <c r="AU27" s="121">
        <v>47442</v>
      </c>
      <c r="AV27" s="121">
        <v>12832</v>
      </c>
      <c r="AW27" s="121">
        <v>0</v>
      </c>
      <c r="AX27" s="121">
        <f>SUM(AY27:BB27)</f>
        <v>256803</v>
      </c>
      <c r="AY27" s="121">
        <v>0</v>
      </c>
      <c r="AZ27" s="121">
        <v>251425</v>
      </c>
      <c r="BA27" s="121">
        <v>5378</v>
      </c>
      <c r="BB27" s="121">
        <v>0</v>
      </c>
      <c r="BC27" s="122" t="s">
        <v>598</v>
      </c>
      <c r="BD27" s="121">
        <v>0</v>
      </c>
      <c r="BE27" s="121">
        <v>166538</v>
      </c>
      <c r="BF27" s="121">
        <f>SUM(AE27,+AM27,+BE27)</f>
        <v>511592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598</v>
      </c>
      <c r="BO27" s="121">
        <f>SUM(BP27,BU27,BY27,BZ27,CF27)</f>
        <v>30360</v>
      </c>
      <c r="BP27" s="121">
        <f>SUM(BQ27:BT27)</f>
        <v>4994</v>
      </c>
      <c r="BQ27" s="121">
        <v>4994</v>
      </c>
      <c r="BR27" s="121">
        <v>0</v>
      </c>
      <c r="BS27" s="121">
        <v>0</v>
      </c>
      <c r="BT27" s="121">
        <v>0</v>
      </c>
      <c r="BU27" s="121">
        <f>SUM(BV27:BX27)</f>
        <v>10835</v>
      </c>
      <c r="BV27" s="121">
        <v>0</v>
      </c>
      <c r="BW27" s="121">
        <v>10835</v>
      </c>
      <c r="BX27" s="121">
        <v>0</v>
      </c>
      <c r="BY27" s="121">
        <v>0</v>
      </c>
      <c r="BZ27" s="121">
        <f>SUM(CA27:CD27)</f>
        <v>14531</v>
      </c>
      <c r="CA27" s="121">
        <v>0</v>
      </c>
      <c r="CB27" s="121">
        <v>14531</v>
      </c>
      <c r="CC27" s="121">
        <v>0</v>
      </c>
      <c r="CD27" s="121">
        <v>0</v>
      </c>
      <c r="CE27" s="122" t="s">
        <v>598</v>
      </c>
      <c r="CF27" s="121">
        <v>0</v>
      </c>
      <c r="CG27" s="121">
        <v>0</v>
      </c>
      <c r="CH27" s="121">
        <f>SUM(BG27,+BO27,+CG27)</f>
        <v>30360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598</v>
      </c>
      <c r="CQ27" s="121">
        <f>SUM(AM27,+BO27)</f>
        <v>375414</v>
      </c>
      <c r="CR27" s="121">
        <f>SUM(AN27,+BP27)</f>
        <v>32971</v>
      </c>
      <c r="CS27" s="121">
        <f>SUM(AO27,+BQ27)</f>
        <v>32971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71109</v>
      </c>
      <c r="CX27" s="121">
        <f>SUM(AT27,+BV27)</f>
        <v>0</v>
      </c>
      <c r="CY27" s="121">
        <f>SUM(AU27,+BW27)</f>
        <v>58277</v>
      </c>
      <c r="CZ27" s="121">
        <f>SUM(AV27,+BX27)</f>
        <v>12832</v>
      </c>
      <c r="DA27" s="121">
        <f>SUM(AW27,+BY27)</f>
        <v>0</v>
      </c>
      <c r="DB27" s="121">
        <f>SUM(AX27,+BZ27)</f>
        <v>271334</v>
      </c>
      <c r="DC27" s="121">
        <f>SUM(AY27,+CA27)</f>
        <v>0</v>
      </c>
      <c r="DD27" s="121">
        <f>SUM(AZ27,+CB27)</f>
        <v>265956</v>
      </c>
      <c r="DE27" s="121">
        <f>SUM(BA27,+CC27)</f>
        <v>5378</v>
      </c>
      <c r="DF27" s="121">
        <f>SUM(BB27,+CD27)</f>
        <v>0</v>
      </c>
      <c r="DG27" s="122" t="s">
        <v>598</v>
      </c>
      <c r="DH27" s="121">
        <f>SUM(BD27,+CF27)</f>
        <v>0</v>
      </c>
      <c r="DI27" s="121">
        <f>SUM(BE27,+CG27)</f>
        <v>166538</v>
      </c>
      <c r="DJ27" s="121">
        <f>SUM(BF27,+CH27)</f>
        <v>541952</v>
      </c>
    </row>
    <row r="28" spans="1:114" s="136" customFormat="1" ht="13.5" customHeight="1" x14ac:dyDescent="0.15">
      <c r="A28" s="119" t="s">
        <v>45</v>
      </c>
      <c r="B28" s="120" t="s">
        <v>361</v>
      </c>
      <c r="C28" s="119" t="s">
        <v>362</v>
      </c>
      <c r="D28" s="121">
        <f>SUM(E28,+L28)</f>
        <v>0</v>
      </c>
      <c r="E28" s="121">
        <f>SUM(F28:I28)+K28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565541</v>
      </c>
      <c r="K28" s="121">
        <v>0</v>
      </c>
      <c r="L28" s="121">
        <v>0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190895</v>
      </c>
      <c r="T28" s="121">
        <v>0</v>
      </c>
      <c r="U28" s="121">
        <v>0</v>
      </c>
      <c r="V28" s="121">
        <f>+SUM(D28,M28)</f>
        <v>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756436</v>
      </c>
      <c r="AC28" s="121">
        <f>+SUM(K28,T28)</f>
        <v>0</v>
      </c>
      <c r="AD28" s="121">
        <f>+SUM(L28,U28)</f>
        <v>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598</v>
      </c>
      <c r="AM28" s="121">
        <f>SUM(AN28,AS28,AW28,AX28,BD28)</f>
        <v>499202</v>
      </c>
      <c r="AN28" s="121">
        <f>SUM(AO28:AR28)</f>
        <v>108295</v>
      </c>
      <c r="AO28" s="121">
        <v>33379</v>
      </c>
      <c r="AP28" s="121">
        <v>0</v>
      </c>
      <c r="AQ28" s="121">
        <v>66758</v>
      </c>
      <c r="AR28" s="121">
        <v>8158</v>
      </c>
      <c r="AS28" s="121">
        <f>SUM(AT28:AV28)</f>
        <v>359016</v>
      </c>
      <c r="AT28" s="121">
        <v>0</v>
      </c>
      <c r="AU28" s="121">
        <v>353915</v>
      </c>
      <c r="AV28" s="121">
        <v>5101</v>
      </c>
      <c r="AW28" s="121">
        <v>0</v>
      </c>
      <c r="AX28" s="121">
        <f>SUM(AY28:BB28)</f>
        <v>31891</v>
      </c>
      <c r="AY28" s="121">
        <v>0</v>
      </c>
      <c r="AZ28" s="121">
        <v>23230</v>
      </c>
      <c r="BA28" s="121">
        <v>8661</v>
      </c>
      <c r="BB28" s="121">
        <v>0</v>
      </c>
      <c r="BC28" s="122" t="s">
        <v>598</v>
      </c>
      <c r="BD28" s="121">
        <v>0</v>
      </c>
      <c r="BE28" s="121">
        <v>66339</v>
      </c>
      <c r="BF28" s="121">
        <f>SUM(AE28,+AM28,+BE28)</f>
        <v>565541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598</v>
      </c>
      <c r="BO28" s="121">
        <f>SUM(BP28,BU28,BY28,BZ28,CF28)</f>
        <v>190895</v>
      </c>
      <c r="BP28" s="121">
        <f>SUM(BQ28:BT28)</f>
        <v>54148</v>
      </c>
      <c r="BQ28" s="121">
        <v>15471</v>
      </c>
      <c r="BR28" s="121">
        <v>0</v>
      </c>
      <c r="BS28" s="121">
        <v>38677</v>
      </c>
      <c r="BT28" s="121">
        <v>0</v>
      </c>
      <c r="BU28" s="121">
        <f>SUM(BV28:BX28)</f>
        <v>127358</v>
      </c>
      <c r="BV28" s="121">
        <v>0</v>
      </c>
      <c r="BW28" s="121">
        <v>127358</v>
      </c>
      <c r="BX28" s="121">
        <v>0</v>
      </c>
      <c r="BY28" s="121">
        <v>0</v>
      </c>
      <c r="BZ28" s="121">
        <f>SUM(CA28:CD28)</f>
        <v>9389</v>
      </c>
      <c r="CA28" s="121">
        <v>0</v>
      </c>
      <c r="CB28" s="121">
        <v>9105</v>
      </c>
      <c r="CC28" s="121">
        <v>0</v>
      </c>
      <c r="CD28" s="121">
        <v>284</v>
      </c>
      <c r="CE28" s="122" t="s">
        <v>598</v>
      </c>
      <c r="CF28" s="121">
        <v>0</v>
      </c>
      <c r="CG28" s="121">
        <v>0</v>
      </c>
      <c r="CH28" s="121">
        <f>SUM(BG28,+BO28,+CG28)</f>
        <v>190895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598</v>
      </c>
      <c r="CQ28" s="121">
        <f>SUM(AM28,+BO28)</f>
        <v>690097</v>
      </c>
      <c r="CR28" s="121">
        <f>SUM(AN28,+BP28)</f>
        <v>162443</v>
      </c>
      <c r="CS28" s="121">
        <f>SUM(AO28,+BQ28)</f>
        <v>48850</v>
      </c>
      <c r="CT28" s="121">
        <f>SUM(AP28,+BR28)</f>
        <v>0</v>
      </c>
      <c r="CU28" s="121">
        <f>SUM(AQ28,+BS28)</f>
        <v>105435</v>
      </c>
      <c r="CV28" s="121">
        <f>SUM(AR28,+BT28)</f>
        <v>8158</v>
      </c>
      <c r="CW28" s="121">
        <f>SUM(AS28,+BU28)</f>
        <v>486374</v>
      </c>
      <c r="CX28" s="121">
        <f>SUM(AT28,+BV28)</f>
        <v>0</v>
      </c>
      <c r="CY28" s="121">
        <f>SUM(AU28,+BW28)</f>
        <v>481273</v>
      </c>
      <c r="CZ28" s="121">
        <f>SUM(AV28,+BX28)</f>
        <v>5101</v>
      </c>
      <c r="DA28" s="121">
        <f>SUM(AW28,+BY28)</f>
        <v>0</v>
      </c>
      <c r="DB28" s="121">
        <f>SUM(AX28,+BZ28)</f>
        <v>41280</v>
      </c>
      <c r="DC28" s="121">
        <f>SUM(AY28,+CA28)</f>
        <v>0</v>
      </c>
      <c r="DD28" s="121">
        <f>SUM(AZ28,+CB28)</f>
        <v>32335</v>
      </c>
      <c r="DE28" s="121">
        <f>SUM(BA28,+CC28)</f>
        <v>8661</v>
      </c>
      <c r="DF28" s="121">
        <f>SUM(BB28,+CD28)</f>
        <v>284</v>
      </c>
      <c r="DG28" s="122" t="s">
        <v>598</v>
      </c>
      <c r="DH28" s="121">
        <f>SUM(BD28,+CF28)</f>
        <v>0</v>
      </c>
      <c r="DI28" s="121">
        <f>SUM(BE28,+CG28)</f>
        <v>66339</v>
      </c>
      <c r="DJ28" s="121">
        <f>SUM(BF28,+CH28)</f>
        <v>756436</v>
      </c>
    </row>
    <row r="29" spans="1:114" s="136" customFormat="1" ht="13.5" customHeight="1" x14ac:dyDescent="0.15">
      <c r="A29" s="119" t="s">
        <v>45</v>
      </c>
      <c r="B29" s="120" t="s">
        <v>335</v>
      </c>
      <c r="C29" s="119" t="s">
        <v>336</v>
      </c>
      <c r="D29" s="121">
        <f>SUM(E29,+L29)</f>
        <v>199090</v>
      </c>
      <c r="E29" s="121">
        <f>SUM(F29:I29)+K29</f>
        <v>198054</v>
      </c>
      <c r="F29" s="121">
        <v>194686</v>
      </c>
      <c r="G29" s="121">
        <v>0</v>
      </c>
      <c r="H29" s="121">
        <v>0</v>
      </c>
      <c r="I29" s="121">
        <v>0</v>
      </c>
      <c r="J29" s="121">
        <v>1116074</v>
      </c>
      <c r="K29" s="121">
        <v>3368</v>
      </c>
      <c r="L29" s="121">
        <v>1036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199090</v>
      </c>
      <c r="W29" s="121">
        <f>+SUM(E29,N29)</f>
        <v>198054</v>
      </c>
      <c r="X29" s="121">
        <f>+SUM(F29,O29)</f>
        <v>194686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1116074</v>
      </c>
      <c r="AC29" s="121">
        <f>+SUM(K29,T29)</f>
        <v>3368</v>
      </c>
      <c r="AD29" s="121">
        <f>+SUM(L29,U29)</f>
        <v>1036</v>
      </c>
      <c r="AE29" s="121">
        <f>SUM(AF29,+AK29)</f>
        <v>295341</v>
      </c>
      <c r="AF29" s="121">
        <f>SUM(AG29:AJ29)</f>
        <v>295341</v>
      </c>
      <c r="AG29" s="121">
        <v>0</v>
      </c>
      <c r="AH29" s="121">
        <v>295341</v>
      </c>
      <c r="AI29" s="121">
        <v>0</v>
      </c>
      <c r="AJ29" s="121">
        <v>0</v>
      </c>
      <c r="AK29" s="121">
        <v>0</v>
      </c>
      <c r="AL29" s="122" t="s">
        <v>598</v>
      </c>
      <c r="AM29" s="121">
        <f>SUM(AN29,AS29,AW29,AX29,BD29)</f>
        <v>1017901</v>
      </c>
      <c r="AN29" s="121">
        <f>SUM(AO29:AR29)</f>
        <v>71567</v>
      </c>
      <c r="AO29" s="121">
        <v>37546</v>
      </c>
      <c r="AP29" s="121">
        <v>0</v>
      </c>
      <c r="AQ29" s="121">
        <v>34021</v>
      </c>
      <c r="AR29" s="121">
        <v>0</v>
      </c>
      <c r="AS29" s="121">
        <f>SUM(AT29:AV29)</f>
        <v>351675</v>
      </c>
      <c r="AT29" s="121">
        <v>0</v>
      </c>
      <c r="AU29" s="121">
        <v>347454</v>
      </c>
      <c r="AV29" s="121">
        <v>4221</v>
      </c>
      <c r="AW29" s="121">
        <v>7754</v>
      </c>
      <c r="AX29" s="121">
        <f>SUM(AY29:BB29)</f>
        <v>586905</v>
      </c>
      <c r="AY29" s="121">
        <v>0</v>
      </c>
      <c r="AZ29" s="121">
        <v>586905</v>
      </c>
      <c r="BA29" s="121">
        <v>0</v>
      </c>
      <c r="BB29" s="121">
        <v>0</v>
      </c>
      <c r="BC29" s="122" t="s">
        <v>598</v>
      </c>
      <c r="BD29" s="121">
        <v>0</v>
      </c>
      <c r="BE29" s="121">
        <v>1922</v>
      </c>
      <c r="BF29" s="121">
        <f>SUM(AE29,+AM29,+BE29)</f>
        <v>1315164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598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2" t="s">
        <v>598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295341</v>
      </c>
      <c r="CJ29" s="121">
        <f>SUM(AF29,+BH29)</f>
        <v>295341</v>
      </c>
      <c r="CK29" s="121">
        <f>SUM(AG29,+BI29)</f>
        <v>0</v>
      </c>
      <c r="CL29" s="121">
        <f>SUM(AH29,+BJ29)</f>
        <v>295341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598</v>
      </c>
      <c r="CQ29" s="121">
        <f>SUM(AM29,+BO29)</f>
        <v>1017901</v>
      </c>
      <c r="CR29" s="121">
        <f>SUM(AN29,+BP29)</f>
        <v>71567</v>
      </c>
      <c r="CS29" s="121">
        <f>SUM(AO29,+BQ29)</f>
        <v>37546</v>
      </c>
      <c r="CT29" s="121">
        <f>SUM(AP29,+BR29)</f>
        <v>0</v>
      </c>
      <c r="CU29" s="121">
        <f>SUM(AQ29,+BS29)</f>
        <v>34021</v>
      </c>
      <c r="CV29" s="121">
        <f>SUM(AR29,+BT29)</f>
        <v>0</v>
      </c>
      <c r="CW29" s="121">
        <f>SUM(AS29,+BU29)</f>
        <v>351675</v>
      </c>
      <c r="CX29" s="121">
        <f>SUM(AT29,+BV29)</f>
        <v>0</v>
      </c>
      <c r="CY29" s="121">
        <f>SUM(AU29,+BW29)</f>
        <v>347454</v>
      </c>
      <c r="CZ29" s="121">
        <f>SUM(AV29,+BX29)</f>
        <v>4221</v>
      </c>
      <c r="DA29" s="121">
        <f>SUM(AW29,+BY29)</f>
        <v>7754</v>
      </c>
      <c r="DB29" s="121">
        <f>SUM(AX29,+BZ29)</f>
        <v>586905</v>
      </c>
      <c r="DC29" s="121">
        <f>SUM(AY29,+CA29)</f>
        <v>0</v>
      </c>
      <c r="DD29" s="121">
        <f>SUM(AZ29,+CB29)</f>
        <v>586905</v>
      </c>
      <c r="DE29" s="121">
        <f>SUM(BA29,+CC29)</f>
        <v>0</v>
      </c>
      <c r="DF29" s="121">
        <f>SUM(BB29,+CD29)</f>
        <v>0</v>
      </c>
      <c r="DG29" s="122" t="s">
        <v>598</v>
      </c>
      <c r="DH29" s="121">
        <f>SUM(BD29,+CF29)</f>
        <v>0</v>
      </c>
      <c r="DI29" s="121">
        <f>SUM(BE29,+CG29)</f>
        <v>1922</v>
      </c>
      <c r="DJ29" s="121">
        <f>SUM(BF29,+CH29)</f>
        <v>1315164</v>
      </c>
    </row>
    <row r="30" spans="1:114" s="136" customFormat="1" ht="13.5" customHeight="1" x14ac:dyDescent="0.15">
      <c r="A30" s="119" t="s">
        <v>45</v>
      </c>
      <c r="B30" s="120" t="s">
        <v>373</v>
      </c>
      <c r="C30" s="119" t="s">
        <v>374</v>
      </c>
      <c r="D30" s="121">
        <f>SUM(E30,+L30)</f>
        <v>0</v>
      </c>
      <c r="E30" s="121">
        <f>SUM(F30:I30)+K30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6780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226009</v>
      </c>
      <c r="T30" s="121">
        <v>0</v>
      </c>
      <c r="U30" s="121">
        <v>6780</v>
      </c>
      <c r="V30" s="121">
        <f>+SUM(D30,M30)</f>
        <v>6780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226009</v>
      </c>
      <c r="AC30" s="121">
        <f>+SUM(K30,T30)</f>
        <v>0</v>
      </c>
      <c r="AD30" s="121">
        <f>+SUM(L30,U30)</f>
        <v>6780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598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2" t="s">
        <v>598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598</v>
      </c>
      <c r="BO30" s="121">
        <f>SUM(BP30,BU30,BY30,BZ30,CF30)</f>
        <v>232789</v>
      </c>
      <c r="BP30" s="121">
        <f>SUM(BQ30:BT30)</f>
        <v>6971</v>
      </c>
      <c r="BQ30" s="121">
        <v>6971</v>
      </c>
      <c r="BR30" s="121">
        <v>0</v>
      </c>
      <c r="BS30" s="121">
        <v>0</v>
      </c>
      <c r="BT30" s="121">
        <v>0</v>
      </c>
      <c r="BU30" s="121">
        <f>SUM(BV30:BX30)</f>
        <v>142714</v>
      </c>
      <c r="BV30" s="121">
        <v>0</v>
      </c>
      <c r="BW30" s="121">
        <v>142714</v>
      </c>
      <c r="BX30" s="121">
        <v>0</v>
      </c>
      <c r="BY30" s="121">
        <v>0</v>
      </c>
      <c r="BZ30" s="121">
        <f>SUM(CA30:CD30)</f>
        <v>83104</v>
      </c>
      <c r="CA30" s="121">
        <v>0</v>
      </c>
      <c r="CB30" s="121">
        <v>83104</v>
      </c>
      <c r="CC30" s="121">
        <v>0</v>
      </c>
      <c r="CD30" s="121">
        <v>0</v>
      </c>
      <c r="CE30" s="122" t="s">
        <v>598</v>
      </c>
      <c r="CF30" s="121">
        <v>0</v>
      </c>
      <c r="CG30" s="121">
        <v>0</v>
      </c>
      <c r="CH30" s="121">
        <f>SUM(BG30,+BO30,+CG30)</f>
        <v>232789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598</v>
      </c>
      <c r="CQ30" s="121">
        <f>SUM(AM30,+BO30)</f>
        <v>232789</v>
      </c>
      <c r="CR30" s="121">
        <f>SUM(AN30,+BP30)</f>
        <v>6971</v>
      </c>
      <c r="CS30" s="121">
        <f>SUM(AO30,+BQ30)</f>
        <v>6971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142714</v>
      </c>
      <c r="CX30" s="121">
        <f>SUM(AT30,+BV30)</f>
        <v>0</v>
      </c>
      <c r="CY30" s="121">
        <f>SUM(AU30,+BW30)</f>
        <v>142714</v>
      </c>
      <c r="CZ30" s="121">
        <f>SUM(AV30,+BX30)</f>
        <v>0</v>
      </c>
      <c r="DA30" s="121">
        <f>SUM(AW30,+BY30)</f>
        <v>0</v>
      </c>
      <c r="DB30" s="121">
        <f>SUM(AX30,+BZ30)</f>
        <v>83104</v>
      </c>
      <c r="DC30" s="121">
        <f>SUM(AY30,+CA30)</f>
        <v>0</v>
      </c>
      <c r="DD30" s="121">
        <f>SUM(AZ30,+CB30)</f>
        <v>83104</v>
      </c>
      <c r="DE30" s="121">
        <f>SUM(BA30,+CC30)</f>
        <v>0</v>
      </c>
      <c r="DF30" s="121">
        <f>SUM(BB30,+CD30)</f>
        <v>0</v>
      </c>
      <c r="DG30" s="122" t="s">
        <v>598</v>
      </c>
      <c r="DH30" s="121">
        <f>SUM(BD30,+CF30)</f>
        <v>0</v>
      </c>
      <c r="DI30" s="121">
        <f>SUM(BE30,+CG30)</f>
        <v>0</v>
      </c>
      <c r="DJ30" s="121">
        <f>SUM(BF30,+CH30)</f>
        <v>232789</v>
      </c>
    </row>
    <row r="31" spans="1:114" s="136" customFormat="1" ht="13.5" customHeight="1" x14ac:dyDescent="0.15">
      <c r="A31" s="119" t="s">
        <v>45</v>
      </c>
      <c r="B31" s="120" t="s">
        <v>460</v>
      </c>
      <c r="C31" s="119" t="s">
        <v>461</v>
      </c>
      <c r="D31" s="121">
        <f>SUM(E31,+L31)</f>
        <v>72418</v>
      </c>
      <c r="E31" s="121">
        <f>SUM(F31:I31)+K31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122489</v>
      </c>
      <c r="K31" s="121">
        <v>0</v>
      </c>
      <c r="L31" s="121">
        <v>72418</v>
      </c>
      <c r="M31" s="121">
        <f>SUM(N31,+U31)</f>
        <v>77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111190</v>
      </c>
      <c r="T31" s="121">
        <v>0</v>
      </c>
      <c r="U31" s="121">
        <v>77</v>
      </c>
      <c r="V31" s="121">
        <f>+SUM(D31,M31)</f>
        <v>72495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233679</v>
      </c>
      <c r="AC31" s="121">
        <f>+SUM(K31,T31)</f>
        <v>0</v>
      </c>
      <c r="AD31" s="121">
        <f>+SUM(L31,U31)</f>
        <v>72495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598</v>
      </c>
      <c r="AM31" s="121">
        <f>SUM(AN31,AS31,AW31,AX31,BD31)</f>
        <v>179105</v>
      </c>
      <c r="AN31" s="121">
        <f>SUM(AO31:AR31)</f>
        <v>2273</v>
      </c>
      <c r="AO31" s="121">
        <v>2273</v>
      </c>
      <c r="AP31" s="121">
        <v>0</v>
      </c>
      <c r="AQ31" s="121">
        <v>0</v>
      </c>
      <c r="AR31" s="121">
        <v>0</v>
      </c>
      <c r="AS31" s="121">
        <f>SUM(AT31:AV31)</f>
        <v>26053</v>
      </c>
      <c r="AT31" s="121">
        <v>0</v>
      </c>
      <c r="AU31" s="121">
        <v>26053</v>
      </c>
      <c r="AV31" s="121">
        <v>0</v>
      </c>
      <c r="AW31" s="121">
        <v>0</v>
      </c>
      <c r="AX31" s="121">
        <f>SUM(AY31:BB31)</f>
        <v>150779</v>
      </c>
      <c r="AY31" s="121">
        <v>345</v>
      </c>
      <c r="AZ31" s="121">
        <v>150434</v>
      </c>
      <c r="BA31" s="121">
        <v>0</v>
      </c>
      <c r="BB31" s="121">
        <v>0</v>
      </c>
      <c r="BC31" s="122" t="s">
        <v>598</v>
      </c>
      <c r="BD31" s="121">
        <v>0</v>
      </c>
      <c r="BE31" s="121">
        <v>15802</v>
      </c>
      <c r="BF31" s="121">
        <f>SUM(AE31,+AM31,+BE31)</f>
        <v>194907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598</v>
      </c>
      <c r="BO31" s="121">
        <f>SUM(BP31,BU31,BY31,BZ31,CF31)</f>
        <v>98964</v>
      </c>
      <c r="BP31" s="121">
        <f>SUM(BQ31:BT31)</f>
        <v>6665</v>
      </c>
      <c r="BQ31" s="121">
        <v>6665</v>
      </c>
      <c r="BR31" s="121">
        <v>0</v>
      </c>
      <c r="BS31" s="121">
        <v>0</v>
      </c>
      <c r="BT31" s="121">
        <v>0</v>
      </c>
      <c r="BU31" s="121">
        <f>SUM(BV31:BX31)</f>
        <v>45419</v>
      </c>
      <c r="BV31" s="121">
        <v>0</v>
      </c>
      <c r="BW31" s="121">
        <v>45419</v>
      </c>
      <c r="BX31" s="121">
        <v>0</v>
      </c>
      <c r="BY31" s="121">
        <v>0</v>
      </c>
      <c r="BZ31" s="121">
        <f>SUM(CA31:CD31)</f>
        <v>46880</v>
      </c>
      <c r="CA31" s="121">
        <v>270</v>
      </c>
      <c r="CB31" s="121">
        <v>46610</v>
      </c>
      <c r="CC31" s="121">
        <v>0</v>
      </c>
      <c r="CD31" s="121">
        <v>0</v>
      </c>
      <c r="CE31" s="122" t="s">
        <v>598</v>
      </c>
      <c r="CF31" s="121">
        <v>0</v>
      </c>
      <c r="CG31" s="121">
        <v>12303</v>
      </c>
      <c r="CH31" s="121">
        <f>SUM(BG31,+BO31,+CG31)</f>
        <v>111267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598</v>
      </c>
      <c r="CQ31" s="121">
        <f>SUM(AM31,+BO31)</f>
        <v>278069</v>
      </c>
      <c r="CR31" s="121">
        <f>SUM(AN31,+BP31)</f>
        <v>8938</v>
      </c>
      <c r="CS31" s="121">
        <f>SUM(AO31,+BQ31)</f>
        <v>8938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71472</v>
      </c>
      <c r="CX31" s="121">
        <f>SUM(AT31,+BV31)</f>
        <v>0</v>
      </c>
      <c r="CY31" s="121">
        <f>SUM(AU31,+BW31)</f>
        <v>71472</v>
      </c>
      <c r="CZ31" s="121">
        <f>SUM(AV31,+BX31)</f>
        <v>0</v>
      </c>
      <c r="DA31" s="121">
        <f>SUM(AW31,+BY31)</f>
        <v>0</v>
      </c>
      <c r="DB31" s="121">
        <f>SUM(AX31,+BZ31)</f>
        <v>197659</v>
      </c>
      <c r="DC31" s="121">
        <f>SUM(AY31,+CA31)</f>
        <v>615</v>
      </c>
      <c r="DD31" s="121">
        <f>SUM(AZ31,+CB31)</f>
        <v>197044</v>
      </c>
      <c r="DE31" s="121">
        <f>SUM(BA31,+CC31)</f>
        <v>0</v>
      </c>
      <c r="DF31" s="121">
        <f>SUM(BB31,+CD31)</f>
        <v>0</v>
      </c>
      <c r="DG31" s="122" t="s">
        <v>598</v>
      </c>
      <c r="DH31" s="121">
        <f>SUM(BD31,+CF31)</f>
        <v>0</v>
      </c>
      <c r="DI31" s="121">
        <f>SUM(BE31,+CG31)</f>
        <v>28105</v>
      </c>
      <c r="DJ31" s="121">
        <f>SUM(BF31,+CH31)</f>
        <v>306174</v>
      </c>
    </row>
    <row r="32" spans="1:114" s="136" customFormat="1" ht="13.5" customHeight="1" x14ac:dyDescent="0.15">
      <c r="A32" s="119" t="s">
        <v>45</v>
      </c>
      <c r="B32" s="120" t="s">
        <v>330</v>
      </c>
      <c r="C32" s="119" t="s">
        <v>331</v>
      </c>
      <c r="D32" s="121">
        <f>SUM(E32,+L32)</f>
        <v>1619403</v>
      </c>
      <c r="E32" s="121">
        <f>SUM(F32:I32)+K32</f>
        <v>757903</v>
      </c>
      <c r="F32" s="121">
        <v>0</v>
      </c>
      <c r="G32" s="121">
        <v>0</v>
      </c>
      <c r="H32" s="121">
        <v>0</v>
      </c>
      <c r="I32" s="121">
        <v>180055</v>
      </c>
      <c r="J32" s="121">
        <v>798431</v>
      </c>
      <c r="K32" s="121">
        <v>577848</v>
      </c>
      <c r="L32" s="121">
        <v>861500</v>
      </c>
      <c r="M32" s="121">
        <f>SUM(N32,+U32)</f>
        <v>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1619403</v>
      </c>
      <c r="W32" s="121">
        <f>+SUM(E32,N32)</f>
        <v>757903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180055</v>
      </c>
      <c r="AB32" s="121">
        <f>+SUM(J32,S32)</f>
        <v>798431</v>
      </c>
      <c r="AC32" s="121">
        <f>+SUM(K32,T32)</f>
        <v>577848</v>
      </c>
      <c r="AD32" s="121">
        <f>+SUM(L32,U32)</f>
        <v>861500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598</v>
      </c>
      <c r="AM32" s="121">
        <f>SUM(AN32,AS32,AW32,AX32,BD32)</f>
        <v>629599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629599</v>
      </c>
      <c r="AY32" s="121">
        <v>0</v>
      </c>
      <c r="AZ32" s="121">
        <v>505156</v>
      </c>
      <c r="BA32" s="121">
        <v>123825</v>
      </c>
      <c r="BB32" s="121">
        <v>618</v>
      </c>
      <c r="BC32" s="122" t="s">
        <v>598</v>
      </c>
      <c r="BD32" s="121">
        <v>0</v>
      </c>
      <c r="BE32" s="121">
        <v>1788235</v>
      </c>
      <c r="BF32" s="121">
        <f>SUM(AE32,+AM32,+BE32)</f>
        <v>2417834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598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2" t="s">
        <v>598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598</v>
      </c>
      <c r="CQ32" s="121">
        <f>SUM(AM32,+BO32)</f>
        <v>629599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629599</v>
      </c>
      <c r="DC32" s="121">
        <f>SUM(AY32,+CA32)</f>
        <v>0</v>
      </c>
      <c r="DD32" s="121">
        <f>SUM(AZ32,+CB32)</f>
        <v>505156</v>
      </c>
      <c r="DE32" s="121">
        <f>SUM(BA32,+CC32)</f>
        <v>123825</v>
      </c>
      <c r="DF32" s="121">
        <f>SUM(BB32,+CD32)</f>
        <v>618</v>
      </c>
      <c r="DG32" s="122" t="s">
        <v>598</v>
      </c>
      <c r="DH32" s="121">
        <f>SUM(BD32,+CF32)</f>
        <v>0</v>
      </c>
      <c r="DI32" s="121">
        <f>SUM(BE32,+CG32)</f>
        <v>1788235</v>
      </c>
      <c r="DJ32" s="121">
        <f>SUM(BF32,+CH32)</f>
        <v>2417834</v>
      </c>
    </row>
    <row r="33" spans="1:114" s="136" customFormat="1" ht="13.5" customHeight="1" x14ac:dyDescent="0.15">
      <c r="A33" s="119" t="s">
        <v>45</v>
      </c>
      <c r="B33" s="120" t="s">
        <v>533</v>
      </c>
      <c r="C33" s="119" t="s">
        <v>534</v>
      </c>
      <c r="D33" s="121">
        <f>SUM(E33,+L33)</f>
        <v>7221</v>
      </c>
      <c r="E33" s="121">
        <f>SUM(F33:I33)+K33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266113</v>
      </c>
      <c r="K33" s="121">
        <v>0</v>
      </c>
      <c r="L33" s="121">
        <v>7221</v>
      </c>
      <c r="M33" s="121">
        <f>SUM(N33,+U33)</f>
        <v>4189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226005</v>
      </c>
      <c r="T33" s="121">
        <v>0</v>
      </c>
      <c r="U33" s="121">
        <v>4189</v>
      </c>
      <c r="V33" s="121">
        <f>+SUM(D33,M33)</f>
        <v>11410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492118</v>
      </c>
      <c r="AC33" s="121">
        <f>+SUM(K33,T33)</f>
        <v>0</v>
      </c>
      <c r="AD33" s="121">
        <f>+SUM(L33,U33)</f>
        <v>11410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598</v>
      </c>
      <c r="AM33" s="121">
        <f>SUM(AN33,AS33,AW33,AX33,BD33)</f>
        <v>154378</v>
      </c>
      <c r="AN33" s="121">
        <f>SUM(AO33:AR33)</f>
        <v>24186</v>
      </c>
      <c r="AO33" s="121">
        <v>2835</v>
      </c>
      <c r="AP33" s="121">
        <v>0</v>
      </c>
      <c r="AQ33" s="121">
        <v>21351</v>
      </c>
      <c r="AR33" s="121">
        <v>0</v>
      </c>
      <c r="AS33" s="121">
        <f>SUM(AT33:AV33)</f>
        <v>65660</v>
      </c>
      <c r="AT33" s="121">
        <v>0</v>
      </c>
      <c r="AU33" s="121">
        <v>65660</v>
      </c>
      <c r="AV33" s="121">
        <v>0</v>
      </c>
      <c r="AW33" s="121">
        <v>0</v>
      </c>
      <c r="AX33" s="121">
        <f>SUM(AY33:BB33)</f>
        <v>64532</v>
      </c>
      <c r="AY33" s="121">
        <v>219</v>
      </c>
      <c r="AZ33" s="121">
        <v>4212</v>
      </c>
      <c r="BA33" s="121">
        <v>57179</v>
      </c>
      <c r="BB33" s="121">
        <v>2922</v>
      </c>
      <c r="BC33" s="122" t="s">
        <v>598</v>
      </c>
      <c r="BD33" s="121">
        <v>0</v>
      </c>
      <c r="BE33" s="121">
        <v>118956</v>
      </c>
      <c r="BF33" s="121">
        <f>SUM(AE33,+AM33,+BE33)</f>
        <v>273334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598</v>
      </c>
      <c r="BO33" s="121">
        <f>SUM(BP33,BU33,BY33,BZ33,CF33)</f>
        <v>130334</v>
      </c>
      <c r="BP33" s="121">
        <f>SUM(BQ33:BT33)</f>
        <v>20500</v>
      </c>
      <c r="BQ33" s="121">
        <v>5685</v>
      </c>
      <c r="BR33" s="121">
        <v>0</v>
      </c>
      <c r="BS33" s="121">
        <v>14815</v>
      </c>
      <c r="BT33" s="121">
        <v>0</v>
      </c>
      <c r="BU33" s="121">
        <f>SUM(BV33:BX33)</f>
        <v>98519</v>
      </c>
      <c r="BV33" s="121">
        <v>0</v>
      </c>
      <c r="BW33" s="121">
        <v>98519</v>
      </c>
      <c r="BX33" s="121">
        <v>0</v>
      </c>
      <c r="BY33" s="121">
        <v>0</v>
      </c>
      <c r="BZ33" s="121">
        <f>SUM(CA33:CD33)</f>
        <v>11315</v>
      </c>
      <c r="CA33" s="121">
        <v>0</v>
      </c>
      <c r="CB33" s="121">
        <v>2992</v>
      </c>
      <c r="CC33" s="121">
        <v>0</v>
      </c>
      <c r="CD33" s="121">
        <v>8323</v>
      </c>
      <c r="CE33" s="122" t="s">
        <v>598</v>
      </c>
      <c r="CF33" s="121">
        <v>0</v>
      </c>
      <c r="CG33" s="121">
        <v>99860</v>
      </c>
      <c r="CH33" s="121">
        <f>SUM(BG33,+BO33,+CG33)</f>
        <v>230194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598</v>
      </c>
      <c r="CQ33" s="121">
        <f>SUM(AM33,+BO33)</f>
        <v>284712</v>
      </c>
      <c r="CR33" s="121">
        <f>SUM(AN33,+BP33)</f>
        <v>44686</v>
      </c>
      <c r="CS33" s="121">
        <f>SUM(AO33,+BQ33)</f>
        <v>8520</v>
      </c>
      <c r="CT33" s="121">
        <f>SUM(AP33,+BR33)</f>
        <v>0</v>
      </c>
      <c r="CU33" s="121">
        <f>SUM(AQ33,+BS33)</f>
        <v>36166</v>
      </c>
      <c r="CV33" s="121">
        <f>SUM(AR33,+BT33)</f>
        <v>0</v>
      </c>
      <c r="CW33" s="121">
        <f>SUM(AS33,+BU33)</f>
        <v>164179</v>
      </c>
      <c r="CX33" s="121">
        <f>SUM(AT33,+BV33)</f>
        <v>0</v>
      </c>
      <c r="CY33" s="121">
        <f>SUM(AU33,+BW33)</f>
        <v>164179</v>
      </c>
      <c r="CZ33" s="121">
        <f>SUM(AV33,+BX33)</f>
        <v>0</v>
      </c>
      <c r="DA33" s="121">
        <f>SUM(AW33,+BY33)</f>
        <v>0</v>
      </c>
      <c r="DB33" s="121">
        <f>SUM(AX33,+BZ33)</f>
        <v>75847</v>
      </c>
      <c r="DC33" s="121">
        <f>SUM(AY33,+CA33)</f>
        <v>219</v>
      </c>
      <c r="DD33" s="121">
        <f>SUM(AZ33,+CB33)</f>
        <v>7204</v>
      </c>
      <c r="DE33" s="121">
        <f>SUM(BA33,+CC33)</f>
        <v>57179</v>
      </c>
      <c r="DF33" s="121">
        <f>SUM(BB33,+CD33)</f>
        <v>11245</v>
      </c>
      <c r="DG33" s="122" t="s">
        <v>598</v>
      </c>
      <c r="DH33" s="121">
        <f>SUM(BD33,+CF33)</f>
        <v>0</v>
      </c>
      <c r="DI33" s="121">
        <f>SUM(BE33,+CG33)</f>
        <v>218816</v>
      </c>
      <c r="DJ33" s="121">
        <f>SUM(BF33,+CH33)</f>
        <v>503528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3">
    <sortCondition ref="A8:A33"/>
    <sortCondition ref="B8:B33"/>
    <sortCondition ref="C8:C3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SUM(E7,+L7)</f>
        <v>81876195</v>
      </c>
      <c r="E7" s="140">
        <f>+SUM(F7:I7,K7)</f>
        <v>30025947</v>
      </c>
      <c r="F7" s="140">
        <f t="shared" ref="F7:L7" si="0">SUM(F$8:F$257)</f>
        <v>678775</v>
      </c>
      <c r="G7" s="140">
        <f t="shared" si="0"/>
        <v>18978</v>
      </c>
      <c r="H7" s="140">
        <f t="shared" si="0"/>
        <v>4230500</v>
      </c>
      <c r="I7" s="140">
        <f t="shared" si="0"/>
        <v>16600428</v>
      </c>
      <c r="J7" s="140">
        <f t="shared" si="0"/>
        <v>14665527</v>
      </c>
      <c r="K7" s="140">
        <f t="shared" si="0"/>
        <v>8497266</v>
      </c>
      <c r="L7" s="140">
        <f t="shared" si="0"/>
        <v>51850248</v>
      </c>
      <c r="M7" s="140">
        <f>SUM(N7,+U7)</f>
        <v>11137879</v>
      </c>
      <c r="N7" s="140">
        <f>+SUM(O7:R7,T7)</f>
        <v>3722495</v>
      </c>
      <c r="O7" s="140">
        <f t="shared" ref="O7:U7" si="1">SUM(O$8:O$257)</f>
        <v>607236</v>
      </c>
      <c r="P7" s="140">
        <f t="shared" si="1"/>
        <v>13928</v>
      </c>
      <c r="Q7" s="140">
        <f t="shared" si="1"/>
        <v>1027105</v>
      </c>
      <c r="R7" s="140">
        <f t="shared" si="1"/>
        <v>1728311</v>
      </c>
      <c r="S7" s="140">
        <f t="shared" si="1"/>
        <v>2469472</v>
      </c>
      <c r="T7" s="140">
        <f t="shared" si="1"/>
        <v>345915</v>
      </c>
      <c r="U7" s="140">
        <f t="shared" si="1"/>
        <v>7415384</v>
      </c>
      <c r="V7" s="140">
        <f t="shared" ref="V7:AB7" si="2">+SUM(D7,M7)</f>
        <v>93014074</v>
      </c>
      <c r="W7" s="140">
        <f t="shared" si="2"/>
        <v>33748442</v>
      </c>
      <c r="X7" s="140">
        <f t="shared" si="2"/>
        <v>1286011</v>
      </c>
      <c r="Y7" s="140">
        <f t="shared" si="2"/>
        <v>32906</v>
      </c>
      <c r="Z7" s="140">
        <f t="shared" si="2"/>
        <v>5257605</v>
      </c>
      <c r="AA7" s="140">
        <f t="shared" si="2"/>
        <v>18328739</v>
      </c>
      <c r="AB7" s="140">
        <f t="shared" si="2"/>
        <v>17134999</v>
      </c>
      <c r="AC7" s="140">
        <f>+SUM(K7,T7)</f>
        <v>8843181</v>
      </c>
      <c r="AD7" s="140">
        <f>+SUM(L7,U7)</f>
        <v>59265632</v>
      </c>
      <c r="AE7" s="209"/>
      <c r="AF7" s="209"/>
    </row>
    <row r="8" spans="1:32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SUM(E8,+L8)</f>
        <v>10757877</v>
      </c>
      <c r="E8" s="121">
        <f>+SUM(F8:I8,K8)</f>
        <v>7240729</v>
      </c>
      <c r="F8" s="121">
        <v>21129</v>
      </c>
      <c r="G8" s="121">
        <v>8698</v>
      </c>
      <c r="H8" s="121">
        <v>414000</v>
      </c>
      <c r="I8" s="121">
        <v>3541550</v>
      </c>
      <c r="J8" s="121"/>
      <c r="K8" s="121">
        <v>3255352</v>
      </c>
      <c r="L8" s="121">
        <v>3517148</v>
      </c>
      <c r="M8" s="121">
        <f>SUM(N8,+U8)</f>
        <v>641413</v>
      </c>
      <c r="N8" s="121">
        <f>+SUM(O8:R8,T8)</f>
        <v>69919</v>
      </c>
      <c r="O8" s="121">
        <v>828</v>
      </c>
      <c r="P8" s="121">
        <v>0</v>
      </c>
      <c r="Q8" s="121">
        <v>0</v>
      </c>
      <c r="R8" s="121">
        <v>60866</v>
      </c>
      <c r="S8" s="121"/>
      <c r="T8" s="121">
        <v>8225</v>
      </c>
      <c r="U8" s="121">
        <v>571494</v>
      </c>
      <c r="V8" s="121">
        <f>+SUM(D8,M8)</f>
        <v>11399290</v>
      </c>
      <c r="W8" s="121">
        <f>+SUM(E8,N8)</f>
        <v>7310648</v>
      </c>
      <c r="X8" s="121">
        <f>+SUM(F8,O8)</f>
        <v>21957</v>
      </c>
      <c r="Y8" s="121">
        <f>+SUM(G8,P8)</f>
        <v>8698</v>
      </c>
      <c r="Z8" s="121">
        <f>+SUM(H8,Q8)</f>
        <v>414000</v>
      </c>
      <c r="AA8" s="121">
        <f>+SUM(I8,R8)</f>
        <v>3602416</v>
      </c>
      <c r="AB8" s="121">
        <f>+SUM(J8,S8)</f>
        <v>0</v>
      </c>
      <c r="AC8" s="121">
        <f>+SUM(K8,T8)</f>
        <v>3263577</v>
      </c>
      <c r="AD8" s="121">
        <f>+SUM(L8,U8)</f>
        <v>4088642</v>
      </c>
      <c r="AE8" s="210" t="s">
        <v>326</v>
      </c>
      <c r="AF8" s="209"/>
    </row>
    <row r="9" spans="1:32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SUM(E9,+L9)</f>
        <v>22580801</v>
      </c>
      <c r="E9" s="121">
        <f>+SUM(F9:I9,K9)</f>
        <v>9808060</v>
      </c>
      <c r="F9" s="121">
        <v>133810</v>
      </c>
      <c r="G9" s="121">
        <v>3000</v>
      </c>
      <c r="H9" s="121">
        <v>522000</v>
      </c>
      <c r="I9" s="121">
        <v>6315762</v>
      </c>
      <c r="J9" s="121"/>
      <c r="K9" s="121">
        <v>2833488</v>
      </c>
      <c r="L9" s="121">
        <v>12772741</v>
      </c>
      <c r="M9" s="121">
        <f>SUM(N9,+U9)</f>
        <v>603226</v>
      </c>
      <c r="N9" s="121">
        <f>+SUM(O9:R9,T9)</f>
        <v>138675</v>
      </c>
      <c r="O9" s="121">
        <v>0</v>
      </c>
      <c r="P9" s="121">
        <v>0</v>
      </c>
      <c r="Q9" s="121">
        <v>50000</v>
      </c>
      <c r="R9" s="121">
        <v>57083</v>
      </c>
      <c r="S9" s="121"/>
      <c r="T9" s="121">
        <v>31592</v>
      </c>
      <c r="U9" s="121">
        <v>464551</v>
      </c>
      <c r="V9" s="121">
        <f>+SUM(D9,M9)</f>
        <v>23184027</v>
      </c>
      <c r="W9" s="121">
        <f>+SUM(E9,N9)</f>
        <v>9946735</v>
      </c>
      <c r="X9" s="121">
        <f>+SUM(F9,O9)</f>
        <v>133810</v>
      </c>
      <c r="Y9" s="121">
        <f>+SUM(G9,P9)</f>
        <v>3000</v>
      </c>
      <c r="Z9" s="121">
        <f>+SUM(H9,Q9)</f>
        <v>572000</v>
      </c>
      <c r="AA9" s="121">
        <f>+SUM(I9,R9)</f>
        <v>6372845</v>
      </c>
      <c r="AB9" s="121">
        <f>+SUM(J9,S9)</f>
        <v>0</v>
      </c>
      <c r="AC9" s="121">
        <f>+SUM(K9,T9)</f>
        <v>2865080</v>
      </c>
      <c r="AD9" s="121">
        <f>+SUM(L9,U9)</f>
        <v>13237292</v>
      </c>
      <c r="AE9" s="210" t="s">
        <v>329</v>
      </c>
      <c r="AF9" s="209"/>
    </row>
    <row r="10" spans="1:32" s="136" customFormat="1" ht="13.5" customHeight="1" x14ac:dyDescent="0.15">
      <c r="A10" s="119" t="s">
        <v>45</v>
      </c>
      <c r="B10" s="120" t="s">
        <v>332</v>
      </c>
      <c r="C10" s="119" t="s">
        <v>333</v>
      </c>
      <c r="D10" s="121">
        <f>SUM(E10,+L10)</f>
        <v>2071436</v>
      </c>
      <c r="E10" s="121">
        <f>+SUM(F10:I10,K10)</f>
        <v>480800</v>
      </c>
      <c r="F10" s="121">
        <v>0</v>
      </c>
      <c r="G10" s="121">
        <v>0</v>
      </c>
      <c r="H10" s="121">
        <v>13800</v>
      </c>
      <c r="I10" s="121">
        <v>321033</v>
      </c>
      <c r="J10" s="121"/>
      <c r="K10" s="121">
        <v>145967</v>
      </c>
      <c r="L10" s="121">
        <v>1590636</v>
      </c>
      <c r="M10" s="121">
        <f>SUM(N10,+U10)</f>
        <v>1059492</v>
      </c>
      <c r="N10" s="121">
        <f>+SUM(O10:R10,T10)</f>
        <v>543082</v>
      </c>
      <c r="O10" s="121">
        <v>0</v>
      </c>
      <c r="P10" s="121">
        <v>0</v>
      </c>
      <c r="Q10" s="121">
        <v>5000</v>
      </c>
      <c r="R10" s="121">
        <v>536497</v>
      </c>
      <c r="S10" s="121"/>
      <c r="T10" s="121">
        <v>1585</v>
      </c>
      <c r="U10" s="121">
        <v>516410</v>
      </c>
      <c r="V10" s="121">
        <f>+SUM(D10,M10)</f>
        <v>3130928</v>
      </c>
      <c r="W10" s="121">
        <f>+SUM(E10,N10)</f>
        <v>1023882</v>
      </c>
      <c r="X10" s="121">
        <f>+SUM(F10,O10)</f>
        <v>0</v>
      </c>
      <c r="Y10" s="121">
        <f>+SUM(G10,P10)</f>
        <v>0</v>
      </c>
      <c r="Z10" s="121">
        <f>+SUM(H10,Q10)</f>
        <v>18800</v>
      </c>
      <c r="AA10" s="121">
        <f>+SUM(I10,R10)</f>
        <v>857530</v>
      </c>
      <c r="AB10" s="121">
        <f>+SUM(J10,S10)</f>
        <v>0</v>
      </c>
      <c r="AC10" s="121">
        <f>+SUM(K10,T10)</f>
        <v>147552</v>
      </c>
      <c r="AD10" s="121">
        <f>+SUM(L10,U10)</f>
        <v>2107046</v>
      </c>
      <c r="AE10" s="210" t="s">
        <v>334</v>
      </c>
      <c r="AF10" s="209"/>
    </row>
    <row r="11" spans="1:32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SUM(E11,+L11)</f>
        <v>6147399</v>
      </c>
      <c r="E11" s="121">
        <f>+SUM(F11:I11,K11)</f>
        <v>2140611</v>
      </c>
      <c r="F11" s="121">
        <v>11075</v>
      </c>
      <c r="G11" s="121">
        <v>7280</v>
      </c>
      <c r="H11" s="121">
        <v>2060800</v>
      </c>
      <c r="I11" s="121">
        <v>0</v>
      </c>
      <c r="J11" s="121"/>
      <c r="K11" s="121">
        <v>61456</v>
      </c>
      <c r="L11" s="121">
        <v>4006788</v>
      </c>
      <c r="M11" s="121">
        <f>SUM(N11,+U11)</f>
        <v>370057</v>
      </c>
      <c r="N11" s="121">
        <f>+SUM(O11:R11,T11)</f>
        <v>494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494</v>
      </c>
      <c r="U11" s="121">
        <v>369563</v>
      </c>
      <c r="V11" s="121">
        <f>+SUM(D11,M11)</f>
        <v>6517456</v>
      </c>
      <c r="W11" s="121">
        <f>+SUM(E11,N11)</f>
        <v>2141105</v>
      </c>
      <c r="X11" s="121">
        <f>+SUM(F11,O11)</f>
        <v>11075</v>
      </c>
      <c r="Y11" s="121">
        <f>+SUM(G11,P11)</f>
        <v>7280</v>
      </c>
      <c r="Z11" s="121">
        <f>+SUM(H11,Q11)</f>
        <v>2060800</v>
      </c>
      <c r="AA11" s="121">
        <f>+SUM(I11,R11)</f>
        <v>0</v>
      </c>
      <c r="AB11" s="121">
        <f>+SUM(J11,S11)</f>
        <v>0</v>
      </c>
      <c r="AC11" s="121">
        <f>+SUM(K11,T11)</f>
        <v>61950</v>
      </c>
      <c r="AD11" s="121">
        <f>+SUM(L11,U11)</f>
        <v>4376351</v>
      </c>
      <c r="AE11" s="210" t="s">
        <v>339</v>
      </c>
      <c r="AF11" s="209"/>
    </row>
    <row r="12" spans="1:32" s="136" customFormat="1" ht="13.5" customHeight="1" x14ac:dyDescent="0.15">
      <c r="A12" s="119" t="s">
        <v>45</v>
      </c>
      <c r="B12" s="120" t="s">
        <v>348</v>
      </c>
      <c r="C12" s="119" t="s">
        <v>349</v>
      </c>
      <c r="D12" s="121">
        <f>SUM(E12,+L12)</f>
        <v>844711</v>
      </c>
      <c r="E12" s="121">
        <f>+SUM(F12:I12,K12)</f>
        <v>230111</v>
      </c>
      <c r="F12" s="121">
        <v>0</v>
      </c>
      <c r="G12" s="121">
        <v>0</v>
      </c>
      <c r="H12" s="121">
        <v>0</v>
      </c>
      <c r="I12" s="121">
        <v>230073</v>
      </c>
      <c r="J12" s="121"/>
      <c r="K12" s="121">
        <v>38</v>
      </c>
      <c r="L12" s="121">
        <v>614600</v>
      </c>
      <c r="M12" s="121">
        <f>SUM(N12,+U12)</f>
        <v>632165</v>
      </c>
      <c r="N12" s="121">
        <f>+SUM(O12:R12,T12)</f>
        <v>408144</v>
      </c>
      <c r="O12" s="121">
        <v>2758</v>
      </c>
      <c r="P12" s="121">
        <v>0</v>
      </c>
      <c r="Q12" s="121">
        <v>37600</v>
      </c>
      <c r="R12" s="121">
        <v>367764</v>
      </c>
      <c r="S12" s="121"/>
      <c r="T12" s="121">
        <v>22</v>
      </c>
      <c r="U12" s="121">
        <v>224021</v>
      </c>
      <c r="V12" s="121">
        <f>+SUM(D12,M12)</f>
        <v>1476876</v>
      </c>
      <c r="W12" s="121">
        <f>+SUM(E12,N12)</f>
        <v>638255</v>
      </c>
      <c r="X12" s="121">
        <f>+SUM(F12,O12)</f>
        <v>2758</v>
      </c>
      <c r="Y12" s="121">
        <f>+SUM(G12,P12)</f>
        <v>0</v>
      </c>
      <c r="Z12" s="121">
        <f>+SUM(H12,Q12)</f>
        <v>37600</v>
      </c>
      <c r="AA12" s="121">
        <f>+SUM(I12,R12)</f>
        <v>597837</v>
      </c>
      <c r="AB12" s="121">
        <f>+SUM(J12,S12)</f>
        <v>0</v>
      </c>
      <c r="AC12" s="121">
        <f>+SUM(K12,T12)</f>
        <v>60</v>
      </c>
      <c r="AD12" s="121">
        <f>+SUM(L12,U12)</f>
        <v>838621</v>
      </c>
      <c r="AE12" s="210" t="s">
        <v>350</v>
      </c>
      <c r="AF12" s="209"/>
    </row>
    <row r="13" spans="1:32" s="136" customFormat="1" ht="13.5" customHeight="1" x14ac:dyDescent="0.15">
      <c r="A13" s="119" t="s">
        <v>45</v>
      </c>
      <c r="B13" s="120" t="s">
        <v>351</v>
      </c>
      <c r="C13" s="119" t="s">
        <v>352</v>
      </c>
      <c r="D13" s="121">
        <f>SUM(E13,+L13)</f>
        <v>2474302</v>
      </c>
      <c r="E13" s="121">
        <f>+SUM(F13:I13,K13)</f>
        <v>670041</v>
      </c>
      <c r="F13" s="121">
        <v>0</v>
      </c>
      <c r="G13" s="121">
        <v>0</v>
      </c>
      <c r="H13" s="121">
        <v>0</v>
      </c>
      <c r="I13" s="121">
        <v>544097</v>
      </c>
      <c r="J13" s="121"/>
      <c r="K13" s="121">
        <v>125944</v>
      </c>
      <c r="L13" s="121">
        <v>1804261</v>
      </c>
      <c r="M13" s="121">
        <f>SUM(N13,+U13)</f>
        <v>487729</v>
      </c>
      <c r="N13" s="121">
        <f>+SUM(O13:R13,T13)</f>
        <v>55502</v>
      </c>
      <c r="O13" s="121">
        <v>0</v>
      </c>
      <c r="P13" s="121">
        <v>0</v>
      </c>
      <c r="Q13" s="121">
        <v>0</v>
      </c>
      <c r="R13" s="121">
        <v>55502</v>
      </c>
      <c r="S13" s="121"/>
      <c r="T13" s="121">
        <v>0</v>
      </c>
      <c r="U13" s="121">
        <v>432227</v>
      </c>
      <c r="V13" s="121">
        <f>+SUM(D13,M13)</f>
        <v>2962031</v>
      </c>
      <c r="W13" s="121">
        <f>+SUM(E13,N13)</f>
        <v>725543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599599</v>
      </c>
      <c r="AB13" s="121">
        <f>+SUM(J13,S13)</f>
        <v>0</v>
      </c>
      <c r="AC13" s="121">
        <f>+SUM(K13,T13)</f>
        <v>125944</v>
      </c>
      <c r="AD13" s="121">
        <f>+SUM(L13,U13)</f>
        <v>2236488</v>
      </c>
      <c r="AE13" s="210" t="s">
        <v>353</v>
      </c>
      <c r="AF13" s="209"/>
    </row>
    <row r="14" spans="1:32" s="136" customFormat="1" ht="13.5" customHeight="1" x14ac:dyDescent="0.15">
      <c r="A14" s="119" t="s">
        <v>45</v>
      </c>
      <c r="B14" s="120" t="s">
        <v>358</v>
      </c>
      <c r="C14" s="119" t="s">
        <v>359</v>
      </c>
      <c r="D14" s="121">
        <f>SUM(E14,+L14)</f>
        <v>604382</v>
      </c>
      <c r="E14" s="121">
        <f>+SUM(F14:I14,K14)</f>
        <v>103186</v>
      </c>
      <c r="F14" s="121">
        <v>0</v>
      </c>
      <c r="G14" s="121">
        <v>0</v>
      </c>
      <c r="H14" s="121">
        <v>0</v>
      </c>
      <c r="I14" s="121">
        <v>98652</v>
      </c>
      <c r="J14" s="121"/>
      <c r="K14" s="121">
        <v>4534</v>
      </c>
      <c r="L14" s="121">
        <v>501196</v>
      </c>
      <c r="M14" s="121">
        <f>SUM(N14,+U14)</f>
        <v>157012</v>
      </c>
      <c r="N14" s="121">
        <f>+SUM(O14:R14,T14)</f>
        <v>27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27</v>
      </c>
      <c r="U14" s="121">
        <v>156985</v>
      </c>
      <c r="V14" s="121">
        <f>+SUM(D14,M14)</f>
        <v>761394</v>
      </c>
      <c r="W14" s="121">
        <f>+SUM(E14,N14)</f>
        <v>103213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98652</v>
      </c>
      <c r="AB14" s="121">
        <f>+SUM(J14,S14)</f>
        <v>0</v>
      </c>
      <c r="AC14" s="121">
        <f>+SUM(K14,T14)</f>
        <v>4561</v>
      </c>
      <c r="AD14" s="121">
        <f>+SUM(L14,U14)</f>
        <v>658181</v>
      </c>
      <c r="AE14" s="210" t="s">
        <v>360</v>
      </c>
      <c r="AF14" s="209"/>
    </row>
    <row r="15" spans="1:32" s="136" customFormat="1" ht="13.5" customHeight="1" x14ac:dyDescent="0.15">
      <c r="A15" s="119" t="s">
        <v>45</v>
      </c>
      <c r="B15" s="120" t="s">
        <v>365</v>
      </c>
      <c r="C15" s="119" t="s">
        <v>366</v>
      </c>
      <c r="D15" s="121">
        <f>SUM(E15,+L15)</f>
        <v>912629</v>
      </c>
      <c r="E15" s="121">
        <f>+SUM(F15:I15,K15)</f>
        <v>185319</v>
      </c>
      <c r="F15" s="121">
        <v>18730</v>
      </c>
      <c r="G15" s="121">
        <v>0</v>
      </c>
      <c r="H15" s="121">
        <v>22900</v>
      </c>
      <c r="I15" s="121">
        <v>100363</v>
      </c>
      <c r="J15" s="121"/>
      <c r="K15" s="121">
        <v>43326</v>
      </c>
      <c r="L15" s="121">
        <v>727310</v>
      </c>
      <c r="M15" s="121">
        <f>SUM(N15,+U15)</f>
        <v>133673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133673</v>
      </c>
      <c r="V15" s="121">
        <f>+SUM(D15,M15)</f>
        <v>1046302</v>
      </c>
      <c r="W15" s="121">
        <f>+SUM(E15,N15)</f>
        <v>185319</v>
      </c>
      <c r="X15" s="121">
        <f>+SUM(F15,O15)</f>
        <v>18730</v>
      </c>
      <c r="Y15" s="121">
        <f>+SUM(G15,P15)</f>
        <v>0</v>
      </c>
      <c r="Z15" s="121">
        <f>+SUM(H15,Q15)</f>
        <v>22900</v>
      </c>
      <c r="AA15" s="121">
        <f>+SUM(I15,R15)</f>
        <v>100363</v>
      </c>
      <c r="AB15" s="121">
        <f>+SUM(J15,S15)</f>
        <v>0</v>
      </c>
      <c r="AC15" s="121">
        <f>+SUM(K15,T15)</f>
        <v>43326</v>
      </c>
      <c r="AD15" s="121">
        <f>+SUM(L15,U15)</f>
        <v>860983</v>
      </c>
      <c r="AE15" s="210" t="s">
        <v>367</v>
      </c>
      <c r="AF15" s="209"/>
    </row>
    <row r="16" spans="1:32" s="136" customFormat="1" ht="13.5" customHeight="1" x14ac:dyDescent="0.15">
      <c r="A16" s="119" t="s">
        <v>45</v>
      </c>
      <c r="B16" s="120" t="s">
        <v>370</v>
      </c>
      <c r="C16" s="119" t="s">
        <v>371</v>
      </c>
      <c r="D16" s="121">
        <f>SUM(E16,+L16)</f>
        <v>967384</v>
      </c>
      <c r="E16" s="121">
        <f>+SUM(F16:I16,K16)</f>
        <v>70861</v>
      </c>
      <c r="F16" s="121">
        <v>0</v>
      </c>
      <c r="G16" s="121">
        <v>0</v>
      </c>
      <c r="H16" s="121">
        <v>0</v>
      </c>
      <c r="I16" s="121">
        <v>69996</v>
      </c>
      <c r="J16" s="121"/>
      <c r="K16" s="121">
        <v>865</v>
      </c>
      <c r="L16" s="121">
        <v>896523</v>
      </c>
      <c r="M16" s="121">
        <f>SUM(N16,+U16)</f>
        <v>302769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302769</v>
      </c>
      <c r="V16" s="121">
        <f>+SUM(D16,M16)</f>
        <v>1270153</v>
      </c>
      <c r="W16" s="121">
        <f>+SUM(E16,N16)</f>
        <v>70861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69996</v>
      </c>
      <c r="AB16" s="121">
        <f>+SUM(J16,S16)</f>
        <v>0</v>
      </c>
      <c r="AC16" s="121">
        <f>+SUM(K16,T16)</f>
        <v>865</v>
      </c>
      <c r="AD16" s="121">
        <f>+SUM(L16,U16)</f>
        <v>1199292</v>
      </c>
      <c r="AE16" s="210" t="s">
        <v>372</v>
      </c>
      <c r="AF16" s="209"/>
    </row>
    <row r="17" spans="1:32" s="136" customFormat="1" ht="13.5" customHeight="1" x14ac:dyDescent="0.15">
      <c r="A17" s="119" t="s">
        <v>45</v>
      </c>
      <c r="B17" s="120" t="s">
        <v>375</v>
      </c>
      <c r="C17" s="119" t="s">
        <v>376</v>
      </c>
      <c r="D17" s="121">
        <f>SUM(E17,+L17)</f>
        <v>432205</v>
      </c>
      <c r="E17" s="121">
        <f>+SUM(F17:I17,K17)</f>
        <v>68349</v>
      </c>
      <c r="F17" s="121">
        <v>0</v>
      </c>
      <c r="G17" s="121">
        <v>0</v>
      </c>
      <c r="H17" s="121">
        <v>0</v>
      </c>
      <c r="I17" s="121">
        <v>66875</v>
      </c>
      <c r="J17" s="121"/>
      <c r="K17" s="121">
        <v>1474</v>
      </c>
      <c r="L17" s="121">
        <v>363856</v>
      </c>
      <c r="M17" s="121">
        <f>SUM(N17,+U17)</f>
        <v>131972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131972</v>
      </c>
      <c r="V17" s="121">
        <f>+SUM(D17,M17)</f>
        <v>564177</v>
      </c>
      <c r="W17" s="121">
        <f>+SUM(E17,N17)</f>
        <v>68349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66875</v>
      </c>
      <c r="AB17" s="121">
        <f>+SUM(J17,S17)</f>
        <v>0</v>
      </c>
      <c r="AC17" s="121">
        <f>+SUM(K17,T17)</f>
        <v>1474</v>
      </c>
      <c r="AD17" s="121">
        <f>+SUM(L17,U17)</f>
        <v>495828</v>
      </c>
      <c r="AE17" s="210" t="s">
        <v>377</v>
      </c>
      <c r="AF17" s="209"/>
    </row>
    <row r="18" spans="1:32" s="136" customFormat="1" ht="13.5" customHeight="1" x14ac:dyDescent="0.15">
      <c r="A18" s="119" t="s">
        <v>45</v>
      </c>
      <c r="B18" s="120" t="s">
        <v>378</v>
      </c>
      <c r="C18" s="119" t="s">
        <v>379</v>
      </c>
      <c r="D18" s="121">
        <f>SUM(E18,+L18)</f>
        <v>532120</v>
      </c>
      <c r="E18" s="121">
        <f>+SUM(F18:I18,K18)</f>
        <v>136644</v>
      </c>
      <c r="F18" s="121">
        <v>0</v>
      </c>
      <c r="G18" s="121">
        <v>0</v>
      </c>
      <c r="H18" s="121">
        <v>0</v>
      </c>
      <c r="I18" s="121">
        <v>80871</v>
      </c>
      <c r="J18" s="121"/>
      <c r="K18" s="121">
        <v>55773</v>
      </c>
      <c r="L18" s="121">
        <v>395476</v>
      </c>
      <c r="M18" s="121">
        <f>SUM(N18,+U18)</f>
        <v>66886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66886</v>
      </c>
      <c r="V18" s="121">
        <f>+SUM(D18,M18)</f>
        <v>599006</v>
      </c>
      <c r="W18" s="121">
        <f>+SUM(E18,N18)</f>
        <v>136644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80871</v>
      </c>
      <c r="AB18" s="121">
        <f>+SUM(J18,S18)</f>
        <v>0</v>
      </c>
      <c r="AC18" s="121">
        <f>+SUM(K18,T18)</f>
        <v>55773</v>
      </c>
      <c r="AD18" s="121">
        <f>+SUM(L18,U18)</f>
        <v>462362</v>
      </c>
      <c r="AE18" s="210" t="s">
        <v>380</v>
      </c>
      <c r="AF18" s="209"/>
    </row>
    <row r="19" spans="1:32" s="136" customFormat="1" ht="13.5" customHeight="1" x14ac:dyDescent="0.15">
      <c r="A19" s="119" t="s">
        <v>45</v>
      </c>
      <c r="B19" s="120" t="s">
        <v>381</v>
      </c>
      <c r="C19" s="119" t="s">
        <v>382</v>
      </c>
      <c r="D19" s="121">
        <f>SUM(E19,+L19)</f>
        <v>989185</v>
      </c>
      <c r="E19" s="121">
        <f>+SUM(F19:I19,K19)</f>
        <v>194080</v>
      </c>
      <c r="F19" s="121">
        <v>28000</v>
      </c>
      <c r="G19" s="121">
        <v>0</v>
      </c>
      <c r="H19" s="121">
        <v>0</v>
      </c>
      <c r="I19" s="121">
        <v>158249</v>
      </c>
      <c r="J19" s="121"/>
      <c r="K19" s="121">
        <v>7831</v>
      </c>
      <c r="L19" s="121">
        <v>795105</v>
      </c>
      <c r="M19" s="121">
        <f>SUM(N19,+U19)</f>
        <v>1205946</v>
      </c>
      <c r="N19" s="121">
        <f>+SUM(O19:R19,T19)</f>
        <v>684270</v>
      </c>
      <c r="O19" s="121">
        <v>0</v>
      </c>
      <c r="P19" s="121">
        <v>0</v>
      </c>
      <c r="Q19" s="121">
        <v>0</v>
      </c>
      <c r="R19" s="121">
        <v>392846</v>
      </c>
      <c r="S19" s="121"/>
      <c r="T19" s="121">
        <v>291424</v>
      </c>
      <c r="U19" s="121">
        <v>521676</v>
      </c>
      <c r="V19" s="121">
        <f>+SUM(D19,M19)</f>
        <v>2195131</v>
      </c>
      <c r="W19" s="121">
        <f>+SUM(E19,N19)</f>
        <v>878350</v>
      </c>
      <c r="X19" s="121">
        <f>+SUM(F19,O19)</f>
        <v>28000</v>
      </c>
      <c r="Y19" s="121">
        <f>+SUM(G19,P19)</f>
        <v>0</v>
      </c>
      <c r="Z19" s="121">
        <f>+SUM(H19,Q19)</f>
        <v>0</v>
      </c>
      <c r="AA19" s="121">
        <f>+SUM(I19,R19)</f>
        <v>551095</v>
      </c>
      <c r="AB19" s="121">
        <f>+SUM(J19,S19)</f>
        <v>0</v>
      </c>
      <c r="AC19" s="121">
        <f>+SUM(K19,T19)</f>
        <v>299255</v>
      </c>
      <c r="AD19" s="121">
        <f>+SUM(L19,U19)</f>
        <v>1316781</v>
      </c>
      <c r="AE19" s="210" t="s">
        <v>383</v>
      </c>
      <c r="AF19" s="209"/>
    </row>
    <row r="20" spans="1:32" s="136" customFormat="1" ht="13.5" customHeight="1" x14ac:dyDescent="0.15">
      <c r="A20" s="119" t="s">
        <v>45</v>
      </c>
      <c r="B20" s="120" t="s">
        <v>386</v>
      </c>
      <c r="C20" s="119" t="s">
        <v>387</v>
      </c>
      <c r="D20" s="121">
        <f>SUM(E20,+L20)</f>
        <v>236288</v>
      </c>
      <c r="E20" s="121">
        <f>+SUM(F20:I20,K20)</f>
        <v>7201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7201</v>
      </c>
      <c r="L20" s="121">
        <v>229087</v>
      </c>
      <c r="M20" s="121">
        <f>SUM(N20,+U20)</f>
        <v>157008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157008</v>
      </c>
      <c r="V20" s="121">
        <f>+SUM(D20,M20)</f>
        <v>393296</v>
      </c>
      <c r="W20" s="121">
        <f>+SUM(E20,N20)</f>
        <v>7201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7201</v>
      </c>
      <c r="AD20" s="121">
        <f>+SUM(L20,U20)</f>
        <v>386095</v>
      </c>
      <c r="AE20" s="210" t="s">
        <v>388</v>
      </c>
      <c r="AF20" s="209"/>
    </row>
    <row r="21" spans="1:32" s="136" customFormat="1" ht="13.5" customHeight="1" x14ac:dyDescent="0.15">
      <c r="A21" s="119" t="s">
        <v>45</v>
      </c>
      <c r="B21" s="120" t="s">
        <v>393</v>
      </c>
      <c r="C21" s="119" t="s">
        <v>394</v>
      </c>
      <c r="D21" s="121">
        <f>SUM(E21,+L21)</f>
        <v>407449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407449</v>
      </c>
      <c r="M21" s="121">
        <f>SUM(N21,+U21)</f>
        <v>77736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77736</v>
      </c>
      <c r="V21" s="121">
        <f>+SUM(D21,M21)</f>
        <v>485185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485185</v>
      </c>
      <c r="AE21" s="210" t="s">
        <v>395</v>
      </c>
      <c r="AF21" s="209"/>
    </row>
    <row r="22" spans="1:32" s="136" customFormat="1" ht="13.5" customHeight="1" x14ac:dyDescent="0.15">
      <c r="A22" s="119" t="s">
        <v>45</v>
      </c>
      <c r="B22" s="120" t="s">
        <v>398</v>
      </c>
      <c r="C22" s="119" t="s">
        <v>399</v>
      </c>
      <c r="D22" s="121">
        <f>SUM(E22,+L22)</f>
        <v>734404</v>
      </c>
      <c r="E22" s="121">
        <f>+SUM(F22:I22,K22)</f>
        <v>181696</v>
      </c>
      <c r="F22" s="121">
        <v>0</v>
      </c>
      <c r="G22" s="121">
        <v>0</v>
      </c>
      <c r="H22" s="121">
        <v>0</v>
      </c>
      <c r="I22" s="121">
        <v>148911</v>
      </c>
      <c r="J22" s="121"/>
      <c r="K22" s="121">
        <v>32785</v>
      </c>
      <c r="L22" s="121">
        <v>552708</v>
      </c>
      <c r="M22" s="121">
        <f>SUM(N22,+U22)</f>
        <v>56561</v>
      </c>
      <c r="N22" s="121">
        <f>+SUM(O22:R22,T22)</f>
        <v>1470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1470</v>
      </c>
      <c r="U22" s="121">
        <v>55091</v>
      </c>
      <c r="V22" s="121">
        <f>+SUM(D22,M22)</f>
        <v>790965</v>
      </c>
      <c r="W22" s="121">
        <f>+SUM(E22,N22)</f>
        <v>183166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148911</v>
      </c>
      <c r="AB22" s="121">
        <f>+SUM(J22,S22)</f>
        <v>0</v>
      </c>
      <c r="AC22" s="121">
        <f>+SUM(K22,T22)</f>
        <v>34255</v>
      </c>
      <c r="AD22" s="121">
        <f>+SUM(L22,U22)</f>
        <v>607799</v>
      </c>
      <c r="AE22" s="210" t="s">
        <v>400</v>
      </c>
      <c r="AF22" s="209"/>
    </row>
    <row r="23" spans="1:32" s="136" customFormat="1" ht="13.5" customHeight="1" x14ac:dyDescent="0.15">
      <c r="A23" s="119" t="s">
        <v>45</v>
      </c>
      <c r="B23" s="120" t="s">
        <v>404</v>
      </c>
      <c r="C23" s="119" t="s">
        <v>405</v>
      </c>
      <c r="D23" s="121">
        <f>SUM(E23,+L23)</f>
        <v>1266575</v>
      </c>
      <c r="E23" s="121">
        <f>+SUM(F23:I23,K23)</f>
        <v>265961</v>
      </c>
      <c r="F23" s="121">
        <v>0</v>
      </c>
      <c r="G23" s="121">
        <v>0</v>
      </c>
      <c r="H23" s="121">
        <v>0</v>
      </c>
      <c r="I23" s="121">
        <v>265961</v>
      </c>
      <c r="J23" s="121"/>
      <c r="K23" s="121">
        <v>0</v>
      </c>
      <c r="L23" s="121">
        <v>1000614</v>
      </c>
      <c r="M23" s="121">
        <f>SUM(N23,+U23)</f>
        <v>65290</v>
      </c>
      <c r="N23" s="121">
        <f>+SUM(O23:R23,T23)</f>
        <v>15240</v>
      </c>
      <c r="O23" s="121">
        <v>0</v>
      </c>
      <c r="P23" s="121">
        <v>0</v>
      </c>
      <c r="Q23" s="121">
        <v>0</v>
      </c>
      <c r="R23" s="121">
        <v>15240</v>
      </c>
      <c r="S23" s="121"/>
      <c r="T23" s="121">
        <v>0</v>
      </c>
      <c r="U23" s="121">
        <v>50050</v>
      </c>
      <c r="V23" s="121">
        <f>+SUM(D23,M23)</f>
        <v>1331865</v>
      </c>
      <c r="W23" s="121">
        <f>+SUM(E23,N23)</f>
        <v>281201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281201</v>
      </c>
      <c r="AB23" s="121">
        <f>+SUM(J23,S23)</f>
        <v>0</v>
      </c>
      <c r="AC23" s="121">
        <f>+SUM(K23,T23)</f>
        <v>0</v>
      </c>
      <c r="AD23" s="121">
        <f>+SUM(L23,U23)</f>
        <v>1050664</v>
      </c>
      <c r="AE23" s="210" t="s">
        <v>406</v>
      </c>
      <c r="AF23" s="209"/>
    </row>
    <row r="24" spans="1:32" s="136" customFormat="1" ht="13.5" customHeight="1" x14ac:dyDescent="0.15">
      <c r="A24" s="119" t="s">
        <v>45</v>
      </c>
      <c r="B24" s="120" t="s">
        <v>408</v>
      </c>
      <c r="C24" s="119" t="s">
        <v>409</v>
      </c>
      <c r="D24" s="121">
        <f>SUM(E24,+L24)</f>
        <v>1111277</v>
      </c>
      <c r="E24" s="121">
        <f>+SUM(F24:I24,K24)</f>
        <v>309723</v>
      </c>
      <c r="F24" s="121">
        <v>0</v>
      </c>
      <c r="G24" s="121">
        <v>0</v>
      </c>
      <c r="H24" s="121">
        <v>0</v>
      </c>
      <c r="I24" s="121">
        <v>309570</v>
      </c>
      <c r="J24" s="121"/>
      <c r="K24" s="121">
        <v>153</v>
      </c>
      <c r="L24" s="121">
        <v>801554</v>
      </c>
      <c r="M24" s="121">
        <f>SUM(N24,+U24)</f>
        <v>25649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25649</v>
      </c>
      <c r="V24" s="121">
        <f>+SUM(D24,M24)</f>
        <v>1136926</v>
      </c>
      <c r="W24" s="121">
        <f>+SUM(E24,N24)</f>
        <v>309723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309570</v>
      </c>
      <c r="AB24" s="121">
        <f>+SUM(J24,S24)</f>
        <v>0</v>
      </c>
      <c r="AC24" s="121">
        <f>+SUM(K24,T24)</f>
        <v>153</v>
      </c>
      <c r="AD24" s="121">
        <f>+SUM(L24,U24)</f>
        <v>827203</v>
      </c>
      <c r="AE24" s="210" t="s">
        <v>410</v>
      </c>
      <c r="AF24" s="209"/>
    </row>
    <row r="25" spans="1:32" s="136" customFormat="1" ht="13.5" customHeight="1" x14ac:dyDescent="0.15">
      <c r="A25" s="119" t="s">
        <v>45</v>
      </c>
      <c r="B25" s="120" t="s">
        <v>413</v>
      </c>
      <c r="C25" s="119" t="s">
        <v>414</v>
      </c>
      <c r="D25" s="121">
        <f>SUM(E25,+L25)</f>
        <v>1174796</v>
      </c>
      <c r="E25" s="121">
        <f>+SUM(F25:I25,K25)</f>
        <v>281556</v>
      </c>
      <c r="F25" s="121">
        <v>0</v>
      </c>
      <c r="G25" s="121">
        <v>0</v>
      </c>
      <c r="H25" s="121">
        <v>0</v>
      </c>
      <c r="I25" s="121">
        <v>281556</v>
      </c>
      <c r="J25" s="121"/>
      <c r="K25" s="121">
        <v>0</v>
      </c>
      <c r="L25" s="121">
        <v>893240</v>
      </c>
      <c r="M25" s="121">
        <f>SUM(N25,+U25)</f>
        <v>14691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14691</v>
      </c>
      <c r="V25" s="121">
        <f>+SUM(D25,M25)</f>
        <v>1189487</v>
      </c>
      <c r="W25" s="121">
        <f>+SUM(E25,N25)</f>
        <v>281556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281556</v>
      </c>
      <c r="AB25" s="121">
        <f>+SUM(J25,S25)</f>
        <v>0</v>
      </c>
      <c r="AC25" s="121">
        <f>+SUM(K25,T25)</f>
        <v>0</v>
      </c>
      <c r="AD25" s="121">
        <f>+SUM(L25,U25)</f>
        <v>907931</v>
      </c>
      <c r="AE25" s="210" t="s">
        <v>415</v>
      </c>
      <c r="AF25" s="209"/>
    </row>
    <row r="26" spans="1:32" s="136" customFormat="1" ht="13.5" customHeight="1" x14ac:dyDescent="0.15">
      <c r="A26" s="119" t="s">
        <v>45</v>
      </c>
      <c r="B26" s="120" t="s">
        <v>418</v>
      </c>
      <c r="C26" s="119" t="s">
        <v>419</v>
      </c>
      <c r="D26" s="121">
        <f>SUM(E26,+L26)</f>
        <v>2346205</v>
      </c>
      <c r="E26" s="121">
        <f>+SUM(F26:I26,K26)</f>
        <v>307772</v>
      </c>
      <c r="F26" s="121">
        <v>0</v>
      </c>
      <c r="G26" s="121">
        <v>0</v>
      </c>
      <c r="H26" s="121">
        <v>0</v>
      </c>
      <c r="I26" s="121">
        <v>285022</v>
      </c>
      <c r="J26" s="121"/>
      <c r="K26" s="121">
        <v>22750</v>
      </c>
      <c r="L26" s="121">
        <v>2038433</v>
      </c>
      <c r="M26" s="121">
        <f>SUM(N26,+U26)</f>
        <v>27395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27395</v>
      </c>
      <c r="V26" s="121">
        <f>+SUM(D26,M26)</f>
        <v>2373600</v>
      </c>
      <c r="W26" s="121">
        <f>+SUM(E26,N26)</f>
        <v>307772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285022</v>
      </c>
      <c r="AB26" s="121">
        <f>+SUM(J26,S26)</f>
        <v>0</v>
      </c>
      <c r="AC26" s="121">
        <f>+SUM(K26,T26)</f>
        <v>22750</v>
      </c>
      <c r="AD26" s="121">
        <f>+SUM(L26,U26)</f>
        <v>2065828</v>
      </c>
      <c r="AE26" s="210" t="s">
        <v>420</v>
      </c>
      <c r="AF26" s="209"/>
    </row>
    <row r="27" spans="1:32" s="136" customFormat="1" ht="13.5" customHeight="1" x14ac:dyDescent="0.15">
      <c r="A27" s="119" t="s">
        <v>45</v>
      </c>
      <c r="B27" s="120" t="s">
        <v>425</v>
      </c>
      <c r="C27" s="119" t="s">
        <v>426</v>
      </c>
      <c r="D27" s="121">
        <f>SUM(E27,+L27)</f>
        <v>865719</v>
      </c>
      <c r="E27" s="121">
        <f>+SUM(F27:I27,K27)</f>
        <v>207372</v>
      </c>
      <c r="F27" s="121">
        <v>0</v>
      </c>
      <c r="G27" s="121">
        <v>0</v>
      </c>
      <c r="H27" s="121">
        <v>0</v>
      </c>
      <c r="I27" s="121">
        <v>202954</v>
      </c>
      <c r="J27" s="121"/>
      <c r="K27" s="121">
        <v>4418</v>
      </c>
      <c r="L27" s="121">
        <v>658347</v>
      </c>
      <c r="M27" s="121">
        <f>SUM(N27,+U27)</f>
        <v>12875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12875</v>
      </c>
      <c r="V27" s="121">
        <f>+SUM(D27,M27)</f>
        <v>878594</v>
      </c>
      <c r="W27" s="121">
        <f>+SUM(E27,N27)</f>
        <v>207372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202954</v>
      </c>
      <c r="AB27" s="121">
        <f>+SUM(J27,S27)</f>
        <v>0</v>
      </c>
      <c r="AC27" s="121">
        <f>+SUM(K27,T27)</f>
        <v>4418</v>
      </c>
      <c r="AD27" s="121">
        <f>+SUM(L27,U27)</f>
        <v>671222</v>
      </c>
      <c r="AE27" s="210" t="s">
        <v>427</v>
      </c>
      <c r="AF27" s="209"/>
    </row>
    <row r="28" spans="1:32" s="136" customFormat="1" ht="13.5" customHeight="1" x14ac:dyDescent="0.15">
      <c r="A28" s="119" t="s">
        <v>45</v>
      </c>
      <c r="B28" s="120" t="s">
        <v>428</v>
      </c>
      <c r="C28" s="119" t="s">
        <v>429</v>
      </c>
      <c r="D28" s="121">
        <f>SUM(E28,+L28)</f>
        <v>894039</v>
      </c>
      <c r="E28" s="121">
        <f>+SUM(F28:I28,K28)</f>
        <v>164087</v>
      </c>
      <c r="F28" s="121">
        <v>0</v>
      </c>
      <c r="G28" s="121">
        <v>0</v>
      </c>
      <c r="H28" s="121">
        <v>0</v>
      </c>
      <c r="I28" s="121">
        <v>164087</v>
      </c>
      <c r="J28" s="121"/>
      <c r="K28" s="121">
        <v>0</v>
      </c>
      <c r="L28" s="121">
        <v>729952</v>
      </c>
      <c r="M28" s="121">
        <f>SUM(N28,+U28)</f>
        <v>113537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113537</v>
      </c>
      <c r="V28" s="121">
        <f>+SUM(D28,M28)</f>
        <v>1007576</v>
      </c>
      <c r="W28" s="121">
        <f>+SUM(E28,N28)</f>
        <v>164087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164087</v>
      </c>
      <c r="AB28" s="121">
        <f>+SUM(J28,S28)</f>
        <v>0</v>
      </c>
      <c r="AC28" s="121">
        <f>+SUM(K28,T28)</f>
        <v>0</v>
      </c>
      <c r="AD28" s="121">
        <f>+SUM(L28,U28)</f>
        <v>843489</v>
      </c>
      <c r="AE28" s="210" t="s">
        <v>430</v>
      </c>
      <c r="AF28" s="209"/>
    </row>
    <row r="29" spans="1:32" s="136" customFormat="1" ht="13.5" customHeight="1" x14ac:dyDescent="0.15">
      <c r="A29" s="119" t="s">
        <v>45</v>
      </c>
      <c r="B29" s="120" t="s">
        <v>431</v>
      </c>
      <c r="C29" s="119" t="s">
        <v>432</v>
      </c>
      <c r="D29" s="121">
        <f>SUM(E29,+L29)</f>
        <v>986273</v>
      </c>
      <c r="E29" s="121">
        <f>+SUM(F29:I29,K29)</f>
        <v>165476</v>
      </c>
      <c r="F29" s="121">
        <v>0</v>
      </c>
      <c r="G29" s="121">
        <v>0</v>
      </c>
      <c r="H29" s="121">
        <v>0</v>
      </c>
      <c r="I29" s="121">
        <v>164901</v>
      </c>
      <c r="J29" s="121"/>
      <c r="K29" s="121">
        <v>575</v>
      </c>
      <c r="L29" s="121">
        <v>820797</v>
      </c>
      <c r="M29" s="121">
        <f>SUM(N29,+U29)</f>
        <v>144264</v>
      </c>
      <c r="N29" s="121">
        <f>+SUM(O29:R29,T29)</f>
        <v>14</v>
      </c>
      <c r="O29" s="121">
        <v>0</v>
      </c>
      <c r="P29" s="121">
        <v>0</v>
      </c>
      <c r="Q29" s="121">
        <v>0</v>
      </c>
      <c r="R29" s="121">
        <v>14</v>
      </c>
      <c r="S29" s="121"/>
      <c r="T29" s="121">
        <v>0</v>
      </c>
      <c r="U29" s="121">
        <v>144250</v>
      </c>
      <c r="V29" s="121">
        <f>+SUM(D29,M29)</f>
        <v>1130537</v>
      </c>
      <c r="W29" s="121">
        <f>+SUM(E29,N29)</f>
        <v>165490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164915</v>
      </c>
      <c r="AB29" s="121">
        <f>+SUM(J29,S29)</f>
        <v>0</v>
      </c>
      <c r="AC29" s="121">
        <f>+SUM(K29,T29)</f>
        <v>575</v>
      </c>
      <c r="AD29" s="121">
        <f>+SUM(L29,U29)</f>
        <v>965047</v>
      </c>
      <c r="AE29" s="210" t="s">
        <v>433</v>
      </c>
      <c r="AF29" s="209"/>
    </row>
    <row r="30" spans="1:32" s="136" customFormat="1" ht="13.5" customHeight="1" x14ac:dyDescent="0.15">
      <c r="A30" s="119" t="s">
        <v>45</v>
      </c>
      <c r="B30" s="120" t="s">
        <v>434</v>
      </c>
      <c r="C30" s="119" t="s">
        <v>435</v>
      </c>
      <c r="D30" s="121">
        <f>SUM(E30,+L30)</f>
        <v>560742</v>
      </c>
      <c r="E30" s="121">
        <f>+SUM(F30:I30,K30)</f>
        <v>26769</v>
      </c>
      <c r="F30" s="121">
        <v>0</v>
      </c>
      <c r="G30" s="121">
        <v>0</v>
      </c>
      <c r="H30" s="121">
        <v>0</v>
      </c>
      <c r="I30" s="121">
        <v>20983</v>
      </c>
      <c r="J30" s="121"/>
      <c r="K30" s="121">
        <v>5786</v>
      </c>
      <c r="L30" s="121">
        <v>533973</v>
      </c>
      <c r="M30" s="121">
        <f>SUM(N30,+U30)</f>
        <v>80273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80273</v>
      </c>
      <c r="V30" s="121">
        <f>+SUM(D30,M30)</f>
        <v>641015</v>
      </c>
      <c r="W30" s="121">
        <f>+SUM(E30,N30)</f>
        <v>26769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20983</v>
      </c>
      <c r="AB30" s="121">
        <f>+SUM(J30,S30)</f>
        <v>0</v>
      </c>
      <c r="AC30" s="121">
        <f>+SUM(K30,T30)</f>
        <v>5786</v>
      </c>
      <c r="AD30" s="121">
        <f>+SUM(L30,U30)</f>
        <v>614246</v>
      </c>
      <c r="AE30" s="210" t="s">
        <v>436</v>
      </c>
      <c r="AF30" s="209"/>
    </row>
    <row r="31" spans="1:32" s="136" customFormat="1" ht="13.5" customHeight="1" x14ac:dyDescent="0.15">
      <c r="A31" s="119" t="s">
        <v>45</v>
      </c>
      <c r="B31" s="120" t="s">
        <v>437</v>
      </c>
      <c r="C31" s="119" t="s">
        <v>438</v>
      </c>
      <c r="D31" s="121">
        <f>SUM(E31,+L31)</f>
        <v>473424</v>
      </c>
      <c r="E31" s="121">
        <f>+SUM(F31:I31,K31)</f>
        <v>99683</v>
      </c>
      <c r="F31" s="121">
        <v>0</v>
      </c>
      <c r="G31" s="121">
        <v>0</v>
      </c>
      <c r="H31" s="121">
        <v>0</v>
      </c>
      <c r="I31" s="121">
        <v>99683</v>
      </c>
      <c r="J31" s="121"/>
      <c r="K31" s="121">
        <v>0</v>
      </c>
      <c r="L31" s="121">
        <v>373741</v>
      </c>
      <c r="M31" s="121">
        <f>SUM(N31,+U31)</f>
        <v>124703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124703</v>
      </c>
      <c r="V31" s="121">
        <f>+SUM(D31,M31)</f>
        <v>598127</v>
      </c>
      <c r="W31" s="121">
        <f>+SUM(E31,N31)</f>
        <v>99683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99683</v>
      </c>
      <c r="AB31" s="121">
        <f>+SUM(J31,S31)</f>
        <v>0</v>
      </c>
      <c r="AC31" s="121">
        <f>+SUM(K31,T31)</f>
        <v>0</v>
      </c>
      <c r="AD31" s="121">
        <f>+SUM(L31,U31)</f>
        <v>498444</v>
      </c>
      <c r="AE31" s="210" t="s">
        <v>439</v>
      </c>
      <c r="AF31" s="209"/>
    </row>
    <row r="32" spans="1:32" s="136" customFormat="1" ht="13.5" customHeight="1" x14ac:dyDescent="0.15">
      <c r="A32" s="119" t="s">
        <v>45</v>
      </c>
      <c r="B32" s="120" t="s">
        <v>442</v>
      </c>
      <c r="C32" s="119" t="s">
        <v>443</v>
      </c>
      <c r="D32" s="121">
        <f>SUM(E32,+L32)</f>
        <v>967944</v>
      </c>
      <c r="E32" s="121">
        <f>+SUM(F32:I32,K32)</f>
        <v>111364</v>
      </c>
      <c r="F32" s="121">
        <v>0</v>
      </c>
      <c r="G32" s="121">
        <v>0</v>
      </c>
      <c r="H32" s="121">
        <v>0</v>
      </c>
      <c r="I32" s="121">
        <v>104433</v>
      </c>
      <c r="J32" s="121"/>
      <c r="K32" s="121">
        <v>6931</v>
      </c>
      <c r="L32" s="121">
        <v>856580</v>
      </c>
      <c r="M32" s="121">
        <f>SUM(N32,+U32)</f>
        <v>229797</v>
      </c>
      <c r="N32" s="121">
        <f>+SUM(O32:R32,T32)</f>
        <v>8777</v>
      </c>
      <c r="O32" s="121">
        <v>0</v>
      </c>
      <c r="P32" s="121">
        <v>0</v>
      </c>
      <c r="Q32" s="121">
        <v>0</v>
      </c>
      <c r="R32" s="121">
        <v>8777</v>
      </c>
      <c r="S32" s="121"/>
      <c r="T32" s="121">
        <v>0</v>
      </c>
      <c r="U32" s="121">
        <v>221020</v>
      </c>
      <c r="V32" s="121">
        <f>+SUM(D32,M32)</f>
        <v>1197741</v>
      </c>
      <c r="W32" s="121">
        <f>+SUM(E32,N32)</f>
        <v>120141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113210</v>
      </c>
      <c r="AB32" s="121">
        <f>+SUM(J32,S32)</f>
        <v>0</v>
      </c>
      <c r="AC32" s="121">
        <f>+SUM(K32,T32)</f>
        <v>6931</v>
      </c>
      <c r="AD32" s="121">
        <f>+SUM(L32,U32)</f>
        <v>1077600</v>
      </c>
      <c r="AE32" s="210" t="s">
        <v>444</v>
      </c>
      <c r="AF32" s="209"/>
    </row>
    <row r="33" spans="1:32" s="136" customFormat="1" ht="13.5" customHeight="1" x14ac:dyDescent="0.15">
      <c r="A33" s="119" t="s">
        <v>45</v>
      </c>
      <c r="B33" s="120" t="s">
        <v>445</v>
      </c>
      <c r="C33" s="119" t="s">
        <v>446</v>
      </c>
      <c r="D33" s="121">
        <f>SUM(E33,+L33)</f>
        <v>1194589</v>
      </c>
      <c r="E33" s="121">
        <f>+SUM(F33:I33,K33)</f>
        <v>157839</v>
      </c>
      <c r="F33" s="121">
        <v>0</v>
      </c>
      <c r="G33" s="121">
        <v>0</v>
      </c>
      <c r="H33" s="121">
        <v>0</v>
      </c>
      <c r="I33" s="121">
        <v>157716</v>
      </c>
      <c r="J33" s="121"/>
      <c r="K33" s="121">
        <v>123</v>
      </c>
      <c r="L33" s="121">
        <v>1036750</v>
      </c>
      <c r="M33" s="121">
        <f>SUM(N33,+U33)</f>
        <v>353765</v>
      </c>
      <c r="N33" s="121">
        <f>+SUM(O33:R33,T33)</f>
        <v>824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824</v>
      </c>
      <c r="U33" s="121">
        <v>352941</v>
      </c>
      <c r="V33" s="121">
        <f>+SUM(D33,M33)</f>
        <v>1548354</v>
      </c>
      <c r="W33" s="121">
        <f>+SUM(E33,N33)</f>
        <v>158663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157716</v>
      </c>
      <c r="AB33" s="121">
        <f>+SUM(J33,S33)</f>
        <v>0</v>
      </c>
      <c r="AC33" s="121">
        <f>+SUM(K33,T33)</f>
        <v>947</v>
      </c>
      <c r="AD33" s="121">
        <f>+SUM(L33,U33)</f>
        <v>1389691</v>
      </c>
      <c r="AE33" s="210" t="s">
        <v>447</v>
      </c>
      <c r="AF33" s="209"/>
    </row>
    <row r="34" spans="1:32" s="136" customFormat="1" ht="13.5" customHeight="1" x14ac:dyDescent="0.15">
      <c r="A34" s="119" t="s">
        <v>45</v>
      </c>
      <c r="B34" s="120" t="s">
        <v>448</v>
      </c>
      <c r="C34" s="119" t="s">
        <v>449</v>
      </c>
      <c r="D34" s="121">
        <f>SUM(E34,+L34)</f>
        <v>1300577</v>
      </c>
      <c r="E34" s="121">
        <f>+SUM(F34:I34,K34)</f>
        <v>63728</v>
      </c>
      <c r="F34" s="121">
        <v>0</v>
      </c>
      <c r="G34" s="121">
        <v>0</v>
      </c>
      <c r="H34" s="121">
        <v>0</v>
      </c>
      <c r="I34" s="121">
        <v>53766</v>
      </c>
      <c r="J34" s="121"/>
      <c r="K34" s="121">
        <v>9962</v>
      </c>
      <c r="L34" s="121">
        <v>1236849</v>
      </c>
      <c r="M34" s="121">
        <f>SUM(N34,+U34)</f>
        <v>114906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114906</v>
      </c>
      <c r="V34" s="121">
        <f>+SUM(D34,M34)</f>
        <v>1415483</v>
      </c>
      <c r="W34" s="121">
        <f>+SUM(E34,N34)</f>
        <v>63728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53766</v>
      </c>
      <c r="AB34" s="121">
        <f>+SUM(J34,S34)</f>
        <v>0</v>
      </c>
      <c r="AC34" s="121">
        <f>+SUM(K34,T34)</f>
        <v>9962</v>
      </c>
      <c r="AD34" s="121">
        <f>+SUM(L34,U34)</f>
        <v>1351755</v>
      </c>
      <c r="AE34" s="210" t="s">
        <v>450</v>
      </c>
      <c r="AF34" s="209"/>
    </row>
    <row r="35" spans="1:32" s="136" customFormat="1" ht="13.5" customHeight="1" x14ac:dyDescent="0.15">
      <c r="A35" s="119" t="s">
        <v>45</v>
      </c>
      <c r="B35" s="120" t="s">
        <v>451</v>
      </c>
      <c r="C35" s="119" t="s">
        <v>452</v>
      </c>
      <c r="D35" s="121">
        <f>SUM(E35,+L35)</f>
        <v>1422041</v>
      </c>
      <c r="E35" s="121">
        <f>+SUM(F35:I35,K35)</f>
        <v>276873</v>
      </c>
      <c r="F35" s="121">
        <v>0</v>
      </c>
      <c r="G35" s="121">
        <v>0</v>
      </c>
      <c r="H35" s="121">
        <v>0</v>
      </c>
      <c r="I35" s="121">
        <v>227437</v>
      </c>
      <c r="J35" s="121"/>
      <c r="K35" s="121">
        <v>49436</v>
      </c>
      <c r="L35" s="121">
        <v>1145168</v>
      </c>
      <c r="M35" s="121">
        <f>SUM(N35,+U35)</f>
        <v>127920</v>
      </c>
      <c r="N35" s="121">
        <f>+SUM(O35:R35,T35)</f>
        <v>860</v>
      </c>
      <c r="O35" s="121">
        <v>792</v>
      </c>
      <c r="P35" s="121">
        <v>0</v>
      </c>
      <c r="Q35" s="121">
        <v>0</v>
      </c>
      <c r="R35" s="121">
        <v>68</v>
      </c>
      <c r="S35" s="121"/>
      <c r="T35" s="121">
        <v>0</v>
      </c>
      <c r="U35" s="121">
        <v>127060</v>
      </c>
      <c r="V35" s="121">
        <f>+SUM(D35,M35)</f>
        <v>1549961</v>
      </c>
      <c r="W35" s="121">
        <f>+SUM(E35,N35)</f>
        <v>277733</v>
      </c>
      <c r="X35" s="121">
        <f>+SUM(F35,O35)</f>
        <v>792</v>
      </c>
      <c r="Y35" s="121">
        <f>+SUM(G35,P35)</f>
        <v>0</v>
      </c>
      <c r="Z35" s="121">
        <f>+SUM(H35,Q35)</f>
        <v>0</v>
      </c>
      <c r="AA35" s="121">
        <f>+SUM(I35,R35)</f>
        <v>227505</v>
      </c>
      <c r="AB35" s="121">
        <f>+SUM(J35,S35)</f>
        <v>0</v>
      </c>
      <c r="AC35" s="121">
        <f>+SUM(K35,T35)</f>
        <v>49436</v>
      </c>
      <c r="AD35" s="121">
        <f>+SUM(L35,U35)</f>
        <v>1272228</v>
      </c>
      <c r="AE35" s="210" t="s">
        <v>453</v>
      </c>
      <c r="AF35" s="209"/>
    </row>
    <row r="36" spans="1:32" s="136" customFormat="1" ht="13.5" customHeight="1" x14ac:dyDescent="0.15">
      <c r="A36" s="119" t="s">
        <v>45</v>
      </c>
      <c r="B36" s="120" t="s">
        <v>454</v>
      </c>
      <c r="C36" s="119" t="s">
        <v>455</v>
      </c>
      <c r="D36" s="121">
        <f>SUM(E36,+L36)</f>
        <v>647241</v>
      </c>
      <c r="E36" s="121">
        <f>+SUM(F36:I36,K36)</f>
        <v>178453</v>
      </c>
      <c r="F36" s="121">
        <v>0</v>
      </c>
      <c r="G36" s="121">
        <v>0</v>
      </c>
      <c r="H36" s="121">
        <v>0</v>
      </c>
      <c r="I36" s="121">
        <v>130904</v>
      </c>
      <c r="J36" s="121"/>
      <c r="K36" s="121">
        <v>47549</v>
      </c>
      <c r="L36" s="121">
        <v>468788</v>
      </c>
      <c r="M36" s="121">
        <f>SUM(N36,+U36)</f>
        <v>46539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46539</v>
      </c>
      <c r="V36" s="121">
        <f>+SUM(D36,M36)</f>
        <v>693780</v>
      </c>
      <c r="W36" s="121">
        <f>+SUM(E36,N36)</f>
        <v>178453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130904</v>
      </c>
      <c r="AB36" s="121">
        <f>+SUM(J36,S36)</f>
        <v>0</v>
      </c>
      <c r="AC36" s="121">
        <f>+SUM(K36,T36)</f>
        <v>47549</v>
      </c>
      <c r="AD36" s="121">
        <f>+SUM(L36,U36)</f>
        <v>515327</v>
      </c>
      <c r="AE36" s="210" t="s">
        <v>456</v>
      </c>
      <c r="AF36" s="209"/>
    </row>
    <row r="37" spans="1:32" s="136" customFormat="1" ht="13.5" customHeight="1" x14ac:dyDescent="0.15">
      <c r="A37" s="119" t="s">
        <v>45</v>
      </c>
      <c r="B37" s="120" t="s">
        <v>457</v>
      </c>
      <c r="C37" s="119" t="s">
        <v>458</v>
      </c>
      <c r="D37" s="121">
        <f>SUM(E37,+L37)</f>
        <v>52643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52643</v>
      </c>
      <c r="M37" s="121">
        <f>SUM(N37,+U37)</f>
        <v>72403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72403</v>
      </c>
      <c r="V37" s="121">
        <f>+SUM(D37,M37)</f>
        <v>125046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125046</v>
      </c>
      <c r="AE37" s="210" t="s">
        <v>459</v>
      </c>
      <c r="AF37" s="209"/>
    </row>
    <row r="38" spans="1:32" s="136" customFormat="1" ht="13.5" customHeight="1" x14ac:dyDescent="0.15">
      <c r="A38" s="119" t="s">
        <v>45</v>
      </c>
      <c r="B38" s="120" t="s">
        <v>462</v>
      </c>
      <c r="C38" s="119" t="s">
        <v>463</v>
      </c>
      <c r="D38" s="121">
        <f>SUM(E38,+L38)</f>
        <v>482418</v>
      </c>
      <c r="E38" s="121">
        <f>+SUM(F38:I38,K38)</f>
        <v>56798</v>
      </c>
      <c r="F38" s="121">
        <v>0</v>
      </c>
      <c r="G38" s="121">
        <v>0</v>
      </c>
      <c r="H38" s="121">
        <v>0</v>
      </c>
      <c r="I38" s="121">
        <v>56798</v>
      </c>
      <c r="J38" s="121"/>
      <c r="K38" s="121">
        <v>0</v>
      </c>
      <c r="L38" s="121">
        <v>425620</v>
      </c>
      <c r="M38" s="121">
        <f>SUM(N38,+U38)</f>
        <v>23315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23315</v>
      </c>
      <c r="V38" s="121">
        <f>+SUM(D38,M38)</f>
        <v>505733</v>
      </c>
      <c r="W38" s="121">
        <f>+SUM(E38,N38)</f>
        <v>56798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56798</v>
      </c>
      <c r="AB38" s="121">
        <f>+SUM(J38,S38)</f>
        <v>0</v>
      </c>
      <c r="AC38" s="121">
        <f>+SUM(K38,T38)</f>
        <v>0</v>
      </c>
      <c r="AD38" s="121">
        <f>+SUM(L38,U38)</f>
        <v>448935</v>
      </c>
      <c r="AE38" s="210" t="s">
        <v>464</v>
      </c>
      <c r="AF38" s="209"/>
    </row>
    <row r="39" spans="1:32" s="136" customFormat="1" ht="13.5" customHeight="1" x14ac:dyDescent="0.15">
      <c r="A39" s="119" t="s">
        <v>45</v>
      </c>
      <c r="B39" s="120" t="s">
        <v>467</v>
      </c>
      <c r="C39" s="119" t="s">
        <v>468</v>
      </c>
      <c r="D39" s="121">
        <f>SUM(E39,+L39)</f>
        <v>839146</v>
      </c>
      <c r="E39" s="121">
        <f>+SUM(F39:I39,K39)</f>
        <v>149526</v>
      </c>
      <c r="F39" s="121">
        <v>0</v>
      </c>
      <c r="G39" s="121">
        <v>0</v>
      </c>
      <c r="H39" s="121">
        <v>0</v>
      </c>
      <c r="I39" s="121">
        <v>149347</v>
      </c>
      <c r="J39" s="121"/>
      <c r="K39" s="121">
        <v>179</v>
      </c>
      <c r="L39" s="121">
        <v>689620</v>
      </c>
      <c r="M39" s="121">
        <f>SUM(N39,+U39)</f>
        <v>96359</v>
      </c>
      <c r="N39" s="121">
        <f>+SUM(O39:R39,T39)</f>
        <v>5211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5211</v>
      </c>
      <c r="U39" s="121">
        <v>91148</v>
      </c>
      <c r="V39" s="121">
        <f>+SUM(D39,M39)</f>
        <v>935505</v>
      </c>
      <c r="W39" s="121">
        <f>+SUM(E39,N39)</f>
        <v>154737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149347</v>
      </c>
      <c r="AB39" s="121">
        <f>+SUM(J39,S39)</f>
        <v>0</v>
      </c>
      <c r="AC39" s="121">
        <f>+SUM(K39,T39)</f>
        <v>5390</v>
      </c>
      <c r="AD39" s="121">
        <f>+SUM(L39,U39)</f>
        <v>780768</v>
      </c>
      <c r="AE39" s="210" t="s">
        <v>469</v>
      </c>
      <c r="AF39" s="209"/>
    </row>
    <row r="40" spans="1:32" s="136" customFormat="1" ht="13.5" customHeight="1" x14ac:dyDescent="0.15">
      <c r="A40" s="119" t="s">
        <v>45</v>
      </c>
      <c r="B40" s="120" t="s">
        <v>471</v>
      </c>
      <c r="C40" s="119" t="s">
        <v>472</v>
      </c>
      <c r="D40" s="121">
        <f>SUM(E40,+L40)</f>
        <v>531099</v>
      </c>
      <c r="E40" s="121">
        <f>+SUM(F40:I40,K40)</f>
        <v>51512</v>
      </c>
      <c r="F40" s="121">
        <v>0</v>
      </c>
      <c r="G40" s="121">
        <v>0</v>
      </c>
      <c r="H40" s="121">
        <v>0</v>
      </c>
      <c r="I40" s="121">
        <v>51512</v>
      </c>
      <c r="J40" s="121"/>
      <c r="K40" s="121">
        <v>0</v>
      </c>
      <c r="L40" s="121">
        <v>479587</v>
      </c>
      <c r="M40" s="121">
        <f>SUM(N40,+U40)</f>
        <v>56249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56249</v>
      </c>
      <c r="V40" s="121">
        <f>+SUM(D40,M40)</f>
        <v>587348</v>
      </c>
      <c r="W40" s="121">
        <f>+SUM(E40,N40)</f>
        <v>51512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51512</v>
      </c>
      <c r="AB40" s="121">
        <f>+SUM(J40,S40)</f>
        <v>0</v>
      </c>
      <c r="AC40" s="121">
        <f>+SUM(K40,T40)</f>
        <v>0</v>
      </c>
      <c r="AD40" s="121">
        <f>+SUM(L40,U40)</f>
        <v>535836</v>
      </c>
      <c r="AE40" s="210" t="s">
        <v>473</v>
      </c>
      <c r="AF40" s="209"/>
    </row>
    <row r="41" spans="1:32" s="136" customFormat="1" ht="13.5" customHeight="1" x14ac:dyDescent="0.15">
      <c r="A41" s="119" t="s">
        <v>45</v>
      </c>
      <c r="B41" s="120" t="s">
        <v>475</v>
      </c>
      <c r="C41" s="119" t="s">
        <v>476</v>
      </c>
      <c r="D41" s="121">
        <f>SUM(E41,+L41)</f>
        <v>533865</v>
      </c>
      <c r="E41" s="121">
        <f>+SUM(F41:I41,K41)</f>
        <v>98999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98999</v>
      </c>
      <c r="L41" s="121">
        <v>434866</v>
      </c>
      <c r="M41" s="121">
        <f>SUM(N41,+U41)</f>
        <v>83224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83224</v>
      </c>
      <c r="V41" s="121">
        <f>+SUM(D41,M41)</f>
        <v>617089</v>
      </c>
      <c r="W41" s="121">
        <f>+SUM(E41,N41)</f>
        <v>98999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98999</v>
      </c>
      <c r="AD41" s="121">
        <f>+SUM(L41,U41)</f>
        <v>518090</v>
      </c>
      <c r="AE41" s="210" t="s">
        <v>477</v>
      </c>
      <c r="AF41" s="209"/>
    </row>
    <row r="42" spans="1:32" s="136" customFormat="1" ht="13.5" customHeight="1" x14ac:dyDescent="0.15">
      <c r="A42" s="119" t="s">
        <v>45</v>
      </c>
      <c r="B42" s="120" t="s">
        <v>478</v>
      </c>
      <c r="C42" s="119" t="s">
        <v>479</v>
      </c>
      <c r="D42" s="121">
        <f>SUM(E42,+L42)</f>
        <v>108060</v>
      </c>
      <c r="E42" s="121">
        <f>+SUM(F42:I42,K42)</f>
        <v>64670</v>
      </c>
      <c r="F42" s="121">
        <v>0</v>
      </c>
      <c r="G42" s="121">
        <v>0</v>
      </c>
      <c r="H42" s="121">
        <v>0</v>
      </c>
      <c r="I42" s="121">
        <v>64670</v>
      </c>
      <c r="J42" s="121"/>
      <c r="K42" s="121">
        <v>0</v>
      </c>
      <c r="L42" s="121">
        <v>43390</v>
      </c>
      <c r="M42" s="121">
        <f>SUM(N42,+U42)</f>
        <v>33040</v>
      </c>
      <c r="N42" s="121">
        <f>+SUM(O42:R42,T42)</f>
        <v>6330</v>
      </c>
      <c r="O42" s="121">
        <v>0</v>
      </c>
      <c r="P42" s="121">
        <v>0</v>
      </c>
      <c r="Q42" s="121">
        <v>0</v>
      </c>
      <c r="R42" s="121">
        <v>6330</v>
      </c>
      <c r="S42" s="121"/>
      <c r="T42" s="121">
        <v>0</v>
      </c>
      <c r="U42" s="121">
        <v>26710</v>
      </c>
      <c r="V42" s="121">
        <f>+SUM(D42,M42)</f>
        <v>141100</v>
      </c>
      <c r="W42" s="121">
        <f>+SUM(E42,N42)</f>
        <v>71000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71000</v>
      </c>
      <c r="AB42" s="121">
        <f>+SUM(J42,S42)</f>
        <v>0</v>
      </c>
      <c r="AC42" s="121">
        <f>+SUM(K42,T42)</f>
        <v>0</v>
      </c>
      <c r="AD42" s="121">
        <f>+SUM(L42,U42)</f>
        <v>70100</v>
      </c>
      <c r="AE42" s="210" t="s">
        <v>480</v>
      </c>
      <c r="AF42" s="209"/>
    </row>
    <row r="43" spans="1:32" s="136" customFormat="1" ht="13.5" customHeight="1" x14ac:dyDescent="0.15">
      <c r="A43" s="119" t="s">
        <v>45</v>
      </c>
      <c r="B43" s="120" t="s">
        <v>481</v>
      </c>
      <c r="C43" s="119" t="s">
        <v>482</v>
      </c>
      <c r="D43" s="121">
        <f>SUM(E43,+L43)</f>
        <v>822981</v>
      </c>
      <c r="E43" s="121">
        <f>+SUM(F43:I43,K43)</f>
        <v>119184</v>
      </c>
      <c r="F43" s="121">
        <v>0</v>
      </c>
      <c r="G43" s="121">
        <v>0</v>
      </c>
      <c r="H43" s="121">
        <v>0</v>
      </c>
      <c r="I43" s="121">
        <v>119184</v>
      </c>
      <c r="J43" s="121"/>
      <c r="K43" s="121">
        <v>0</v>
      </c>
      <c r="L43" s="121">
        <v>703797</v>
      </c>
      <c r="M43" s="121">
        <f>SUM(N43,+U43)</f>
        <v>25066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25066</v>
      </c>
      <c r="V43" s="121">
        <f>+SUM(D43,M43)</f>
        <v>848047</v>
      </c>
      <c r="W43" s="121">
        <f>+SUM(E43,N43)</f>
        <v>119184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119184</v>
      </c>
      <c r="AB43" s="121">
        <f>+SUM(J43,S43)</f>
        <v>0</v>
      </c>
      <c r="AC43" s="121">
        <f>+SUM(K43,T43)</f>
        <v>0</v>
      </c>
      <c r="AD43" s="121">
        <f>+SUM(L43,U43)</f>
        <v>728863</v>
      </c>
      <c r="AE43" s="210" t="s">
        <v>483</v>
      </c>
      <c r="AF43" s="209"/>
    </row>
    <row r="44" spans="1:32" s="136" customFormat="1" ht="13.5" customHeight="1" x14ac:dyDescent="0.15">
      <c r="A44" s="119" t="s">
        <v>45</v>
      </c>
      <c r="B44" s="120" t="s">
        <v>485</v>
      </c>
      <c r="C44" s="119" t="s">
        <v>486</v>
      </c>
      <c r="D44" s="121">
        <f>SUM(E44,+L44)</f>
        <v>171107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171107</v>
      </c>
      <c r="M44" s="121">
        <f>SUM(N44,+U44)</f>
        <v>13108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13108</v>
      </c>
      <c r="V44" s="121">
        <f>+SUM(D44,M44)</f>
        <v>184215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184215</v>
      </c>
      <c r="AE44" s="210" t="s">
        <v>487</v>
      </c>
      <c r="AF44" s="209"/>
    </row>
    <row r="45" spans="1:32" s="136" customFormat="1" ht="13.5" customHeight="1" x14ac:dyDescent="0.15">
      <c r="A45" s="119" t="s">
        <v>45</v>
      </c>
      <c r="B45" s="120" t="s">
        <v>488</v>
      </c>
      <c r="C45" s="119" t="s">
        <v>489</v>
      </c>
      <c r="D45" s="121">
        <f>SUM(E45,+L45)</f>
        <v>313863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313863</v>
      </c>
      <c r="M45" s="121">
        <f>SUM(N45,+U45)</f>
        <v>57721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57721</v>
      </c>
      <c r="V45" s="121">
        <f>+SUM(D45,M45)</f>
        <v>371584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371584</v>
      </c>
      <c r="AE45" s="210" t="s">
        <v>490</v>
      </c>
      <c r="AF45" s="209"/>
    </row>
    <row r="46" spans="1:32" s="136" customFormat="1" ht="13.5" customHeight="1" x14ac:dyDescent="0.15">
      <c r="A46" s="119" t="s">
        <v>45</v>
      </c>
      <c r="B46" s="120" t="s">
        <v>491</v>
      </c>
      <c r="C46" s="119" t="s">
        <v>492</v>
      </c>
      <c r="D46" s="121">
        <f>SUM(E46,+L46)</f>
        <v>319546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319546</v>
      </c>
      <c r="M46" s="121">
        <f>SUM(N46,+U46)</f>
        <v>38562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38562</v>
      </c>
      <c r="V46" s="121">
        <f>+SUM(D46,M46)</f>
        <v>358108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358108</v>
      </c>
      <c r="AE46" s="210" t="s">
        <v>493</v>
      </c>
      <c r="AF46" s="209"/>
    </row>
    <row r="47" spans="1:32" s="136" customFormat="1" ht="13.5" customHeight="1" x14ac:dyDescent="0.15">
      <c r="A47" s="119" t="s">
        <v>45</v>
      </c>
      <c r="B47" s="120" t="s">
        <v>494</v>
      </c>
      <c r="C47" s="119" t="s">
        <v>495</v>
      </c>
      <c r="D47" s="121">
        <f>SUM(E47,+L47)</f>
        <v>210324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210324</v>
      </c>
      <c r="M47" s="121">
        <f>SUM(N47,+U47)</f>
        <v>38239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38239</v>
      </c>
      <c r="V47" s="121">
        <f>+SUM(D47,M47)</f>
        <v>248563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248563</v>
      </c>
      <c r="AE47" s="210" t="s">
        <v>496</v>
      </c>
      <c r="AF47" s="209"/>
    </row>
    <row r="48" spans="1:32" s="136" customFormat="1" ht="13.5" customHeight="1" x14ac:dyDescent="0.15">
      <c r="A48" s="119" t="s">
        <v>45</v>
      </c>
      <c r="B48" s="120" t="s">
        <v>497</v>
      </c>
      <c r="C48" s="119" t="s">
        <v>498</v>
      </c>
      <c r="D48" s="121">
        <f>SUM(E48,+L48)</f>
        <v>156174</v>
      </c>
      <c r="E48" s="121">
        <f>+SUM(F48:I48,K48)</f>
        <v>25086</v>
      </c>
      <c r="F48" s="121">
        <v>0</v>
      </c>
      <c r="G48" s="121">
        <v>0</v>
      </c>
      <c r="H48" s="121">
        <v>0</v>
      </c>
      <c r="I48" s="121">
        <v>25086</v>
      </c>
      <c r="J48" s="121"/>
      <c r="K48" s="121">
        <v>0</v>
      </c>
      <c r="L48" s="121">
        <v>131088</v>
      </c>
      <c r="M48" s="121">
        <f>SUM(N48,+U48)</f>
        <v>61188</v>
      </c>
      <c r="N48" s="121">
        <f>+SUM(O48:R48,T48)</f>
        <v>2252</v>
      </c>
      <c r="O48" s="121">
        <v>1326</v>
      </c>
      <c r="P48" s="121">
        <v>926</v>
      </c>
      <c r="Q48" s="121">
        <v>0</v>
      </c>
      <c r="R48" s="121">
        <v>0</v>
      </c>
      <c r="S48" s="121"/>
      <c r="T48" s="121">
        <v>0</v>
      </c>
      <c r="U48" s="121">
        <v>58936</v>
      </c>
      <c r="V48" s="121">
        <f>+SUM(D48,M48)</f>
        <v>217362</v>
      </c>
      <c r="W48" s="121">
        <f>+SUM(E48,N48)</f>
        <v>27338</v>
      </c>
      <c r="X48" s="121">
        <f>+SUM(F48,O48)</f>
        <v>1326</v>
      </c>
      <c r="Y48" s="121">
        <f>+SUM(G48,P48)</f>
        <v>926</v>
      </c>
      <c r="Z48" s="121">
        <f>+SUM(H48,Q48)</f>
        <v>0</v>
      </c>
      <c r="AA48" s="121">
        <f>+SUM(I48,R48)</f>
        <v>25086</v>
      </c>
      <c r="AB48" s="121">
        <f>+SUM(J48,S48)</f>
        <v>0</v>
      </c>
      <c r="AC48" s="121">
        <f>+SUM(K48,T48)</f>
        <v>0</v>
      </c>
      <c r="AD48" s="121">
        <f>+SUM(L48,U48)</f>
        <v>190024</v>
      </c>
      <c r="AE48" s="210" t="s">
        <v>499</v>
      </c>
      <c r="AF48" s="209"/>
    </row>
    <row r="49" spans="1:32" s="136" customFormat="1" ht="13.5" customHeight="1" x14ac:dyDescent="0.15">
      <c r="A49" s="119" t="s">
        <v>45</v>
      </c>
      <c r="B49" s="120" t="s">
        <v>500</v>
      </c>
      <c r="C49" s="119" t="s">
        <v>501</v>
      </c>
      <c r="D49" s="121">
        <f>SUM(E49,+L49)</f>
        <v>241523</v>
      </c>
      <c r="E49" s="121">
        <f>+SUM(F49:I49,K49)</f>
        <v>56136</v>
      </c>
      <c r="F49" s="121">
        <v>0</v>
      </c>
      <c r="G49" s="121">
        <v>0</v>
      </c>
      <c r="H49" s="121">
        <v>0</v>
      </c>
      <c r="I49" s="121">
        <v>56136</v>
      </c>
      <c r="J49" s="121"/>
      <c r="K49" s="121">
        <v>0</v>
      </c>
      <c r="L49" s="121">
        <v>185387</v>
      </c>
      <c r="M49" s="121">
        <f>SUM(N49,+U49)</f>
        <v>101348</v>
      </c>
      <c r="N49" s="121">
        <f>+SUM(O49:R49,T49)</f>
        <v>2</v>
      </c>
      <c r="O49" s="121">
        <v>0</v>
      </c>
      <c r="P49" s="121">
        <v>0</v>
      </c>
      <c r="Q49" s="121">
        <v>0</v>
      </c>
      <c r="R49" s="121">
        <v>2</v>
      </c>
      <c r="S49" s="121"/>
      <c r="T49" s="121">
        <v>0</v>
      </c>
      <c r="U49" s="121">
        <v>101346</v>
      </c>
      <c r="V49" s="121">
        <f>+SUM(D49,M49)</f>
        <v>342871</v>
      </c>
      <c r="W49" s="121">
        <f>+SUM(E49,N49)</f>
        <v>56138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56138</v>
      </c>
      <c r="AB49" s="121">
        <f>+SUM(J49,S49)</f>
        <v>0</v>
      </c>
      <c r="AC49" s="121">
        <f>+SUM(K49,T49)</f>
        <v>0</v>
      </c>
      <c r="AD49" s="121">
        <f>+SUM(L49,U49)</f>
        <v>286733</v>
      </c>
      <c r="AE49" s="210" t="s">
        <v>502</v>
      </c>
      <c r="AF49" s="209"/>
    </row>
    <row r="50" spans="1:32" s="136" customFormat="1" ht="13.5" customHeight="1" x14ac:dyDescent="0.15">
      <c r="A50" s="119" t="s">
        <v>45</v>
      </c>
      <c r="B50" s="120" t="s">
        <v>504</v>
      </c>
      <c r="C50" s="119" t="s">
        <v>505</v>
      </c>
      <c r="D50" s="121">
        <f>SUM(E50,+L50)</f>
        <v>240264</v>
      </c>
      <c r="E50" s="121">
        <f>+SUM(F50:I50,K50)</f>
        <v>38359</v>
      </c>
      <c r="F50" s="121">
        <v>0</v>
      </c>
      <c r="G50" s="121">
        <v>0</v>
      </c>
      <c r="H50" s="121">
        <v>0</v>
      </c>
      <c r="I50" s="121">
        <v>38359</v>
      </c>
      <c r="J50" s="121"/>
      <c r="K50" s="121">
        <v>0</v>
      </c>
      <c r="L50" s="121">
        <v>201905</v>
      </c>
      <c r="M50" s="121">
        <f>SUM(N50,+U50)</f>
        <v>61193</v>
      </c>
      <c r="N50" s="121">
        <f>+SUM(O50:R50,T50)</f>
        <v>2909</v>
      </c>
      <c r="O50" s="121">
        <v>0</v>
      </c>
      <c r="P50" s="121">
        <v>0</v>
      </c>
      <c r="Q50" s="121">
        <v>0</v>
      </c>
      <c r="R50" s="121">
        <v>2909</v>
      </c>
      <c r="S50" s="121"/>
      <c r="T50" s="121">
        <v>0</v>
      </c>
      <c r="U50" s="121">
        <v>58284</v>
      </c>
      <c r="V50" s="121">
        <f>+SUM(D50,M50)</f>
        <v>301457</v>
      </c>
      <c r="W50" s="121">
        <f>+SUM(E50,N50)</f>
        <v>41268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41268</v>
      </c>
      <c r="AB50" s="121">
        <f>+SUM(J50,S50)</f>
        <v>0</v>
      </c>
      <c r="AC50" s="121">
        <f>+SUM(K50,T50)</f>
        <v>0</v>
      </c>
      <c r="AD50" s="121">
        <f>+SUM(L50,U50)</f>
        <v>260189</v>
      </c>
      <c r="AE50" s="210" t="s">
        <v>506</v>
      </c>
      <c r="AF50" s="209"/>
    </row>
    <row r="51" spans="1:32" s="136" customFormat="1" ht="13.5" customHeight="1" x14ac:dyDescent="0.15">
      <c r="A51" s="119" t="s">
        <v>45</v>
      </c>
      <c r="B51" s="120" t="s">
        <v>507</v>
      </c>
      <c r="C51" s="119" t="s">
        <v>508</v>
      </c>
      <c r="D51" s="121">
        <f>SUM(E51,+L51)</f>
        <v>590992</v>
      </c>
      <c r="E51" s="121">
        <f>+SUM(F51:I51,K51)</f>
        <v>67352</v>
      </c>
      <c r="F51" s="121">
        <v>0</v>
      </c>
      <c r="G51" s="121">
        <v>0</v>
      </c>
      <c r="H51" s="121">
        <v>0</v>
      </c>
      <c r="I51" s="121">
        <v>67352</v>
      </c>
      <c r="J51" s="121"/>
      <c r="K51" s="121">
        <v>0</v>
      </c>
      <c r="L51" s="121">
        <v>523640</v>
      </c>
      <c r="M51" s="121">
        <f>SUM(N51,+U51)</f>
        <v>44371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44371</v>
      </c>
      <c r="V51" s="121">
        <f>+SUM(D51,M51)</f>
        <v>635363</v>
      </c>
      <c r="W51" s="121">
        <f>+SUM(E51,N51)</f>
        <v>67352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67352</v>
      </c>
      <c r="AB51" s="121">
        <f>+SUM(J51,S51)</f>
        <v>0</v>
      </c>
      <c r="AC51" s="121">
        <f>+SUM(K51,T51)</f>
        <v>0</v>
      </c>
      <c r="AD51" s="121">
        <f>+SUM(L51,U51)</f>
        <v>568011</v>
      </c>
      <c r="AE51" s="210" t="s">
        <v>509</v>
      </c>
      <c r="AF51" s="209"/>
    </row>
    <row r="52" spans="1:32" s="136" customFormat="1" ht="13.5" customHeight="1" x14ac:dyDescent="0.15">
      <c r="A52" s="119" t="s">
        <v>45</v>
      </c>
      <c r="B52" s="120" t="s">
        <v>510</v>
      </c>
      <c r="C52" s="119" t="s">
        <v>511</v>
      </c>
      <c r="D52" s="121">
        <f>SUM(E52,+L52)</f>
        <v>41628</v>
      </c>
      <c r="E52" s="121">
        <f>+SUM(F52:I52,K52)</f>
        <v>3012</v>
      </c>
      <c r="F52" s="121">
        <v>0</v>
      </c>
      <c r="G52" s="121">
        <v>0</v>
      </c>
      <c r="H52" s="121">
        <v>0</v>
      </c>
      <c r="I52" s="121">
        <v>3012</v>
      </c>
      <c r="J52" s="121"/>
      <c r="K52" s="121">
        <v>0</v>
      </c>
      <c r="L52" s="121">
        <v>38616</v>
      </c>
      <c r="M52" s="121">
        <f>SUM(N52,+U52)</f>
        <v>43572</v>
      </c>
      <c r="N52" s="121">
        <f>+SUM(O52:R52,T52)</f>
        <v>16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16</v>
      </c>
      <c r="U52" s="121">
        <v>43556</v>
      </c>
      <c r="V52" s="121">
        <f>+SUM(D52,M52)</f>
        <v>85200</v>
      </c>
      <c r="W52" s="121">
        <f>+SUM(E52,N52)</f>
        <v>3028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3012</v>
      </c>
      <c r="AB52" s="121">
        <f>+SUM(J52,S52)</f>
        <v>0</v>
      </c>
      <c r="AC52" s="121">
        <f>+SUM(K52,T52)</f>
        <v>16</v>
      </c>
      <c r="AD52" s="121">
        <f>+SUM(L52,U52)</f>
        <v>82172</v>
      </c>
      <c r="AE52" s="210" t="s">
        <v>512</v>
      </c>
      <c r="AF52" s="209"/>
    </row>
    <row r="53" spans="1:32" s="136" customFormat="1" ht="13.5" customHeight="1" x14ac:dyDescent="0.15">
      <c r="A53" s="119" t="s">
        <v>45</v>
      </c>
      <c r="B53" s="120" t="s">
        <v>513</v>
      </c>
      <c r="C53" s="119" t="s">
        <v>514</v>
      </c>
      <c r="D53" s="121">
        <f>SUM(E53,+L53)</f>
        <v>265132</v>
      </c>
      <c r="E53" s="121">
        <f>+SUM(F53:I53,K53)</f>
        <v>45505</v>
      </c>
      <c r="F53" s="121">
        <v>0</v>
      </c>
      <c r="G53" s="121">
        <v>0</v>
      </c>
      <c r="H53" s="121">
        <v>0</v>
      </c>
      <c r="I53" s="121">
        <v>45267</v>
      </c>
      <c r="J53" s="121"/>
      <c r="K53" s="121">
        <v>238</v>
      </c>
      <c r="L53" s="121">
        <v>219627</v>
      </c>
      <c r="M53" s="121">
        <f>SUM(N53,+U53)</f>
        <v>10152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10152</v>
      </c>
      <c r="V53" s="121">
        <f>+SUM(D53,M53)</f>
        <v>275284</v>
      </c>
      <c r="W53" s="121">
        <f>+SUM(E53,N53)</f>
        <v>45505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45267</v>
      </c>
      <c r="AB53" s="121">
        <f>+SUM(J53,S53)</f>
        <v>0</v>
      </c>
      <c r="AC53" s="121">
        <f>+SUM(K53,T53)</f>
        <v>238</v>
      </c>
      <c r="AD53" s="121">
        <f>+SUM(L53,U53)</f>
        <v>229779</v>
      </c>
      <c r="AE53" s="210" t="s">
        <v>515</v>
      </c>
      <c r="AF53" s="209"/>
    </row>
    <row r="54" spans="1:32" s="136" customFormat="1" ht="13.5" customHeight="1" x14ac:dyDescent="0.15">
      <c r="A54" s="119" t="s">
        <v>45</v>
      </c>
      <c r="B54" s="120" t="s">
        <v>516</v>
      </c>
      <c r="C54" s="119" t="s">
        <v>517</v>
      </c>
      <c r="D54" s="121">
        <f>SUM(E54,+L54)</f>
        <v>197657</v>
      </c>
      <c r="E54" s="121">
        <f>+SUM(F54:I54,K54)</f>
        <v>26646</v>
      </c>
      <c r="F54" s="121">
        <v>0</v>
      </c>
      <c r="G54" s="121">
        <v>0</v>
      </c>
      <c r="H54" s="121">
        <v>0</v>
      </c>
      <c r="I54" s="121">
        <v>24698</v>
      </c>
      <c r="J54" s="121"/>
      <c r="K54" s="121">
        <v>1948</v>
      </c>
      <c r="L54" s="121">
        <v>171011</v>
      </c>
      <c r="M54" s="121">
        <f>SUM(N54,+U54)</f>
        <v>57910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57910</v>
      </c>
      <c r="V54" s="121">
        <f>+SUM(D54,M54)</f>
        <v>255567</v>
      </c>
      <c r="W54" s="121">
        <f>+SUM(E54,N54)</f>
        <v>26646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24698</v>
      </c>
      <c r="AB54" s="121">
        <f>+SUM(J54,S54)</f>
        <v>0</v>
      </c>
      <c r="AC54" s="121">
        <f>+SUM(K54,T54)</f>
        <v>1948</v>
      </c>
      <c r="AD54" s="121">
        <f>+SUM(L54,U54)</f>
        <v>228921</v>
      </c>
      <c r="AE54" s="210" t="s">
        <v>518</v>
      </c>
      <c r="AF54" s="209"/>
    </row>
    <row r="55" spans="1:32" s="136" customFormat="1" ht="13.5" customHeight="1" x14ac:dyDescent="0.15">
      <c r="A55" s="119" t="s">
        <v>45</v>
      </c>
      <c r="B55" s="120" t="s">
        <v>519</v>
      </c>
      <c r="C55" s="119" t="s">
        <v>520</v>
      </c>
      <c r="D55" s="121">
        <f>SUM(E55,+L55)</f>
        <v>122924</v>
      </c>
      <c r="E55" s="121">
        <f>+SUM(F55:I55,K55)</f>
        <v>21730</v>
      </c>
      <c r="F55" s="121">
        <v>0</v>
      </c>
      <c r="G55" s="121">
        <v>0</v>
      </c>
      <c r="H55" s="121">
        <v>0</v>
      </c>
      <c r="I55" s="121">
        <v>21680</v>
      </c>
      <c r="J55" s="121"/>
      <c r="K55" s="121">
        <v>50</v>
      </c>
      <c r="L55" s="121">
        <v>101194</v>
      </c>
      <c r="M55" s="121">
        <f>SUM(N55,+U55)</f>
        <v>67073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67073</v>
      </c>
      <c r="V55" s="121">
        <f>+SUM(D55,M55)</f>
        <v>189997</v>
      </c>
      <c r="W55" s="121">
        <f>+SUM(E55,N55)</f>
        <v>21730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21680</v>
      </c>
      <c r="AB55" s="121">
        <f>+SUM(J55,S55)</f>
        <v>0</v>
      </c>
      <c r="AC55" s="121">
        <f>+SUM(K55,T55)</f>
        <v>50</v>
      </c>
      <c r="AD55" s="121">
        <f>+SUM(L55,U55)</f>
        <v>168267</v>
      </c>
      <c r="AE55" s="210" t="s">
        <v>521</v>
      </c>
      <c r="AF55" s="209"/>
    </row>
    <row r="56" spans="1:32" s="136" customFormat="1" ht="13.5" customHeight="1" x14ac:dyDescent="0.15">
      <c r="A56" s="119" t="s">
        <v>45</v>
      </c>
      <c r="B56" s="120" t="s">
        <v>522</v>
      </c>
      <c r="C56" s="119" t="s">
        <v>523</v>
      </c>
      <c r="D56" s="121">
        <f>SUM(E56,+L56)</f>
        <v>164841</v>
      </c>
      <c r="E56" s="121">
        <f>+SUM(F56:I56,K56)</f>
        <v>26213</v>
      </c>
      <c r="F56" s="121">
        <v>0</v>
      </c>
      <c r="G56" s="121">
        <v>0</v>
      </c>
      <c r="H56" s="121">
        <v>0</v>
      </c>
      <c r="I56" s="121">
        <v>26213</v>
      </c>
      <c r="J56" s="121"/>
      <c r="K56" s="121">
        <v>0</v>
      </c>
      <c r="L56" s="121">
        <v>138628</v>
      </c>
      <c r="M56" s="121">
        <f>SUM(N56,+U56)</f>
        <v>43836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43836</v>
      </c>
      <c r="V56" s="121">
        <f>+SUM(D56,M56)</f>
        <v>208677</v>
      </c>
      <c r="W56" s="121">
        <f>+SUM(E56,N56)</f>
        <v>26213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26213</v>
      </c>
      <c r="AB56" s="121">
        <f>+SUM(J56,S56)</f>
        <v>0</v>
      </c>
      <c r="AC56" s="121">
        <f>+SUM(K56,T56)</f>
        <v>0</v>
      </c>
      <c r="AD56" s="121">
        <f>+SUM(L56,U56)</f>
        <v>182464</v>
      </c>
      <c r="AE56" s="210" t="s">
        <v>524</v>
      </c>
      <c r="AF56" s="209"/>
    </row>
    <row r="57" spans="1:32" s="136" customFormat="1" ht="13.5" customHeight="1" x14ac:dyDescent="0.15">
      <c r="A57" s="119" t="s">
        <v>45</v>
      </c>
      <c r="B57" s="120" t="s">
        <v>526</v>
      </c>
      <c r="C57" s="119" t="s">
        <v>527</v>
      </c>
      <c r="D57" s="121">
        <f>SUM(E57,+L57)</f>
        <v>136537</v>
      </c>
      <c r="E57" s="121">
        <f>+SUM(F57:I57,K57)</f>
        <v>21422</v>
      </c>
      <c r="F57" s="121">
        <v>0</v>
      </c>
      <c r="G57" s="121">
        <v>0</v>
      </c>
      <c r="H57" s="121">
        <v>0</v>
      </c>
      <c r="I57" s="121">
        <v>21422</v>
      </c>
      <c r="J57" s="121"/>
      <c r="K57" s="121">
        <v>0</v>
      </c>
      <c r="L57" s="121">
        <v>115115</v>
      </c>
      <c r="M57" s="121">
        <f>SUM(N57,+U57)</f>
        <v>33504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33504</v>
      </c>
      <c r="V57" s="121">
        <f>+SUM(D57,M57)</f>
        <v>170041</v>
      </c>
      <c r="W57" s="121">
        <f>+SUM(E57,N57)</f>
        <v>21422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21422</v>
      </c>
      <c r="AB57" s="121">
        <f>+SUM(J57,S57)</f>
        <v>0</v>
      </c>
      <c r="AC57" s="121">
        <f>+SUM(K57,T57)</f>
        <v>0</v>
      </c>
      <c r="AD57" s="121">
        <f>+SUM(L57,U57)</f>
        <v>148619</v>
      </c>
      <c r="AE57" s="210" t="s">
        <v>528</v>
      </c>
      <c r="AF57" s="209"/>
    </row>
    <row r="58" spans="1:32" s="136" customFormat="1" ht="13.5" customHeight="1" x14ac:dyDescent="0.15">
      <c r="A58" s="119" t="s">
        <v>45</v>
      </c>
      <c r="B58" s="120" t="s">
        <v>530</v>
      </c>
      <c r="C58" s="119" t="s">
        <v>531</v>
      </c>
      <c r="D58" s="121">
        <f>SUM(E58,+L58)</f>
        <v>150289</v>
      </c>
      <c r="E58" s="121">
        <f>+SUM(F58:I58,K58)</f>
        <v>29268</v>
      </c>
      <c r="F58" s="121">
        <v>0</v>
      </c>
      <c r="G58" s="121">
        <v>0</v>
      </c>
      <c r="H58" s="121">
        <v>0</v>
      </c>
      <c r="I58" s="121">
        <v>29268</v>
      </c>
      <c r="J58" s="121"/>
      <c r="K58" s="121">
        <v>0</v>
      </c>
      <c r="L58" s="121">
        <v>121021</v>
      </c>
      <c r="M58" s="121">
        <f>SUM(N58,+U58)</f>
        <v>62003</v>
      </c>
      <c r="N58" s="121">
        <f>+SUM(O58:R58,T58)</f>
        <v>5069</v>
      </c>
      <c r="O58" s="121">
        <v>2578</v>
      </c>
      <c r="P58" s="121">
        <v>2491</v>
      </c>
      <c r="Q58" s="121">
        <v>0</v>
      </c>
      <c r="R58" s="121">
        <v>0</v>
      </c>
      <c r="S58" s="121"/>
      <c r="T58" s="121">
        <v>0</v>
      </c>
      <c r="U58" s="121">
        <v>56934</v>
      </c>
      <c r="V58" s="121">
        <f>+SUM(D58,M58)</f>
        <v>212292</v>
      </c>
      <c r="W58" s="121">
        <f>+SUM(E58,N58)</f>
        <v>34337</v>
      </c>
      <c r="X58" s="121">
        <f>+SUM(F58,O58)</f>
        <v>2578</v>
      </c>
      <c r="Y58" s="121">
        <f>+SUM(G58,P58)</f>
        <v>2491</v>
      </c>
      <c r="Z58" s="121">
        <f>+SUM(H58,Q58)</f>
        <v>0</v>
      </c>
      <c r="AA58" s="121">
        <f>+SUM(I58,R58)</f>
        <v>29268</v>
      </c>
      <c r="AB58" s="121">
        <f>+SUM(J58,S58)</f>
        <v>0</v>
      </c>
      <c r="AC58" s="121">
        <f>+SUM(K58,T58)</f>
        <v>0</v>
      </c>
      <c r="AD58" s="121">
        <f>+SUM(L58,U58)</f>
        <v>177955</v>
      </c>
      <c r="AE58" s="210" t="s">
        <v>532</v>
      </c>
      <c r="AF58" s="209"/>
    </row>
    <row r="59" spans="1:32" s="136" customFormat="1" ht="13.5" customHeight="1" x14ac:dyDescent="0.15">
      <c r="A59" s="119" t="s">
        <v>45</v>
      </c>
      <c r="B59" s="120" t="s">
        <v>535</v>
      </c>
      <c r="C59" s="119" t="s">
        <v>536</v>
      </c>
      <c r="D59" s="121">
        <f>SUM(E59,+L59)</f>
        <v>237769</v>
      </c>
      <c r="E59" s="121">
        <f>+SUM(F59:I59,K59)</f>
        <v>38211</v>
      </c>
      <c r="F59" s="121">
        <v>0</v>
      </c>
      <c r="G59" s="121">
        <v>0</v>
      </c>
      <c r="H59" s="121">
        <v>0</v>
      </c>
      <c r="I59" s="121">
        <v>38211</v>
      </c>
      <c r="J59" s="121"/>
      <c r="K59" s="121">
        <v>0</v>
      </c>
      <c r="L59" s="121">
        <v>199558</v>
      </c>
      <c r="M59" s="121">
        <f>SUM(N59,+U59)</f>
        <v>49533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49533</v>
      </c>
      <c r="V59" s="121">
        <f>+SUM(D59,M59)</f>
        <v>287302</v>
      </c>
      <c r="W59" s="121">
        <f>+SUM(E59,N59)</f>
        <v>38211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38211</v>
      </c>
      <c r="AB59" s="121">
        <f>+SUM(J59,S59)</f>
        <v>0</v>
      </c>
      <c r="AC59" s="121">
        <f>+SUM(K59,T59)</f>
        <v>0</v>
      </c>
      <c r="AD59" s="121">
        <f>+SUM(L59,U59)</f>
        <v>249091</v>
      </c>
      <c r="AE59" s="210" t="s">
        <v>537</v>
      </c>
      <c r="AF59" s="209"/>
    </row>
    <row r="60" spans="1:32" s="136" customFormat="1" ht="13.5" customHeight="1" x14ac:dyDescent="0.15">
      <c r="A60" s="119" t="s">
        <v>45</v>
      </c>
      <c r="B60" s="120" t="s">
        <v>538</v>
      </c>
      <c r="C60" s="119" t="s">
        <v>539</v>
      </c>
      <c r="D60" s="121">
        <f>SUM(E60,+L60)</f>
        <v>84808</v>
      </c>
      <c r="E60" s="121">
        <f>+SUM(F60:I60,K60)</f>
        <v>11454</v>
      </c>
      <c r="F60" s="121">
        <v>40</v>
      </c>
      <c r="G60" s="121">
        <v>0</v>
      </c>
      <c r="H60" s="121">
        <v>3200</v>
      </c>
      <c r="I60" s="121">
        <v>6723</v>
      </c>
      <c r="J60" s="121"/>
      <c r="K60" s="121">
        <v>1491</v>
      </c>
      <c r="L60" s="121">
        <v>73354</v>
      </c>
      <c r="M60" s="121">
        <f>SUM(N60,+U60)</f>
        <v>992984</v>
      </c>
      <c r="N60" s="121">
        <f>+SUM(O60:R60,T60)</f>
        <v>973368</v>
      </c>
      <c r="O60" s="121">
        <v>236600</v>
      </c>
      <c r="P60" s="121">
        <v>0</v>
      </c>
      <c r="Q60" s="121">
        <v>732105</v>
      </c>
      <c r="R60" s="121">
        <v>0</v>
      </c>
      <c r="S60" s="121"/>
      <c r="T60" s="121">
        <v>4663</v>
      </c>
      <c r="U60" s="121">
        <v>19616</v>
      </c>
      <c r="V60" s="121">
        <f>+SUM(D60,M60)</f>
        <v>1077792</v>
      </c>
      <c r="W60" s="121">
        <f>+SUM(E60,N60)</f>
        <v>984822</v>
      </c>
      <c r="X60" s="121">
        <f>+SUM(F60,O60)</f>
        <v>236640</v>
      </c>
      <c r="Y60" s="121">
        <f>+SUM(G60,P60)</f>
        <v>0</v>
      </c>
      <c r="Z60" s="121">
        <f>+SUM(H60,Q60)</f>
        <v>735305</v>
      </c>
      <c r="AA60" s="121">
        <f>+SUM(I60,R60)</f>
        <v>6723</v>
      </c>
      <c r="AB60" s="121">
        <f>+SUM(J60,S60)</f>
        <v>0</v>
      </c>
      <c r="AC60" s="121">
        <f>+SUM(K60,T60)</f>
        <v>6154</v>
      </c>
      <c r="AD60" s="121">
        <f>+SUM(L60,U60)</f>
        <v>92970</v>
      </c>
      <c r="AE60" s="210" t="s">
        <v>540</v>
      </c>
      <c r="AF60" s="209"/>
    </row>
    <row r="61" spans="1:32" s="136" customFormat="1" ht="13.5" customHeight="1" x14ac:dyDescent="0.15">
      <c r="A61" s="119" t="s">
        <v>45</v>
      </c>
      <c r="B61" s="120" t="s">
        <v>541</v>
      </c>
      <c r="C61" s="119" t="s">
        <v>542</v>
      </c>
      <c r="D61" s="121">
        <f>SUM(E61,+L61)</f>
        <v>43466</v>
      </c>
      <c r="E61" s="121">
        <f>+SUM(F61:I61,K61)</f>
        <v>5316</v>
      </c>
      <c r="F61" s="121">
        <v>0</v>
      </c>
      <c r="G61" s="121">
        <v>0</v>
      </c>
      <c r="H61" s="121">
        <v>0</v>
      </c>
      <c r="I61" s="121">
        <v>5316</v>
      </c>
      <c r="J61" s="121"/>
      <c r="K61" s="121">
        <v>0</v>
      </c>
      <c r="L61" s="121">
        <v>38150</v>
      </c>
      <c r="M61" s="121">
        <f>SUM(N61,+U61)</f>
        <v>15211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15211</v>
      </c>
      <c r="V61" s="121">
        <f>+SUM(D61,M61)</f>
        <v>58677</v>
      </c>
      <c r="W61" s="121">
        <f>+SUM(E61,N61)</f>
        <v>5316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5316</v>
      </c>
      <c r="AB61" s="121">
        <f>+SUM(J61,S61)</f>
        <v>0</v>
      </c>
      <c r="AC61" s="121">
        <f>+SUM(K61,T61)</f>
        <v>0</v>
      </c>
      <c r="AD61" s="121">
        <f>+SUM(L61,U61)</f>
        <v>53361</v>
      </c>
      <c r="AE61" s="210" t="s">
        <v>543</v>
      </c>
      <c r="AF61" s="209"/>
    </row>
    <row r="62" spans="1:32" s="136" customFormat="1" ht="13.5" customHeight="1" x14ac:dyDescent="0.15">
      <c r="A62" s="119" t="s">
        <v>45</v>
      </c>
      <c r="B62" s="120" t="s">
        <v>544</v>
      </c>
      <c r="C62" s="119" t="s">
        <v>545</v>
      </c>
      <c r="D62" s="121">
        <f>SUM(E62,+L62)</f>
        <v>360280</v>
      </c>
      <c r="E62" s="121">
        <f>+SUM(F62:I62,K62)</f>
        <v>68881</v>
      </c>
      <c r="F62" s="121">
        <v>0</v>
      </c>
      <c r="G62" s="121">
        <v>0</v>
      </c>
      <c r="H62" s="121">
        <v>0</v>
      </c>
      <c r="I62" s="121">
        <v>68811</v>
      </c>
      <c r="J62" s="121"/>
      <c r="K62" s="121">
        <v>70</v>
      </c>
      <c r="L62" s="121">
        <v>291399</v>
      </c>
      <c r="M62" s="121">
        <f>SUM(N62,+U62)</f>
        <v>177800</v>
      </c>
      <c r="N62" s="121">
        <f>+SUM(O62:R62,T62)</f>
        <v>35383</v>
      </c>
      <c r="O62" s="121">
        <v>5719</v>
      </c>
      <c r="P62" s="121">
        <v>4933</v>
      </c>
      <c r="Q62" s="121">
        <v>0</v>
      </c>
      <c r="R62" s="121">
        <v>24691</v>
      </c>
      <c r="S62" s="121"/>
      <c r="T62" s="121">
        <v>40</v>
      </c>
      <c r="U62" s="121">
        <v>142417</v>
      </c>
      <c r="V62" s="121">
        <f>+SUM(D62,M62)</f>
        <v>538080</v>
      </c>
      <c r="W62" s="121">
        <f>+SUM(E62,N62)</f>
        <v>104264</v>
      </c>
      <c r="X62" s="121">
        <f>+SUM(F62,O62)</f>
        <v>5719</v>
      </c>
      <c r="Y62" s="121">
        <f>+SUM(G62,P62)</f>
        <v>4933</v>
      </c>
      <c r="Z62" s="121">
        <f>+SUM(H62,Q62)</f>
        <v>0</v>
      </c>
      <c r="AA62" s="121">
        <f>+SUM(I62,R62)</f>
        <v>93502</v>
      </c>
      <c r="AB62" s="121">
        <f>+SUM(J62,S62)</f>
        <v>0</v>
      </c>
      <c r="AC62" s="121">
        <f>+SUM(K62,T62)</f>
        <v>110</v>
      </c>
      <c r="AD62" s="121">
        <f>+SUM(L62,U62)</f>
        <v>433816</v>
      </c>
      <c r="AE62" s="210" t="s">
        <v>546</v>
      </c>
      <c r="AF62" s="209"/>
    </row>
    <row r="63" spans="1:32" s="136" customFormat="1" ht="13.5" customHeight="1" x14ac:dyDescent="0.15">
      <c r="A63" s="119" t="s">
        <v>45</v>
      </c>
      <c r="B63" s="120" t="s">
        <v>547</v>
      </c>
      <c r="C63" s="119" t="s">
        <v>548</v>
      </c>
      <c r="D63" s="121">
        <f>SUM(E63,+L63)</f>
        <v>815169</v>
      </c>
      <c r="E63" s="121">
        <f>+SUM(F63:I63,K63)</f>
        <v>77581</v>
      </c>
      <c r="F63" s="121">
        <v>0</v>
      </c>
      <c r="G63" s="121">
        <v>0</v>
      </c>
      <c r="H63" s="121">
        <v>0</v>
      </c>
      <c r="I63" s="121">
        <v>48287</v>
      </c>
      <c r="J63" s="121"/>
      <c r="K63" s="121">
        <v>29294</v>
      </c>
      <c r="L63" s="121">
        <v>737588</v>
      </c>
      <c r="M63" s="121">
        <f>SUM(N63,+U63)</f>
        <v>152536</v>
      </c>
      <c r="N63" s="121">
        <f>+SUM(O63:R63,T63)</f>
        <v>10</v>
      </c>
      <c r="O63" s="121">
        <v>0</v>
      </c>
      <c r="P63" s="121">
        <v>0</v>
      </c>
      <c r="Q63" s="121">
        <v>0</v>
      </c>
      <c r="R63" s="121">
        <v>10</v>
      </c>
      <c r="S63" s="121"/>
      <c r="T63" s="121">
        <v>0</v>
      </c>
      <c r="U63" s="121">
        <v>152526</v>
      </c>
      <c r="V63" s="121">
        <f>+SUM(D63,M63)</f>
        <v>967705</v>
      </c>
      <c r="W63" s="121">
        <f>+SUM(E63,N63)</f>
        <v>77591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48297</v>
      </c>
      <c r="AB63" s="121">
        <f>+SUM(J63,S63)</f>
        <v>0</v>
      </c>
      <c r="AC63" s="121">
        <f>+SUM(K63,T63)</f>
        <v>29294</v>
      </c>
      <c r="AD63" s="121">
        <f>+SUM(L63,U63)</f>
        <v>890114</v>
      </c>
      <c r="AE63" s="210" t="s">
        <v>549</v>
      </c>
      <c r="AF63" s="209"/>
    </row>
    <row r="64" spans="1:32" s="136" customFormat="1" ht="13.5" customHeight="1" x14ac:dyDescent="0.15">
      <c r="A64" s="119" t="s">
        <v>45</v>
      </c>
      <c r="B64" s="120" t="s">
        <v>550</v>
      </c>
      <c r="C64" s="119" t="s">
        <v>551</v>
      </c>
      <c r="D64" s="121">
        <f>SUM(E64,+L64)</f>
        <v>350317</v>
      </c>
      <c r="E64" s="121">
        <f>+SUM(F64:I64,K64)</f>
        <v>21435</v>
      </c>
      <c r="F64" s="121">
        <v>0</v>
      </c>
      <c r="G64" s="121">
        <v>0</v>
      </c>
      <c r="H64" s="121">
        <v>0</v>
      </c>
      <c r="I64" s="121">
        <v>18567</v>
      </c>
      <c r="J64" s="121"/>
      <c r="K64" s="121">
        <v>2868</v>
      </c>
      <c r="L64" s="121">
        <v>328882</v>
      </c>
      <c r="M64" s="121">
        <f>SUM(N64,+U64)</f>
        <v>137091</v>
      </c>
      <c r="N64" s="121">
        <f>+SUM(O64:R64,T64)</f>
        <v>12533</v>
      </c>
      <c r="O64" s="121">
        <v>6955</v>
      </c>
      <c r="P64" s="121">
        <v>5578</v>
      </c>
      <c r="Q64" s="121">
        <v>0</v>
      </c>
      <c r="R64" s="121">
        <v>0</v>
      </c>
      <c r="S64" s="121"/>
      <c r="T64" s="121">
        <v>0</v>
      </c>
      <c r="U64" s="121">
        <v>124558</v>
      </c>
      <c r="V64" s="121">
        <f>+SUM(D64,M64)</f>
        <v>487408</v>
      </c>
      <c r="W64" s="121">
        <f>+SUM(E64,N64)</f>
        <v>33968</v>
      </c>
      <c r="X64" s="121">
        <f>+SUM(F64,O64)</f>
        <v>6955</v>
      </c>
      <c r="Y64" s="121">
        <f>+SUM(G64,P64)</f>
        <v>5578</v>
      </c>
      <c r="Z64" s="121">
        <f>+SUM(H64,Q64)</f>
        <v>0</v>
      </c>
      <c r="AA64" s="121">
        <f>+SUM(I64,R64)</f>
        <v>18567</v>
      </c>
      <c r="AB64" s="121">
        <f>+SUM(J64,S64)</f>
        <v>0</v>
      </c>
      <c r="AC64" s="121">
        <f>+SUM(K64,T64)</f>
        <v>2868</v>
      </c>
      <c r="AD64" s="121">
        <f>+SUM(L64,U64)</f>
        <v>453440</v>
      </c>
      <c r="AE64" s="210" t="s">
        <v>552</v>
      </c>
      <c r="AF64" s="209"/>
    </row>
    <row r="65" spans="1:32" s="136" customFormat="1" ht="13.5" customHeight="1" x14ac:dyDescent="0.15">
      <c r="A65" s="119" t="s">
        <v>45</v>
      </c>
      <c r="B65" s="120" t="s">
        <v>554</v>
      </c>
      <c r="C65" s="119" t="s">
        <v>555</v>
      </c>
      <c r="D65" s="121">
        <f>SUM(E65,+L65)</f>
        <v>66828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66828</v>
      </c>
      <c r="M65" s="121">
        <f>SUM(N65,+U65)</f>
        <v>17907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17907</v>
      </c>
      <c r="V65" s="121">
        <f>+SUM(D65,M65)</f>
        <v>84735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84735</v>
      </c>
      <c r="AE65" s="210" t="s">
        <v>556</v>
      </c>
      <c r="AF65" s="209"/>
    </row>
    <row r="66" spans="1:32" s="136" customFormat="1" ht="13.5" customHeight="1" x14ac:dyDescent="0.15">
      <c r="A66" s="119" t="s">
        <v>45</v>
      </c>
      <c r="B66" s="120" t="s">
        <v>559</v>
      </c>
      <c r="C66" s="119" t="s">
        <v>560</v>
      </c>
      <c r="D66" s="121">
        <f>SUM(E66,+L66)</f>
        <v>73063</v>
      </c>
      <c r="E66" s="121">
        <f>+SUM(F66:I66,K66)</f>
        <v>6699</v>
      </c>
      <c r="F66" s="121">
        <v>0</v>
      </c>
      <c r="G66" s="121">
        <v>0</v>
      </c>
      <c r="H66" s="121">
        <v>0</v>
      </c>
      <c r="I66" s="121">
        <v>6699</v>
      </c>
      <c r="J66" s="121"/>
      <c r="K66" s="121">
        <v>0</v>
      </c>
      <c r="L66" s="121">
        <v>66364</v>
      </c>
      <c r="M66" s="121">
        <f>SUM(N66,+U66)</f>
        <v>19807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19807</v>
      </c>
      <c r="V66" s="121">
        <f>+SUM(D66,M66)</f>
        <v>92870</v>
      </c>
      <c r="W66" s="121">
        <f>+SUM(E66,N66)</f>
        <v>6699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6699</v>
      </c>
      <c r="AB66" s="121">
        <f>+SUM(J66,S66)</f>
        <v>0</v>
      </c>
      <c r="AC66" s="121">
        <f>+SUM(K66,T66)</f>
        <v>0</v>
      </c>
      <c r="AD66" s="121">
        <f>+SUM(L66,U66)</f>
        <v>86171</v>
      </c>
      <c r="AE66" s="210" t="s">
        <v>561</v>
      </c>
      <c r="AF66" s="209"/>
    </row>
    <row r="67" spans="1:32" s="136" customFormat="1" ht="13.5" customHeight="1" x14ac:dyDescent="0.15">
      <c r="A67" s="119" t="s">
        <v>45</v>
      </c>
      <c r="B67" s="120" t="s">
        <v>562</v>
      </c>
      <c r="C67" s="119" t="s">
        <v>563</v>
      </c>
      <c r="D67" s="121">
        <f>SUM(E67,+L67)</f>
        <v>393391</v>
      </c>
      <c r="E67" s="121">
        <f>+SUM(F67:I67,K67)</f>
        <v>31388</v>
      </c>
      <c r="F67" s="121">
        <v>0</v>
      </c>
      <c r="G67" s="121">
        <v>0</v>
      </c>
      <c r="H67" s="121">
        <v>0</v>
      </c>
      <c r="I67" s="121">
        <v>1206</v>
      </c>
      <c r="J67" s="121"/>
      <c r="K67" s="121">
        <v>30182</v>
      </c>
      <c r="L67" s="121">
        <v>362003</v>
      </c>
      <c r="M67" s="121">
        <f>SUM(N67,+U67)</f>
        <v>587061</v>
      </c>
      <c r="N67" s="121">
        <f>+SUM(O67:R67,T67)</f>
        <v>552080</v>
      </c>
      <c r="O67" s="121">
        <v>349680</v>
      </c>
      <c r="P67" s="121">
        <v>0</v>
      </c>
      <c r="Q67" s="121">
        <v>202400</v>
      </c>
      <c r="R67" s="121">
        <v>0</v>
      </c>
      <c r="S67" s="121"/>
      <c r="T67" s="121">
        <v>0</v>
      </c>
      <c r="U67" s="121">
        <v>34981</v>
      </c>
      <c r="V67" s="121">
        <f>+SUM(D67,M67)</f>
        <v>980452</v>
      </c>
      <c r="W67" s="121">
        <f>+SUM(E67,N67)</f>
        <v>583468</v>
      </c>
      <c r="X67" s="121">
        <f>+SUM(F67,O67)</f>
        <v>349680</v>
      </c>
      <c r="Y67" s="121">
        <f>+SUM(G67,P67)</f>
        <v>0</v>
      </c>
      <c r="Z67" s="121">
        <f>+SUM(H67,Q67)</f>
        <v>202400</v>
      </c>
      <c r="AA67" s="121">
        <f>+SUM(I67,R67)</f>
        <v>1206</v>
      </c>
      <c r="AB67" s="121">
        <f>+SUM(J67,S67)</f>
        <v>0</v>
      </c>
      <c r="AC67" s="121">
        <f>+SUM(K67,T67)</f>
        <v>30182</v>
      </c>
      <c r="AD67" s="121">
        <f>+SUM(L67,U67)</f>
        <v>396984</v>
      </c>
      <c r="AE67" s="210" t="s">
        <v>564</v>
      </c>
      <c r="AF67" s="209"/>
    </row>
    <row r="68" spans="1:32" s="136" customFormat="1" ht="13.5" customHeight="1" x14ac:dyDescent="0.15">
      <c r="A68" s="119" t="s">
        <v>45</v>
      </c>
      <c r="B68" s="120" t="s">
        <v>557</v>
      </c>
      <c r="C68" s="119" t="s">
        <v>565</v>
      </c>
      <c r="D68" s="121">
        <f>SUM(E68,+L68)</f>
        <v>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f>SUM(N68,+U68)</f>
        <v>1281</v>
      </c>
      <c r="N68" s="121">
        <f>+SUM(O68:R68,T68)</f>
        <v>1281</v>
      </c>
      <c r="O68" s="121">
        <v>0</v>
      </c>
      <c r="P68" s="121">
        <v>0</v>
      </c>
      <c r="Q68" s="121">
        <v>0</v>
      </c>
      <c r="R68" s="121">
        <v>1281</v>
      </c>
      <c r="S68" s="121">
        <v>37714</v>
      </c>
      <c r="T68" s="121">
        <v>0</v>
      </c>
      <c r="U68" s="121">
        <v>0</v>
      </c>
      <c r="V68" s="121">
        <f>+SUM(D68,M68)</f>
        <v>1281</v>
      </c>
      <c r="W68" s="121">
        <f>+SUM(E68,N68)</f>
        <v>1281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1281</v>
      </c>
      <c r="AB68" s="121">
        <f>+SUM(J68,S68)</f>
        <v>37714</v>
      </c>
      <c r="AC68" s="121">
        <f>+SUM(K68,T68)</f>
        <v>0</v>
      </c>
      <c r="AD68" s="121">
        <f>+SUM(L68,U68)</f>
        <v>0</v>
      </c>
      <c r="AE68" s="210" t="s">
        <v>566</v>
      </c>
      <c r="AF68" s="209"/>
    </row>
    <row r="69" spans="1:32" s="136" customFormat="1" ht="13.5" customHeight="1" x14ac:dyDescent="0.15">
      <c r="A69" s="119" t="s">
        <v>45</v>
      </c>
      <c r="B69" s="120" t="s">
        <v>421</v>
      </c>
      <c r="C69" s="119" t="s">
        <v>422</v>
      </c>
      <c r="D69" s="121">
        <f>SUM(E69,+L69)</f>
        <v>765594</v>
      </c>
      <c r="E69" s="121">
        <f>+SUM(F69:I69,K69)</f>
        <v>731897</v>
      </c>
      <c r="F69" s="121">
        <v>0</v>
      </c>
      <c r="G69" s="121">
        <v>0</v>
      </c>
      <c r="H69" s="121">
        <v>465500</v>
      </c>
      <c r="I69" s="121">
        <v>203806</v>
      </c>
      <c r="J69" s="121">
        <v>2358978</v>
      </c>
      <c r="K69" s="121">
        <v>62591</v>
      </c>
      <c r="L69" s="121">
        <v>33697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765594</v>
      </c>
      <c r="W69" s="121">
        <f>+SUM(E69,N69)</f>
        <v>731897</v>
      </c>
      <c r="X69" s="121">
        <f>+SUM(F69,O69)</f>
        <v>0</v>
      </c>
      <c r="Y69" s="121">
        <f>+SUM(G69,P69)</f>
        <v>0</v>
      </c>
      <c r="Z69" s="121">
        <f>+SUM(H69,Q69)</f>
        <v>465500</v>
      </c>
      <c r="AA69" s="121">
        <f>+SUM(I69,R69)</f>
        <v>203806</v>
      </c>
      <c r="AB69" s="121">
        <f>+SUM(J69,S69)</f>
        <v>2358978</v>
      </c>
      <c r="AC69" s="121">
        <f>+SUM(K69,T69)</f>
        <v>62591</v>
      </c>
      <c r="AD69" s="121">
        <f>+SUM(L69,U69)</f>
        <v>33697</v>
      </c>
      <c r="AE69" s="210" t="s">
        <v>567</v>
      </c>
      <c r="AF69" s="209"/>
    </row>
    <row r="70" spans="1:32" s="136" customFormat="1" ht="13.5" customHeight="1" x14ac:dyDescent="0.15">
      <c r="A70" s="119" t="s">
        <v>45</v>
      </c>
      <c r="B70" s="120" t="s">
        <v>368</v>
      </c>
      <c r="C70" s="119" t="s">
        <v>369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f>SUM(N70,+U70)</f>
        <v>17594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200559</v>
      </c>
      <c r="T70" s="121">
        <v>0</v>
      </c>
      <c r="U70" s="121">
        <v>17594</v>
      </c>
      <c r="V70" s="121">
        <f>+SUM(D70,M70)</f>
        <v>17594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200559</v>
      </c>
      <c r="AC70" s="121">
        <f>+SUM(K70,T70)</f>
        <v>0</v>
      </c>
      <c r="AD70" s="121">
        <f>+SUM(L70,U70)</f>
        <v>17594</v>
      </c>
      <c r="AE70" s="210" t="s">
        <v>568</v>
      </c>
      <c r="AF70" s="209"/>
    </row>
    <row r="71" spans="1:32" s="136" customFormat="1" ht="13.5" customHeight="1" x14ac:dyDescent="0.15">
      <c r="A71" s="119" t="s">
        <v>45</v>
      </c>
      <c r="B71" s="120" t="s">
        <v>340</v>
      </c>
      <c r="C71" s="119" t="s">
        <v>341</v>
      </c>
      <c r="D71" s="121">
        <f>SUM(E71,+L71)</f>
        <v>79899</v>
      </c>
      <c r="E71" s="121">
        <f>+SUM(F71:I71,K71)</f>
        <v>40529</v>
      </c>
      <c r="F71" s="121">
        <v>0</v>
      </c>
      <c r="G71" s="121">
        <v>0</v>
      </c>
      <c r="H71" s="121">
        <v>0</v>
      </c>
      <c r="I71" s="121">
        <v>40504</v>
      </c>
      <c r="J71" s="121">
        <v>650464</v>
      </c>
      <c r="K71" s="121">
        <v>25</v>
      </c>
      <c r="L71" s="121">
        <v>39370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139569</v>
      </c>
      <c r="T71" s="121">
        <v>0</v>
      </c>
      <c r="U71" s="121">
        <v>0</v>
      </c>
      <c r="V71" s="121">
        <f>+SUM(D71,M71)</f>
        <v>79899</v>
      </c>
      <c r="W71" s="121">
        <f>+SUM(E71,N71)</f>
        <v>40529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40504</v>
      </c>
      <c r="AB71" s="121">
        <f>+SUM(J71,S71)</f>
        <v>790033</v>
      </c>
      <c r="AC71" s="121">
        <f>+SUM(K71,T71)</f>
        <v>25</v>
      </c>
      <c r="AD71" s="121">
        <f>+SUM(L71,U71)</f>
        <v>39370</v>
      </c>
      <c r="AE71" s="210" t="s">
        <v>569</v>
      </c>
      <c r="AF71" s="209"/>
    </row>
    <row r="72" spans="1:32" s="136" customFormat="1" ht="13.5" customHeight="1" x14ac:dyDescent="0.15">
      <c r="A72" s="119" t="s">
        <v>45</v>
      </c>
      <c r="B72" s="120" t="s">
        <v>391</v>
      </c>
      <c r="C72" s="119" t="s">
        <v>570</v>
      </c>
      <c r="D72" s="121">
        <f>SUM(E72,+L72)</f>
        <v>0</v>
      </c>
      <c r="E72" s="121">
        <f>+SUM(F72:I72,K72)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f>SUM(N72,+U72)</f>
        <v>0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267240</v>
      </c>
      <c r="T72" s="121">
        <v>0</v>
      </c>
      <c r="U72" s="121">
        <v>0</v>
      </c>
      <c r="V72" s="121">
        <f>+SUM(D72,M72)</f>
        <v>0</v>
      </c>
      <c r="W72" s="121">
        <f>+SUM(E72,N72)</f>
        <v>0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0</v>
      </c>
      <c r="AB72" s="121">
        <f>+SUM(J72,S72)</f>
        <v>267240</v>
      </c>
      <c r="AC72" s="121">
        <f>+SUM(K72,T72)</f>
        <v>0</v>
      </c>
      <c r="AD72" s="121">
        <f>+SUM(L72,U72)</f>
        <v>0</v>
      </c>
      <c r="AE72" s="210" t="s">
        <v>571</v>
      </c>
      <c r="AF72" s="209"/>
    </row>
    <row r="73" spans="1:32" s="136" customFormat="1" ht="13.5" customHeight="1" x14ac:dyDescent="0.15">
      <c r="A73" s="119" t="s">
        <v>45</v>
      </c>
      <c r="B73" s="120" t="s">
        <v>342</v>
      </c>
      <c r="C73" s="119" t="s">
        <v>401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35771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117938</v>
      </c>
      <c r="T73" s="121">
        <v>0</v>
      </c>
      <c r="U73" s="121">
        <v>35771</v>
      </c>
      <c r="V73" s="121">
        <f>+SUM(D73,M73)</f>
        <v>35771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117938</v>
      </c>
      <c r="AC73" s="121">
        <f>+SUM(K73,T73)</f>
        <v>0</v>
      </c>
      <c r="AD73" s="121">
        <f>+SUM(L73,U73)</f>
        <v>35771</v>
      </c>
      <c r="AE73" s="210" t="s">
        <v>572</v>
      </c>
      <c r="AF73" s="209"/>
    </row>
    <row r="74" spans="1:32" s="136" customFormat="1" ht="13.5" customHeight="1" x14ac:dyDescent="0.15">
      <c r="A74" s="119" t="s">
        <v>45</v>
      </c>
      <c r="B74" s="120" t="s">
        <v>354</v>
      </c>
      <c r="C74" s="119" t="s">
        <v>355</v>
      </c>
      <c r="D74" s="121">
        <f>SUM(E74,+L74)</f>
        <v>35178</v>
      </c>
      <c r="E74" s="121">
        <f>+SUM(F74:I74,K74)</f>
        <v>3671</v>
      </c>
      <c r="F74" s="121">
        <v>0</v>
      </c>
      <c r="G74" s="121">
        <v>0</v>
      </c>
      <c r="H74" s="121">
        <v>0</v>
      </c>
      <c r="I74" s="121">
        <v>3671</v>
      </c>
      <c r="J74" s="121">
        <v>471378</v>
      </c>
      <c r="K74" s="121">
        <v>0</v>
      </c>
      <c r="L74" s="121">
        <v>31507</v>
      </c>
      <c r="M74" s="121">
        <f>SUM(N74,+U74)</f>
        <v>10431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188887</v>
      </c>
      <c r="T74" s="121">
        <v>0</v>
      </c>
      <c r="U74" s="121">
        <v>10431</v>
      </c>
      <c r="V74" s="121">
        <f>+SUM(D74,M74)</f>
        <v>45609</v>
      </c>
      <c r="W74" s="121">
        <f>+SUM(E74,N74)</f>
        <v>3671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3671</v>
      </c>
      <c r="AB74" s="121">
        <f>+SUM(J74,S74)</f>
        <v>660265</v>
      </c>
      <c r="AC74" s="121">
        <f>+SUM(K74,T74)</f>
        <v>0</v>
      </c>
      <c r="AD74" s="121">
        <f>+SUM(L74,U74)</f>
        <v>41938</v>
      </c>
      <c r="AE74" s="210" t="s">
        <v>573</v>
      </c>
      <c r="AF74" s="209"/>
    </row>
    <row r="75" spans="1:32" s="136" customFormat="1" ht="13.5" customHeight="1" x14ac:dyDescent="0.15">
      <c r="A75" s="119" t="s">
        <v>45</v>
      </c>
      <c r="B75" s="120" t="s">
        <v>440</v>
      </c>
      <c r="C75" s="119" t="s">
        <v>441</v>
      </c>
      <c r="D75" s="121">
        <f>SUM(E75,+L75)</f>
        <v>49931</v>
      </c>
      <c r="E75" s="121">
        <f>+SUM(F75:I75,K75)</f>
        <v>3</v>
      </c>
      <c r="F75" s="121">
        <v>0</v>
      </c>
      <c r="G75" s="121">
        <v>0</v>
      </c>
      <c r="H75" s="121">
        <v>0</v>
      </c>
      <c r="I75" s="121">
        <v>0</v>
      </c>
      <c r="J75" s="121">
        <v>453003</v>
      </c>
      <c r="K75" s="121">
        <v>3</v>
      </c>
      <c r="L75" s="121">
        <v>49928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49931</v>
      </c>
      <c r="W75" s="121">
        <f>+SUM(E75,N75)</f>
        <v>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0</v>
      </c>
      <c r="AB75" s="121">
        <f>+SUM(J75,S75)</f>
        <v>453003</v>
      </c>
      <c r="AC75" s="121">
        <f>+SUM(K75,T75)</f>
        <v>3</v>
      </c>
      <c r="AD75" s="121">
        <f>+SUM(L75,U75)</f>
        <v>49928</v>
      </c>
      <c r="AE75" s="210" t="s">
        <v>574</v>
      </c>
      <c r="AF75" s="209"/>
    </row>
    <row r="76" spans="1:32" s="136" customFormat="1" ht="13.5" customHeight="1" x14ac:dyDescent="0.15">
      <c r="A76" s="119" t="s">
        <v>45</v>
      </c>
      <c r="B76" s="120" t="s">
        <v>344</v>
      </c>
      <c r="C76" s="119" t="s">
        <v>345</v>
      </c>
      <c r="D76" s="121">
        <f>SUM(E76,+L76)</f>
        <v>1156018</v>
      </c>
      <c r="E76" s="121">
        <f>+SUM(F76:I76,K76)</f>
        <v>1144684</v>
      </c>
      <c r="F76" s="121">
        <v>156060</v>
      </c>
      <c r="G76" s="121">
        <v>0</v>
      </c>
      <c r="H76" s="121">
        <v>566100</v>
      </c>
      <c r="I76" s="121">
        <v>124585</v>
      </c>
      <c r="J76" s="121">
        <v>1171157</v>
      </c>
      <c r="K76" s="121">
        <v>297939</v>
      </c>
      <c r="L76" s="121">
        <v>11334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1156018</v>
      </c>
      <c r="W76" s="121">
        <f>+SUM(E76,N76)</f>
        <v>1144684</v>
      </c>
      <c r="X76" s="121">
        <f>+SUM(F76,O76)</f>
        <v>156060</v>
      </c>
      <c r="Y76" s="121">
        <f>+SUM(G76,P76)</f>
        <v>0</v>
      </c>
      <c r="Z76" s="121">
        <f>+SUM(H76,Q76)</f>
        <v>566100</v>
      </c>
      <c r="AA76" s="121">
        <f>+SUM(I76,R76)</f>
        <v>124585</v>
      </c>
      <c r="AB76" s="121">
        <f>+SUM(J76,S76)</f>
        <v>1171157</v>
      </c>
      <c r="AC76" s="121">
        <f>+SUM(K76,T76)</f>
        <v>297939</v>
      </c>
      <c r="AD76" s="121">
        <f>+SUM(L76,U76)</f>
        <v>11334</v>
      </c>
      <c r="AE76" s="210" t="s">
        <v>575</v>
      </c>
      <c r="AF76" s="209"/>
    </row>
    <row r="77" spans="1:32" s="136" customFormat="1" ht="13.5" customHeight="1" x14ac:dyDescent="0.15">
      <c r="A77" s="119" t="s">
        <v>45</v>
      </c>
      <c r="B77" s="120" t="s">
        <v>363</v>
      </c>
      <c r="C77" s="119" t="s">
        <v>364</v>
      </c>
      <c r="D77" s="121">
        <f>SUM(E77,+L77)</f>
        <v>14474</v>
      </c>
      <c r="E77" s="121">
        <f>+SUM(F77:I77,K77)</f>
        <v>14474</v>
      </c>
      <c r="F77" s="121">
        <v>0</v>
      </c>
      <c r="G77" s="121">
        <v>0</v>
      </c>
      <c r="H77" s="121">
        <v>0</v>
      </c>
      <c r="I77" s="121">
        <v>14474</v>
      </c>
      <c r="J77" s="121">
        <v>251486</v>
      </c>
      <c r="K77" s="121">
        <v>0</v>
      </c>
      <c r="L77" s="121">
        <v>0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103488</v>
      </c>
      <c r="T77" s="121">
        <v>0</v>
      </c>
      <c r="U77" s="121">
        <v>0</v>
      </c>
      <c r="V77" s="121">
        <f>+SUM(D77,M77)</f>
        <v>14474</v>
      </c>
      <c r="W77" s="121">
        <f>+SUM(E77,N77)</f>
        <v>14474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14474</v>
      </c>
      <c r="AB77" s="121">
        <f>+SUM(J77,S77)</f>
        <v>354974</v>
      </c>
      <c r="AC77" s="121">
        <f>+SUM(K77,T77)</f>
        <v>0</v>
      </c>
      <c r="AD77" s="121">
        <f>+SUM(L77,U77)</f>
        <v>0</v>
      </c>
      <c r="AE77" s="210" t="s">
        <v>576</v>
      </c>
      <c r="AF77" s="209"/>
    </row>
    <row r="78" spans="1:32" s="136" customFormat="1" ht="13.5" customHeight="1" x14ac:dyDescent="0.15">
      <c r="A78" s="119" t="s">
        <v>45</v>
      </c>
      <c r="B78" s="120" t="s">
        <v>356</v>
      </c>
      <c r="C78" s="119" t="s">
        <v>357</v>
      </c>
      <c r="D78" s="121">
        <f>SUM(E78,+L78)</f>
        <v>51585</v>
      </c>
      <c r="E78" s="121">
        <f>+SUM(F78:I78,K78)</f>
        <v>903</v>
      </c>
      <c r="F78" s="121">
        <v>0</v>
      </c>
      <c r="G78" s="121">
        <v>0</v>
      </c>
      <c r="H78" s="121">
        <v>0</v>
      </c>
      <c r="I78" s="121">
        <v>0</v>
      </c>
      <c r="J78" s="121">
        <v>567935</v>
      </c>
      <c r="K78" s="121">
        <v>903</v>
      </c>
      <c r="L78" s="121">
        <v>50682</v>
      </c>
      <c r="M78" s="121">
        <f>SUM(N78,+U78)</f>
        <v>12820</v>
      </c>
      <c r="N78" s="121">
        <f>+SUM(O78:R78,T78)</f>
        <v>322</v>
      </c>
      <c r="O78" s="121">
        <v>0</v>
      </c>
      <c r="P78" s="121">
        <v>0</v>
      </c>
      <c r="Q78" s="121">
        <v>0</v>
      </c>
      <c r="R78" s="121">
        <v>0</v>
      </c>
      <c r="S78" s="121">
        <v>204145</v>
      </c>
      <c r="T78" s="121">
        <v>322</v>
      </c>
      <c r="U78" s="121">
        <v>12498</v>
      </c>
      <c r="V78" s="121">
        <f>+SUM(D78,M78)</f>
        <v>64405</v>
      </c>
      <c r="W78" s="121">
        <f>+SUM(E78,N78)</f>
        <v>1225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772080</v>
      </c>
      <c r="AC78" s="121">
        <f>+SUM(K78,T78)</f>
        <v>1225</v>
      </c>
      <c r="AD78" s="121">
        <f>+SUM(L78,U78)</f>
        <v>63180</v>
      </c>
      <c r="AE78" s="210" t="s">
        <v>577</v>
      </c>
      <c r="AF78" s="209"/>
    </row>
    <row r="79" spans="1:32" s="136" customFormat="1" ht="13.5" customHeight="1" x14ac:dyDescent="0.15">
      <c r="A79" s="119" t="s">
        <v>45</v>
      </c>
      <c r="B79" s="120" t="s">
        <v>423</v>
      </c>
      <c r="C79" s="119" t="s">
        <v>424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127454</v>
      </c>
      <c r="T79" s="121">
        <v>0</v>
      </c>
      <c r="U79" s="121">
        <v>0</v>
      </c>
      <c r="V79" s="121">
        <f>+SUM(D79,M79)</f>
        <v>0</v>
      </c>
      <c r="W79" s="121">
        <f>+SUM(E79,N79)</f>
        <v>0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0</v>
      </c>
      <c r="AB79" s="121">
        <f>+SUM(J79,S79)</f>
        <v>127454</v>
      </c>
      <c r="AC79" s="121">
        <f>+SUM(K79,T79)</f>
        <v>0</v>
      </c>
      <c r="AD79" s="121">
        <f>+SUM(L79,U79)</f>
        <v>0</v>
      </c>
      <c r="AE79" s="210" t="s">
        <v>578</v>
      </c>
      <c r="AF79" s="209"/>
    </row>
    <row r="80" spans="1:32" s="136" customFormat="1" ht="13.5" customHeight="1" x14ac:dyDescent="0.15">
      <c r="A80" s="119" t="s">
        <v>45</v>
      </c>
      <c r="B80" s="120" t="s">
        <v>389</v>
      </c>
      <c r="C80" s="119" t="s">
        <v>390</v>
      </c>
      <c r="D80" s="121">
        <f>SUM(E80,+L80)</f>
        <v>94752</v>
      </c>
      <c r="E80" s="121">
        <f>+SUM(F80:I80,K80)</f>
        <v>57737</v>
      </c>
      <c r="F80" s="121">
        <v>0</v>
      </c>
      <c r="G80" s="121">
        <v>0</v>
      </c>
      <c r="H80" s="121">
        <v>0</v>
      </c>
      <c r="I80" s="121">
        <v>57737</v>
      </c>
      <c r="J80" s="121">
        <v>238478</v>
      </c>
      <c r="K80" s="121">
        <v>0</v>
      </c>
      <c r="L80" s="121">
        <v>37015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94752</v>
      </c>
      <c r="W80" s="121">
        <f>+SUM(E80,N80)</f>
        <v>57737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57737</v>
      </c>
      <c r="AB80" s="121">
        <f>+SUM(J80,S80)</f>
        <v>238478</v>
      </c>
      <c r="AC80" s="121">
        <f>+SUM(K80,T80)</f>
        <v>0</v>
      </c>
      <c r="AD80" s="121">
        <f>+SUM(L80,U80)</f>
        <v>37015</v>
      </c>
      <c r="AE80" s="210" t="s">
        <v>579</v>
      </c>
      <c r="AF80" s="209"/>
    </row>
    <row r="81" spans="1:32" s="136" customFormat="1" ht="13.5" customHeight="1" x14ac:dyDescent="0.15">
      <c r="A81" s="119" t="s">
        <v>45</v>
      </c>
      <c r="B81" s="120" t="s">
        <v>384</v>
      </c>
      <c r="C81" s="119" t="s">
        <v>385</v>
      </c>
      <c r="D81" s="121">
        <f>SUM(E81,+L81)</f>
        <v>130704</v>
      </c>
      <c r="E81" s="121">
        <f>+SUM(F81:I81,K81)</f>
        <v>130704</v>
      </c>
      <c r="F81" s="121">
        <v>0</v>
      </c>
      <c r="G81" s="121">
        <v>0</v>
      </c>
      <c r="H81" s="121">
        <v>0</v>
      </c>
      <c r="I81" s="121">
        <v>130704</v>
      </c>
      <c r="J81" s="121">
        <v>636546</v>
      </c>
      <c r="K81" s="121">
        <v>0</v>
      </c>
      <c r="L81" s="121">
        <v>0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f>+SUM(D81,M81)</f>
        <v>130704</v>
      </c>
      <c r="W81" s="121">
        <f>+SUM(E81,N81)</f>
        <v>130704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130704</v>
      </c>
      <c r="AB81" s="121">
        <f>+SUM(J81,S81)</f>
        <v>636546</v>
      </c>
      <c r="AC81" s="121">
        <f>+SUM(K81,T81)</f>
        <v>0</v>
      </c>
      <c r="AD81" s="121">
        <f>+SUM(L81,U81)</f>
        <v>0</v>
      </c>
      <c r="AE81" s="210" t="s">
        <v>580</v>
      </c>
      <c r="AF81" s="209"/>
    </row>
    <row r="82" spans="1:32" s="136" customFormat="1" ht="13.5" customHeight="1" x14ac:dyDescent="0.15">
      <c r="A82" s="119" t="s">
        <v>45</v>
      </c>
      <c r="B82" s="120" t="s">
        <v>416</v>
      </c>
      <c r="C82" s="119" t="s">
        <v>417</v>
      </c>
      <c r="D82" s="121">
        <f>SUM(E82,+L82)</f>
        <v>357483</v>
      </c>
      <c r="E82" s="121">
        <f>+SUM(F82:I82,K82)</f>
        <v>344697</v>
      </c>
      <c r="F82" s="121">
        <v>115245</v>
      </c>
      <c r="G82" s="121">
        <v>0</v>
      </c>
      <c r="H82" s="121">
        <v>162200</v>
      </c>
      <c r="I82" s="121">
        <v>19106</v>
      </c>
      <c r="J82" s="121">
        <v>126664</v>
      </c>
      <c r="K82" s="121">
        <v>48146</v>
      </c>
      <c r="L82" s="121">
        <v>12786</v>
      </c>
      <c r="M82" s="121">
        <f>SUM(N82,+U82)</f>
        <v>0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f>+SUM(D82,M82)</f>
        <v>357483</v>
      </c>
      <c r="W82" s="121">
        <f>+SUM(E82,N82)</f>
        <v>344697</v>
      </c>
      <c r="X82" s="121">
        <f>+SUM(F82,O82)</f>
        <v>115245</v>
      </c>
      <c r="Y82" s="121">
        <f>+SUM(G82,P82)</f>
        <v>0</v>
      </c>
      <c r="Z82" s="121">
        <f>+SUM(H82,Q82)</f>
        <v>162200</v>
      </c>
      <c r="AA82" s="121">
        <f>+SUM(I82,R82)</f>
        <v>19106</v>
      </c>
      <c r="AB82" s="121">
        <f>+SUM(J82,S82)</f>
        <v>126664</v>
      </c>
      <c r="AC82" s="121">
        <f>+SUM(K82,T82)</f>
        <v>48146</v>
      </c>
      <c r="AD82" s="121">
        <f>+SUM(L82,U82)</f>
        <v>12786</v>
      </c>
      <c r="AE82" s="210" t="s">
        <v>581</v>
      </c>
      <c r="AF82" s="209"/>
    </row>
    <row r="83" spans="1:32" s="136" customFormat="1" ht="13.5" customHeight="1" x14ac:dyDescent="0.15">
      <c r="A83" s="119" t="s">
        <v>45</v>
      </c>
      <c r="B83" s="120" t="s">
        <v>346</v>
      </c>
      <c r="C83" s="119" t="s">
        <v>347</v>
      </c>
      <c r="D83" s="121">
        <f>SUM(E83,+L83)</f>
        <v>275802</v>
      </c>
      <c r="E83" s="121">
        <f>+SUM(F83:I83,K83)</f>
        <v>30974</v>
      </c>
      <c r="F83" s="121">
        <v>0</v>
      </c>
      <c r="G83" s="121">
        <v>0</v>
      </c>
      <c r="H83" s="121">
        <v>0</v>
      </c>
      <c r="I83" s="121">
        <v>30974</v>
      </c>
      <c r="J83" s="121">
        <v>1247801</v>
      </c>
      <c r="K83" s="121">
        <v>0</v>
      </c>
      <c r="L83" s="121">
        <v>244828</v>
      </c>
      <c r="M83" s="121">
        <f>SUM(N83,+U83)</f>
        <v>0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f>+SUM(D83,M83)</f>
        <v>275802</v>
      </c>
      <c r="W83" s="121">
        <f>+SUM(E83,N83)</f>
        <v>30974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30974</v>
      </c>
      <c r="AB83" s="121">
        <f>+SUM(J83,S83)</f>
        <v>1247801</v>
      </c>
      <c r="AC83" s="121">
        <f>+SUM(K83,T83)</f>
        <v>0</v>
      </c>
      <c r="AD83" s="121">
        <f>+SUM(L83,U83)</f>
        <v>244828</v>
      </c>
      <c r="AE83" s="210" t="s">
        <v>582</v>
      </c>
      <c r="AF83" s="209"/>
    </row>
    <row r="84" spans="1:32" s="136" customFormat="1" ht="13.5" customHeight="1" x14ac:dyDescent="0.15">
      <c r="A84" s="119" t="s">
        <v>45</v>
      </c>
      <c r="B84" s="120" t="s">
        <v>465</v>
      </c>
      <c r="C84" s="119" t="s">
        <v>484</v>
      </c>
      <c r="D84" s="121">
        <f>SUM(E84,+L84)</f>
        <v>755331</v>
      </c>
      <c r="E84" s="121">
        <f>+SUM(F84:I84,K84)</f>
        <v>549076</v>
      </c>
      <c r="F84" s="121">
        <v>0</v>
      </c>
      <c r="G84" s="121">
        <v>0</v>
      </c>
      <c r="H84" s="121">
        <v>0</v>
      </c>
      <c r="I84" s="121">
        <v>9636</v>
      </c>
      <c r="J84" s="121">
        <v>993492</v>
      </c>
      <c r="K84" s="121">
        <v>539440</v>
      </c>
      <c r="L84" s="121">
        <v>206255</v>
      </c>
      <c r="M84" s="121">
        <f>SUM(N84,+U84)</f>
        <v>2978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92927</v>
      </c>
      <c r="T84" s="121">
        <v>0</v>
      </c>
      <c r="U84" s="121">
        <v>2978</v>
      </c>
      <c r="V84" s="121">
        <f>+SUM(D84,M84)</f>
        <v>758309</v>
      </c>
      <c r="W84" s="121">
        <f>+SUM(E84,N84)</f>
        <v>549076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9636</v>
      </c>
      <c r="AB84" s="121">
        <f>+SUM(J84,S84)</f>
        <v>1086419</v>
      </c>
      <c r="AC84" s="121">
        <f>+SUM(K84,T84)</f>
        <v>539440</v>
      </c>
      <c r="AD84" s="121">
        <f>+SUM(L84,U84)</f>
        <v>209233</v>
      </c>
      <c r="AE84" s="210" t="s">
        <v>583</v>
      </c>
      <c r="AF84" s="209"/>
    </row>
    <row r="85" spans="1:32" s="136" customFormat="1" ht="13.5" customHeight="1" x14ac:dyDescent="0.15">
      <c r="A85" s="119" t="s">
        <v>45</v>
      </c>
      <c r="B85" s="120" t="s">
        <v>396</v>
      </c>
      <c r="C85" s="119" t="s">
        <v>584</v>
      </c>
      <c r="D85" s="121">
        <f>SUM(E85,+L85)</f>
        <v>637600</v>
      </c>
      <c r="E85" s="121">
        <f>+SUM(F85:I85,K85)</f>
        <v>543439</v>
      </c>
      <c r="F85" s="121">
        <v>0</v>
      </c>
      <c r="G85" s="121">
        <v>0</v>
      </c>
      <c r="H85" s="121">
        <v>0</v>
      </c>
      <c r="I85" s="121">
        <v>543439</v>
      </c>
      <c r="J85" s="121">
        <v>1374844</v>
      </c>
      <c r="K85" s="121">
        <v>0</v>
      </c>
      <c r="L85" s="121">
        <v>94161</v>
      </c>
      <c r="M85" s="121">
        <f>SUM(N85,+U85)</f>
        <v>207343</v>
      </c>
      <c r="N85" s="121">
        <f>+SUM(O85:R85,T85)</f>
        <v>198431</v>
      </c>
      <c r="O85" s="121">
        <v>0</v>
      </c>
      <c r="P85" s="121">
        <v>0</v>
      </c>
      <c r="Q85" s="121">
        <v>0</v>
      </c>
      <c r="R85" s="121">
        <v>198431</v>
      </c>
      <c r="S85" s="121">
        <v>205092</v>
      </c>
      <c r="T85" s="121">
        <v>0</v>
      </c>
      <c r="U85" s="121">
        <v>8912</v>
      </c>
      <c r="V85" s="121">
        <f>+SUM(D85,M85)</f>
        <v>844943</v>
      </c>
      <c r="W85" s="121">
        <f>+SUM(E85,N85)</f>
        <v>741870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741870</v>
      </c>
      <c r="AB85" s="121">
        <f>+SUM(J85,S85)</f>
        <v>1579936</v>
      </c>
      <c r="AC85" s="121">
        <f>+SUM(K85,T85)</f>
        <v>0</v>
      </c>
      <c r="AD85" s="121">
        <f>+SUM(L85,U85)</f>
        <v>103073</v>
      </c>
      <c r="AE85" s="210" t="s">
        <v>585</v>
      </c>
      <c r="AF85" s="209"/>
    </row>
    <row r="86" spans="1:32" s="136" customFormat="1" ht="13.5" customHeight="1" x14ac:dyDescent="0.15">
      <c r="A86" s="119" t="s">
        <v>45</v>
      </c>
      <c r="B86" s="120" t="s">
        <v>402</v>
      </c>
      <c r="C86" s="119" t="s">
        <v>407</v>
      </c>
      <c r="D86" s="121">
        <f>SUM(E86,+L86)</f>
        <v>404071</v>
      </c>
      <c r="E86" s="121">
        <f>+SUM(F86:I86,K86)</f>
        <v>90095</v>
      </c>
      <c r="F86" s="121">
        <v>0</v>
      </c>
      <c r="G86" s="121">
        <v>0</v>
      </c>
      <c r="H86" s="121">
        <v>0</v>
      </c>
      <c r="I86" s="121">
        <v>90095</v>
      </c>
      <c r="J86" s="121">
        <v>890584</v>
      </c>
      <c r="K86" s="121">
        <v>0</v>
      </c>
      <c r="L86" s="121">
        <v>313976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404071</v>
      </c>
      <c r="W86" s="121">
        <f>+SUM(E86,N86)</f>
        <v>90095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90095</v>
      </c>
      <c r="AB86" s="121">
        <f>+SUM(J86,S86)</f>
        <v>890584</v>
      </c>
      <c r="AC86" s="121">
        <f>+SUM(K86,T86)</f>
        <v>0</v>
      </c>
      <c r="AD86" s="121">
        <f>+SUM(L86,U86)</f>
        <v>313976</v>
      </c>
      <c r="AE86" s="210" t="s">
        <v>586</v>
      </c>
      <c r="AF86" s="209"/>
    </row>
    <row r="87" spans="1:32" s="136" customFormat="1" ht="13.5" customHeight="1" x14ac:dyDescent="0.15">
      <c r="A87" s="119" t="s">
        <v>45</v>
      </c>
      <c r="B87" s="120" t="s">
        <v>411</v>
      </c>
      <c r="C87" s="119" t="s">
        <v>412</v>
      </c>
      <c r="D87" s="121">
        <f>SUM(E87,+L87)</f>
        <v>147523</v>
      </c>
      <c r="E87" s="121">
        <f>+SUM(F87:I87,K87)</f>
        <v>90380</v>
      </c>
      <c r="F87" s="121">
        <v>0</v>
      </c>
      <c r="G87" s="121">
        <v>0</v>
      </c>
      <c r="H87" s="121">
        <v>0</v>
      </c>
      <c r="I87" s="121">
        <v>12413</v>
      </c>
      <c r="J87" s="121">
        <v>364069</v>
      </c>
      <c r="K87" s="121">
        <v>77967</v>
      </c>
      <c r="L87" s="121">
        <v>57143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30360</v>
      </c>
      <c r="T87" s="121">
        <v>0</v>
      </c>
      <c r="U87" s="121">
        <v>0</v>
      </c>
      <c r="V87" s="121">
        <f>+SUM(D87,M87)</f>
        <v>147523</v>
      </c>
      <c r="W87" s="121">
        <f>+SUM(E87,N87)</f>
        <v>90380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12413</v>
      </c>
      <c r="AB87" s="121">
        <f>+SUM(J87,S87)</f>
        <v>394429</v>
      </c>
      <c r="AC87" s="121">
        <f>+SUM(K87,T87)</f>
        <v>77967</v>
      </c>
      <c r="AD87" s="121">
        <f>+SUM(L87,U87)</f>
        <v>57143</v>
      </c>
      <c r="AE87" s="210" t="s">
        <v>589</v>
      </c>
      <c r="AF87" s="209"/>
    </row>
    <row r="88" spans="1:32" s="136" customFormat="1" ht="13.5" customHeight="1" x14ac:dyDescent="0.15">
      <c r="A88" s="119" t="s">
        <v>45</v>
      </c>
      <c r="B88" s="120" t="s">
        <v>361</v>
      </c>
      <c r="C88" s="119" t="s">
        <v>362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565541</v>
      </c>
      <c r="K88" s="121">
        <v>0</v>
      </c>
      <c r="L88" s="121">
        <v>0</v>
      </c>
      <c r="M88" s="121">
        <f>SUM(N88,+U88)</f>
        <v>0</v>
      </c>
      <c r="N88" s="121">
        <f>+SUM(O88:R88,T88)</f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190895</v>
      </c>
      <c r="T88" s="121">
        <v>0</v>
      </c>
      <c r="U88" s="121">
        <v>0</v>
      </c>
      <c r="V88" s="121">
        <f>+SUM(D88,M88)</f>
        <v>0</v>
      </c>
      <c r="W88" s="121">
        <f>+SUM(E88,N88)</f>
        <v>0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0</v>
      </c>
      <c r="AB88" s="121">
        <f>+SUM(J88,S88)</f>
        <v>756436</v>
      </c>
      <c r="AC88" s="121">
        <f>+SUM(K88,T88)</f>
        <v>0</v>
      </c>
      <c r="AD88" s="121">
        <f>+SUM(L88,U88)</f>
        <v>0</v>
      </c>
      <c r="AE88" s="210" t="s">
        <v>590</v>
      </c>
      <c r="AF88" s="209"/>
    </row>
    <row r="89" spans="1:32" s="136" customFormat="1" ht="13.5" customHeight="1" x14ac:dyDescent="0.15">
      <c r="A89" s="119" t="s">
        <v>45</v>
      </c>
      <c r="B89" s="120" t="s">
        <v>335</v>
      </c>
      <c r="C89" s="119" t="s">
        <v>336</v>
      </c>
      <c r="D89" s="121">
        <f>SUM(E89,+L89)</f>
        <v>199090</v>
      </c>
      <c r="E89" s="121">
        <f>+SUM(F89:I89,K89)</f>
        <v>198054</v>
      </c>
      <c r="F89" s="121">
        <v>194686</v>
      </c>
      <c r="G89" s="121">
        <v>0</v>
      </c>
      <c r="H89" s="121">
        <v>0</v>
      </c>
      <c r="I89" s="121">
        <v>0</v>
      </c>
      <c r="J89" s="121">
        <v>1116074</v>
      </c>
      <c r="K89" s="121">
        <v>3368</v>
      </c>
      <c r="L89" s="121">
        <v>1036</v>
      </c>
      <c r="M89" s="121">
        <f>SUM(N89,+U89)</f>
        <v>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f>+SUM(D89,M89)</f>
        <v>199090</v>
      </c>
      <c r="W89" s="121">
        <f>+SUM(E89,N89)</f>
        <v>198054</v>
      </c>
      <c r="X89" s="121">
        <f>+SUM(F89,O89)</f>
        <v>194686</v>
      </c>
      <c r="Y89" s="121">
        <f>+SUM(G89,P89)</f>
        <v>0</v>
      </c>
      <c r="Z89" s="121">
        <f>+SUM(H89,Q89)</f>
        <v>0</v>
      </c>
      <c r="AA89" s="121">
        <f>+SUM(I89,R89)</f>
        <v>0</v>
      </c>
      <c r="AB89" s="121">
        <f>+SUM(J89,S89)</f>
        <v>1116074</v>
      </c>
      <c r="AC89" s="121">
        <f>+SUM(K89,T89)</f>
        <v>3368</v>
      </c>
      <c r="AD89" s="121">
        <f>+SUM(L89,U89)</f>
        <v>1036</v>
      </c>
      <c r="AE89" s="210" t="s">
        <v>591</v>
      </c>
      <c r="AF89" s="209"/>
    </row>
    <row r="90" spans="1:32" s="136" customFormat="1" ht="13.5" customHeight="1" x14ac:dyDescent="0.15">
      <c r="A90" s="119" t="s">
        <v>45</v>
      </c>
      <c r="B90" s="120" t="s">
        <v>373</v>
      </c>
      <c r="C90" s="119" t="s">
        <v>374</v>
      </c>
      <c r="D90" s="121">
        <f>SUM(E90,+L90)</f>
        <v>0</v>
      </c>
      <c r="E90" s="121">
        <f>+SUM(F90:I90,K90)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f>SUM(N90,+U90)</f>
        <v>6780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226009</v>
      </c>
      <c r="T90" s="121">
        <v>0</v>
      </c>
      <c r="U90" s="121">
        <v>6780</v>
      </c>
      <c r="V90" s="121">
        <f>+SUM(D90,M90)</f>
        <v>6780</v>
      </c>
      <c r="W90" s="121">
        <f>+SUM(E90,N90)</f>
        <v>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0</v>
      </c>
      <c r="AB90" s="121">
        <f>+SUM(J90,S90)</f>
        <v>226009</v>
      </c>
      <c r="AC90" s="121">
        <f>+SUM(K90,T90)</f>
        <v>0</v>
      </c>
      <c r="AD90" s="121">
        <f>+SUM(L90,U90)</f>
        <v>6780</v>
      </c>
      <c r="AE90" s="210" t="s">
        <v>594</v>
      </c>
      <c r="AF90" s="209"/>
    </row>
    <row r="91" spans="1:32" s="136" customFormat="1" ht="13.5" customHeight="1" x14ac:dyDescent="0.15">
      <c r="A91" s="119" t="s">
        <v>45</v>
      </c>
      <c r="B91" s="120" t="s">
        <v>460</v>
      </c>
      <c r="C91" s="119" t="s">
        <v>461</v>
      </c>
      <c r="D91" s="121">
        <f>SUM(E91,+L91)</f>
        <v>72418</v>
      </c>
      <c r="E91" s="121">
        <f>+SUM(F91:I91,K91)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122489</v>
      </c>
      <c r="K91" s="121">
        <v>0</v>
      </c>
      <c r="L91" s="121">
        <v>72418</v>
      </c>
      <c r="M91" s="121">
        <f>SUM(N91,+U91)</f>
        <v>77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111190</v>
      </c>
      <c r="T91" s="121">
        <v>0</v>
      </c>
      <c r="U91" s="121">
        <v>77</v>
      </c>
      <c r="V91" s="121">
        <f>+SUM(D91,M91)</f>
        <v>72495</v>
      </c>
      <c r="W91" s="121">
        <f>+SUM(E91,N91)</f>
        <v>0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0</v>
      </c>
      <c r="AB91" s="121">
        <f>+SUM(J91,S91)</f>
        <v>233679</v>
      </c>
      <c r="AC91" s="121">
        <f>+SUM(K91,T91)</f>
        <v>0</v>
      </c>
      <c r="AD91" s="121">
        <f>+SUM(L91,U91)</f>
        <v>72495</v>
      </c>
      <c r="AE91" s="210" t="s">
        <v>595</v>
      </c>
      <c r="AF91" s="209"/>
    </row>
    <row r="92" spans="1:32" s="136" customFormat="1" ht="13.5" customHeight="1" x14ac:dyDescent="0.15">
      <c r="A92" s="119" t="s">
        <v>45</v>
      </c>
      <c r="B92" s="120" t="s">
        <v>330</v>
      </c>
      <c r="C92" s="119" t="s">
        <v>331</v>
      </c>
      <c r="D92" s="121">
        <f>SUM(E92,+L92)</f>
        <v>1619403</v>
      </c>
      <c r="E92" s="121">
        <f>+SUM(F92:I92,K92)</f>
        <v>757903</v>
      </c>
      <c r="F92" s="121">
        <v>0</v>
      </c>
      <c r="G92" s="121">
        <v>0</v>
      </c>
      <c r="H92" s="121">
        <v>0</v>
      </c>
      <c r="I92" s="121">
        <v>180055</v>
      </c>
      <c r="J92" s="121">
        <v>798431</v>
      </c>
      <c r="K92" s="121">
        <v>577848</v>
      </c>
      <c r="L92" s="121">
        <v>861500</v>
      </c>
      <c r="M92" s="121">
        <f>SUM(N92,+U92)</f>
        <v>0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f>+SUM(D92,M92)</f>
        <v>1619403</v>
      </c>
      <c r="W92" s="121">
        <f>+SUM(E92,N92)</f>
        <v>757903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180055</v>
      </c>
      <c r="AB92" s="121">
        <f>+SUM(J92,S92)</f>
        <v>798431</v>
      </c>
      <c r="AC92" s="121">
        <f>+SUM(K92,T92)</f>
        <v>577848</v>
      </c>
      <c r="AD92" s="121">
        <f>+SUM(L92,U92)</f>
        <v>861500</v>
      </c>
      <c r="AE92" s="210" t="s">
        <v>596</v>
      </c>
      <c r="AF92" s="209"/>
    </row>
    <row r="93" spans="1:32" s="136" customFormat="1" ht="13.5" customHeight="1" x14ac:dyDescent="0.15">
      <c r="A93" s="119" t="s">
        <v>45</v>
      </c>
      <c r="B93" s="120" t="s">
        <v>533</v>
      </c>
      <c r="C93" s="119" t="s">
        <v>534</v>
      </c>
      <c r="D93" s="121">
        <f>SUM(E93,+L93)</f>
        <v>7221</v>
      </c>
      <c r="E93" s="121">
        <f>+SUM(F93:I93,K93)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266113</v>
      </c>
      <c r="K93" s="121">
        <v>0</v>
      </c>
      <c r="L93" s="121">
        <v>7221</v>
      </c>
      <c r="M93" s="121">
        <f>SUM(N93,+U93)</f>
        <v>4189</v>
      </c>
      <c r="N93" s="121">
        <f>+SUM(O93:R93,T93)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226005</v>
      </c>
      <c r="T93" s="121">
        <v>0</v>
      </c>
      <c r="U93" s="121">
        <v>4189</v>
      </c>
      <c r="V93" s="121">
        <f>+SUM(D93,M93)</f>
        <v>11410</v>
      </c>
      <c r="W93" s="121">
        <f>+SUM(E93,N93)</f>
        <v>0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0</v>
      </c>
      <c r="AB93" s="121">
        <f>+SUM(J93,S93)</f>
        <v>492118</v>
      </c>
      <c r="AC93" s="121">
        <f>+SUM(K93,T93)</f>
        <v>0</v>
      </c>
      <c r="AD93" s="121">
        <f>+SUM(L93,U93)</f>
        <v>11410</v>
      </c>
      <c r="AE93" s="210" t="s">
        <v>597</v>
      </c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93">
    <sortCondition ref="A8:A93"/>
    <sortCondition ref="B8:B93"/>
    <sortCondition ref="C8:C9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92" man="1"/>
    <brk id="21" min="1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275</v>
      </c>
      <c r="D7" s="140">
        <f>+SUM(E7,J7)</f>
        <v>8756816</v>
      </c>
      <c r="E7" s="140">
        <f>+SUM(F7:I7)</f>
        <v>8736593</v>
      </c>
      <c r="F7" s="140">
        <f t="shared" ref="F7:K7" si="0">SUM(F$8:F$257)</f>
        <v>181607</v>
      </c>
      <c r="G7" s="140">
        <f t="shared" si="0"/>
        <v>7750340</v>
      </c>
      <c r="H7" s="140">
        <f t="shared" si="0"/>
        <v>630745</v>
      </c>
      <c r="I7" s="140">
        <f t="shared" si="0"/>
        <v>173901</v>
      </c>
      <c r="J7" s="140">
        <f t="shared" si="0"/>
        <v>20223</v>
      </c>
      <c r="K7" s="140">
        <f t="shared" si="0"/>
        <v>1741636</v>
      </c>
      <c r="L7" s="140">
        <f>+SUM(M7,R7,V7,W7,AC7)</f>
        <v>67194693</v>
      </c>
      <c r="M7" s="140">
        <f>+SUM(N7:Q7)</f>
        <v>8803735</v>
      </c>
      <c r="N7" s="140">
        <f>SUM(N$8:N$257)</f>
        <v>4837061</v>
      </c>
      <c r="O7" s="140">
        <f>SUM(O$8:O$257)</f>
        <v>2875956</v>
      </c>
      <c r="P7" s="140">
        <f>SUM(P$8:P$257)</f>
        <v>997424</v>
      </c>
      <c r="Q7" s="140">
        <f>SUM(Q$8:Q$257)</f>
        <v>93294</v>
      </c>
      <c r="R7" s="140">
        <f>+SUM(S7:U7)</f>
        <v>11787768</v>
      </c>
      <c r="S7" s="140">
        <f>SUM(S$8:S$257)</f>
        <v>2075137</v>
      </c>
      <c r="T7" s="140">
        <f>SUM(T$8:T$257)</f>
        <v>8985839</v>
      </c>
      <c r="U7" s="140">
        <f>SUM(U$8:U$257)</f>
        <v>726792</v>
      </c>
      <c r="V7" s="140">
        <f>SUM(V$8:V$257)</f>
        <v>200834</v>
      </c>
      <c r="W7" s="140">
        <f>+SUM(X7:AA7)</f>
        <v>46392715</v>
      </c>
      <c r="X7" s="140">
        <f t="shared" ref="X7:AD7" si="1">SUM(X$8:X$257)</f>
        <v>25472429</v>
      </c>
      <c r="Y7" s="140">
        <f t="shared" si="1"/>
        <v>18235750</v>
      </c>
      <c r="Z7" s="140">
        <f t="shared" si="1"/>
        <v>1827964</v>
      </c>
      <c r="AA7" s="140">
        <f t="shared" si="1"/>
        <v>856572</v>
      </c>
      <c r="AB7" s="140">
        <f t="shared" si="1"/>
        <v>12494775</v>
      </c>
      <c r="AC7" s="140">
        <f t="shared" si="1"/>
        <v>9641</v>
      </c>
      <c r="AD7" s="140">
        <f t="shared" si="1"/>
        <v>6353802</v>
      </c>
      <c r="AE7" s="140">
        <f>+SUM(D7,L7,AD7)</f>
        <v>82305311</v>
      </c>
      <c r="AF7" s="140">
        <f>+SUM(AG7,AL7)</f>
        <v>2259870</v>
      </c>
      <c r="AG7" s="140">
        <f>+SUM(AH7:AK7)</f>
        <v>2168853</v>
      </c>
      <c r="AH7" s="140">
        <f t="shared" ref="AH7:AM7" si="2">SUM(AH$8:AH$257)</f>
        <v>0</v>
      </c>
      <c r="AI7" s="140">
        <f t="shared" si="2"/>
        <v>1523970</v>
      </c>
      <c r="AJ7" s="140">
        <f t="shared" si="2"/>
        <v>546903</v>
      </c>
      <c r="AK7" s="140">
        <f t="shared" si="2"/>
        <v>97980</v>
      </c>
      <c r="AL7" s="140">
        <f t="shared" si="2"/>
        <v>91017</v>
      </c>
      <c r="AM7" s="140">
        <f t="shared" si="2"/>
        <v>4383</v>
      </c>
      <c r="AN7" s="140">
        <f>+SUM(AO7,AT7,AX7,AY7,BE7)</f>
        <v>8630259</v>
      </c>
      <c r="AO7" s="140">
        <f>+SUM(AP7:AS7)</f>
        <v>1922486</v>
      </c>
      <c r="AP7" s="140">
        <f>SUM(AP$8:AP$257)</f>
        <v>936700</v>
      </c>
      <c r="AQ7" s="140">
        <f>SUM(AQ$8:AQ$257)</f>
        <v>318601</v>
      </c>
      <c r="AR7" s="140">
        <f>SUM(AR$8:AR$257)</f>
        <v>667185</v>
      </c>
      <c r="AS7" s="140">
        <f>SUM(AS$8:AS$257)</f>
        <v>0</v>
      </c>
      <c r="AT7" s="140">
        <f>+SUM(AU7:AW7)</f>
        <v>2907635</v>
      </c>
      <c r="AU7" s="140">
        <f>SUM(AU$8:AU$257)</f>
        <v>132206</v>
      </c>
      <c r="AV7" s="140">
        <f>SUM(AV$8:AV$257)</f>
        <v>2622870</v>
      </c>
      <c r="AW7" s="140">
        <f>SUM(AW$8:AW$257)</f>
        <v>152559</v>
      </c>
      <c r="AX7" s="140">
        <f>SUM(AX$8:AX$257)</f>
        <v>16012</v>
      </c>
      <c r="AY7" s="140">
        <f>+SUM(AZ7:BC7)</f>
        <v>3782461</v>
      </c>
      <c r="AZ7" s="140">
        <f t="shared" ref="AZ7:BF7" si="3">SUM(AZ$8:AZ$257)</f>
        <v>1936965</v>
      </c>
      <c r="BA7" s="140">
        <f t="shared" si="3"/>
        <v>1470968</v>
      </c>
      <c r="BB7" s="140">
        <f t="shared" si="3"/>
        <v>278212</v>
      </c>
      <c r="BC7" s="140">
        <f t="shared" si="3"/>
        <v>96316</v>
      </c>
      <c r="BD7" s="140">
        <f t="shared" si="3"/>
        <v>2465089</v>
      </c>
      <c r="BE7" s="140">
        <f t="shared" si="3"/>
        <v>1665</v>
      </c>
      <c r="BF7" s="140">
        <f t="shared" si="3"/>
        <v>247750</v>
      </c>
      <c r="BG7" s="140">
        <f>+SUM(BF7,AN7,AF7)</f>
        <v>11137879</v>
      </c>
      <c r="BH7" s="140">
        <f t="shared" ref="BH7:CI7" si="4">SUM(D7,AF7)</f>
        <v>11016686</v>
      </c>
      <c r="BI7" s="140">
        <f t="shared" si="4"/>
        <v>10905446</v>
      </c>
      <c r="BJ7" s="140">
        <f t="shared" si="4"/>
        <v>181607</v>
      </c>
      <c r="BK7" s="140">
        <f t="shared" si="4"/>
        <v>9274310</v>
      </c>
      <c r="BL7" s="140">
        <f t="shared" si="4"/>
        <v>1177648</v>
      </c>
      <c r="BM7" s="140">
        <f t="shared" si="4"/>
        <v>271881</v>
      </c>
      <c r="BN7" s="140">
        <f t="shared" si="4"/>
        <v>111240</v>
      </c>
      <c r="BO7" s="140">
        <f t="shared" si="4"/>
        <v>1746019</v>
      </c>
      <c r="BP7" s="140">
        <f t="shared" si="4"/>
        <v>75824952</v>
      </c>
      <c r="BQ7" s="140">
        <f t="shared" si="4"/>
        <v>10726221</v>
      </c>
      <c r="BR7" s="140">
        <f t="shared" si="4"/>
        <v>5773761</v>
      </c>
      <c r="BS7" s="140">
        <f t="shared" si="4"/>
        <v>3194557</v>
      </c>
      <c r="BT7" s="140">
        <f t="shared" si="4"/>
        <v>1664609</v>
      </c>
      <c r="BU7" s="140">
        <f t="shared" si="4"/>
        <v>93294</v>
      </c>
      <c r="BV7" s="140">
        <f t="shared" si="4"/>
        <v>14695403</v>
      </c>
      <c r="BW7" s="140">
        <f t="shared" si="4"/>
        <v>2207343</v>
      </c>
      <c r="BX7" s="140">
        <f t="shared" si="4"/>
        <v>11608709</v>
      </c>
      <c r="BY7" s="140">
        <f t="shared" si="4"/>
        <v>879351</v>
      </c>
      <c r="BZ7" s="140">
        <f t="shared" si="4"/>
        <v>216846</v>
      </c>
      <c r="CA7" s="140">
        <f t="shared" si="4"/>
        <v>50175176</v>
      </c>
      <c r="CB7" s="140">
        <f t="shared" si="4"/>
        <v>27409394</v>
      </c>
      <c r="CC7" s="140">
        <f t="shared" si="4"/>
        <v>19706718</v>
      </c>
      <c r="CD7" s="140">
        <f t="shared" si="4"/>
        <v>2106176</v>
      </c>
      <c r="CE7" s="140">
        <f t="shared" si="4"/>
        <v>952888</v>
      </c>
      <c r="CF7" s="140">
        <f t="shared" si="4"/>
        <v>14959864</v>
      </c>
      <c r="CG7" s="140">
        <f t="shared" si="4"/>
        <v>11306</v>
      </c>
      <c r="CH7" s="140">
        <f t="shared" si="4"/>
        <v>6601552</v>
      </c>
      <c r="CI7" s="140">
        <f t="shared" si="4"/>
        <v>93443190</v>
      </c>
    </row>
    <row r="8" spans="1:87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+SUM(E8,J8)</f>
        <v>577899</v>
      </c>
      <c r="E8" s="121">
        <f>+SUM(F8:I8)</f>
        <v>577899</v>
      </c>
      <c r="F8" s="121">
        <v>123013</v>
      </c>
      <c r="G8" s="121">
        <v>437012</v>
      </c>
      <c r="H8" s="121">
        <v>17874</v>
      </c>
      <c r="I8" s="121">
        <v>0</v>
      </c>
      <c r="J8" s="121">
        <v>0</v>
      </c>
      <c r="K8" s="121">
        <v>0</v>
      </c>
      <c r="L8" s="121">
        <f>+SUM(M8,R8,V8,W8,AC8)</f>
        <v>9515559</v>
      </c>
      <c r="M8" s="121">
        <f>+SUM(N8:Q8)</f>
        <v>2478763</v>
      </c>
      <c r="N8" s="121">
        <v>868409</v>
      </c>
      <c r="O8" s="121">
        <v>1509179</v>
      </c>
      <c r="P8" s="121">
        <v>75881</v>
      </c>
      <c r="Q8" s="121">
        <v>25294</v>
      </c>
      <c r="R8" s="121">
        <f>+SUM(S8:U8)</f>
        <v>1821054</v>
      </c>
      <c r="S8" s="121">
        <v>1347543</v>
      </c>
      <c r="T8" s="121">
        <v>439355</v>
      </c>
      <c r="U8" s="121">
        <v>34156</v>
      </c>
      <c r="V8" s="121">
        <v>9538</v>
      </c>
      <c r="W8" s="121">
        <f>+SUM(X8:AA8)</f>
        <v>5206204</v>
      </c>
      <c r="X8" s="121">
        <v>3649769</v>
      </c>
      <c r="Y8" s="121">
        <v>1214926</v>
      </c>
      <c r="Z8" s="121">
        <v>94239</v>
      </c>
      <c r="AA8" s="121">
        <v>247270</v>
      </c>
      <c r="AB8" s="121">
        <v>0</v>
      </c>
      <c r="AC8" s="121">
        <v>0</v>
      </c>
      <c r="AD8" s="121">
        <v>664419</v>
      </c>
      <c r="AE8" s="121">
        <f>+SUM(D8,L8,AD8)</f>
        <v>10757877</v>
      </c>
      <c r="AF8" s="121">
        <f>+SUM(AG8,AL8)</f>
        <v>2341</v>
      </c>
      <c r="AG8" s="121">
        <f>+SUM(AH8:AK8)</f>
        <v>2341</v>
      </c>
      <c r="AH8" s="121">
        <v>0</v>
      </c>
      <c r="AI8" s="121">
        <v>2341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634756</v>
      </c>
      <c r="AO8" s="121">
        <f>+SUM(AP8:AS8)</f>
        <v>239179</v>
      </c>
      <c r="AP8" s="121">
        <v>70347</v>
      </c>
      <c r="AQ8" s="121">
        <v>42208</v>
      </c>
      <c r="AR8" s="121">
        <v>126624</v>
      </c>
      <c r="AS8" s="121">
        <v>0</v>
      </c>
      <c r="AT8" s="121">
        <f>+SUM(AU8:AW8)</f>
        <v>17857</v>
      </c>
      <c r="AU8" s="121">
        <v>5956</v>
      </c>
      <c r="AV8" s="121">
        <v>11901</v>
      </c>
      <c r="AW8" s="121">
        <v>0</v>
      </c>
      <c r="AX8" s="121">
        <v>0</v>
      </c>
      <c r="AY8" s="121">
        <f>+SUM(AZ8:BC8)</f>
        <v>377720</v>
      </c>
      <c r="AZ8" s="121">
        <v>125060</v>
      </c>
      <c r="BA8" s="121">
        <v>250521</v>
      </c>
      <c r="BB8" s="121">
        <v>0</v>
      </c>
      <c r="BC8" s="121">
        <v>2139</v>
      </c>
      <c r="BD8" s="121">
        <v>0</v>
      </c>
      <c r="BE8" s="121">
        <v>0</v>
      </c>
      <c r="BF8" s="121">
        <v>4316</v>
      </c>
      <c r="BG8" s="121">
        <f>+SUM(BF8,AN8,AF8)</f>
        <v>641413</v>
      </c>
      <c r="BH8" s="121">
        <f>SUM(D8,AF8)</f>
        <v>580240</v>
      </c>
      <c r="BI8" s="121">
        <f>SUM(E8,AG8)</f>
        <v>580240</v>
      </c>
      <c r="BJ8" s="121">
        <f>SUM(F8,AH8)</f>
        <v>123013</v>
      </c>
      <c r="BK8" s="121">
        <f>SUM(G8,AI8)</f>
        <v>439353</v>
      </c>
      <c r="BL8" s="121">
        <f>SUM(H8,AJ8)</f>
        <v>17874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10150315</v>
      </c>
      <c r="BQ8" s="121">
        <f>SUM(M8,AO8)</f>
        <v>2717942</v>
      </c>
      <c r="BR8" s="121">
        <f>SUM(N8,AP8)</f>
        <v>938756</v>
      </c>
      <c r="BS8" s="121">
        <f>SUM(O8,AQ8)</f>
        <v>1551387</v>
      </c>
      <c r="BT8" s="121">
        <f>SUM(P8,AR8)</f>
        <v>202505</v>
      </c>
      <c r="BU8" s="121">
        <f>SUM(Q8,AS8)</f>
        <v>25294</v>
      </c>
      <c r="BV8" s="121">
        <f>SUM(R8,AT8)</f>
        <v>1838911</v>
      </c>
      <c r="BW8" s="121">
        <f>SUM(S8,AU8)</f>
        <v>1353499</v>
      </c>
      <c r="BX8" s="121">
        <f>SUM(T8,AV8)</f>
        <v>451256</v>
      </c>
      <c r="BY8" s="121">
        <f>SUM(U8,AW8)</f>
        <v>34156</v>
      </c>
      <c r="BZ8" s="121">
        <f>SUM(V8,AX8)</f>
        <v>9538</v>
      </c>
      <c r="CA8" s="121">
        <f>SUM(W8,AY8)</f>
        <v>5583924</v>
      </c>
      <c r="CB8" s="121">
        <f>SUM(X8,AZ8)</f>
        <v>3774829</v>
      </c>
      <c r="CC8" s="121">
        <f>SUM(Y8,BA8)</f>
        <v>1465447</v>
      </c>
      <c r="CD8" s="121">
        <f>SUM(Z8,BB8)</f>
        <v>94239</v>
      </c>
      <c r="CE8" s="121">
        <f>SUM(AA8,BC8)</f>
        <v>249409</v>
      </c>
      <c r="CF8" s="121">
        <f>SUM(AB8,BD8)</f>
        <v>0</v>
      </c>
      <c r="CG8" s="121">
        <f>SUM(AC8,BE8)</f>
        <v>0</v>
      </c>
      <c r="CH8" s="121">
        <f>SUM(AD8,BF8)</f>
        <v>668735</v>
      </c>
      <c r="CI8" s="121">
        <f>SUM(AE8,BG8)</f>
        <v>11399290</v>
      </c>
    </row>
    <row r="9" spans="1:87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+SUM(E9,J9)</f>
        <v>1927049</v>
      </c>
      <c r="E9" s="121">
        <f>+SUM(F9:I9)</f>
        <v>1911557</v>
      </c>
      <c r="F9" s="121">
        <v>0</v>
      </c>
      <c r="G9" s="121">
        <v>1301760</v>
      </c>
      <c r="H9" s="121">
        <v>609797</v>
      </c>
      <c r="I9" s="121">
        <v>0</v>
      </c>
      <c r="J9" s="121">
        <v>15492</v>
      </c>
      <c r="K9" s="121">
        <v>165411</v>
      </c>
      <c r="L9" s="121">
        <f>+SUM(M9,R9,V9,W9,AC9)</f>
        <v>20314758</v>
      </c>
      <c r="M9" s="121">
        <f>+SUM(N9:Q9)</f>
        <v>2150026</v>
      </c>
      <c r="N9" s="121">
        <v>1345097</v>
      </c>
      <c r="O9" s="121">
        <v>475109</v>
      </c>
      <c r="P9" s="121">
        <v>298266</v>
      </c>
      <c r="Q9" s="121">
        <v>31554</v>
      </c>
      <c r="R9" s="121">
        <f>+SUM(S9:U9)</f>
        <v>3013838</v>
      </c>
      <c r="S9" s="121">
        <v>14353</v>
      </c>
      <c r="T9" s="121">
        <v>2546037</v>
      </c>
      <c r="U9" s="121">
        <v>453448</v>
      </c>
      <c r="V9" s="121">
        <v>0</v>
      </c>
      <c r="W9" s="121">
        <f>+SUM(X9:AA9)</f>
        <v>15150894</v>
      </c>
      <c r="X9" s="121">
        <v>10105017</v>
      </c>
      <c r="Y9" s="121">
        <v>4524577</v>
      </c>
      <c r="Z9" s="121">
        <v>521300</v>
      </c>
      <c r="AA9" s="121">
        <v>0</v>
      </c>
      <c r="AB9" s="121">
        <v>0</v>
      </c>
      <c r="AC9" s="121">
        <v>0</v>
      </c>
      <c r="AD9" s="121">
        <v>173583</v>
      </c>
      <c r="AE9" s="121">
        <f>+SUM(D9,L9,AD9)</f>
        <v>22415390</v>
      </c>
      <c r="AF9" s="121">
        <f>+SUM(AG9,AL9)</f>
        <v>95604</v>
      </c>
      <c r="AG9" s="121">
        <f>+SUM(AH9:AK9)</f>
        <v>95604</v>
      </c>
      <c r="AH9" s="121">
        <v>0</v>
      </c>
      <c r="AI9" s="121">
        <v>0</v>
      </c>
      <c r="AJ9" s="121">
        <v>0</v>
      </c>
      <c r="AK9" s="121">
        <v>95604</v>
      </c>
      <c r="AL9" s="121">
        <v>0</v>
      </c>
      <c r="AM9" s="121">
        <v>0</v>
      </c>
      <c r="AN9" s="121">
        <f>+SUM(AO9,AT9,AX9,AY9,BE9)</f>
        <v>505280</v>
      </c>
      <c r="AO9" s="121">
        <f>+SUM(AP9:AS9)</f>
        <v>79316</v>
      </c>
      <c r="AP9" s="121">
        <v>72647</v>
      </c>
      <c r="AQ9" s="121">
        <v>6669</v>
      </c>
      <c r="AR9" s="121">
        <v>0</v>
      </c>
      <c r="AS9" s="121">
        <v>0</v>
      </c>
      <c r="AT9" s="121">
        <f>+SUM(AU9:AW9)</f>
        <v>135251</v>
      </c>
      <c r="AU9" s="121">
        <v>29091</v>
      </c>
      <c r="AV9" s="121">
        <v>106160</v>
      </c>
      <c r="AW9" s="121">
        <v>0</v>
      </c>
      <c r="AX9" s="121">
        <v>0</v>
      </c>
      <c r="AY9" s="121">
        <f>+SUM(AZ9:BC9)</f>
        <v>290713</v>
      </c>
      <c r="AZ9" s="121">
        <v>236014</v>
      </c>
      <c r="BA9" s="121">
        <v>54699</v>
      </c>
      <c r="BB9" s="121">
        <v>0</v>
      </c>
      <c r="BC9" s="121">
        <v>0</v>
      </c>
      <c r="BD9" s="121">
        <v>0</v>
      </c>
      <c r="BE9" s="121">
        <v>0</v>
      </c>
      <c r="BF9" s="121">
        <v>2342</v>
      </c>
      <c r="BG9" s="121">
        <f>+SUM(BF9,AN9,AF9)</f>
        <v>603226</v>
      </c>
      <c r="BH9" s="121">
        <f>SUM(D9,AF9)</f>
        <v>2022653</v>
      </c>
      <c r="BI9" s="121">
        <f>SUM(E9,AG9)</f>
        <v>2007161</v>
      </c>
      <c r="BJ9" s="121">
        <f>SUM(F9,AH9)</f>
        <v>0</v>
      </c>
      <c r="BK9" s="121">
        <f>SUM(G9,AI9)</f>
        <v>1301760</v>
      </c>
      <c r="BL9" s="121">
        <f>SUM(H9,AJ9)</f>
        <v>609797</v>
      </c>
      <c r="BM9" s="121">
        <f>SUM(I9,AK9)</f>
        <v>95604</v>
      </c>
      <c r="BN9" s="121">
        <f>SUM(J9,AL9)</f>
        <v>15492</v>
      </c>
      <c r="BO9" s="121">
        <f>SUM(K9,AM9)</f>
        <v>165411</v>
      </c>
      <c r="BP9" s="121">
        <f>SUM(L9,AN9)</f>
        <v>20820038</v>
      </c>
      <c r="BQ9" s="121">
        <f>SUM(M9,AO9)</f>
        <v>2229342</v>
      </c>
      <c r="BR9" s="121">
        <f>SUM(N9,AP9)</f>
        <v>1417744</v>
      </c>
      <c r="BS9" s="121">
        <f>SUM(O9,AQ9)</f>
        <v>481778</v>
      </c>
      <c r="BT9" s="121">
        <f>SUM(P9,AR9)</f>
        <v>298266</v>
      </c>
      <c r="BU9" s="121">
        <f>SUM(Q9,AS9)</f>
        <v>31554</v>
      </c>
      <c r="BV9" s="121">
        <f>SUM(R9,AT9)</f>
        <v>3149089</v>
      </c>
      <c r="BW9" s="121">
        <f>SUM(S9,AU9)</f>
        <v>43444</v>
      </c>
      <c r="BX9" s="121">
        <f>SUM(T9,AV9)</f>
        <v>2652197</v>
      </c>
      <c r="BY9" s="121">
        <f>SUM(U9,AW9)</f>
        <v>453448</v>
      </c>
      <c r="BZ9" s="121">
        <f>SUM(V9,AX9)</f>
        <v>0</v>
      </c>
      <c r="CA9" s="121">
        <f>SUM(W9,AY9)</f>
        <v>15441607</v>
      </c>
      <c r="CB9" s="121">
        <f>SUM(X9,AZ9)</f>
        <v>10341031</v>
      </c>
      <c r="CC9" s="121">
        <f>SUM(Y9,BA9)</f>
        <v>4579276</v>
      </c>
      <c r="CD9" s="121">
        <f>SUM(Z9,BB9)</f>
        <v>521300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175925</v>
      </c>
      <c r="CI9" s="121">
        <f>SUM(AE9,BG9)</f>
        <v>23018616</v>
      </c>
    </row>
    <row r="10" spans="1:87" s="136" customFormat="1" ht="13.5" customHeight="1" x14ac:dyDescent="0.15">
      <c r="A10" s="119" t="s">
        <v>45</v>
      </c>
      <c r="B10" s="120" t="s">
        <v>332</v>
      </c>
      <c r="C10" s="119" t="s">
        <v>333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1237479</v>
      </c>
      <c r="M10" s="121">
        <f>+SUM(N10:Q10)</f>
        <v>461036</v>
      </c>
      <c r="N10" s="121">
        <v>137340</v>
      </c>
      <c r="O10" s="121">
        <v>258644</v>
      </c>
      <c r="P10" s="121">
        <v>58227</v>
      </c>
      <c r="Q10" s="121">
        <v>6825</v>
      </c>
      <c r="R10" s="121">
        <f>+SUM(S10:U10)</f>
        <v>211426</v>
      </c>
      <c r="S10" s="121">
        <v>91180</v>
      </c>
      <c r="T10" s="121">
        <v>57886</v>
      </c>
      <c r="U10" s="121">
        <v>62360</v>
      </c>
      <c r="V10" s="121">
        <v>13928</v>
      </c>
      <c r="W10" s="121">
        <f>+SUM(X10:AA10)</f>
        <v>551089</v>
      </c>
      <c r="X10" s="121">
        <v>347305</v>
      </c>
      <c r="Y10" s="121">
        <v>203784</v>
      </c>
      <c r="Z10" s="121">
        <v>0</v>
      </c>
      <c r="AA10" s="121">
        <v>0</v>
      </c>
      <c r="AB10" s="121">
        <v>802320</v>
      </c>
      <c r="AC10" s="121">
        <v>0</v>
      </c>
      <c r="AD10" s="121">
        <v>31637</v>
      </c>
      <c r="AE10" s="121">
        <f>+SUM(D10,L10,AD10)</f>
        <v>1269116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1047370</v>
      </c>
      <c r="AO10" s="121">
        <f>+SUM(AP10:AS10)</f>
        <v>275114</v>
      </c>
      <c r="AP10" s="121">
        <v>70812</v>
      </c>
      <c r="AQ10" s="121">
        <v>170177</v>
      </c>
      <c r="AR10" s="121">
        <v>34125</v>
      </c>
      <c r="AS10" s="121">
        <v>0</v>
      </c>
      <c r="AT10" s="121">
        <f>+SUM(AU10:AW10)</f>
        <v>182111</v>
      </c>
      <c r="AU10" s="121">
        <v>20504</v>
      </c>
      <c r="AV10" s="121">
        <v>161607</v>
      </c>
      <c r="AW10" s="121">
        <v>0</v>
      </c>
      <c r="AX10" s="121">
        <v>5060</v>
      </c>
      <c r="AY10" s="121">
        <f>+SUM(AZ10:BC10)</f>
        <v>585085</v>
      </c>
      <c r="AZ10" s="121">
        <v>512326</v>
      </c>
      <c r="BA10" s="121">
        <v>72759</v>
      </c>
      <c r="BB10" s="121">
        <v>0</v>
      </c>
      <c r="BC10" s="121">
        <v>0</v>
      </c>
      <c r="BD10" s="121">
        <v>0</v>
      </c>
      <c r="BE10" s="121">
        <v>0</v>
      </c>
      <c r="BF10" s="121">
        <v>12122</v>
      </c>
      <c r="BG10" s="121">
        <f>+SUM(BF10,AN10,AF10)</f>
        <v>1059492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2284849</v>
      </c>
      <c r="BQ10" s="121">
        <f>SUM(M10,AO10)</f>
        <v>736150</v>
      </c>
      <c r="BR10" s="121">
        <f>SUM(N10,AP10)</f>
        <v>208152</v>
      </c>
      <c r="BS10" s="121">
        <f>SUM(O10,AQ10)</f>
        <v>428821</v>
      </c>
      <c r="BT10" s="121">
        <f>SUM(P10,AR10)</f>
        <v>92352</v>
      </c>
      <c r="BU10" s="121">
        <f>SUM(Q10,AS10)</f>
        <v>6825</v>
      </c>
      <c r="BV10" s="121">
        <f>SUM(R10,AT10)</f>
        <v>393537</v>
      </c>
      <c r="BW10" s="121">
        <f>SUM(S10,AU10)</f>
        <v>111684</v>
      </c>
      <c r="BX10" s="121">
        <f>SUM(T10,AV10)</f>
        <v>219493</v>
      </c>
      <c r="BY10" s="121">
        <f>SUM(U10,AW10)</f>
        <v>62360</v>
      </c>
      <c r="BZ10" s="121">
        <f>SUM(V10,AX10)</f>
        <v>18988</v>
      </c>
      <c r="CA10" s="121">
        <f>SUM(W10,AY10)</f>
        <v>1136174</v>
      </c>
      <c r="CB10" s="121">
        <f>SUM(X10,AZ10)</f>
        <v>859631</v>
      </c>
      <c r="CC10" s="121">
        <f>SUM(Y10,BA10)</f>
        <v>276543</v>
      </c>
      <c r="CD10" s="121">
        <f>SUM(Z10,BB10)</f>
        <v>0</v>
      </c>
      <c r="CE10" s="121">
        <f>SUM(AA10,BC10)</f>
        <v>0</v>
      </c>
      <c r="CF10" s="121">
        <f>SUM(AB10,BD10)</f>
        <v>802320</v>
      </c>
      <c r="CG10" s="121">
        <f>SUM(AC10,BE10)</f>
        <v>0</v>
      </c>
      <c r="CH10" s="121">
        <f>SUM(AD10,BF10)</f>
        <v>43759</v>
      </c>
      <c r="CI10" s="121">
        <f>SUM(AE10,BG10)</f>
        <v>2328608</v>
      </c>
    </row>
    <row r="11" spans="1:87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+SUM(E11,J11)</f>
        <v>2171988</v>
      </c>
      <c r="E11" s="121">
        <f>+SUM(F11:I11)</f>
        <v>2171988</v>
      </c>
      <c r="F11" s="121">
        <v>0</v>
      </c>
      <c r="G11" s="121">
        <v>2150426</v>
      </c>
      <c r="H11" s="121">
        <v>0</v>
      </c>
      <c r="I11" s="121">
        <v>21562</v>
      </c>
      <c r="J11" s="121">
        <v>0</v>
      </c>
      <c r="K11" s="121">
        <v>85063</v>
      </c>
      <c r="L11" s="121">
        <f>+SUM(M11,R11,V11,W11,AC11)</f>
        <v>3276845</v>
      </c>
      <c r="M11" s="121">
        <f>+SUM(N11:Q11)</f>
        <v>654655</v>
      </c>
      <c r="N11" s="121">
        <v>553420</v>
      </c>
      <c r="O11" s="121">
        <v>6749</v>
      </c>
      <c r="P11" s="121">
        <v>80988</v>
      </c>
      <c r="Q11" s="121">
        <v>13498</v>
      </c>
      <c r="R11" s="121">
        <f>+SUM(S11:U11)</f>
        <v>131138</v>
      </c>
      <c r="S11" s="121">
        <v>13820</v>
      </c>
      <c r="T11" s="121">
        <v>77894</v>
      </c>
      <c r="U11" s="121">
        <v>39424</v>
      </c>
      <c r="V11" s="121">
        <v>988</v>
      </c>
      <c r="W11" s="121">
        <f>+SUM(X11:AA11)</f>
        <v>2490064</v>
      </c>
      <c r="X11" s="121">
        <v>1078040</v>
      </c>
      <c r="Y11" s="121">
        <v>1257039</v>
      </c>
      <c r="Z11" s="121">
        <v>13576</v>
      </c>
      <c r="AA11" s="121">
        <v>141409</v>
      </c>
      <c r="AB11" s="121">
        <v>309890</v>
      </c>
      <c r="AC11" s="121">
        <v>0</v>
      </c>
      <c r="AD11" s="121">
        <v>303613</v>
      </c>
      <c r="AE11" s="121">
        <f>+SUM(D11,L11,AD11)</f>
        <v>5752446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272283</v>
      </c>
      <c r="AO11" s="121">
        <f>+SUM(AP11:AS11)</f>
        <v>21838</v>
      </c>
      <c r="AP11" s="121">
        <v>21838</v>
      </c>
      <c r="AQ11" s="121">
        <v>0</v>
      </c>
      <c r="AR11" s="121">
        <v>0</v>
      </c>
      <c r="AS11" s="121">
        <v>0</v>
      </c>
      <c r="AT11" s="121">
        <f>+SUM(AU11:AW11)</f>
        <v>225411</v>
      </c>
      <c r="AU11" s="121">
        <v>0</v>
      </c>
      <c r="AV11" s="121">
        <v>225411</v>
      </c>
      <c r="AW11" s="121">
        <v>0</v>
      </c>
      <c r="AX11" s="121">
        <v>0</v>
      </c>
      <c r="AY11" s="121">
        <f>+SUM(AZ11:BC11)</f>
        <v>25034</v>
      </c>
      <c r="AZ11" s="121">
        <v>0</v>
      </c>
      <c r="BA11" s="121">
        <v>25034</v>
      </c>
      <c r="BB11" s="121">
        <v>0</v>
      </c>
      <c r="BC11" s="121">
        <v>0</v>
      </c>
      <c r="BD11" s="121">
        <v>90827</v>
      </c>
      <c r="BE11" s="121">
        <v>0</v>
      </c>
      <c r="BF11" s="121">
        <v>6947</v>
      </c>
      <c r="BG11" s="121">
        <f>+SUM(BF11,AN11,AF11)</f>
        <v>279230</v>
      </c>
      <c r="BH11" s="121">
        <f>SUM(D11,AF11)</f>
        <v>2171988</v>
      </c>
      <c r="BI11" s="121">
        <f>SUM(E11,AG11)</f>
        <v>2171988</v>
      </c>
      <c r="BJ11" s="121">
        <f>SUM(F11,AH11)</f>
        <v>0</v>
      </c>
      <c r="BK11" s="121">
        <f>SUM(G11,AI11)</f>
        <v>2150426</v>
      </c>
      <c r="BL11" s="121">
        <f>SUM(H11,AJ11)</f>
        <v>0</v>
      </c>
      <c r="BM11" s="121">
        <f>SUM(I11,AK11)</f>
        <v>21562</v>
      </c>
      <c r="BN11" s="121">
        <f>SUM(J11,AL11)</f>
        <v>0</v>
      </c>
      <c r="BO11" s="121">
        <f>SUM(K11,AM11)</f>
        <v>85063</v>
      </c>
      <c r="BP11" s="121">
        <f>SUM(L11,AN11)</f>
        <v>3549128</v>
      </c>
      <c r="BQ11" s="121">
        <f>SUM(M11,AO11)</f>
        <v>676493</v>
      </c>
      <c r="BR11" s="121">
        <f>SUM(N11,AP11)</f>
        <v>575258</v>
      </c>
      <c r="BS11" s="121">
        <f>SUM(O11,AQ11)</f>
        <v>6749</v>
      </c>
      <c r="BT11" s="121">
        <f>SUM(P11,AR11)</f>
        <v>80988</v>
      </c>
      <c r="BU11" s="121">
        <f>SUM(Q11,AS11)</f>
        <v>13498</v>
      </c>
      <c r="BV11" s="121">
        <f>SUM(R11,AT11)</f>
        <v>356549</v>
      </c>
      <c r="BW11" s="121">
        <f>SUM(S11,AU11)</f>
        <v>13820</v>
      </c>
      <c r="BX11" s="121">
        <f>SUM(T11,AV11)</f>
        <v>303305</v>
      </c>
      <c r="BY11" s="121">
        <f>SUM(U11,AW11)</f>
        <v>39424</v>
      </c>
      <c r="BZ11" s="121">
        <f>SUM(V11,AX11)</f>
        <v>988</v>
      </c>
      <c r="CA11" s="121">
        <f>SUM(W11,AY11)</f>
        <v>2515098</v>
      </c>
      <c r="CB11" s="121">
        <f>SUM(X11,AZ11)</f>
        <v>1078040</v>
      </c>
      <c r="CC11" s="121">
        <f>SUM(Y11,BA11)</f>
        <v>1282073</v>
      </c>
      <c r="CD11" s="121">
        <f>SUM(Z11,BB11)</f>
        <v>13576</v>
      </c>
      <c r="CE11" s="121">
        <f>SUM(AA11,BC11)</f>
        <v>141409</v>
      </c>
      <c r="CF11" s="121">
        <f>SUM(AB11,BD11)</f>
        <v>400717</v>
      </c>
      <c r="CG11" s="121">
        <f>SUM(AC11,BE11)</f>
        <v>0</v>
      </c>
      <c r="CH11" s="121">
        <f>SUM(AD11,BF11)</f>
        <v>310560</v>
      </c>
      <c r="CI11" s="121">
        <f>SUM(AE11,BG11)</f>
        <v>6031676</v>
      </c>
    </row>
    <row r="12" spans="1:87" s="136" customFormat="1" ht="13.5" customHeight="1" x14ac:dyDescent="0.15">
      <c r="A12" s="119" t="s">
        <v>45</v>
      </c>
      <c r="B12" s="120" t="s">
        <v>348</v>
      </c>
      <c r="C12" s="119" t="s">
        <v>349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844711</v>
      </c>
      <c r="M12" s="121">
        <f>+SUM(N12:Q12)</f>
        <v>102595</v>
      </c>
      <c r="N12" s="121">
        <v>50746</v>
      </c>
      <c r="O12" s="121">
        <v>51849</v>
      </c>
      <c r="P12" s="121">
        <v>0</v>
      </c>
      <c r="Q12" s="121">
        <v>0</v>
      </c>
      <c r="R12" s="121">
        <f>+SUM(S12:U12)</f>
        <v>62797</v>
      </c>
      <c r="S12" s="121">
        <v>5176</v>
      </c>
      <c r="T12" s="121">
        <v>57621</v>
      </c>
      <c r="U12" s="121">
        <v>0</v>
      </c>
      <c r="V12" s="121">
        <v>21384</v>
      </c>
      <c r="W12" s="121">
        <f>+SUM(X12:AA12)</f>
        <v>656207</v>
      </c>
      <c r="X12" s="121">
        <v>231685</v>
      </c>
      <c r="Y12" s="121">
        <v>396039</v>
      </c>
      <c r="Z12" s="121">
        <v>0</v>
      </c>
      <c r="AA12" s="121">
        <v>28483</v>
      </c>
      <c r="AB12" s="121">
        <v>0</v>
      </c>
      <c r="AC12" s="121">
        <v>1728</v>
      </c>
      <c r="AD12" s="121">
        <v>0</v>
      </c>
      <c r="AE12" s="121">
        <f>+SUM(D12,L12,AD12)</f>
        <v>844711</v>
      </c>
      <c r="AF12" s="121">
        <f>+SUM(AG12,AL12)</f>
        <v>60629</v>
      </c>
      <c r="AG12" s="121">
        <f>+SUM(AH12:AK12)</f>
        <v>50218</v>
      </c>
      <c r="AH12" s="121">
        <v>0</v>
      </c>
      <c r="AI12" s="121">
        <v>50218</v>
      </c>
      <c r="AJ12" s="121">
        <v>0</v>
      </c>
      <c r="AK12" s="121">
        <v>0</v>
      </c>
      <c r="AL12" s="121">
        <v>10411</v>
      </c>
      <c r="AM12" s="121">
        <v>0</v>
      </c>
      <c r="AN12" s="121">
        <f>+SUM(AO12,AT12,AX12,AY12,BE12)</f>
        <v>571536</v>
      </c>
      <c r="AO12" s="121">
        <f>+SUM(AP12:AS12)</f>
        <v>100290</v>
      </c>
      <c r="AP12" s="121">
        <v>49714</v>
      </c>
      <c r="AQ12" s="121">
        <v>0</v>
      </c>
      <c r="AR12" s="121">
        <v>50576</v>
      </c>
      <c r="AS12" s="121">
        <v>0</v>
      </c>
      <c r="AT12" s="121">
        <f>+SUM(AU12:AW12)</f>
        <v>45150</v>
      </c>
      <c r="AU12" s="121">
        <v>0</v>
      </c>
      <c r="AV12" s="121">
        <v>45150</v>
      </c>
      <c r="AW12" s="121">
        <v>0</v>
      </c>
      <c r="AX12" s="121">
        <v>0</v>
      </c>
      <c r="AY12" s="121">
        <f>+SUM(AZ12:BC12)</f>
        <v>424431</v>
      </c>
      <c r="AZ12" s="121">
        <v>401242</v>
      </c>
      <c r="BA12" s="121">
        <v>14156</v>
      </c>
      <c r="BB12" s="121">
        <v>0</v>
      </c>
      <c r="BC12" s="121">
        <v>9033</v>
      </c>
      <c r="BD12" s="121">
        <v>0</v>
      </c>
      <c r="BE12" s="121">
        <v>1665</v>
      </c>
      <c r="BF12" s="121">
        <v>0</v>
      </c>
      <c r="BG12" s="121">
        <f>+SUM(BF12,AN12,AF12)</f>
        <v>632165</v>
      </c>
      <c r="BH12" s="121">
        <f>SUM(D12,AF12)</f>
        <v>60629</v>
      </c>
      <c r="BI12" s="121">
        <f>SUM(E12,AG12)</f>
        <v>50218</v>
      </c>
      <c r="BJ12" s="121">
        <f>SUM(F12,AH12)</f>
        <v>0</v>
      </c>
      <c r="BK12" s="121">
        <f>SUM(G12,AI12)</f>
        <v>50218</v>
      </c>
      <c r="BL12" s="121">
        <f>SUM(H12,AJ12)</f>
        <v>0</v>
      </c>
      <c r="BM12" s="121">
        <f>SUM(I12,AK12)</f>
        <v>0</v>
      </c>
      <c r="BN12" s="121">
        <f>SUM(J12,AL12)</f>
        <v>10411</v>
      </c>
      <c r="BO12" s="121">
        <f>SUM(K12,AM12)</f>
        <v>0</v>
      </c>
      <c r="BP12" s="121">
        <f>SUM(L12,AN12)</f>
        <v>1416247</v>
      </c>
      <c r="BQ12" s="121">
        <f>SUM(M12,AO12)</f>
        <v>202885</v>
      </c>
      <c r="BR12" s="121">
        <f>SUM(N12,AP12)</f>
        <v>100460</v>
      </c>
      <c r="BS12" s="121">
        <f>SUM(O12,AQ12)</f>
        <v>51849</v>
      </c>
      <c r="BT12" s="121">
        <f>SUM(P12,AR12)</f>
        <v>50576</v>
      </c>
      <c r="BU12" s="121">
        <f>SUM(Q12,AS12)</f>
        <v>0</v>
      </c>
      <c r="BV12" s="121">
        <f>SUM(R12,AT12)</f>
        <v>107947</v>
      </c>
      <c r="BW12" s="121">
        <f>SUM(S12,AU12)</f>
        <v>5176</v>
      </c>
      <c r="BX12" s="121">
        <f>SUM(T12,AV12)</f>
        <v>102771</v>
      </c>
      <c r="BY12" s="121">
        <f>SUM(U12,AW12)</f>
        <v>0</v>
      </c>
      <c r="BZ12" s="121">
        <f>SUM(V12,AX12)</f>
        <v>21384</v>
      </c>
      <c r="CA12" s="121">
        <f>SUM(W12,AY12)</f>
        <v>1080638</v>
      </c>
      <c r="CB12" s="121">
        <f>SUM(X12,AZ12)</f>
        <v>632927</v>
      </c>
      <c r="CC12" s="121">
        <f>SUM(Y12,BA12)</f>
        <v>410195</v>
      </c>
      <c r="CD12" s="121">
        <f>SUM(Z12,BB12)</f>
        <v>0</v>
      </c>
      <c r="CE12" s="121">
        <f>SUM(AA12,BC12)</f>
        <v>37516</v>
      </c>
      <c r="CF12" s="121">
        <f>SUM(AB12,BD12)</f>
        <v>0</v>
      </c>
      <c r="CG12" s="121">
        <f>SUM(AC12,BE12)</f>
        <v>3393</v>
      </c>
      <c r="CH12" s="121">
        <f>SUM(AD12,BF12)</f>
        <v>0</v>
      </c>
      <c r="CI12" s="121">
        <f>SUM(AE12,BG12)</f>
        <v>1476876</v>
      </c>
    </row>
    <row r="13" spans="1:87" s="136" customFormat="1" ht="13.5" customHeight="1" x14ac:dyDescent="0.15">
      <c r="A13" s="119" t="s">
        <v>45</v>
      </c>
      <c r="B13" s="120" t="s">
        <v>351</v>
      </c>
      <c r="C13" s="119" t="s">
        <v>352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1817898</v>
      </c>
      <c r="M13" s="121">
        <f>+SUM(N13:Q13)</f>
        <v>263464</v>
      </c>
      <c r="N13" s="121">
        <v>53866</v>
      </c>
      <c r="O13" s="121">
        <v>124568</v>
      </c>
      <c r="P13" s="121">
        <v>84013</v>
      </c>
      <c r="Q13" s="121">
        <v>1017</v>
      </c>
      <c r="R13" s="121">
        <f>+SUM(S13:U13)</f>
        <v>318115</v>
      </c>
      <c r="S13" s="121">
        <v>111976</v>
      </c>
      <c r="T13" s="121">
        <v>206139</v>
      </c>
      <c r="U13" s="121">
        <v>0</v>
      </c>
      <c r="V13" s="121">
        <v>722</v>
      </c>
      <c r="W13" s="121">
        <f>+SUM(X13:AA13)</f>
        <v>1235597</v>
      </c>
      <c r="X13" s="121">
        <v>666360</v>
      </c>
      <c r="Y13" s="121">
        <v>466479</v>
      </c>
      <c r="Z13" s="121">
        <v>608</v>
      </c>
      <c r="AA13" s="121">
        <v>102150</v>
      </c>
      <c r="AB13" s="121">
        <v>656404</v>
      </c>
      <c r="AC13" s="121">
        <v>0</v>
      </c>
      <c r="AD13" s="121">
        <v>0</v>
      </c>
      <c r="AE13" s="121">
        <f>+SUM(D13,L13,AD13)</f>
        <v>1817898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264882</v>
      </c>
      <c r="AO13" s="121">
        <f>+SUM(AP13:AS13)</f>
        <v>100607</v>
      </c>
      <c r="AP13" s="121">
        <v>24547</v>
      </c>
      <c r="AQ13" s="121">
        <v>53554</v>
      </c>
      <c r="AR13" s="121">
        <v>22506</v>
      </c>
      <c r="AS13" s="121">
        <v>0</v>
      </c>
      <c r="AT13" s="121">
        <f>+SUM(AU13:AW13)</f>
        <v>100369</v>
      </c>
      <c r="AU13" s="121">
        <v>3495</v>
      </c>
      <c r="AV13" s="121">
        <v>96874</v>
      </c>
      <c r="AW13" s="121">
        <v>0</v>
      </c>
      <c r="AX13" s="121">
        <v>10952</v>
      </c>
      <c r="AY13" s="121">
        <f>+SUM(AZ13:BC13)</f>
        <v>52954</v>
      </c>
      <c r="AZ13" s="121">
        <v>0</v>
      </c>
      <c r="BA13" s="121">
        <v>51445</v>
      </c>
      <c r="BB13" s="121">
        <v>0</v>
      </c>
      <c r="BC13" s="121">
        <v>1509</v>
      </c>
      <c r="BD13" s="121">
        <v>222847</v>
      </c>
      <c r="BE13" s="121">
        <v>0</v>
      </c>
      <c r="BF13" s="121">
        <v>0</v>
      </c>
      <c r="BG13" s="121">
        <f>+SUM(BF13,AN13,AF13)</f>
        <v>264882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2082780</v>
      </c>
      <c r="BQ13" s="121">
        <f>SUM(M13,AO13)</f>
        <v>364071</v>
      </c>
      <c r="BR13" s="121">
        <f>SUM(N13,AP13)</f>
        <v>78413</v>
      </c>
      <c r="BS13" s="121">
        <f>SUM(O13,AQ13)</f>
        <v>178122</v>
      </c>
      <c r="BT13" s="121">
        <f>SUM(P13,AR13)</f>
        <v>106519</v>
      </c>
      <c r="BU13" s="121">
        <f>SUM(Q13,AS13)</f>
        <v>1017</v>
      </c>
      <c r="BV13" s="121">
        <f>SUM(R13,AT13)</f>
        <v>418484</v>
      </c>
      <c r="BW13" s="121">
        <f>SUM(S13,AU13)</f>
        <v>115471</v>
      </c>
      <c r="BX13" s="121">
        <f>SUM(T13,AV13)</f>
        <v>303013</v>
      </c>
      <c r="BY13" s="121">
        <f>SUM(U13,AW13)</f>
        <v>0</v>
      </c>
      <c r="BZ13" s="121">
        <f>SUM(V13,AX13)</f>
        <v>11674</v>
      </c>
      <c r="CA13" s="121">
        <f>SUM(W13,AY13)</f>
        <v>1288551</v>
      </c>
      <c r="CB13" s="121">
        <f>SUM(X13,AZ13)</f>
        <v>666360</v>
      </c>
      <c r="CC13" s="121">
        <f>SUM(Y13,BA13)</f>
        <v>517924</v>
      </c>
      <c r="CD13" s="121">
        <f>SUM(Z13,BB13)</f>
        <v>608</v>
      </c>
      <c r="CE13" s="121">
        <f>SUM(AA13,BC13)</f>
        <v>103659</v>
      </c>
      <c r="CF13" s="121">
        <f>SUM(AB13,BD13)</f>
        <v>879251</v>
      </c>
      <c r="CG13" s="121">
        <f>SUM(AC13,BE13)</f>
        <v>0</v>
      </c>
      <c r="CH13" s="121">
        <f>SUM(AD13,BF13)</f>
        <v>0</v>
      </c>
      <c r="CI13" s="121">
        <f>SUM(AE13,BG13)</f>
        <v>2082780</v>
      </c>
    </row>
    <row r="14" spans="1:87" s="136" customFormat="1" ht="13.5" customHeight="1" x14ac:dyDescent="0.15">
      <c r="A14" s="119" t="s">
        <v>45</v>
      </c>
      <c r="B14" s="120" t="s">
        <v>358</v>
      </c>
      <c r="C14" s="119" t="s">
        <v>359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16724</v>
      </c>
      <c r="L14" s="121">
        <f>+SUM(M14,R14,V14,W14,AC14)</f>
        <v>171742</v>
      </c>
      <c r="M14" s="121">
        <f>+SUM(N14:Q14)</f>
        <v>152615</v>
      </c>
      <c r="N14" s="121">
        <v>50489</v>
      </c>
      <c r="O14" s="121">
        <v>102126</v>
      </c>
      <c r="P14" s="121">
        <v>0</v>
      </c>
      <c r="Q14" s="121">
        <v>0</v>
      </c>
      <c r="R14" s="121">
        <f>+SUM(S14:U14)</f>
        <v>13675</v>
      </c>
      <c r="S14" s="121">
        <v>13675</v>
      </c>
      <c r="T14" s="121">
        <v>0</v>
      </c>
      <c r="U14" s="121">
        <v>0</v>
      </c>
      <c r="V14" s="121">
        <v>0</v>
      </c>
      <c r="W14" s="121">
        <f>+SUM(X14:AA14)</f>
        <v>5452</v>
      </c>
      <c r="X14" s="121">
        <v>0</v>
      </c>
      <c r="Y14" s="121">
        <v>5452</v>
      </c>
      <c r="Z14" s="121">
        <v>0</v>
      </c>
      <c r="AA14" s="121">
        <v>0</v>
      </c>
      <c r="AB14" s="121">
        <v>415916</v>
      </c>
      <c r="AC14" s="121">
        <v>0</v>
      </c>
      <c r="AD14" s="121">
        <v>0</v>
      </c>
      <c r="AE14" s="121">
        <f>+SUM(D14,L14,AD14)</f>
        <v>171742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15650</v>
      </c>
      <c r="AO14" s="121">
        <f>+SUM(AP14:AS14)</f>
        <v>15650</v>
      </c>
      <c r="AP14" s="121">
        <v>15650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141362</v>
      </c>
      <c r="BE14" s="121">
        <v>0</v>
      </c>
      <c r="BF14" s="121">
        <v>0</v>
      </c>
      <c r="BG14" s="121">
        <f>+SUM(BF14,AN14,AF14)</f>
        <v>15650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16724</v>
      </c>
      <c r="BP14" s="121">
        <f>SUM(L14,AN14)</f>
        <v>187392</v>
      </c>
      <c r="BQ14" s="121">
        <f>SUM(M14,AO14)</f>
        <v>168265</v>
      </c>
      <c r="BR14" s="121">
        <f>SUM(N14,AP14)</f>
        <v>66139</v>
      </c>
      <c r="BS14" s="121">
        <f>SUM(O14,AQ14)</f>
        <v>102126</v>
      </c>
      <c r="BT14" s="121">
        <f>SUM(P14,AR14)</f>
        <v>0</v>
      </c>
      <c r="BU14" s="121">
        <f>SUM(Q14,AS14)</f>
        <v>0</v>
      </c>
      <c r="BV14" s="121">
        <f>SUM(R14,AT14)</f>
        <v>13675</v>
      </c>
      <c r="BW14" s="121">
        <f>SUM(S14,AU14)</f>
        <v>13675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5452</v>
      </c>
      <c r="CB14" s="121">
        <f>SUM(X14,AZ14)</f>
        <v>0</v>
      </c>
      <c r="CC14" s="121">
        <f>SUM(Y14,BA14)</f>
        <v>5452</v>
      </c>
      <c r="CD14" s="121">
        <f>SUM(Z14,BB14)</f>
        <v>0</v>
      </c>
      <c r="CE14" s="121">
        <f>SUM(AA14,BC14)</f>
        <v>0</v>
      </c>
      <c r="CF14" s="121">
        <f>SUM(AB14,BD14)</f>
        <v>557278</v>
      </c>
      <c r="CG14" s="121">
        <f>SUM(AC14,BE14)</f>
        <v>0</v>
      </c>
      <c r="CH14" s="121">
        <f>SUM(AD14,BF14)</f>
        <v>0</v>
      </c>
      <c r="CI14" s="121">
        <f>SUM(AE14,BG14)</f>
        <v>187392</v>
      </c>
    </row>
    <row r="15" spans="1:87" s="136" customFormat="1" ht="13.5" customHeight="1" x14ac:dyDescent="0.15">
      <c r="A15" s="119" t="s">
        <v>45</v>
      </c>
      <c r="B15" s="120" t="s">
        <v>365</v>
      </c>
      <c r="C15" s="119" t="s">
        <v>366</v>
      </c>
      <c r="D15" s="121">
        <f>+SUM(E15,J15)</f>
        <v>152339</v>
      </c>
      <c r="E15" s="121">
        <f>+SUM(F15:I15)</f>
        <v>152339</v>
      </c>
      <c r="F15" s="121">
        <v>0</v>
      </c>
      <c r="G15" s="121">
        <v>0</v>
      </c>
      <c r="H15" s="121">
        <v>0</v>
      </c>
      <c r="I15" s="121">
        <v>152339</v>
      </c>
      <c r="J15" s="121">
        <v>0</v>
      </c>
      <c r="K15" s="121">
        <v>0</v>
      </c>
      <c r="L15" s="121">
        <f>+SUM(M15,R15,V15,W15,AC15)</f>
        <v>745253</v>
      </c>
      <c r="M15" s="121">
        <f>+SUM(N15:Q15)</f>
        <v>67016</v>
      </c>
      <c r="N15" s="121">
        <v>67016</v>
      </c>
      <c r="O15" s="121">
        <v>0</v>
      </c>
      <c r="P15" s="121">
        <v>0</v>
      </c>
      <c r="Q15" s="121">
        <v>0</v>
      </c>
      <c r="R15" s="121">
        <f>+SUM(S15:U15)</f>
        <v>245080</v>
      </c>
      <c r="S15" s="121">
        <v>423</v>
      </c>
      <c r="T15" s="121">
        <v>229627</v>
      </c>
      <c r="U15" s="121">
        <v>15030</v>
      </c>
      <c r="V15" s="121">
        <v>0</v>
      </c>
      <c r="W15" s="121">
        <f>+SUM(X15:AA15)</f>
        <v>433157</v>
      </c>
      <c r="X15" s="121">
        <v>259018</v>
      </c>
      <c r="Y15" s="121">
        <v>170399</v>
      </c>
      <c r="Z15" s="121">
        <v>3740</v>
      </c>
      <c r="AA15" s="121">
        <v>0</v>
      </c>
      <c r="AB15" s="121">
        <v>0</v>
      </c>
      <c r="AC15" s="121">
        <v>0</v>
      </c>
      <c r="AD15" s="121">
        <v>15037</v>
      </c>
      <c r="AE15" s="121">
        <f>+SUM(D15,L15,AD15)</f>
        <v>912629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133673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152339</v>
      </c>
      <c r="BI15" s="121">
        <f>SUM(E15,AG15)</f>
        <v>152339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152339</v>
      </c>
      <c r="BN15" s="121">
        <f>SUM(J15,AL15)</f>
        <v>0</v>
      </c>
      <c r="BO15" s="121">
        <f>SUM(K15,AM15)</f>
        <v>0</v>
      </c>
      <c r="BP15" s="121">
        <f>SUM(L15,AN15)</f>
        <v>745253</v>
      </c>
      <c r="BQ15" s="121">
        <f>SUM(M15,AO15)</f>
        <v>67016</v>
      </c>
      <c r="BR15" s="121">
        <f>SUM(N15,AP15)</f>
        <v>67016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245080</v>
      </c>
      <c r="BW15" s="121">
        <f>SUM(S15,AU15)</f>
        <v>423</v>
      </c>
      <c r="BX15" s="121">
        <f>SUM(T15,AV15)</f>
        <v>229627</v>
      </c>
      <c r="BY15" s="121">
        <f>SUM(U15,AW15)</f>
        <v>15030</v>
      </c>
      <c r="BZ15" s="121">
        <f>SUM(V15,AX15)</f>
        <v>0</v>
      </c>
      <c r="CA15" s="121">
        <f>SUM(W15,AY15)</f>
        <v>433157</v>
      </c>
      <c r="CB15" s="121">
        <f>SUM(X15,AZ15)</f>
        <v>259018</v>
      </c>
      <c r="CC15" s="121">
        <f>SUM(Y15,BA15)</f>
        <v>170399</v>
      </c>
      <c r="CD15" s="121">
        <f>SUM(Z15,BB15)</f>
        <v>3740</v>
      </c>
      <c r="CE15" s="121">
        <f>SUM(AA15,BC15)</f>
        <v>0</v>
      </c>
      <c r="CF15" s="121">
        <f>SUM(AB15,BD15)</f>
        <v>133673</v>
      </c>
      <c r="CG15" s="121">
        <f>SUM(AC15,BE15)</f>
        <v>0</v>
      </c>
      <c r="CH15" s="121">
        <f>SUM(AD15,BF15)</f>
        <v>15037</v>
      </c>
      <c r="CI15" s="121">
        <f>SUM(AE15,BG15)</f>
        <v>912629</v>
      </c>
    </row>
    <row r="16" spans="1:87" s="136" customFormat="1" ht="13.5" customHeight="1" x14ac:dyDescent="0.15">
      <c r="A16" s="119" t="s">
        <v>45</v>
      </c>
      <c r="B16" s="120" t="s">
        <v>370</v>
      </c>
      <c r="C16" s="119" t="s">
        <v>371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615133</v>
      </c>
      <c r="L16" s="121">
        <f>+SUM(M16,R16,V16,W16,AC16)</f>
        <v>167205</v>
      </c>
      <c r="M16" s="121">
        <f>+SUM(N16:Q16)</f>
        <v>70612</v>
      </c>
      <c r="N16" s="121">
        <v>24524</v>
      </c>
      <c r="O16" s="121">
        <v>46088</v>
      </c>
      <c r="P16" s="121">
        <v>0</v>
      </c>
      <c r="Q16" s="121">
        <v>0</v>
      </c>
      <c r="R16" s="121">
        <f>+SUM(S16:U16)</f>
        <v>7045</v>
      </c>
      <c r="S16" s="121">
        <v>6834</v>
      </c>
      <c r="T16" s="121">
        <v>211</v>
      </c>
      <c r="U16" s="121">
        <v>0</v>
      </c>
      <c r="V16" s="121">
        <v>0</v>
      </c>
      <c r="W16" s="121">
        <f>+SUM(X16:AA16)</f>
        <v>89548</v>
      </c>
      <c r="X16" s="121">
        <v>88357</v>
      </c>
      <c r="Y16" s="121">
        <v>970</v>
      </c>
      <c r="Z16" s="121">
        <v>221</v>
      </c>
      <c r="AA16" s="121">
        <v>0</v>
      </c>
      <c r="AB16" s="121">
        <v>161601</v>
      </c>
      <c r="AC16" s="121">
        <v>0</v>
      </c>
      <c r="AD16" s="121">
        <v>23445</v>
      </c>
      <c r="AE16" s="121">
        <f>+SUM(D16,L16,AD16)</f>
        <v>190650</v>
      </c>
      <c r="AF16" s="121">
        <f>+SUM(AG16,AL16)</f>
        <v>62586</v>
      </c>
      <c r="AG16" s="121">
        <f>+SUM(AH16:AK16)</f>
        <v>62586</v>
      </c>
      <c r="AH16" s="121">
        <v>0</v>
      </c>
      <c r="AI16" s="121">
        <v>62586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81247</v>
      </c>
      <c r="AO16" s="121">
        <f>+SUM(AP16:AS16)</f>
        <v>15190</v>
      </c>
      <c r="AP16" s="121">
        <v>4200</v>
      </c>
      <c r="AQ16" s="121">
        <v>0</v>
      </c>
      <c r="AR16" s="121">
        <v>10990</v>
      </c>
      <c r="AS16" s="121">
        <v>0</v>
      </c>
      <c r="AT16" s="121">
        <f>+SUM(AU16:AW16)</f>
        <v>32681</v>
      </c>
      <c r="AU16" s="121">
        <v>0</v>
      </c>
      <c r="AV16" s="121">
        <v>32681</v>
      </c>
      <c r="AW16" s="121">
        <v>0</v>
      </c>
      <c r="AX16" s="121">
        <v>0</v>
      </c>
      <c r="AY16" s="121">
        <f>+SUM(AZ16:BC16)</f>
        <v>33376</v>
      </c>
      <c r="AZ16" s="121">
        <v>0</v>
      </c>
      <c r="BA16" s="121">
        <v>33376</v>
      </c>
      <c r="BB16" s="121">
        <v>0</v>
      </c>
      <c r="BC16" s="121">
        <v>0</v>
      </c>
      <c r="BD16" s="121">
        <v>158936</v>
      </c>
      <c r="BE16" s="121">
        <v>0</v>
      </c>
      <c r="BF16" s="121">
        <v>0</v>
      </c>
      <c r="BG16" s="121">
        <f>+SUM(BF16,AN16,AF16)</f>
        <v>143833</v>
      </c>
      <c r="BH16" s="121">
        <f>SUM(D16,AF16)</f>
        <v>62586</v>
      </c>
      <c r="BI16" s="121">
        <f>SUM(E16,AG16)</f>
        <v>62586</v>
      </c>
      <c r="BJ16" s="121">
        <f>SUM(F16,AH16)</f>
        <v>0</v>
      </c>
      <c r="BK16" s="121">
        <f>SUM(G16,AI16)</f>
        <v>62586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615133</v>
      </c>
      <c r="BP16" s="121">
        <f>SUM(L16,AN16)</f>
        <v>248452</v>
      </c>
      <c r="BQ16" s="121">
        <f>SUM(M16,AO16)</f>
        <v>85802</v>
      </c>
      <c r="BR16" s="121">
        <f>SUM(N16,AP16)</f>
        <v>28724</v>
      </c>
      <c r="BS16" s="121">
        <f>SUM(O16,AQ16)</f>
        <v>46088</v>
      </c>
      <c r="BT16" s="121">
        <f>SUM(P16,AR16)</f>
        <v>10990</v>
      </c>
      <c r="BU16" s="121">
        <f>SUM(Q16,AS16)</f>
        <v>0</v>
      </c>
      <c r="BV16" s="121">
        <f>SUM(R16,AT16)</f>
        <v>39726</v>
      </c>
      <c r="BW16" s="121">
        <f>SUM(S16,AU16)</f>
        <v>6834</v>
      </c>
      <c r="BX16" s="121">
        <f>SUM(T16,AV16)</f>
        <v>32892</v>
      </c>
      <c r="BY16" s="121">
        <f>SUM(U16,AW16)</f>
        <v>0</v>
      </c>
      <c r="BZ16" s="121">
        <f>SUM(V16,AX16)</f>
        <v>0</v>
      </c>
      <c r="CA16" s="121">
        <f>SUM(W16,AY16)</f>
        <v>122924</v>
      </c>
      <c r="CB16" s="121">
        <f>SUM(X16,AZ16)</f>
        <v>88357</v>
      </c>
      <c r="CC16" s="121">
        <f>SUM(Y16,BA16)</f>
        <v>34346</v>
      </c>
      <c r="CD16" s="121">
        <f>SUM(Z16,BB16)</f>
        <v>221</v>
      </c>
      <c r="CE16" s="121">
        <f>SUM(AA16,BC16)</f>
        <v>0</v>
      </c>
      <c r="CF16" s="121">
        <f>SUM(AB16,BD16)</f>
        <v>320537</v>
      </c>
      <c r="CG16" s="121">
        <f>SUM(AC16,BE16)</f>
        <v>0</v>
      </c>
      <c r="CH16" s="121">
        <f>SUM(AD16,BF16)</f>
        <v>23445</v>
      </c>
      <c r="CI16" s="121">
        <f>SUM(AE16,BG16)</f>
        <v>334483</v>
      </c>
    </row>
    <row r="17" spans="1:87" s="136" customFormat="1" ht="13.5" customHeight="1" x14ac:dyDescent="0.15">
      <c r="A17" s="119" t="s">
        <v>45</v>
      </c>
      <c r="B17" s="120" t="s">
        <v>375</v>
      </c>
      <c r="C17" s="119" t="s">
        <v>376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110460</v>
      </c>
      <c r="L17" s="121">
        <f>+SUM(M17,R17,V17,W17,AC17)</f>
        <v>157946</v>
      </c>
      <c r="M17" s="121">
        <f>+SUM(N17:Q17)</f>
        <v>82735</v>
      </c>
      <c r="N17" s="121">
        <v>39712</v>
      </c>
      <c r="O17" s="121">
        <v>43023</v>
      </c>
      <c r="P17" s="121">
        <v>0</v>
      </c>
      <c r="Q17" s="121">
        <v>0</v>
      </c>
      <c r="R17" s="121">
        <f>+SUM(S17:U17)</f>
        <v>5413</v>
      </c>
      <c r="S17" s="121">
        <v>5413</v>
      </c>
      <c r="T17" s="121">
        <v>0</v>
      </c>
      <c r="U17" s="121">
        <v>0</v>
      </c>
      <c r="V17" s="121">
        <v>7395</v>
      </c>
      <c r="W17" s="121">
        <f>+SUM(X17:AA17)</f>
        <v>62403</v>
      </c>
      <c r="X17" s="121">
        <v>52417</v>
      </c>
      <c r="Y17" s="121">
        <v>8249</v>
      </c>
      <c r="Z17" s="121">
        <v>0</v>
      </c>
      <c r="AA17" s="121">
        <v>1737</v>
      </c>
      <c r="AB17" s="121">
        <v>125574</v>
      </c>
      <c r="AC17" s="121">
        <v>0</v>
      </c>
      <c r="AD17" s="121">
        <v>38225</v>
      </c>
      <c r="AE17" s="121">
        <f>+SUM(D17,L17,AD17)</f>
        <v>196171</v>
      </c>
      <c r="AF17" s="121">
        <f>+SUM(AG17,AL17)</f>
        <v>28295</v>
      </c>
      <c r="AG17" s="121">
        <f>+SUM(AH17:AK17)</f>
        <v>28295</v>
      </c>
      <c r="AH17" s="121">
        <v>0</v>
      </c>
      <c r="AI17" s="121">
        <v>28295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83724</v>
      </c>
      <c r="AO17" s="121">
        <f>+SUM(AP17:AS17)</f>
        <v>8731</v>
      </c>
      <c r="AP17" s="121">
        <v>8731</v>
      </c>
      <c r="AQ17" s="121">
        <v>0</v>
      </c>
      <c r="AR17" s="121">
        <v>0</v>
      </c>
      <c r="AS17" s="121">
        <v>0</v>
      </c>
      <c r="AT17" s="121">
        <f>+SUM(AU17:AW17)</f>
        <v>28259</v>
      </c>
      <c r="AU17" s="121">
        <v>0</v>
      </c>
      <c r="AV17" s="121">
        <v>28259</v>
      </c>
      <c r="AW17" s="121">
        <v>0</v>
      </c>
      <c r="AX17" s="121">
        <v>0</v>
      </c>
      <c r="AY17" s="121">
        <f>+SUM(AZ17:BC17)</f>
        <v>46734</v>
      </c>
      <c r="AZ17" s="121">
        <v>0</v>
      </c>
      <c r="BA17" s="121">
        <v>46734</v>
      </c>
      <c r="BB17" s="121">
        <v>0</v>
      </c>
      <c r="BC17" s="121">
        <v>0</v>
      </c>
      <c r="BD17" s="121">
        <v>0</v>
      </c>
      <c r="BE17" s="121">
        <v>0</v>
      </c>
      <c r="BF17" s="121">
        <v>19953</v>
      </c>
      <c r="BG17" s="121">
        <f>+SUM(BF17,AN17,AF17)</f>
        <v>131972</v>
      </c>
      <c r="BH17" s="121">
        <f>SUM(D17,AF17)</f>
        <v>28295</v>
      </c>
      <c r="BI17" s="121">
        <f>SUM(E17,AG17)</f>
        <v>28295</v>
      </c>
      <c r="BJ17" s="121">
        <f>SUM(F17,AH17)</f>
        <v>0</v>
      </c>
      <c r="BK17" s="121">
        <f>SUM(G17,AI17)</f>
        <v>28295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110460</v>
      </c>
      <c r="BP17" s="121">
        <f>SUM(L17,AN17)</f>
        <v>241670</v>
      </c>
      <c r="BQ17" s="121">
        <f>SUM(M17,AO17)</f>
        <v>91466</v>
      </c>
      <c r="BR17" s="121">
        <f>SUM(N17,AP17)</f>
        <v>48443</v>
      </c>
      <c r="BS17" s="121">
        <f>SUM(O17,AQ17)</f>
        <v>43023</v>
      </c>
      <c r="BT17" s="121">
        <f>SUM(P17,AR17)</f>
        <v>0</v>
      </c>
      <c r="BU17" s="121">
        <f>SUM(Q17,AS17)</f>
        <v>0</v>
      </c>
      <c r="BV17" s="121">
        <f>SUM(R17,AT17)</f>
        <v>33672</v>
      </c>
      <c r="BW17" s="121">
        <f>SUM(S17,AU17)</f>
        <v>5413</v>
      </c>
      <c r="BX17" s="121">
        <f>SUM(T17,AV17)</f>
        <v>28259</v>
      </c>
      <c r="BY17" s="121">
        <f>SUM(U17,AW17)</f>
        <v>0</v>
      </c>
      <c r="BZ17" s="121">
        <f>SUM(V17,AX17)</f>
        <v>7395</v>
      </c>
      <c r="CA17" s="121">
        <f>SUM(W17,AY17)</f>
        <v>109137</v>
      </c>
      <c r="CB17" s="121">
        <f>SUM(X17,AZ17)</f>
        <v>52417</v>
      </c>
      <c r="CC17" s="121">
        <f>SUM(Y17,BA17)</f>
        <v>54983</v>
      </c>
      <c r="CD17" s="121">
        <f>SUM(Z17,BB17)</f>
        <v>0</v>
      </c>
      <c r="CE17" s="121">
        <f>SUM(AA17,BC17)</f>
        <v>1737</v>
      </c>
      <c r="CF17" s="121">
        <f>SUM(AB17,BD17)</f>
        <v>125574</v>
      </c>
      <c r="CG17" s="121">
        <f>SUM(AC17,BE17)</f>
        <v>0</v>
      </c>
      <c r="CH17" s="121">
        <f>SUM(AD17,BF17)</f>
        <v>58178</v>
      </c>
      <c r="CI17" s="121">
        <f>SUM(AE17,BG17)</f>
        <v>328143</v>
      </c>
    </row>
    <row r="18" spans="1:87" s="136" customFormat="1" ht="13.5" customHeight="1" x14ac:dyDescent="0.15">
      <c r="A18" s="119" t="s">
        <v>45</v>
      </c>
      <c r="B18" s="120" t="s">
        <v>378</v>
      </c>
      <c r="C18" s="119" t="s">
        <v>379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473121</v>
      </c>
      <c r="M18" s="121">
        <f>+SUM(N18:Q18)</f>
        <v>111044</v>
      </c>
      <c r="N18" s="121">
        <v>44525</v>
      </c>
      <c r="O18" s="121">
        <v>0</v>
      </c>
      <c r="P18" s="121">
        <v>66519</v>
      </c>
      <c r="Q18" s="121">
        <v>0</v>
      </c>
      <c r="R18" s="121">
        <f>+SUM(S18:U18)</f>
        <v>142198</v>
      </c>
      <c r="S18" s="121">
        <v>1334</v>
      </c>
      <c r="T18" s="121">
        <v>140864</v>
      </c>
      <c r="U18" s="121">
        <v>0</v>
      </c>
      <c r="V18" s="121">
        <v>0</v>
      </c>
      <c r="W18" s="121">
        <f>+SUM(X18:AA18)</f>
        <v>219879</v>
      </c>
      <c r="X18" s="121">
        <v>151918</v>
      </c>
      <c r="Y18" s="121">
        <v>62088</v>
      </c>
      <c r="Z18" s="121">
        <v>0</v>
      </c>
      <c r="AA18" s="121">
        <v>5873</v>
      </c>
      <c r="AB18" s="121">
        <v>41546</v>
      </c>
      <c r="AC18" s="121">
        <v>0</v>
      </c>
      <c r="AD18" s="121">
        <v>17453</v>
      </c>
      <c r="AE18" s="121">
        <f>+SUM(D18,L18,AD18)</f>
        <v>490574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66886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473121</v>
      </c>
      <c r="BQ18" s="121">
        <f>SUM(M18,AO18)</f>
        <v>111044</v>
      </c>
      <c r="BR18" s="121">
        <f>SUM(N18,AP18)</f>
        <v>44525</v>
      </c>
      <c r="BS18" s="121">
        <f>SUM(O18,AQ18)</f>
        <v>0</v>
      </c>
      <c r="BT18" s="121">
        <f>SUM(P18,AR18)</f>
        <v>66519</v>
      </c>
      <c r="BU18" s="121">
        <f>SUM(Q18,AS18)</f>
        <v>0</v>
      </c>
      <c r="BV18" s="121">
        <f>SUM(R18,AT18)</f>
        <v>142198</v>
      </c>
      <c r="BW18" s="121">
        <f>SUM(S18,AU18)</f>
        <v>1334</v>
      </c>
      <c r="BX18" s="121">
        <f>SUM(T18,AV18)</f>
        <v>140864</v>
      </c>
      <c r="BY18" s="121">
        <f>SUM(U18,AW18)</f>
        <v>0</v>
      </c>
      <c r="BZ18" s="121">
        <f>SUM(V18,AX18)</f>
        <v>0</v>
      </c>
      <c r="CA18" s="121">
        <f>SUM(W18,AY18)</f>
        <v>219879</v>
      </c>
      <c r="CB18" s="121">
        <f>SUM(X18,AZ18)</f>
        <v>151918</v>
      </c>
      <c r="CC18" s="121">
        <f>SUM(Y18,BA18)</f>
        <v>62088</v>
      </c>
      <c r="CD18" s="121">
        <f>SUM(Z18,BB18)</f>
        <v>0</v>
      </c>
      <c r="CE18" s="121">
        <f>SUM(AA18,BC18)</f>
        <v>5873</v>
      </c>
      <c r="CF18" s="121">
        <f>SUM(AB18,BD18)</f>
        <v>108432</v>
      </c>
      <c r="CG18" s="121">
        <f>SUM(AC18,BE18)</f>
        <v>0</v>
      </c>
      <c r="CH18" s="121">
        <f>SUM(AD18,BF18)</f>
        <v>17453</v>
      </c>
      <c r="CI18" s="121">
        <f>SUM(AE18,BG18)</f>
        <v>490574</v>
      </c>
    </row>
    <row r="19" spans="1:87" s="136" customFormat="1" ht="13.5" customHeight="1" x14ac:dyDescent="0.15">
      <c r="A19" s="119" t="s">
        <v>45</v>
      </c>
      <c r="B19" s="120" t="s">
        <v>381</v>
      </c>
      <c r="C19" s="119" t="s">
        <v>382</v>
      </c>
      <c r="D19" s="121">
        <f>+SUM(E19,J19)</f>
        <v>1643</v>
      </c>
      <c r="E19" s="121">
        <f>+SUM(F19:I19)</f>
        <v>1643</v>
      </c>
      <c r="F19" s="121">
        <v>1643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438235</v>
      </c>
      <c r="M19" s="121">
        <f>+SUM(N19:Q19)</f>
        <v>237693</v>
      </c>
      <c r="N19" s="121">
        <v>36568</v>
      </c>
      <c r="O19" s="121">
        <v>201125</v>
      </c>
      <c r="P19" s="121">
        <v>0</v>
      </c>
      <c r="Q19" s="121">
        <v>0</v>
      </c>
      <c r="R19" s="121">
        <f>+SUM(S19:U19)</f>
        <v>78751</v>
      </c>
      <c r="S19" s="121">
        <v>78751</v>
      </c>
      <c r="T19" s="121">
        <v>0</v>
      </c>
      <c r="U19" s="121">
        <v>0</v>
      </c>
      <c r="V19" s="121">
        <v>29095</v>
      </c>
      <c r="W19" s="121">
        <f>+SUM(X19:AA19)</f>
        <v>92696</v>
      </c>
      <c r="X19" s="121">
        <v>33635</v>
      </c>
      <c r="Y19" s="121">
        <v>40993</v>
      </c>
      <c r="Z19" s="121">
        <v>18068</v>
      </c>
      <c r="AA19" s="121">
        <v>0</v>
      </c>
      <c r="AB19" s="121">
        <v>471105</v>
      </c>
      <c r="AC19" s="121">
        <v>0</v>
      </c>
      <c r="AD19" s="121">
        <v>78202</v>
      </c>
      <c r="AE19" s="121">
        <f>+SUM(D19,L19,AD19)</f>
        <v>518080</v>
      </c>
      <c r="AF19" s="121">
        <f>+SUM(AG19,AL19)</f>
        <v>470641</v>
      </c>
      <c r="AG19" s="121">
        <f>+SUM(AH19:AK19)</f>
        <v>470641</v>
      </c>
      <c r="AH19" s="121">
        <v>0</v>
      </c>
      <c r="AI19" s="121">
        <v>470641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735305</v>
      </c>
      <c r="AO19" s="121">
        <f>+SUM(AP19:AS19)</f>
        <v>60947</v>
      </c>
      <c r="AP19" s="121">
        <v>30474</v>
      </c>
      <c r="AQ19" s="121">
        <v>30473</v>
      </c>
      <c r="AR19" s="121">
        <v>0</v>
      </c>
      <c r="AS19" s="121">
        <v>0</v>
      </c>
      <c r="AT19" s="121">
        <f>+SUM(AU19:AW19)</f>
        <v>229118</v>
      </c>
      <c r="AU19" s="121">
        <v>9066</v>
      </c>
      <c r="AV19" s="121">
        <v>220052</v>
      </c>
      <c r="AW19" s="121">
        <v>0</v>
      </c>
      <c r="AX19" s="121">
        <v>0</v>
      </c>
      <c r="AY19" s="121">
        <f>+SUM(AZ19:BC19)</f>
        <v>445240</v>
      </c>
      <c r="AZ19" s="121">
        <v>310519</v>
      </c>
      <c r="BA19" s="121">
        <v>134721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1205946</v>
      </c>
      <c r="BH19" s="121">
        <f>SUM(D19,AF19)</f>
        <v>472284</v>
      </c>
      <c r="BI19" s="121">
        <f>SUM(E19,AG19)</f>
        <v>472284</v>
      </c>
      <c r="BJ19" s="121">
        <f>SUM(F19,AH19)</f>
        <v>1643</v>
      </c>
      <c r="BK19" s="121">
        <f>SUM(G19,AI19)</f>
        <v>470641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1173540</v>
      </c>
      <c r="BQ19" s="121">
        <f>SUM(M19,AO19)</f>
        <v>298640</v>
      </c>
      <c r="BR19" s="121">
        <f>SUM(N19,AP19)</f>
        <v>67042</v>
      </c>
      <c r="BS19" s="121">
        <f>SUM(O19,AQ19)</f>
        <v>231598</v>
      </c>
      <c r="BT19" s="121">
        <f>SUM(P19,AR19)</f>
        <v>0</v>
      </c>
      <c r="BU19" s="121">
        <f>SUM(Q19,AS19)</f>
        <v>0</v>
      </c>
      <c r="BV19" s="121">
        <f>SUM(R19,AT19)</f>
        <v>307869</v>
      </c>
      <c r="BW19" s="121">
        <f>SUM(S19,AU19)</f>
        <v>87817</v>
      </c>
      <c r="BX19" s="121">
        <f>SUM(T19,AV19)</f>
        <v>220052</v>
      </c>
      <c r="BY19" s="121">
        <f>SUM(U19,AW19)</f>
        <v>0</v>
      </c>
      <c r="BZ19" s="121">
        <f>SUM(V19,AX19)</f>
        <v>29095</v>
      </c>
      <c r="CA19" s="121">
        <f>SUM(W19,AY19)</f>
        <v>537936</v>
      </c>
      <c r="CB19" s="121">
        <f>SUM(X19,AZ19)</f>
        <v>344154</v>
      </c>
      <c r="CC19" s="121">
        <f>SUM(Y19,BA19)</f>
        <v>175714</v>
      </c>
      <c r="CD19" s="121">
        <f>SUM(Z19,BB19)</f>
        <v>18068</v>
      </c>
      <c r="CE19" s="121">
        <f>SUM(AA19,BC19)</f>
        <v>0</v>
      </c>
      <c r="CF19" s="121">
        <f>SUM(AB19,BD19)</f>
        <v>471105</v>
      </c>
      <c r="CG19" s="121">
        <f>SUM(AC19,BE19)</f>
        <v>0</v>
      </c>
      <c r="CH19" s="121">
        <f>SUM(AD19,BF19)</f>
        <v>78202</v>
      </c>
      <c r="CI19" s="121">
        <f>SUM(AE19,BG19)</f>
        <v>1724026</v>
      </c>
    </row>
    <row r="20" spans="1:87" s="136" customFormat="1" ht="13.5" customHeight="1" x14ac:dyDescent="0.15">
      <c r="A20" s="119" t="s">
        <v>45</v>
      </c>
      <c r="B20" s="120" t="s">
        <v>386</v>
      </c>
      <c r="C20" s="119" t="s">
        <v>387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16091</v>
      </c>
      <c r="L20" s="121">
        <f>+SUM(M20,R20,V20,W20,AC20)</f>
        <v>96745</v>
      </c>
      <c r="M20" s="121">
        <f>+SUM(N20:Q20)</f>
        <v>24977</v>
      </c>
      <c r="N20" s="121">
        <v>24977</v>
      </c>
      <c r="O20" s="121">
        <v>0</v>
      </c>
      <c r="P20" s="121">
        <v>0</v>
      </c>
      <c r="Q20" s="121">
        <v>0</v>
      </c>
      <c r="R20" s="121">
        <f>+SUM(S20:U20)</f>
        <v>68</v>
      </c>
      <c r="S20" s="121">
        <v>68</v>
      </c>
      <c r="T20" s="121">
        <v>0</v>
      </c>
      <c r="U20" s="121">
        <v>0</v>
      </c>
      <c r="V20" s="121">
        <v>0</v>
      </c>
      <c r="W20" s="121">
        <f>+SUM(X20:AA20)</f>
        <v>71700</v>
      </c>
      <c r="X20" s="121">
        <v>71700</v>
      </c>
      <c r="Y20" s="121">
        <v>0</v>
      </c>
      <c r="Z20" s="121">
        <v>0</v>
      </c>
      <c r="AA20" s="121">
        <v>0</v>
      </c>
      <c r="AB20" s="121">
        <v>123452</v>
      </c>
      <c r="AC20" s="121">
        <v>0</v>
      </c>
      <c r="AD20" s="121">
        <v>0</v>
      </c>
      <c r="AE20" s="121">
        <f>+SUM(D20,L20,AD20)</f>
        <v>96745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15742</v>
      </c>
      <c r="AO20" s="121">
        <f>+SUM(AP20:AS20)</f>
        <v>15520</v>
      </c>
      <c r="AP20" s="121">
        <v>0</v>
      </c>
      <c r="AQ20" s="121">
        <v>15520</v>
      </c>
      <c r="AR20" s="121">
        <v>0</v>
      </c>
      <c r="AS20" s="121">
        <v>0</v>
      </c>
      <c r="AT20" s="121">
        <f>+SUM(AU20:AW20)</f>
        <v>222</v>
      </c>
      <c r="AU20" s="121">
        <v>222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141266</v>
      </c>
      <c r="BE20" s="121">
        <v>0</v>
      </c>
      <c r="BF20" s="121">
        <v>0</v>
      </c>
      <c r="BG20" s="121">
        <f>+SUM(BF20,AN20,AF20)</f>
        <v>15742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16091</v>
      </c>
      <c r="BP20" s="121">
        <f>SUM(L20,AN20)</f>
        <v>112487</v>
      </c>
      <c r="BQ20" s="121">
        <f>SUM(M20,AO20)</f>
        <v>40497</v>
      </c>
      <c r="BR20" s="121">
        <f>SUM(N20,AP20)</f>
        <v>24977</v>
      </c>
      <c r="BS20" s="121">
        <f>SUM(O20,AQ20)</f>
        <v>15520</v>
      </c>
      <c r="BT20" s="121">
        <f>SUM(P20,AR20)</f>
        <v>0</v>
      </c>
      <c r="BU20" s="121">
        <f>SUM(Q20,AS20)</f>
        <v>0</v>
      </c>
      <c r="BV20" s="121">
        <f>SUM(R20,AT20)</f>
        <v>290</v>
      </c>
      <c r="BW20" s="121">
        <f>SUM(S20,AU20)</f>
        <v>290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71700</v>
      </c>
      <c r="CB20" s="121">
        <f>SUM(X20,AZ20)</f>
        <v>71700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264718</v>
      </c>
      <c r="CG20" s="121">
        <f>SUM(AC20,BE20)</f>
        <v>0</v>
      </c>
      <c r="CH20" s="121">
        <f>SUM(AD20,BF20)</f>
        <v>0</v>
      </c>
      <c r="CI20" s="121">
        <f>SUM(AE20,BG20)</f>
        <v>112487</v>
      </c>
    </row>
    <row r="21" spans="1:87" s="136" customFormat="1" ht="13.5" customHeight="1" x14ac:dyDescent="0.15">
      <c r="A21" s="119" t="s">
        <v>45</v>
      </c>
      <c r="B21" s="120" t="s">
        <v>393</v>
      </c>
      <c r="C21" s="119" t="s">
        <v>394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407449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77736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485185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45</v>
      </c>
      <c r="B22" s="120" t="s">
        <v>398</v>
      </c>
      <c r="C22" s="119" t="s">
        <v>399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397663</v>
      </c>
      <c r="M22" s="121">
        <f>+SUM(N22:Q22)</f>
        <v>10546</v>
      </c>
      <c r="N22" s="121">
        <v>10546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387117</v>
      </c>
      <c r="X22" s="121">
        <v>386002</v>
      </c>
      <c r="Y22" s="121">
        <v>960</v>
      </c>
      <c r="Z22" s="121">
        <v>0</v>
      </c>
      <c r="AA22" s="121">
        <v>155</v>
      </c>
      <c r="AB22" s="121">
        <v>276244</v>
      </c>
      <c r="AC22" s="121">
        <v>0</v>
      </c>
      <c r="AD22" s="121">
        <v>60497</v>
      </c>
      <c r="AE22" s="121">
        <f>+SUM(D22,L22,AD22)</f>
        <v>458160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28362</v>
      </c>
      <c r="AO22" s="121">
        <f>+SUM(AP22:AS22)</f>
        <v>5930</v>
      </c>
      <c r="AP22" s="121">
        <v>5930</v>
      </c>
      <c r="AQ22" s="121">
        <v>0</v>
      </c>
      <c r="AR22" s="121">
        <v>0</v>
      </c>
      <c r="AS22" s="121">
        <v>0</v>
      </c>
      <c r="AT22" s="121">
        <f>+SUM(AU22:AW22)</f>
        <v>1831</v>
      </c>
      <c r="AU22" s="121">
        <v>1831</v>
      </c>
      <c r="AV22" s="121">
        <v>0</v>
      </c>
      <c r="AW22" s="121">
        <v>0</v>
      </c>
      <c r="AX22" s="121">
        <v>0</v>
      </c>
      <c r="AY22" s="121">
        <f>+SUM(AZ22:BC22)</f>
        <v>20601</v>
      </c>
      <c r="AZ22" s="121">
        <v>18319</v>
      </c>
      <c r="BA22" s="121">
        <v>0</v>
      </c>
      <c r="BB22" s="121">
        <v>0</v>
      </c>
      <c r="BC22" s="121">
        <v>2282</v>
      </c>
      <c r="BD22" s="121">
        <v>28199</v>
      </c>
      <c r="BE22" s="121">
        <v>0</v>
      </c>
      <c r="BF22" s="121">
        <v>0</v>
      </c>
      <c r="BG22" s="121">
        <f>+SUM(BF22,AN22,AF22)</f>
        <v>28362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426025</v>
      </c>
      <c r="BQ22" s="121">
        <f>SUM(M22,AO22)</f>
        <v>16476</v>
      </c>
      <c r="BR22" s="121">
        <f>SUM(N22,AP22)</f>
        <v>16476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1831</v>
      </c>
      <c r="BW22" s="121">
        <f>SUM(S22,AU22)</f>
        <v>1831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407718</v>
      </c>
      <c r="CB22" s="121">
        <f>SUM(X22,AZ22)</f>
        <v>404321</v>
      </c>
      <c r="CC22" s="121">
        <f>SUM(Y22,BA22)</f>
        <v>960</v>
      </c>
      <c r="CD22" s="121">
        <f>SUM(Z22,BB22)</f>
        <v>0</v>
      </c>
      <c r="CE22" s="121">
        <f>SUM(AA22,BC22)</f>
        <v>2437</v>
      </c>
      <c r="CF22" s="121">
        <f>SUM(AB22,BD22)</f>
        <v>304443</v>
      </c>
      <c r="CG22" s="121">
        <f>SUM(AC22,BE22)</f>
        <v>0</v>
      </c>
      <c r="CH22" s="121">
        <f>SUM(AD22,BF22)</f>
        <v>60497</v>
      </c>
      <c r="CI22" s="121">
        <f>SUM(AE22,BG22)</f>
        <v>486522</v>
      </c>
    </row>
    <row r="23" spans="1:87" s="136" customFormat="1" ht="13.5" customHeight="1" x14ac:dyDescent="0.15">
      <c r="A23" s="119" t="s">
        <v>45</v>
      </c>
      <c r="B23" s="120" t="s">
        <v>404</v>
      </c>
      <c r="C23" s="119" t="s">
        <v>405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656894</v>
      </c>
      <c r="M23" s="121">
        <f>+SUM(N23:Q23)</f>
        <v>30982</v>
      </c>
      <c r="N23" s="121">
        <v>30982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625912</v>
      </c>
      <c r="X23" s="121">
        <v>625912</v>
      </c>
      <c r="Y23" s="121">
        <v>0</v>
      </c>
      <c r="Z23" s="121">
        <v>0</v>
      </c>
      <c r="AA23" s="121">
        <v>0</v>
      </c>
      <c r="AB23" s="121">
        <v>498978</v>
      </c>
      <c r="AC23" s="121">
        <v>0</v>
      </c>
      <c r="AD23" s="121">
        <v>110703</v>
      </c>
      <c r="AE23" s="121">
        <f>+SUM(D23,L23,AD23)</f>
        <v>767597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33764</v>
      </c>
      <c r="AO23" s="121">
        <f>+SUM(AP23:AS23)</f>
        <v>7834</v>
      </c>
      <c r="AP23" s="121">
        <v>7834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25930</v>
      </c>
      <c r="AZ23" s="121">
        <v>20157</v>
      </c>
      <c r="BA23" s="121">
        <v>5773</v>
      </c>
      <c r="BB23" s="121">
        <v>0</v>
      </c>
      <c r="BC23" s="121">
        <v>0</v>
      </c>
      <c r="BD23" s="121">
        <v>31526</v>
      </c>
      <c r="BE23" s="121">
        <v>0</v>
      </c>
      <c r="BF23" s="121">
        <v>0</v>
      </c>
      <c r="BG23" s="121">
        <f>+SUM(BF23,AN23,AF23)</f>
        <v>33764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690658</v>
      </c>
      <c r="BQ23" s="121">
        <f>SUM(M23,AO23)</f>
        <v>38816</v>
      </c>
      <c r="BR23" s="121">
        <f>SUM(N23,AP23)</f>
        <v>38816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651842</v>
      </c>
      <c r="CB23" s="121">
        <f>SUM(X23,AZ23)</f>
        <v>646069</v>
      </c>
      <c r="CC23" s="121">
        <f>SUM(Y23,BA23)</f>
        <v>5773</v>
      </c>
      <c r="CD23" s="121">
        <f>SUM(Z23,BB23)</f>
        <v>0</v>
      </c>
      <c r="CE23" s="121">
        <f>SUM(AA23,BC23)</f>
        <v>0</v>
      </c>
      <c r="CF23" s="121">
        <f>SUM(AB23,BD23)</f>
        <v>530504</v>
      </c>
      <c r="CG23" s="121">
        <f>SUM(AC23,BE23)</f>
        <v>0</v>
      </c>
      <c r="CH23" s="121">
        <f>SUM(AD23,BF23)</f>
        <v>110703</v>
      </c>
      <c r="CI23" s="121">
        <f>SUM(AE23,BG23)</f>
        <v>801361</v>
      </c>
    </row>
    <row r="24" spans="1:87" s="136" customFormat="1" ht="13.5" customHeight="1" x14ac:dyDescent="0.15">
      <c r="A24" s="119" t="s">
        <v>45</v>
      </c>
      <c r="B24" s="120" t="s">
        <v>408</v>
      </c>
      <c r="C24" s="119" t="s">
        <v>409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733480</v>
      </c>
      <c r="M24" s="121">
        <f>+SUM(N24:Q24)</f>
        <v>27854</v>
      </c>
      <c r="N24" s="121">
        <v>27854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705626</v>
      </c>
      <c r="X24" s="121">
        <v>687112</v>
      </c>
      <c r="Y24" s="121">
        <v>18514</v>
      </c>
      <c r="Z24" s="121">
        <v>0</v>
      </c>
      <c r="AA24" s="121">
        <v>0</v>
      </c>
      <c r="AB24" s="121">
        <v>377797</v>
      </c>
      <c r="AC24" s="121">
        <v>0</v>
      </c>
      <c r="AD24" s="121">
        <v>0</v>
      </c>
      <c r="AE24" s="121">
        <f>+SUM(D24,L24,AD24)</f>
        <v>733480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9980</v>
      </c>
      <c r="AO24" s="121">
        <f>+SUM(AP24:AS24)</f>
        <v>9980</v>
      </c>
      <c r="AP24" s="121">
        <v>9980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15669</v>
      </c>
      <c r="BE24" s="121">
        <v>0</v>
      </c>
      <c r="BF24" s="121">
        <v>0</v>
      </c>
      <c r="BG24" s="121">
        <f>+SUM(BF24,AN24,AF24)</f>
        <v>9980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743460</v>
      </c>
      <c r="BQ24" s="121">
        <f>SUM(M24,AO24)</f>
        <v>37834</v>
      </c>
      <c r="BR24" s="121">
        <f>SUM(N24,AP24)</f>
        <v>37834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705626</v>
      </c>
      <c r="CB24" s="121">
        <f>SUM(X24,AZ24)</f>
        <v>687112</v>
      </c>
      <c r="CC24" s="121">
        <f>SUM(Y24,BA24)</f>
        <v>18514</v>
      </c>
      <c r="CD24" s="121">
        <f>SUM(Z24,BB24)</f>
        <v>0</v>
      </c>
      <c r="CE24" s="121">
        <f>SUM(AA24,BC24)</f>
        <v>0</v>
      </c>
      <c r="CF24" s="121">
        <f>SUM(AB24,BD24)</f>
        <v>393466</v>
      </c>
      <c r="CG24" s="121">
        <f>SUM(AC24,BE24)</f>
        <v>0</v>
      </c>
      <c r="CH24" s="121">
        <f>SUM(AD24,BF24)</f>
        <v>0</v>
      </c>
      <c r="CI24" s="121">
        <f>SUM(AE24,BG24)</f>
        <v>743460</v>
      </c>
    </row>
    <row r="25" spans="1:87" s="136" customFormat="1" ht="13.5" customHeight="1" x14ac:dyDescent="0.15">
      <c r="A25" s="119" t="s">
        <v>45</v>
      </c>
      <c r="B25" s="120" t="s">
        <v>413</v>
      </c>
      <c r="C25" s="119" t="s">
        <v>414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674513</v>
      </c>
      <c r="M25" s="121">
        <f>+SUM(N25:Q25)</f>
        <v>47896</v>
      </c>
      <c r="N25" s="121">
        <v>47896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624241</v>
      </c>
      <c r="X25" s="121">
        <v>624241</v>
      </c>
      <c r="Y25" s="121">
        <v>0</v>
      </c>
      <c r="Z25" s="121">
        <v>0</v>
      </c>
      <c r="AA25" s="121">
        <v>0</v>
      </c>
      <c r="AB25" s="121">
        <v>431091</v>
      </c>
      <c r="AC25" s="121">
        <v>2376</v>
      </c>
      <c r="AD25" s="121">
        <v>69192</v>
      </c>
      <c r="AE25" s="121">
        <f>+SUM(D25,L25,AD25)</f>
        <v>743705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14691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674513</v>
      </c>
      <c r="BQ25" s="121">
        <f>SUM(M25,AO25)</f>
        <v>47896</v>
      </c>
      <c r="BR25" s="121">
        <f>SUM(N25,AP25)</f>
        <v>47896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624241</v>
      </c>
      <c r="CB25" s="121">
        <f>SUM(X25,AZ25)</f>
        <v>624241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445782</v>
      </c>
      <c r="CG25" s="121">
        <f>SUM(AC25,BE25)</f>
        <v>2376</v>
      </c>
      <c r="CH25" s="121">
        <f>SUM(AD25,BF25)</f>
        <v>69192</v>
      </c>
      <c r="CI25" s="121">
        <f>SUM(AE25,BG25)</f>
        <v>743705</v>
      </c>
    </row>
    <row r="26" spans="1:87" s="136" customFormat="1" ht="13.5" customHeight="1" x14ac:dyDescent="0.15">
      <c r="A26" s="119" t="s">
        <v>45</v>
      </c>
      <c r="B26" s="120" t="s">
        <v>418</v>
      </c>
      <c r="C26" s="119" t="s">
        <v>419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559614</v>
      </c>
      <c r="M26" s="121">
        <f>+SUM(N26:Q26)</f>
        <v>62899</v>
      </c>
      <c r="N26" s="121">
        <v>62899</v>
      </c>
      <c r="O26" s="121">
        <v>0</v>
      </c>
      <c r="P26" s="121">
        <v>0</v>
      </c>
      <c r="Q26" s="121">
        <v>0</v>
      </c>
      <c r="R26" s="121">
        <f>+SUM(S26:U26)</f>
        <v>20935</v>
      </c>
      <c r="S26" s="121">
        <v>18358</v>
      </c>
      <c r="T26" s="121">
        <v>0</v>
      </c>
      <c r="U26" s="121">
        <v>2577</v>
      </c>
      <c r="V26" s="121">
        <v>0</v>
      </c>
      <c r="W26" s="121">
        <f>+SUM(X26:AA26)</f>
        <v>475780</v>
      </c>
      <c r="X26" s="121">
        <v>408018</v>
      </c>
      <c r="Y26" s="121">
        <v>0</v>
      </c>
      <c r="Z26" s="121">
        <v>8214</v>
      </c>
      <c r="AA26" s="121">
        <v>59548</v>
      </c>
      <c r="AB26" s="121">
        <v>919838</v>
      </c>
      <c r="AC26" s="121">
        <v>0</v>
      </c>
      <c r="AD26" s="121">
        <v>866753</v>
      </c>
      <c r="AE26" s="121">
        <f>+SUM(D26,L26,AD26)</f>
        <v>1426367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7383</v>
      </c>
      <c r="AO26" s="121">
        <f>+SUM(AP26:AS26)</f>
        <v>7383</v>
      </c>
      <c r="AP26" s="121">
        <v>7383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20000</v>
      </c>
      <c r="BE26" s="121">
        <v>0</v>
      </c>
      <c r="BF26" s="121">
        <v>12</v>
      </c>
      <c r="BG26" s="121">
        <f>+SUM(BF26,AN26,AF26)</f>
        <v>7395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566997</v>
      </c>
      <c r="BQ26" s="121">
        <f>SUM(M26,AO26)</f>
        <v>70282</v>
      </c>
      <c r="BR26" s="121">
        <f>SUM(N26,AP26)</f>
        <v>70282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20935</v>
      </c>
      <c r="BW26" s="121">
        <f>SUM(S26,AU26)</f>
        <v>18358</v>
      </c>
      <c r="BX26" s="121">
        <f>SUM(T26,AV26)</f>
        <v>0</v>
      </c>
      <c r="BY26" s="121">
        <f>SUM(U26,AW26)</f>
        <v>2577</v>
      </c>
      <c r="BZ26" s="121">
        <f>SUM(V26,AX26)</f>
        <v>0</v>
      </c>
      <c r="CA26" s="121">
        <f>SUM(W26,AY26)</f>
        <v>475780</v>
      </c>
      <c r="CB26" s="121">
        <f>SUM(X26,AZ26)</f>
        <v>408018</v>
      </c>
      <c r="CC26" s="121">
        <f>SUM(Y26,BA26)</f>
        <v>0</v>
      </c>
      <c r="CD26" s="121">
        <f>SUM(Z26,BB26)</f>
        <v>8214</v>
      </c>
      <c r="CE26" s="121">
        <f>SUM(AA26,BC26)</f>
        <v>59548</v>
      </c>
      <c r="CF26" s="121">
        <f>SUM(AB26,BD26)</f>
        <v>939838</v>
      </c>
      <c r="CG26" s="121">
        <f>SUM(AC26,BE26)</f>
        <v>0</v>
      </c>
      <c r="CH26" s="121">
        <f>SUM(AD26,BF26)</f>
        <v>866765</v>
      </c>
      <c r="CI26" s="121">
        <f>SUM(AE26,BG26)</f>
        <v>1433762</v>
      </c>
    </row>
    <row r="27" spans="1:87" s="136" customFormat="1" ht="13.5" customHeight="1" x14ac:dyDescent="0.15">
      <c r="A27" s="119" t="s">
        <v>45</v>
      </c>
      <c r="B27" s="120" t="s">
        <v>425</v>
      </c>
      <c r="C27" s="119" t="s">
        <v>426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676687</v>
      </c>
      <c r="M27" s="121">
        <f>+SUM(N27:Q27)</f>
        <v>31450</v>
      </c>
      <c r="N27" s="121">
        <v>31450</v>
      </c>
      <c r="O27" s="121">
        <v>0</v>
      </c>
      <c r="P27" s="121">
        <v>0</v>
      </c>
      <c r="Q27" s="121">
        <v>0</v>
      </c>
      <c r="R27" s="121">
        <f>+SUM(S27:U27)</f>
        <v>79809</v>
      </c>
      <c r="S27" s="121">
        <v>50848</v>
      </c>
      <c r="T27" s="121">
        <v>26203</v>
      </c>
      <c r="U27" s="121">
        <v>2758</v>
      </c>
      <c r="V27" s="121">
        <v>0</v>
      </c>
      <c r="W27" s="121">
        <f>+SUM(X27:AA27)</f>
        <v>565428</v>
      </c>
      <c r="X27" s="121">
        <v>473175</v>
      </c>
      <c r="Y27" s="121">
        <v>65495</v>
      </c>
      <c r="Z27" s="121">
        <v>4891</v>
      </c>
      <c r="AA27" s="121">
        <v>21867</v>
      </c>
      <c r="AB27" s="121">
        <v>189032</v>
      </c>
      <c r="AC27" s="121">
        <v>0</v>
      </c>
      <c r="AD27" s="121">
        <v>0</v>
      </c>
      <c r="AE27" s="121">
        <f>+SUM(D27,L27,AD27)</f>
        <v>676687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7659</v>
      </c>
      <c r="AO27" s="121">
        <f>+SUM(AP27:AS27)</f>
        <v>1012</v>
      </c>
      <c r="AP27" s="121">
        <v>1012</v>
      </c>
      <c r="AQ27" s="121">
        <v>0</v>
      </c>
      <c r="AR27" s="121">
        <v>0</v>
      </c>
      <c r="AS27" s="121">
        <v>0</v>
      </c>
      <c r="AT27" s="121">
        <f>+SUM(AU27:AW27)</f>
        <v>312</v>
      </c>
      <c r="AU27" s="121">
        <v>312</v>
      </c>
      <c r="AV27" s="121">
        <v>0</v>
      </c>
      <c r="AW27" s="121">
        <v>0</v>
      </c>
      <c r="AX27" s="121">
        <v>0</v>
      </c>
      <c r="AY27" s="121">
        <f>+SUM(AZ27:BC27)</f>
        <v>6335</v>
      </c>
      <c r="AZ27" s="121">
        <v>6239</v>
      </c>
      <c r="BA27" s="121">
        <v>0</v>
      </c>
      <c r="BB27" s="121">
        <v>0</v>
      </c>
      <c r="BC27" s="121">
        <v>96</v>
      </c>
      <c r="BD27" s="121">
        <v>5216</v>
      </c>
      <c r="BE27" s="121">
        <v>0</v>
      </c>
      <c r="BF27" s="121">
        <v>0</v>
      </c>
      <c r="BG27" s="121">
        <f>+SUM(BF27,AN27,AF27)</f>
        <v>7659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684346</v>
      </c>
      <c r="BQ27" s="121">
        <f>SUM(M27,AO27)</f>
        <v>32462</v>
      </c>
      <c r="BR27" s="121">
        <f>SUM(N27,AP27)</f>
        <v>32462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80121</v>
      </c>
      <c r="BW27" s="121">
        <f>SUM(S27,AU27)</f>
        <v>51160</v>
      </c>
      <c r="BX27" s="121">
        <f>SUM(T27,AV27)</f>
        <v>26203</v>
      </c>
      <c r="BY27" s="121">
        <f>SUM(U27,AW27)</f>
        <v>2758</v>
      </c>
      <c r="BZ27" s="121">
        <f>SUM(V27,AX27)</f>
        <v>0</v>
      </c>
      <c r="CA27" s="121">
        <f>SUM(W27,AY27)</f>
        <v>571763</v>
      </c>
      <c r="CB27" s="121">
        <f>SUM(X27,AZ27)</f>
        <v>479414</v>
      </c>
      <c r="CC27" s="121">
        <f>SUM(Y27,BA27)</f>
        <v>65495</v>
      </c>
      <c r="CD27" s="121">
        <f>SUM(Z27,BB27)</f>
        <v>4891</v>
      </c>
      <c r="CE27" s="121">
        <f>SUM(AA27,BC27)</f>
        <v>21963</v>
      </c>
      <c r="CF27" s="121">
        <f>SUM(AB27,BD27)</f>
        <v>194248</v>
      </c>
      <c r="CG27" s="121">
        <f>SUM(AC27,BE27)</f>
        <v>0</v>
      </c>
      <c r="CH27" s="121">
        <f>SUM(AD27,BF27)</f>
        <v>0</v>
      </c>
      <c r="CI27" s="121">
        <f>SUM(AE27,BG27)</f>
        <v>684346</v>
      </c>
    </row>
    <row r="28" spans="1:87" s="136" customFormat="1" ht="13.5" customHeight="1" x14ac:dyDescent="0.15">
      <c r="A28" s="119" t="s">
        <v>45</v>
      </c>
      <c r="B28" s="120" t="s">
        <v>428</v>
      </c>
      <c r="C28" s="119" t="s">
        <v>429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338244</v>
      </c>
      <c r="M28" s="121">
        <f>+SUM(N28:Q28)</f>
        <v>35767</v>
      </c>
      <c r="N28" s="121">
        <v>31990</v>
      </c>
      <c r="O28" s="121">
        <v>0</v>
      </c>
      <c r="P28" s="121">
        <v>410</v>
      </c>
      <c r="Q28" s="121">
        <v>3367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298226</v>
      </c>
      <c r="X28" s="121">
        <v>279577</v>
      </c>
      <c r="Y28" s="121">
        <v>0</v>
      </c>
      <c r="Z28" s="121">
        <v>5416</v>
      </c>
      <c r="AA28" s="121">
        <v>13233</v>
      </c>
      <c r="AB28" s="121">
        <v>540831</v>
      </c>
      <c r="AC28" s="121">
        <v>4251</v>
      </c>
      <c r="AD28" s="121">
        <v>14964</v>
      </c>
      <c r="AE28" s="121">
        <f>+SUM(D28,L28,AD28)</f>
        <v>353208</v>
      </c>
      <c r="AF28" s="121">
        <f>+SUM(AG28,AL28)</f>
        <v>9430</v>
      </c>
      <c r="AG28" s="121">
        <f>+SUM(AH28:AK28)</f>
        <v>9430</v>
      </c>
      <c r="AH28" s="121">
        <v>0</v>
      </c>
      <c r="AI28" s="121">
        <v>9430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102317</v>
      </c>
      <c r="AO28" s="121">
        <f>+SUM(AP28:AS28)</f>
        <v>88573</v>
      </c>
      <c r="AP28" s="121">
        <v>54309</v>
      </c>
      <c r="AQ28" s="121">
        <v>0</v>
      </c>
      <c r="AR28" s="121">
        <v>34264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13744</v>
      </c>
      <c r="AZ28" s="121">
        <v>1646</v>
      </c>
      <c r="BA28" s="121">
        <v>9202</v>
      </c>
      <c r="BB28" s="121">
        <v>0</v>
      </c>
      <c r="BC28" s="121">
        <v>2896</v>
      </c>
      <c r="BD28" s="121">
        <v>0</v>
      </c>
      <c r="BE28" s="121">
        <v>0</v>
      </c>
      <c r="BF28" s="121">
        <v>1790</v>
      </c>
      <c r="BG28" s="121">
        <f>+SUM(BF28,AN28,AF28)</f>
        <v>113537</v>
      </c>
      <c r="BH28" s="121">
        <f>SUM(D28,AF28)</f>
        <v>9430</v>
      </c>
      <c r="BI28" s="121">
        <f>SUM(E28,AG28)</f>
        <v>9430</v>
      </c>
      <c r="BJ28" s="121">
        <f>SUM(F28,AH28)</f>
        <v>0</v>
      </c>
      <c r="BK28" s="121">
        <f>SUM(G28,AI28)</f>
        <v>9430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440561</v>
      </c>
      <c r="BQ28" s="121">
        <f>SUM(M28,AO28)</f>
        <v>124340</v>
      </c>
      <c r="BR28" s="121">
        <f>SUM(N28,AP28)</f>
        <v>86299</v>
      </c>
      <c r="BS28" s="121">
        <f>SUM(O28,AQ28)</f>
        <v>0</v>
      </c>
      <c r="BT28" s="121">
        <f>SUM(P28,AR28)</f>
        <v>34674</v>
      </c>
      <c r="BU28" s="121">
        <f>SUM(Q28,AS28)</f>
        <v>3367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311970</v>
      </c>
      <c r="CB28" s="121">
        <f>SUM(X28,AZ28)</f>
        <v>281223</v>
      </c>
      <c r="CC28" s="121">
        <f>SUM(Y28,BA28)</f>
        <v>9202</v>
      </c>
      <c r="CD28" s="121">
        <f>SUM(Z28,BB28)</f>
        <v>5416</v>
      </c>
      <c r="CE28" s="121">
        <f>SUM(AA28,BC28)</f>
        <v>16129</v>
      </c>
      <c r="CF28" s="121">
        <f>SUM(AB28,BD28)</f>
        <v>540831</v>
      </c>
      <c r="CG28" s="121">
        <f>SUM(AC28,BE28)</f>
        <v>4251</v>
      </c>
      <c r="CH28" s="121">
        <f>SUM(AD28,BF28)</f>
        <v>16754</v>
      </c>
      <c r="CI28" s="121">
        <f>SUM(AE28,BG28)</f>
        <v>466745</v>
      </c>
    </row>
    <row r="29" spans="1:87" s="136" customFormat="1" ht="13.5" customHeight="1" x14ac:dyDescent="0.15">
      <c r="A29" s="119" t="s">
        <v>45</v>
      </c>
      <c r="B29" s="120" t="s">
        <v>431</v>
      </c>
      <c r="C29" s="119" t="s">
        <v>432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386223</v>
      </c>
      <c r="M29" s="121">
        <f>+SUM(N29:Q29)</f>
        <v>31699</v>
      </c>
      <c r="N29" s="121">
        <v>28118</v>
      </c>
      <c r="O29" s="121">
        <v>0</v>
      </c>
      <c r="P29" s="121">
        <v>0</v>
      </c>
      <c r="Q29" s="121">
        <v>3581</v>
      </c>
      <c r="R29" s="121">
        <f>+SUM(S29:U29)</f>
        <v>2165</v>
      </c>
      <c r="S29" s="121">
        <v>0</v>
      </c>
      <c r="T29" s="121">
        <v>0</v>
      </c>
      <c r="U29" s="121">
        <v>2165</v>
      </c>
      <c r="V29" s="121">
        <v>0</v>
      </c>
      <c r="W29" s="121">
        <f>+SUM(X29:AA29)</f>
        <v>352359</v>
      </c>
      <c r="X29" s="121">
        <v>338399</v>
      </c>
      <c r="Y29" s="121">
        <v>0</v>
      </c>
      <c r="Z29" s="121">
        <v>0</v>
      </c>
      <c r="AA29" s="121">
        <v>13960</v>
      </c>
      <c r="AB29" s="121">
        <v>571464</v>
      </c>
      <c r="AC29" s="121">
        <v>0</v>
      </c>
      <c r="AD29" s="121">
        <v>28586</v>
      </c>
      <c r="AE29" s="121">
        <f>+SUM(D29,L29,AD29)</f>
        <v>414809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36166</v>
      </c>
      <c r="AO29" s="121">
        <f>+SUM(AP29:AS29)</f>
        <v>22238</v>
      </c>
      <c r="AP29" s="121">
        <v>22238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13928</v>
      </c>
      <c r="AZ29" s="121">
        <v>10256</v>
      </c>
      <c r="BA29" s="121">
        <v>0</v>
      </c>
      <c r="BB29" s="121">
        <v>0</v>
      </c>
      <c r="BC29" s="121">
        <v>3672</v>
      </c>
      <c r="BD29" s="121">
        <v>107454</v>
      </c>
      <c r="BE29" s="121">
        <v>0</v>
      </c>
      <c r="BF29" s="121">
        <v>644</v>
      </c>
      <c r="BG29" s="121">
        <f>+SUM(BF29,AN29,AF29)</f>
        <v>36810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422389</v>
      </c>
      <c r="BQ29" s="121">
        <f>SUM(M29,AO29)</f>
        <v>53937</v>
      </c>
      <c r="BR29" s="121">
        <f>SUM(N29,AP29)</f>
        <v>50356</v>
      </c>
      <c r="BS29" s="121">
        <f>SUM(O29,AQ29)</f>
        <v>0</v>
      </c>
      <c r="BT29" s="121">
        <f>SUM(P29,AR29)</f>
        <v>0</v>
      </c>
      <c r="BU29" s="121">
        <f>SUM(Q29,AS29)</f>
        <v>3581</v>
      </c>
      <c r="BV29" s="121">
        <f>SUM(R29,AT29)</f>
        <v>2165</v>
      </c>
      <c r="BW29" s="121">
        <f>SUM(S29,AU29)</f>
        <v>0</v>
      </c>
      <c r="BX29" s="121">
        <f>SUM(T29,AV29)</f>
        <v>0</v>
      </c>
      <c r="BY29" s="121">
        <f>SUM(U29,AW29)</f>
        <v>2165</v>
      </c>
      <c r="BZ29" s="121">
        <f>SUM(V29,AX29)</f>
        <v>0</v>
      </c>
      <c r="CA29" s="121">
        <f>SUM(W29,AY29)</f>
        <v>366287</v>
      </c>
      <c r="CB29" s="121">
        <f>SUM(X29,AZ29)</f>
        <v>348655</v>
      </c>
      <c r="CC29" s="121">
        <f>SUM(Y29,BA29)</f>
        <v>0</v>
      </c>
      <c r="CD29" s="121">
        <f>SUM(Z29,BB29)</f>
        <v>0</v>
      </c>
      <c r="CE29" s="121">
        <f>SUM(AA29,BC29)</f>
        <v>17632</v>
      </c>
      <c r="CF29" s="121">
        <f>SUM(AB29,BD29)</f>
        <v>678918</v>
      </c>
      <c r="CG29" s="121">
        <f>SUM(AC29,BE29)</f>
        <v>0</v>
      </c>
      <c r="CH29" s="121">
        <f>SUM(AD29,BF29)</f>
        <v>29230</v>
      </c>
      <c r="CI29" s="121">
        <f>SUM(AE29,BG29)</f>
        <v>451619</v>
      </c>
    </row>
    <row r="30" spans="1:87" s="136" customFormat="1" ht="13.5" customHeight="1" x14ac:dyDescent="0.15">
      <c r="A30" s="119" t="s">
        <v>45</v>
      </c>
      <c r="B30" s="120" t="s">
        <v>434</v>
      </c>
      <c r="C30" s="119" t="s">
        <v>435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131445</v>
      </c>
      <c r="M30" s="121">
        <f>+SUM(N30:Q30)</f>
        <v>15578</v>
      </c>
      <c r="N30" s="121">
        <v>15578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114889</v>
      </c>
      <c r="X30" s="121">
        <v>109041</v>
      </c>
      <c r="Y30" s="121">
        <v>4648</v>
      </c>
      <c r="Z30" s="121">
        <v>0</v>
      </c>
      <c r="AA30" s="121">
        <v>1200</v>
      </c>
      <c r="AB30" s="121">
        <v>409814</v>
      </c>
      <c r="AC30" s="121">
        <v>978</v>
      </c>
      <c r="AD30" s="121">
        <v>19483</v>
      </c>
      <c r="AE30" s="121">
        <f>+SUM(D30,L30,AD30)</f>
        <v>150928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3925</v>
      </c>
      <c r="AO30" s="121">
        <f>+SUM(AP30:AS30)</f>
        <v>3925</v>
      </c>
      <c r="AP30" s="121">
        <v>3925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76348</v>
      </c>
      <c r="BE30" s="121">
        <v>0</v>
      </c>
      <c r="BF30" s="121">
        <v>0</v>
      </c>
      <c r="BG30" s="121">
        <f>+SUM(BF30,AN30,AF30)</f>
        <v>3925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135370</v>
      </c>
      <c r="BQ30" s="121">
        <f>SUM(M30,AO30)</f>
        <v>19503</v>
      </c>
      <c r="BR30" s="121">
        <f>SUM(N30,AP30)</f>
        <v>19503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114889</v>
      </c>
      <c r="CB30" s="121">
        <f>SUM(X30,AZ30)</f>
        <v>109041</v>
      </c>
      <c r="CC30" s="121">
        <f>SUM(Y30,BA30)</f>
        <v>4648</v>
      </c>
      <c r="CD30" s="121">
        <f>SUM(Z30,BB30)</f>
        <v>0</v>
      </c>
      <c r="CE30" s="121">
        <f>SUM(AA30,BC30)</f>
        <v>1200</v>
      </c>
      <c r="CF30" s="121">
        <f>SUM(AB30,BD30)</f>
        <v>486162</v>
      </c>
      <c r="CG30" s="121">
        <f>SUM(AC30,BE30)</f>
        <v>978</v>
      </c>
      <c r="CH30" s="121">
        <f>SUM(AD30,BF30)</f>
        <v>19483</v>
      </c>
      <c r="CI30" s="121">
        <f>SUM(AE30,BG30)</f>
        <v>154853</v>
      </c>
    </row>
    <row r="31" spans="1:87" s="136" customFormat="1" ht="13.5" customHeight="1" x14ac:dyDescent="0.15">
      <c r="A31" s="119" t="s">
        <v>45</v>
      </c>
      <c r="B31" s="120" t="s">
        <v>437</v>
      </c>
      <c r="C31" s="119" t="s">
        <v>438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231921</v>
      </c>
      <c r="M31" s="121">
        <f>+SUM(N31:Q31)</f>
        <v>12473</v>
      </c>
      <c r="N31" s="121">
        <v>12473</v>
      </c>
      <c r="O31" s="121">
        <v>0</v>
      </c>
      <c r="P31" s="121">
        <v>0</v>
      </c>
      <c r="Q31" s="121">
        <v>0</v>
      </c>
      <c r="R31" s="121">
        <f>+SUM(S31:U31)</f>
        <v>1817</v>
      </c>
      <c r="S31" s="121">
        <v>1817</v>
      </c>
      <c r="T31" s="121">
        <v>0</v>
      </c>
      <c r="U31" s="121">
        <v>0</v>
      </c>
      <c r="V31" s="121">
        <v>0</v>
      </c>
      <c r="W31" s="121">
        <f>+SUM(X31:AA31)</f>
        <v>217631</v>
      </c>
      <c r="X31" s="121">
        <v>217631</v>
      </c>
      <c r="Y31" s="121">
        <v>0</v>
      </c>
      <c r="Z31" s="121">
        <v>0</v>
      </c>
      <c r="AA31" s="121">
        <v>0</v>
      </c>
      <c r="AB31" s="121">
        <v>236857</v>
      </c>
      <c r="AC31" s="121">
        <v>0</v>
      </c>
      <c r="AD31" s="121">
        <v>4646</v>
      </c>
      <c r="AE31" s="121">
        <f>+SUM(D31,L31,AD31)</f>
        <v>236567</v>
      </c>
      <c r="AF31" s="121">
        <f>+SUM(AG31,AL31)</f>
        <v>6843</v>
      </c>
      <c r="AG31" s="121">
        <f>+SUM(AH31:AK31)</f>
        <v>6843</v>
      </c>
      <c r="AH31" s="121">
        <v>0</v>
      </c>
      <c r="AI31" s="121">
        <v>6843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117860</v>
      </c>
      <c r="AO31" s="121">
        <f>+SUM(AP31:AS31)</f>
        <v>8316</v>
      </c>
      <c r="AP31" s="121">
        <v>8316</v>
      </c>
      <c r="AQ31" s="121">
        <v>0</v>
      </c>
      <c r="AR31" s="121">
        <v>0</v>
      </c>
      <c r="AS31" s="121">
        <v>0</v>
      </c>
      <c r="AT31" s="121">
        <f>+SUM(AU31:AW31)</f>
        <v>61622</v>
      </c>
      <c r="AU31" s="121">
        <v>61622</v>
      </c>
      <c r="AV31" s="121">
        <v>0</v>
      </c>
      <c r="AW31" s="121">
        <v>0</v>
      </c>
      <c r="AX31" s="121">
        <v>0</v>
      </c>
      <c r="AY31" s="121">
        <f>+SUM(AZ31:BC31)</f>
        <v>47922</v>
      </c>
      <c r="AZ31" s="121">
        <v>47922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124703</v>
      </c>
      <c r="BH31" s="121">
        <f>SUM(D31,AF31)</f>
        <v>6843</v>
      </c>
      <c r="BI31" s="121">
        <f>SUM(E31,AG31)</f>
        <v>6843</v>
      </c>
      <c r="BJ31" s="121">
        <f>SUM(F31,AH31)</f>
        <v>0</v>
      </c>
      <c r="BK31" s="121">
        <f>SUM(G31,AI31)</f>
        <v>6843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349781</v>
      </c>
      <c r="BQ31" s="121">
        <f>SUM(M31,AO31)</f>
        <v>20789</v>
      </c>
      <c r="BR31" s="121">
        <f>SUM(N31,AP31)</f>
        <v>20789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63439</v>
      </c>
      <c r="BW31" s="121">
        <f>SUM(S31,AU31)</f>
        <v>63439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265553</v>
      </c>
      <c r="CB31" s="121">
        <f>SUM(X31,AZ31)</f>
        <v>265553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236857</v>
      </c>
      <c r="CG31" s="121">
        <f>SUM(AC31,BE31)</f>
        <v>0</v>
      </c>
      <c r="CH31" s="121">
        <f>SUM(AD31,BF31)</f>
        <v>4646</v>
      </c>
      <c r="CI31" s="121">
        <f>SUM(AE31,BG31)</f>
        <v>361270</v>
      </c>
    </row>
    <row r="32" spans="1:87" s="136" customFormat="1" ht="13.5" customHeight="1" x14ac:dyDescent="0.15">
      <c r="A32" s="119" t="s">
        <v>45</v>
      </c>
      <c r="B32" s="120" t="s">
        <v>442</v>
      </c>
      <c r="C32" s="119" t="s">
        <v>443</v>
      </c>
      <c r="D32" s="121">
        <f>+SUM(E32,J32)</f>
        <v>266177</v>
      </c>
      <c r="E32" s="121">
        <f>+SUM(F32:I32)</f>
        <v>266177</v>
      </c>
      <c r="F32" s="121">
        <v>0</v>
      </c>
      <c r="G32" s="121">
        <v>266177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449034</v>
      </c>
      <c r="M32" s="121">
        <f>+SUM(N32:Q32)</f>
        <v>39286</v>
      </c>
      <c r="N32" s="121">
        <v>25990</v>
      </c>
      <c r="O32" s="121">
        <v>0</v>
      </c>
      <c r="P32" s="121">
        <v>13296</v>
      </c>
      <c r="Q32" s="121">
        <v>0</v>
      </c>
      <c r="R32" s="121">
        <f>+SUM(S32:U32)</f>
        <v>87907</v>
      </c>
      <c r="S32" s="121">
        <v>20249</v>
      </c>
      <c r="T32" s="121">
        <v>50630</v>
      </c>
      <c r="U32" s="121">
        <v>17028</v>
      </c>
      <c r="V32" s="121">
        <v>0</v>
      </c>
      <c r="W32" s="121">
        <f>+SUM(X32:AA32)</f>
        <v>321841</v>
      </c>
      <c r="X32" s="121">
        <v>220777</v>
      </c>
      <c r="Y32" s="121">
        <v>67820</v>
      </c>
      <c r="Z32" s="121">
        <v>20262</v>
      </c>
      <c r="AA32" s="121">
        <v>12982</v>
      </c>
      <c r="AB32" s="121">
        <v>249650</v>
      </c>
      <c r="AC32" s="121">
        <v>0</v>
      </c>
      <c r="AD32" s="121">
        <v>3083</v>
      </c>
      <c r="AE32" s="121">
        <f>+SUM(D32,L32,AD32)</f>
        <v>718294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159901</v>
      </c>
      <c r="AO32" s="121">
        <f>+SUM(AP32:AS32)</f>
        <v>47499</v>
      </c>
      <c r="AP32" s="121">
        <v>15387</v>
      </c>
      <c r="AQ32" s="121">
        <v>0</v>
      </c>
      <c r="AR32" s="121">
        <v>32112</v>
      </c>
      <c r="AS32" s="121">
        <v>0</v>
      </c>
      <c r="AT32" s="121">
        <f>+SUM(AU32:AW32)</f>
        <v>96275</v>
      </c>
      <c r="AU32" s="121">
        <v>0</v>
      </c>
      <c r="AV32" s="121">
        <v>96275</v>
      </c>
      <c r="AW32" s="121">
        <v>0</v>
      </c>
      <c r="AX32" s="121">
        <v>0</v>
      </c>
      <c r="AY32" s="121">
        <f>+SUM(AZ32:BC32)</f>
        <v>16127</v>
      </c>
      <c r="AZ32" s="121">
        <v>0</v>
      </c>
      <c r="BA32" s="121">
        <v>16127</v>
      </c>
      <c r="BB32" s="121">
        <v>0</v>
      </c>
      <c r="BC32" s="121">
        <v>0</v>
      </c>
      <c r="BD32" s="121">
        <v>69315</v>
      </c>
      <c r="BE32" s="121">
        <v>0</v>
      </c>
      <c r="BF32" s="121">
        <v>581</v>
      </c>
      <c r="BG32" s="121">
        <f>+SUM(BF32,AN32,AF32)</f>
        <v>160482</v>
      </c>
      <c r="BH32" s="121">
        <f>SUM(D32,AF32)</f>
        <v>266177</v>
      </c>
      <c r="BI32" s="121">
        <f>SUM(E32,AG32)</f>
        <v>266177</v>
      </c>
      <c r="BJ32" s="121">
        <f>SUM(F32,AH32)</f>
        <v>0</v>
      </c>
      <c r="BK32" s="121">
        <f>SUM(G32,AI32)</f>
        <v>266177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608935</v>
      </c>
      <c r="BQ32" s="121">
        <f>SUM(M32,AO32)</f>
        <v>86785</v>
      </c>
      <c r="BR32" s="121">
        <f>SUM(N32,AP32)</f>
        <v>41377</v>
      </c>
      <c r="BS32" s="121">
        <f>SUM(O32,AQ32)</f>
        <v>0</v>
      </c>
      <c r="BT32" s="121">
        <f>SUM(P32,AR32)</f>
        <v>45408</v>
      </c>
      <c r="BU32" s="121">
        <f>SUM(Q32,AS32)</f>
        <v>0</v>
      </c>
      <c r="BV32" s="121">
        <f>SUM(R32,AT32)</f>
        <v>184182</v>
      </c>
      <c r="BW32" s="121">
        <f>SUM(S32,AU32)</f>
        <v>20249</v>
      </c>
      <c r="BX32" s="121">
        <f>SUM(T32,AV32)</f>
        <v>146905</v>
      </c>
      <c r="BY32" s="121">
        <f>SUM(U32,AW32)</f>
        <v>17028</v>
      </c>
      <c r="BZ32" s="121">
        <f>SUM(V32,AX32)</f>
        <v>0</v>
      </c>
      <c r="CA32" s="121">
        <f>SUM(W32,AY32)</f>
        <v>337968</v>
      </c>
      <c r="CB32" s="121">
        <f>SUM(X32,AZ32)</f>
        <v>220777</v>
      </c>
      <c r="CC32" s="121">
        <f>SUM(Y32,BA32)</f>
        <v>83947</v>
      </c>
      <c r="CD32" s="121">
        <f>SUM(Z32,BB32)</f>
        <v>20262</v>
      </c>
      <c r="CE32" s="121">
        <f>SUM(AA32,BC32)</f>
        <v>12982</v>
      </c>
      <c r="CF32" s="121">
        <f>SUM(AB32,BD32)</f>
        <v>318965</v>
      </c>
      <c r="CG32" s="121">
        <f>SUM(AC32,BE32)</f>
        <v>0</v>
      </c>
      <c r="CH32" s="121">
        <f>SUM(AD32,BF32)</f>
        <v>3664</v>
      </c>
      <c r="CI32" s="121">
        <f>SUM(AE32,BG32)</f>
        <v>878776</v>
      </c>
    </row>
    <row r="33" spans="1:87" s="136" customFormat="1" ht="13.5" customHeight="1" x14ac:dyDescent="0.15">
      <c r="A33" s="119" t="s">
        <v>45</v>
      </c>
      <c r="B33" s="120" t="s">
        <v>445</v>
      </c>
      <c r="C33" s="119" t="s">
        <v>446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279794</v>
      </c>
      <c r="L33" s="121">
        <f>+SUM(M33,R33,V33,W33,AC33)</f>
        <v>244692</v>
      </c>
      <c r="M33" s="121">
        <f>+SUM(N33:Q33)</f>
        <v>107782</v>
      </c>
      <c r="N33" s="121">
        <v>64306</v>
      </c>
      <c r="O33" s="121">
        <v>43476</v>
      </c>
      <c r="P33" s="121">
        <v>0</v>
      </c>
      <c r="Q33" s="121">
        <v>0</v>
      </c>
      <c r="R33" s="121">
        <f>+SUM(S33:U33)</f>
        <v>9596</v>
      </c>
      <c r="S33" s="121">
        <v>9596</v>
      </c>
      <c r="T33" s="121">
        <v>0</v>
      </c>
      <c r="U33" s="121">
        <v>0</v>
      </c>
      <c r="V33" s="121">
        <v>0</v>
      </c>
      <c r="W33" s="121">
        <f>+SUM(X33:AA33)</f>
        <v>127314</v>
      </c>
      <c r="X33" s="121">
        <v>126644</v>
      </c>
      <c r="Y33" s="121">
        <v>0</v>
      </c>
      <c r="Z33" s="121">
        <v>670</v>
      </c>
      <c r="AA33" s="121">
        <v>0</v>
      </c>
      <c r="AB33" s="121">
        <v>343729</v>
      </c>
      <c r="AC33" s="121">
        <v>0</v>
      </c>
      <c r="AD33" s="121">
        <v>326374</v>
      </c>
      <c r="AE33" s="121">
        <f>+SUM(D33,L33,AD33)</f>
        <v>571066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353765</v>
      </c>
      <c r="AO33" s="121">
        <f>+SUM(AP33:AS33)</f>
        <v>27560</v>
      </c>
      <c r="AP33" s="121">
        <v>27560</v>
      </c>
      <c r="AQ33" s="121">
        <v>0</v>
      </c>
      <c r="AR33" s="121">
        <v>0</v>
      </c>
      <c r="AS33" s="121">
        <v>0</v>
      </c>
      <c r="AT33" s="121">
        <f>+SUM(AU33:AW33)</f>
        <v>136763</v>
      </c>
      <c r="AU33" s="121">
        <v>0</v>
      </c>
      <c r="AV33" s="121">
        <v>6007</v>
      </c>
      <c r="AW33" s="121">
        <v>130756</v>
      </c>
      <c r="AX33" s="121">
        <v>0</v>
      </c>
      <c r="AY33" s="121">
        <f>+SUM(AZ33:BC33)</f>
        <v>189442</v>
      </c>
      <c r="AZ33" s="121">
        <v>0</v>
      </c>
      <c r="BA33" s="121">
        <v>304</v>
      </c>
      <c r="BB33" s="121">
        <v>189138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353765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279794</v>
      </c>
      <c r="BP33" s="121">
        <f>SUM(L33,AN33)</f>
        <v>598457</v>
      </c>
      <c r="BQ33" s="121">
        <f>SUM(M33,AO33)</f>
        <v>135342</v>
      </c>
      <c r="BR33" s="121">
        <f>SUM(N33,AP33)</f>
        <v>91866</v>
      </c>
      <c r="BS33" s="121">
        <f>SUM(O33,AQ33)</f>
        <v>43476</v>
      </c>
      <c r="BT33" s="121">
        <f>SUM(P33,AR33)</f>
        <v>0</v>
      </c>
      <c r="BU33" s="121">
        <f>SUM(Q33,AS33)</f>
        <v>0</v>
      </c>
      <c r="BV33" s="121">
        <f>SUM(R33,AT33)</f>
        <v>146359</v>
      </c>
      <c r="BW33" s="121">
        <f>SUM(S33,AU33)</f>
        <v>9596</v>
      </c>
      <c r="BX33" s="121">
        <f>SUM(T33,AV33)</f>
        <v>6007</v>
      </c>
      <c r="BY33" s="121">
        <f>SUM(U33,AW33)</f>
        <v>130756</v>
      </c>
      <c r="BZ33" s="121">
        <f>SUM(V33,AX33)</f>
        <v>0</v>
      </c>
      <c r="CA33" s="121">
        <f>SUM(W33,AY33)</f>
        <v>316756</v>
      </c>
      <c r="CB33" s="121">
        <f>SUM(X33,AZ33)</f>
        <v>126644</v>
      </c>
      <c r="CC33" s="121">
        <f>SUM(Y33,BA33)</f>
        <v>304</v>
      </c>
      <c r="CD33" s="121">
        <f>SUM(Z33,BB33)</f>
        <v>189808</v>
      </c>
      <c r="CE33" s="121">
        <f>SUM(AA33,BC33)</f>
        <v>0</v>
      </c>
      <c r="CF33" s="121">
        <f>SUM(AB33,BD33)</f>
        <v>343729</v>
      </c>
      <c r="CG33" s="121">
        <f>SUM(AC33,BE33)</f>
        <v>0</v>
      </c>
      <c r="CH33" s="121">
        <f>SUM(AD33,BF33)</f>
        <v>326374</v>
      </c>
      <c r="CI33" s="121">
        <f>SUM(AE33,BG33)</f>
        <v>924831</v>
      </c>
    </row>
    <row r="34" spans="1:87" s="136" customFormat="1" ht="13.5" customHeight="1" x14ac:dyDescent="0.15">
      <c r="A34" s="119" t="s">
        <v>45</v>
      </c>
      <c r="B34" s="120" t="s">
        <v>448</v>
      </c>
      <c r="C34" s="119" t="s">
        <v>449</v>
      </c>
      <c r="D34" s="121">
        <f>+SUM(E34,J34)</f>
        <v>615779</v>
      </c>
      <c r="E34" s="121">
        <f>+SUM(F34:I34)</f>
        <v>615779</v>
      </c>
      <c r="F34" s="121">
        <v>0</v>
      </c>
      <c r="G34" s="121">
        <v>615779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684798</v>
      </c>
      <c r="M34" s="121">
        <f>+SUM(N34:Q34)</f>
        <v>9475</v>
      </c>
      <c r="N34" s="121">
        <v>9475</v>
      </c>
      <c r="O34" s="121">
        <v>0</v>
      </c>
      <c r="P34" s="121">
        <v>0</v>
      </c>
      <c r="Q34" s="121">
        <v>0</v>
      </c>
      <c r="R34" s="121">
        <f>+SUM(S34:U34)</f>
        <v>315998</v>
      </c>
      <c r="S34" s="121">
        <v>0</v>
      </c>
      <c r="T34" s="121">
        <v>315998</v>
      </c>
      <c r="U34" s="121">
        <v>0</v>
      </c>
      <c r="V34" s="121">
        <v>110030</v>
      </c>
      <c r="W34" s="121">
        <f>+SUM(X34:AA34)</f>
        <v>249295</v>
      </c>
      <c r="X34" s="121">
        <v>143476</v>
      </c>
      <c r="Y34" s="121">
        <v>74910</v>
      </c>
      <c r="Z34" s="121">
        <v>2927</v>
      </c>
      <c r="AA34" s="121">
        <v>27982</v>
      </c>
      <c r="AB34" s="121">
        <v>0</v>
      </c>
      <c r="AC34" s="121">
        <v>0</v>
      </c>
      <c r="AD34" s="121">
        <v>0</v>
      </c>
      <c r="AE34" s="121">
        <f>+SUM(D34,L34,AD34)</f>
        <v>1300577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114906</v>
      </c>
      <c r="AO34" s="121">
        <f>+SUM(AP34:AS34)</f>
        <v>10489</v>
      </c>
      <c r="AP34" s="121">
        <v>10489</v>
      </c>
      <c r="AQ34" s="121">
        <v>0</v>
      </c>
      <c r="AR34" s="121">
        <v>0</v>
      </c>
      <c r="AS34" s="121">
        <v>0</v>
      </c>
      <c r="AT34" s="121">
        <f>+SUM(AU34:AW34)</f>
        <v>58074</v>
      </c>
      <c r="AU34" s="121">
        <v>0</v>
      </c>
      <c r="AV34" s="121">
        <v>58074</v>
      </c>
      <c r="AW34" s="121">
        <v>0</v>
      </c>
      <c r="AX34" s="121">
        <v>0</v>
      </c>
      <c r="AY34" s="121">
        <f>+SUM(AZ34:BC34)</f>
        <v>46343</v>
      </c>
      <c r="AZ34" s="121">
        <v>0</v>
      </c>
      <c r="BA34" s="121">
        <v>43038</v>
      </c>
      <c r="BB34" s="121">
        <v>0</v>
      </c>
      <c r="BC34" s="121">
        <v>3305</v>
      </c>
      <c r="BD34" s="121">
        <v>0</v>
      </c>
      <c r="BE34" s="121">
        <v>0</v>
      </c>
      <c r="BF34" s="121">
        <v>0</v>
      </c>
      <c r="BG34" s="121">
        <f>+SUM(BF34,AN34,AF34)</f>
        <v>114906</v>
      </c>
      <c r="BH34" s="121">
        <f>SUM(D34,AF34)</f>
        <v>615779</v>
      </c>
      <c r="BI34" s="121">
        <f>SUM(E34,AG34)</f>
        <v>615779</v>
      </c>
      <c r="BJ34" s="121">
        <f>SUM(F34,AH34)</f>
        <v>0</v>
      </c>
      <c r="BK34" s="121">
        <f>SUM(G34,AI34)</f>
        <v>615779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799704</v>
      </c>
      <c r="BQ34" s="121">
        <f>SUM(M34,AO34)</f>
        <v>19964</v>
      </c>
      <c r="BR34" s="121">
        <f>SUM(N34,AP34)</f>
        <v>19964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374072</v>
      </c>
      <c r="BW34" s="121">
        <f>SUM(S34,AU34)</f>
        <v>0</v>
      </c>
      <c r="BX34" s="121">
        <f>SUM(T34,AV34)</f>
        <v>374072</v>
      </c>
      <c r="BY34" s="121">
        <f>SUM(U34,AW34)</f>
        <v>0</v>
      </c>
      <c r="BZ34" s="121">
        <f>SUM(V34,AX34)</f>
        <v>110030</v>
      </c>
      <c r="CA34" s="121">
        <f>SUM(W34,AY34)</f>
        <v>295638</v>
      </c>
      <c r="CB34" s="121">
        <f>SUM(X34,AZ34)</f>
        <v>143476</v>
      </c>
      <c r="CC34" s="121">
        <f>SUM(Y34,BA34)</f>
        <v>117948</v>
      </c>
      <c r="CD34" s="121">
        <f>SUM(Z34,BB34)</f>
        <v>2927</v>
      </c>
      <c r="CE34" s="121">
        <f>SUM(AA34,BC34)</f>
        <v>31287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1415483</v>
      </c>
    </row>
    <row r="35" spans="1:87" s="136" customFormat="1" ht="13.5" customHeight="1" x14ac:dyDescent="0.15">
      <c r="A35" s="119" t="s">
        <v>45</v>
      </c>
      <c r="B35" s="120" t="s">
        <v>451</v>
      </c>
      <c r="C35" s="119" t="s">
        <v>452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1378301</v>
      </c>
      <c r="M35" s="121">
        <f>+SUM(N35:Q35)</f>
        <v>67430</v>
      </c>
      <c r="N35" s="121">
        <v>67430</v>
      </c>
      <c r="O35" s="121">
        <v>0</v>
      </c>
      <c r="P35" s="121">
        <v>0</v>
      </c>
      <c r="Q35" s="121">
        <v>0</v>
      </c>
      <c r="R35" s="121">
        <f>+SUM(S35:U35)</f>
        <v>383907</v>
      </c>
      <c r="S35" s="121">
        <v>13</v>
      </c>
      <c r="T35" s="121">
        <v>382444</v>
      </c>
      <c r="U35" s="121">
        <v>1450</v>
      </c>
      <c r="V35" s="121">
        <v>0</v>
      </c>
      <c r="W35" s="121">
        <f>+SUM(X35:AA35)</f>
        <v>926964</v>
      </c>
      <c r="X35" s="121">
        <v>478623</v>
      </c>
      <c r="Y35" s="121">
        <v>411753</v>
      </c>
      <c r="Z35" s="121">
        <v>12041</v>
      </c>
      <c r="AA35" s="121">
        <v>24547</v>
      </c>
      <c r="AB35" s="121">
        <v>0</v>
      </c>
      <c r="AC35" s="121">
        <v>0</v>
      </c>
      <c r="AD35" s="121">
        <v>43740</v>
      </c>
      <c r="AE35" s="121">
        <f>+SUM(D35,L35,AD35)</f>
        <v>1422041</v>
      </c>
      <c r="AF35" s="121">
        <f>+SUM(AG35,AL35)</f>
        <v>2376</v>
      </c>
      <c r="AG35" s="121">
        <f>+SUM(AH35:AK35)</f>
        <v>2376</v>
      </c>
      <c r="AH35" s="121">
        <v>0</v>
      </c>
      <c r="AI35" s="121">
        <v>0</v>
      </c>
      <c r="AJ35" s="121">
        <v>0</v>
      </c>
      <c r="AK35" s="121">
        <v>2376</v>
      </c>
      <c r="AL35" s="121">
        <v>0</v>
      </c>
      <c r="AM35" s="121">
        <v>0</v>
      </c>
      <c r="AN35" s="121">
        <f>+SUM(AO35,AT35,AX35,AY35,BE35)</f>
        <v>125544</v>
      </c>
      <c r="AO35" s="121">
        <f>+SUM(AP35:AS35)</f>
        <v>28491</v>
      </c>
      <c r="AP35" s="121">
        <v>28491</v>
      </c>
      <c r="AQ35" s="121">
        <v>0</v>
      </c>
      <c r="AR35" s="121">
        <v>0</v>
      </c>
      <c r="AS35" s="121">
        <v>0</v>
      </c>
      <c r="AT35" s="121">
        <f>+SUM(AU35:AW35)</f>
        <v>52151</v>
      </c>
      <c r="AU35" s="121">
        <v>0</v>
      </c>
      <c r="AV35" s="121">
        <v>52151</v>
      </c>
      <c r="AW35" s="121">
        <v>0</v>
      </c>
      <c r="AX35" s="121">
        <v>0</v>
      </c>
      <c r="AY35" s="121">
        <f>+SUM(AZ35:BC35)</f>
        <v>44902</v>
      </c>
      <c r="AZ35" s="121">
        <v>0</v>
      </c>
      <c r="BA35" s="121">
        <v>42399</v>
      </c>
      <c r="BB35" s="121">
        <v>0</v>
      </c>
      <c r="BC35" s="121">
        <v>2503</v>
      </c>
      <c r="BD35" s="121">
        <v>0</v>
      </c>
      <c r="BE35" s="121">
        <v>0</v>
      </c>
      <c r="BF35" s="121">
        <v>0</v>
      </c>
      <c r="BG35" s="121">
        <f>+SUM(BF35,AN35,AF35)</f>
        <v>127920</v>
      </c>
      <c r="BH35" s="121">
        <f>SUM(D35,AF35)</f>
        <v>2376</v>
      </c>
      <c r="BI35" s="121">
        <f>SUM(E35,AG35)</f>
        <v>2376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2376</v>
      </c>
      <c r="BN35" s="121">
        <f>SUM(J35,AL35)</f>
        <v>0</v>
      </c>
      <c r="BO35" s="121">
        <f>SUM(K35,AM35)</f>
        <v>0</v>
      </c>
      <c r="BP35" s="121">
        <f>SUM(L35,AN35)</f>
        <v>1503845</v>
      </c>
      <c r="BQ35" s="121">
        <f>SUM(M35,AO35)</f>
        <v>95921</v>
      </c>
      <c r="BR35" s="121">
        <f>SUM(N35,AP35)</f>
        <v>95921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436058</v>
      </c>
      <c r="BW35" s="121">
        <f>SUM(S35,AU35)</f>
        <v>13</v>
      </c>
      <c r="BX35" s="121">
        <f>SUM(T35,AV35)</f>
        <v>434595</v>
      </c>
      <c r="BY35" s="121">
        <f>SUM(U35,AW35)</f>
        <v>1450</v>
      </c>
      <c r="BZ35" s="121">
        <f>SUM(V35,AX35)</f>
        <v>0</v>
      </c>
      <c r="CA35" s="121">
        <f>SUM(W35,AY35)</f>
        <v>971866</v>
      </c>
      <c r="CB35" s="121">
        <f>SUM(X35,AZ35)</f>
        <v>478623</v>
      </c>
      <c r="CC35" s="121">
        <f>SUM(Y35,BA35)</f>
        <v>454152</v>
      </c>
      <c r="CD35" s="121">
        <f>SUM(Z35,BB35)</f>
        <v>12041</v>
      </c>
      <c r="CE35" s="121">
        <f>SUM(AA35,BC35)</f>
        <v>27050</v>
      </c>
      <c r="CF35" s="121">
        <f>SUM(AB35,BD35)</f>
        <v>0</v>
      </c>
      <c r="CG35" s="121">
        <f>SUM(AC35,BE35)</f>
        <v>0</v>
      </c>
      <c r="CH35" s="121">
        <f>SUM(AD35,BF35)</f>
        <v>43740</v>
      </c>
      <c r="CI35" s="121">
        <f>SUM(AE35,BG35)</f>
        <v>1549961</v>
      </c>
    </row>
    <row r="36" spans="1:87" s="136" customFormat="1" ht="13.5" customHeight="1" x14ac:dyDescent="0.15">
      <c r="A36" s="119" t="s">
        <v>45</v>
      </c>
      <c r="B36" s="120" t="s">
        <v>454</v>
      </c>
      <c r="C36" s="119" t="s">
        <v>455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125833</v>
      </c>
      <c r="L36" s="121">
        <f>+SUM(M36,R36,V36,W36,AC36)</f>
        <v>471803</v>
      </c>
      <c r="M36" s="121">
        <f>+SUM(N36:Q36)</f>
        <v>22256</v>
      </c>
      <c r="N36" s="121">
        <v>22256</v>
      </c>
      <c r="O36" s="121">
        <v>0</v>
      </c>
      <c r="P36" s="121">
        <v>0</v>
      </c>
      <c r="Q36" s="121">
        <v>0</v>
      </c>
      <c r="R36" s="121">
        <f>+SUM(S36:U36)</f>
        <v>91965</v>
      </c>
      <c r="S36" s="121">
        <v>0</v>
      </c>
      <c r="T36" s="121">
        <v>91965</v>
      </c>
      <c r="U36" s="121">
        <v>0</v>
      </c>
      <c r="V36" s="121">
        <v>0</v>
      </c>
      <c r="W36" s="121">
        <f>+SUM(X36:AA36)</f>
        <v>357582</v>
      </c>
      <c r="X36" s="121">
        <v>327955</v>
      </c>
      <c r="Y36" s="121">
        <v>7508</v>
      </c>
      <c r="Z36" s="121">
        <v>8977</v>
      </c>
      <c r="AA36" s="121">
        <v>13142</v>
      </c>
      <c r="AB36" s="121">
        <v>0</v>
      </c>
      <c r="AC36" s="121">
        <v>0</v>
      </c>
      <c r="AD36" s="121">
        <v>49605</v>
      </c>
      <c r="AE36" s="121">
        <f>+SUM(D36,L36,AD36)</f>
        <v>521408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46255</v>
      </c>
      <c r="AO36" s="121">
        <f>+SUM(AP36:AS36)</f>
        <v>14838</v>
      </c>
      <c r="AP36" s="121">
        <v>14838</v>
      </c>
      <c r="AQ36" s="121">
        <v>0</v>
      </c>
      <c r="AR36" s="121">
        <v>0</v>
      </c>
      <c r="AS36" s="121">
        <v>0</v>
      </c>
      <c r="AT36" s="121">
        <f>+SUM(AU36:AW36)</f>
        <v>4885</v>
      </c>
      <c r="AU36" s="121">
        <v>0</v>
      </c>
      <c r="AV36" s="121">
        <v>4885</v>
      </c>
      <c r="AW36" s="121">
        <v>0</v>
      </c>
      <c r="AX36" s="121">
        <v>0</v>
      </c>
      <c r="AY36" s="121">
        <f>+SUM(AZ36:BC36)</f>
        <v>26532</v>
      </c>
      <c r="AZ36" s="121">
        <v>0</v>
      </c>
      <c r="BA36" s="121">
        <v>19838</v>
      </c>
      <c r="BB36" s="121">
        <v>6694</v>
      </c>
      <c r="BC36" s="121">
        <v>0</v>
      </c>
      <c r="BD36" s="121">
        <v>0</v>
      </c>
      <c r="BE36" s="121">
        <v>0</v>
      </c>
      <c r="BF36" s="121">
        <v>284</v>
      </c>
      <c r="BG36" s="121">
        <f>+SUM(BF36,AN36,AF36)</f>
        <v>46539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125833</v>
      </c>
      <c r="BP36" s="121">
        <f>SUM(L36,AN36)</f>
        <v>518058</v>
      </c>
      <c r="BQ36" s="121">
        <f>SUM(M36,AO36)</f>
        <v>37094</v>
      </c>
      <c r="BR36" s="121">
        <f>SUM(N36,AP36)</f>
        <v>37094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96850</v>
      </c>
      <c r="BW36" s="121">
        <f>SUM(S36,AU36)</f>
        <v>0</v>
      </c>
      <c r="BX36" s="121">
        <f>SUM(T36,AV36)</f>
        <v>96850</v>
      </c>
      <c r="BY36" s="121">
        <f>SUM(U36,AW36)</f>
        <v>0</v>
      </c>
      <c r="BZ36" s="121">
        <f>SUM(V36,AX36)</f>
        <v>0</v>
      </c>
      <c r="CA36" s="121">
        <f>SUM(W36,AY36)</f>
        <v>384114</v>
      </c>
      <c r="CB36" s="121">
        <f>SUM(X36,AZ36)</f>
        <v>327955</v>
      </c>
      <c r="CC36" s="121">
        <f>SUM(Y36,BA36)</f>
        <v>27346</v>
      </c>
      <c r="CD36" s="121">
        <f>SUM(Z36,BB36)</f>
        <v>15671</v>
      </c>
      <c r="CE36" s="121">
        <f>SUM(AA36,BC36)</f>
        <v>13142</v>
      </c>
      <c r="CF36" s="121">
        <f>SUM(AB36,BD36)</f>
        <v>0</v>
      </c>
      <c r="CG36" s="121">
        <f>SUM(AC36,BE36)</f>
        <v>0</v>
      </c>
      <c r="CH36" s="121">
        <f>SUM(AD36,BF36)</f>
        <v>49889</v>
      </c>
      <c r="CI36" s="121">
        <f>SUM(AE36,BG36)</f>
        <v>567947</v>
      </c>
    </row>
    <row r="37" spans="1:87" s="136" customFormat="1" ht="13.5" customHeight="1" x14ac:dyDescent="0.15">
      <c r="A37" s="119" t="s">
        <v>45</v>
      </c>
      <c r="B37" s="120" t="s">
        <v>457</v>
      </c>
      <c r="C37" s="119" t="s">
        <v>458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52643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72403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125046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45</v>
      </c>
      <c r="B38" s="120" t="s">
        <v>462</v>
      </c>
      <c r="C38" s="119" t="s">
        <v>463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188183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188183</v>
      </c>
      <c r="S38" s="121">
        <v>188183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294235</v>
      </c>
      <c r="AC38" s="121">
        <v>0</v>
      </c>
      <c r="AD38" s="121">
        <v>0</v>
      </c>
      <c r="AE38" s="121">
        <f>+SUM(D38,L38,AD38)</f>
        <v>188183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23315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188183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188183</v>
      </c>
      <c r="BW38" s="121">
        <f>SUM(S38,AU38)</f>
        <v>188183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317550</v>
      </c>
      <c r="CG38" s="121">
        <f>SUM(AC38,BE38)</f>
        <v>0</v>
      </c>
      <c r="CH38" s="121">
        <f>SUM(AD38,BF38)</f>
        <v>0</v>
      </c>
      <c r="CI38" s="121">
        <f>SUM(AE38,BG38)</f>
        <v>188183</v>
      </c>
    </row>
    <row r="39" spans="1:87" s="136" customFormat="1" ht="13.5" customHeight="1" x14ac:dyDescent="0.15">
      <c r="A39" s="119" t="s">
        <v>45</v>
      </c>
      <c r="B39" s="120" t="s">
        <v>467</v>
      </c>
      <c r="C39" s="119" t="s">
        <v>468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756105</v>
      </c>
      <c r="M39" s="121">
        <f>+SUM(N39:Q39)</f>
        <v>34877</v>
      </c>
      <c r="N39" s="121">
        <v>34877</v>
      </c>
      <c r="O39" s="121">
        <v>0</v>
      </c>
      <c r="P39" s="121">
        <v>0</v>
      </c>
      <c r="Q39" s="121">
        <v>0</v>
      </c>
      <c r="R39" s="121">
        <f>+SUM(S39:U39)</f>
        <v>11327</v>
      </c>
      <c r="S39" s="121">
        <v>11032</v>
      </c>
      <c r="T39" s="121">
        <v>295</v>
      </c>
      <c r="U39" s="121">
        <v>0</v>
      </c>
      <c r="V39" s="121">
        <v>0</v>
      </c>
      <c r="W39" s="121">
        <f>+SUM(X39:AA39)</f>
        <v>709901</v>
      </c>
      <c r="X39" s="121">
        <v>409362</v>
      </c>
      <c r="Y39" s="121">
        <v>300539</v>
      </c>
      <c r="Z39" s="121">
        <v>0</v>
      </c>
      <c r="AA39" s="121">
        <v>0</v>
      </c>
      <c r="AB39" s="121">
        <v>69846</v>
      </c>
      <c r="AC39" s="121">
        <v>0</v>
      </c>
      <c r="AD39" s="121">
        <v>13195</v>
      </c>
      <c r="AE39" s="121">
        <f>+SUM(D39,L39,AD39)</f>
        <v>769300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17878</v>
      </c>
      <c r="AO39" s="121">
        <f>+SUM(AP39:AS39)</f>
        <v>17439</v>
      </c>
      <c r="AP39" s="121">
        <v>17439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439</v>
      </c>
      <c r="AZ39" s="121">
        <v>0</v>
      </c>
      <c r="BA39" s="121">
        <v>439</v>
      </c>
      <c r="BB39" s="121">
        <v>0</v>
      </c>
      <c r="BC39" s="121">
        <v>0</v>
      </c>
      <c r="BD39" s="121">
        <v>38787</v>
      </c>
      <c r="BE39" s="121">
        <v>0</v>
      </c>
      <c r="BF39" s="121">
        <v>39694</v>
      </c>
      <c r="BG39" s="121">
        <f>+SUM(BF39,AN39,AF39)</f>
        <v>57572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773983</v>
      </c>
      <c r="BQ39" s="121">
        <f>SUM(M39,AO39)</f>
        <v>52316</v>
      </c>
      <c r="BR39" s="121">
        <f>SUM(N39,AP39)</f>
        <v>52316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11327</v>
      </c>
      <c r="BW39" s="121">
        <f>SUM(S39,AU39)</f>
        <v>11032</v>
      </c>
      <c r="BX39" s="121">
        <f>SUM(T39,AV39)</f>
        <v>295</v>
      </c>
      <c r="BY39" s="121">
        <f>SUM(U39,AW39)</f>
        <v>0</v>
      </c>
      <c r="BZ39" s="121">
        <f>SUM(V39,AX39)</f>
        <v>0</v>
      </c>
      <c r="CA39" s="121">
        <f>SUM(W39,AY39)</f>
        <v>710340</v>
      </c>
      <c r="CB39" s="121">
        <f>SUM(X39,AZ39)</f>
        <v>409362</v>
      </c>
      <c r="CC39" s="121">
        <f>SUM(Y39,BA39)</f>
        <v>300978</v>
      </c>
      <c r="CD39" s="121">
        <f>SUM(Z39,BB39)</f>
        <v>0</v>
      </c>
      <c r="CE39" s="121">
        <f>SUM(AA39,BC39)</f>
        <v>0</v>
      </c>
      <c r="CF39" s="121">
        <f>SUM(AB39,BD39)</f>
        <v>108633</v>
      </c>
      <c r="CG39" s="121">
        <f>SUM(AC39,BE39)</f>
        <v>0</v>
      </c>
      <c r="CH39" s="121">
        <f>SUM(AD39,BF39)</f>
        <v>52889</v>
      </c>
      <c r="CI39" s="121">
        <f>SUM(AE39,BG39)</f>
        <v>826872</v>
      </c>
    </row>
    <row r="40" spans="1:87" s="136" customFormat="1" ht="13.5" customHeight="1" x14ac:dyDescent="0.15">
      <c r="A40" s="119" t="s">
        <v>45</v>
      </c>
      <c r="B40" s="120" t="s">
        <v>471</v>
      </c>
      <c r="C40" s="119" t="s">
        <v>472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245701</v>
      </c>
      <c r="M40" s="121">
        <f>+SUM(N40:Q40)</f>
        <v>34176</v>
      </c>
      <c r="N40" s="121">
        <v>34176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211525</v>
      </c>
      <c r="X40" s="121">
        <v>190238</v>
      </c>
      <c r="Y40" s="121">
        <v>19644</v>
      </c>
      <c r="Z40" s="121">
        <v>0</v>
      </c>
      <c r="AA40" s="121">
        <v>1643</v>
      </c>
      <c r="AB40" s="121">
        <v>285398</v>
      </c>
      <c r="AC40" s="121">
        <v>0</v>
      </c>
      <c r="AD40" s="121">
        <v>0</v>
      </c>
      <c r="AE40" s="121">
        <f>+SUM(D40,L40,AD40)</f>
        <v>245701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3689</v>
      </c>
      <c r="AO40" s="121">
        <f>+SUM(AP40:AS40)</f>
        <v>3689</v>
      </c>
      <c r="AP40" s="121">
        <v>3689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52560</v>
      </c>
      <c r="BE40" s="121">
        <v>0</v>
      </c>
      <c r="BF40" s="121">
        <v>0</v>
      </c>
      <c r="BG40" s="121">
        <f>+SUM(BF40,AN40,AF40)</f>
        <v>3689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249390</v>
      </c>
      <c r="BQ40" s="121">
        <f>SUM(M40,AO40)</f>
        <v>37865</v>
      </c>
      <c r="BR40" s="121">
        <f>SUM(N40,AP40)</f>
        <v>37865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211525</v>
      </c>
      <c r="CB40" s="121">
        <f>SUM(X40,AZ40)</f>
        <v>190238</v>
      </c>
      <c r="CC40" s="121">
        <f>SUM(Y40,BA40)</f>
        <v>19644</v>
      </c>
      <c r="CD40" s="121">
        <f>SUM(Z40,BB40)</f>
        <v>0</v>
      </c>
      <c r="CE40" s="121">
        <f>SUM(AA40,BC40)</f>
        <v>1643</v>
      </c>
      <c r="CF40" s="121">
        <f>SUM(AB40,BD40)</f>
        <v>337958</v>
      </c>
      <c r="CG40" s="121">
        <f>SUM(AC40,BE40)</f>
        <v>0</v>
      </c>
      <c r="CH40" s="121">
        <f>SUM(AD40,BF40)</f>
        <v>0</v>
      </c>
      <c r="CI40" s="121">
        <f>SUM(AE40,BG40)</f>
        <v>249390</v>
      </c>
    </row>
    <row r="41" spans="1:87" s="136" customFormat="1" ht="13.5" customHeight="1" x14ac:dyDescent="0.15">
      <c r="A41" s="119" t="s">
        <v>45</v>
      </c>
      <c r="B41" s="120" t="s">
        <v>475</v>
      </c>
      <c r="C41" s="119" t="s">
        <v>476</v>
      </c>
      <c r="D41" s="121">
        <f>+SUM(E41,J41)</f>
        <v>929</v>
      </c>
      <c r="E41" s="121">
        <f>+SUM(F41:I41)</f>
        <v>929</v>
      </c>
      <c r="F41" s="121">
        <v>0</v>
      </c>
      <c r="G41" s="121">
        <v>0</v>
      </c>
      <c r="H41" s="121">
        <v>929</v>
      </c>
      <c r="I41" s="121">
        <v>0</v>
      </c>
      <c r="J41" s="121">
        <v>0</v>
      </c>
      <c r="K41" s="121">
        <v>0</v>
      </c>
      <c r="L41" s="121">
        <f>+SUM(M41,R41,V41,W41,AC41)</f>
        <v>201998</v>
      </c>
      <c r="M41" s="121">
        <f>+SUM(N41:Q41)</f>
        <v>4305</v>
      </c>
      <c r="N41" s="121">
        <v>4305</v>
      </c>
      <c r="O41" s="121">
        <v>0</v>
      </c>
      <c r="P41" s="121">
        <v>0</v>
      </c>
      <c r="Q41" s="121">
        <v>0</v>
      </c>
      <c r="R41" s="121">
        <f>+SUM(S41:U41)</f>
        <v>3554</v>
      </c>
      <c r="S41" s="121">
        <v>0</v>
      </c>
      <c r="T41" s="121">
        <v>3254</v>
      </c>
      <c r="U41" s="121">
        <v>300</v>
      </c>
      <c r="V41" s="121">
        <v>0</v>
      </c>
      <c r="W41" s="121">
        <f>+SUM(X41:AA41)</f>
        <v>193831</v>
      </c>
      <c r="X41" s="121">
        <v>188289</v>
      </c>
      <c r="Y41" s="121">
        <v>3365</v>
      </c>
      <c r="Z41" s="121">
        <v>2177</v>
      </c>
      <c r="AA41" s="121">
        <v>0</v>
      </c>
      <c r="AB41" s="121">
        <v>326845</v>
      </c>
      <c r="AC41" s="121">
        <v>308</v>
      </c>
      <c r="AD41" s="121">
        <v>4093</v>
      </c>
      <c r="AE41" s="121">
        <f>+SUM(D41,L41,AD41)</f>
        <v>207020</v>
      </c>
      <c r="AF41" s="121">
        <f>+SUM(AG41,AL41)</f>
        <v>854</v>
      </c>
      <c r="AG41" s="121">
        <f>+SUM(AH41:AK41)</f>
        <v>854</v>
      </c>
      <c r="AH41" s="121">
        <v>0</v>
      </c>
      <c r="AI41" s="121">
        <v>854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77978</v>
      </c>
      <c r="AO41" s="121">
        <f>+SUM(AP41:AS41)</f>
        <v>7463</v>
      </c>
      <c r="AP41" s="121">
        <v>7463</v>
      </c>
      <c r="AQ41" s="121">
        <v>0</v>
      </c>
      <c r="AR41" s="121">
        <v>0</v>
      </c>
      <c r="AS41" s="121">
        <v>0</v>
      </c>
      <c r="AT41" s="121">
        <f>+SUM(AU41:AW41)</f>
        <v>300</v>
      </c>
      <c r="AU41" s="121">
        <v>0</v>
      </c>
      <c r="AV41" s="121">
        <v>300</v>
      </c>
      <c r="AW41" s="121">
        <v>0</v>
      </c>
      <c r="AX41" s="121">
        <v>0</v>
      </c>
      <c r="AY41" s="121">
        <f>+SUM(AZ41:BC41)</f>
        <v>70215</v>
      </c>
      <c r="AZ41" s="121">
        <v>30375</v>
      </c>
      <c r="BA41" s="121">
        <v>39840</v>
      </c>
      <c r="BB41" s="121">
        <v>0</v>
      </c>
      <c r="BC41" s="121">
        <v>0</v>
      </c>
      <c r="BD41" s="121">
        <v>0</v>
      </c>
      <c r="BE41" s="121">
        <v>0</v>
      </c>
      <c r="BF41" s="121">
        <v>4392</v>
      </c>
      <c r="BG41" s="121">
        <f>+SUM(BF41,AN41,AF41)</f>
        <v>83224</v>
      </c>
      <c r="BH41" s="121">
        <f>SUM(D41,AF41)</f>
        <v>1783</v>
      </c>
      <c r="BI41" s="121">
        <f>SUM(E41,AG41)</f>
        <v>1783</v>
      </c>
      <c r="BJ41" s="121">
        <f>SUM(F41,AH41)</f>
        <v>0</v>
      </c>
      <c r="BK41" s="121">
        <f>SUM(G41,AI41)</f>
        <v>854</v>
      </c>
      <c r="BL41" s="121">
        <f>SUM(H41,AJ41)</f>
        <v>929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279976</v>
      </c>
      <c r="BQ41" s="121">
        <f>SUM(M41,AO41)</f>
        <v>11768</v>
      </c>
      <c r="BR41" s="121">
        <f>SUM(N41,AP41)</f>
        <v>11768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3854</v>
      </c>
      <c r="BW41" s="121">
        <f>SUM(S41,AU41)</f>
        <v>0</v>
      </c>
      <c r="BX41" s="121">
        <f>SUM(T41,AV41)</f>
        <v>3554</v>
      </c>
      <c r="BY41" s="121">
        <f>SUM(U41,AW41)</f>
        <v>300</v>
      </c>
      <c r="BZ41" s="121">
        <f>SUM(V41,AX41)</f>
        <v>0</v>
      </c>
      <c r="CA41" s="121">
        <f>SUM(W41,AY41)</f>
        <v>264046</v>
      </c>
      <c r="CB41" s="121">
        <f>SUM(X41,AZ41)</f>
        <v>218664</v>
      </c>
      <c r="CC41" s="121">
        <f>SUM(Y41,BA41)</f>
        <v>43205</v>
      </c>
      <c r="CD41" s="121">
        <f>SUM(Z41,BB41)</f>
        <v>2177</v>
      </c>
      <c r="CE41" s="121">
        <f>SUM(AA41,BC41)</f>
        <v>0</v>
      </c>
      <c r="CF41" s="121">
        <f>SUM(AB41,BD41)</f>
        <v>326845</v>
      </c>
      <c r="CG41" s="121">
        <f>SUM(AC41,BE41)</f>
        <v>308</v>
      </c>
      <c r="CH41" s="121">
        <f>SUM(AD41,BF41)</f>
        <v>8485</v>
      </c>
      <c r="CI41" s="121">
        <f>SUM(AE41,BG41)</f>
        <v>290244</v>
      </c>
    </row>
    <row r="42" spans="1:87" s="136" customFormat="1" ht="13.5" customHeight="1" x14ac:dyDescent="0.15">
      <c r="A42" s="119" t="s">
        <v>45</v>
      </c>
      <c r="B42" s="120" t="s">
        <v>478</v>
      </c>
      <c r="C42" s="119" t="s">
        <v>479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108060</v>
      </c>
      <c r="M42" s="121">
        <f>+SUM(N42:Q42)</f>
        <v>12544</v>
      </c>
      <c r="N42" s="121">
        <v>12544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95516</v>
      </c>
      <c r="X42" s="121">
        <v>40556</v>
      </c>
      <c r="Y42" s="121">
        <v>0</v>
      </c>
      <c r="Z42" s="121">
        <v>54960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108060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33040</v>
      </c>
      <c r="AO42" s="121">
        <f>+SUM(AP42:AS42)</f>
        <v>3136</v>
      </c>
      <c r="AP42" s="121">
        <v>3136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29904</v>
      </c>
      <c r="AZ42" s="121">
        <v>4336</v>
      </c>
      <c r="BA42" s="121">
        <v>0</v>
      </c>
      <c r="BB42" s="121">
        <v>25568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33040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141100</v>
      </c>
      <c r="BQ42" s="121">
        <f>SUM(M42,AO42)</f>
        <v>15680</v>
      </c>
      <c r="BR42" s="121">
        <f>SUM(N42,AP42)</f>
        <v>15680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125420</v>
      </c>
      <c r="CB42" s="121">
        <f>SUM(X42,AZ42)</f>
        <v>44892</v>
      </c>
      <c r="CC42" s="121">
        <f>SUM(Y42,BA42)</f>
        <v>0</v>
      </c>
      <c r="CD42" s="121">
        <f>SUM(Z42,BB42)</f>
        <v>80528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141100</v>
      </c>
    </row>
    <row r="43" spans="1:87" s="136" customFormat="1" ht="13.5" customHeight="1" x14ac:dyDescent="0.15">
      <c r="A43" s="119" t="s">
        <v>45</v>
      </c>
      <c r="B43" s="120" t="s">
        <v>481</v>
      </c>
      <c r="C43" s="119" t="s">
        <v>482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351403</v>
      </c>
      <c r="M43" s="121">
        <f>+SUM(N43:Q43)</f>
        <v>32056</v>
      </c>
      <c r="N43" s="121">
        <v>32056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319347</v>
      </c>
      <c r="X43" s="121">
        <v>319347</v>
      </c>
      <c r="Y43" s="121">
        <v>0</v>
      </c>
      <c r="Z43" s="121">
        <v>0</v>
      </c>
      <c r="AA43" s="121">
        <v>0</v>
      </c>
      <c r="AB43" s="121">
        <v>413859</v>
      </c>
      <c r="AC43" s="121">
        <v>0</v>
      </c>
      <c r="AD43" s="121">
        <v>57719</v>
      </c>
      <c r="AE43" s="121">
        <f>+SUM(D43,L43,AD43)</f>
        <v>409122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8014</v>
      </c>
      <c r="AO43" s="121">
        <f>+SUM(AP43:AS43)</f>
        <v>8014</v>
      </c>
      <c r="AP43" s="121">
        <v>8014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17052</v>
      </c>
      <c r="BE43" s="121">
        <v>0</v>
      </c>
      <c r="BF43" s="121">
        <v>0</v>
      </c>
      <c r="BG43" s="121">
        <f>+SUM(BF43,AN43,AF43)</f>
        <v>8014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359417</v>
      </c>
      <c r="BQ43" s="121">
        <f>SUM(M43,AO43)</f>
        <v>40070</v>
      </c>
      <c r="BR43" s="121">
        <f>SUM(N43,AP43)</f>
        <v>40070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319347</v>
      </c>
      <c r="CB43" s="121">
        <f>SUM(X43,AZ43)</f>
        <v>319347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430911</v>
      </c>
      <c r="CG43" s="121">
        <f>SUM(AC43,BE43)</f>
        <v>0</v>
      </c>
      <c r="CH43" s="121">
        <f>SUM(AD43,BF43)</f>
        <v>57719</v>
      </c>
      <c r="CI43" s="121">
        <f>SUM(AE43,BG43)</f>
        <v>417136</v>
      </c>
    </row>
    <row r="44" spans="1:87" s="136" customFormat="1" ht="13.5" customHeight="1" x14ac:dyDescent="0.15">
      <c r="A44" s="119" t="s">
        <v>45</v>
      </c>
      <c r="B44" s="120" t="s">
        <v>485</v>
      </c>
      <c r="C44" s="119" t="s">
        <v>486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17331</v>
      </c>
      <c r="M44" s="121">
        <f>+SUM(N44:Q44)</f>
        <v>17331</v>
      </c>
      <c r="N44" s="121">
        <v>17331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153776</v>
      </c>
      <c r="AC44" s="121">
        <v>0</v>
      </c>
      <c r="AD44" s="121">
        <v>0</v>
      </c>
      <c r="AE44" s="121">
        <f>+SUM(D44,L44,AD44)</f>
        <v>17331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4029</v>
      </c>
      <c r="AO44" s="121">
        <f>+SUM(AP44:AS44)</f>
        <v>4029</v>
      </c>
      <c r="AP44" s="121">
        <v>4029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9079</v>
      </c>
      <c r="BE44" s="121">
        <v>0</v>
      </c>
      <c r="BF44" s="121">
        <v>0</v>
      </c>
      <c r="BG44" s="121">
        <f>+SUM(BF44,AN44,AF44)</f>
        <v>4029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21360</v>
      </c>
      <c r="BQ44" s="121">
        <f>SUM(M44,AO44)</f>
        <v>21360</v>
      </c>
      <c r="BR44" s="121">
        <f>SUM(N44,AP44)</f>
        <v>21360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162855</v>
      </c>
      <c r="CG44" s="121">
        <f>SUM(AC44,BE44)</f>
        <v>0</v>
      </c>
      <c r="CH44" s="121">
        <f>SUM(AD44,BF44)</f>
        <v>0</v>
      </c>
      <c r="CI44" s="121">
        <f>SUM(AE44,BG44)</f>
        <v>21360</v>
      </c>
    </row>
    <row r="45" spans="1:87" s="136" customFormat="1" ht="13.5" customHeight="1" x14ac:dyDescent="0.15">
      <c r="A45" s="119" t="s">
        <v>45</v>
      </c>
      <c r="B45" s="120" t="s">
        <v>488</v>
      </c>
      <c r="C45" s="119" t="s">
        <v>489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19482</v>
      </c>
      <c r="M45" s="121">
        <f>+SUM(N45:Q45)</f>
        <v>15249</v>
      </c>
      <c r="N45" s="121">
        <v>15249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4233</v>
      </c>
      <c r="X45" s="121">
        <v>0</v>
      </c>
      <c r="Y45" s="121">
        <v>0</v>
      </c>
      <c r="Z45" s="121">
        <v>0</v>
      </c>
      <c r="AA45" s="121">
        <v>4233</v>
      </c>
      <c r="AB45" s="121">
        <v>294381</v>
      </c>
      <c r="AC45" s="121">
        <v>0</v>
      </c>
      <c r="AD45" s="121">
        <v>0</v>
      </c>
      <c r="AE45" s="121">
        <f>+SUM(D45,L45,AD45)</f>
        <v>19482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10246</v>
      </c>
      <c r="AO45" s="121">
        <f>+SUM(AP45:AS45)</f>
        <v>10246</v>
      </c>
      <c r="AP45" s="121">
        <v>10246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47475</v>
      </c>
      <c r="BE45" s="121">
        <v>0</v>
      </c>
      <c r="BF45" s="121">
        <v>0</v>
      </c>
      <c r="BG45" s="121">
        <f>+SUM(BF45,AN45,AF45)</f>
        <v>10246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29728</v>
      </c>
      <c r="BQ45" s="121">
        <f>SUM(M45,AO45)</f>
        <v>25495</v>
      </c>
      <c r="BR45" s="121">
        <f>SUM(N45,AP45)</f>
        <v>25495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4233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4233</v>
      </c>
      <c r="CF45" s="121">
        <f>SUM(AB45,BD45)</f>
        <v>341856</v>
      </c>
      <c r="CG45" s="121">
        <f>SUM(AC45,BE45)</f>
        <v>0</v>
      </c>
      <c r="CH45" s="121">
        <f>SUM(AD45,BF45)</f>
        <v>0</v>
      </c>
      <c r="CI45" s="121">
        <f>SUM(AE45,BG45)</f>
        <v>29728</v>
      </c>
    </row>
    <row r="46" spans="1:87" s="136" customFormat="1" ht="13.5" customHeight="1" x14ac:dyDescent="0.15">
      <c r="A46" s="119" t="s">
        <v>45</v>
      </c>
      <c r="B46" s="120" t="s">
        <v>491</v>
      </c>
      <c r="C46" s="119" t="s">
        <v>492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10632</v>
      </c>
      <c r="M46" s="121">
        <f>+SUM(N46:Q46)</f>
        <v>10632</v>
      </c>
      <c r="N46" s="121">
        <v>10632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308914</v>
      </c>
      <c r="AC46" s="121">
        <v>0</v>
      </c>
      <c r="AD46" s="121">
        <v>0</v>
      </c>
      <c r="AE46" s="121">
        <f>+SUM(D46,L46,AD46)</f>
        <v>10632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5999</v>
      </c>
      <c r="AO46" s="121">
        <f>+SUM(AP46:AS46)</f>
        <v>5999</v>
      </c>
      <c r="AP46" s="121">
        <v>5999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32563</v>
      </c>
      <c r="BE46" s="121">
        <v>0</v>
      </c>
      <c r="BF46" s="121">
        <v>0</v>
      </c>
      <c r="BG46" s="121">
        <f>+SUM(BF46,AN46,AF46)</f>
        <v>5999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16631</v>
      </c>
      <c r="BQ46" s="121">
        <f>SUM(M46,AO46)</f>
        <v>16631</v>
      </c>
      <c r="BR46" s="121">
        <f>SUM(N46,AP46)</f>
        <v>16631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341477</v>
      </c>
      <c r="CG46" s="121">
        <f>SUM(AC46,BE46)</f>
        <v>0</v>
      </c>
      <c r="CH46" s="121">
        <f>SUM(AD46,BF46)</f>
        <v>0</v>
      </c>
      <c r="CI46" s="121">
        <f>SUM(AE46,BG46)</f>
        <v>16631</v>
      </c>
    </row>
    <row r="47" spans="1:87" s="136" customFormat="1" ht="13.5" customHeight="1" x14ac:dyDescent="0.15">
      <c r="A47" s="119" t="s">
        <v>45</v>
      </c>
      <c r="B47" s="120" t="s">
        <v>494</v>
      </c>
      <c r="C47" s="119" t="s">
        <v>495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210324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38239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248563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45</v>
      </c>
      <c r="B48" s="120" t="s">
        <v>497</v>
      </c>
      <c r="C48" s="119" t="s">
        <v>498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68769</v>
      </c>
      <c r="M48" s="121">
        <f>+SUM(N48:Q48)</f>
        <v>7651</v>
      </c>
      <c r="N48" s="121">
        <v>7651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61118</v>
      </c>
      <c r="X48" s="121">
        <v>53938</v>
      </c>
      <c r="Y48" s="121">
        <v>0</v>
      </c>
      <c r="Z48" s="121">
        <v>0</v>
      </c>
      <c r="AA48" s="121">
        <v>7180</v>
      </c>
      <c r="AB48" s="121">
        <v>83958</v>
      </c>
      <c r="AC48" s="121">
        <v>0</v>
      </c>
      <c r="AD48" s="121">
        <v>3447</v>
      </c>
      <c r="AE48" s="121">
        <f>+SUM(D48,L48,AD48)</f>
        <v>72216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10428</v>
      </c>
      <c r="AO48" s="121">
        <f>+SUM(AP48:AS48)</f>
        <v>7375</v>
      </c>
      <c r="AP48" s="121">
        <v>7375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3053</v>
      </c>
      <c r="AZ48" s="121">
        <v>3053</v>
      </c>
      <c r="BA48" s="121">
        <v>0</v>
      </c>
      <c r="BB48" s="121">
        <v>0</v>
      </c>
      <c r="BC48" s="121">
        <v>0</v>
      </c>
      <c r="BD48" s="121">
        <v>47472</v>
      </c>
      <c r="BE48" s="121">
        <v>0</v>
      </c>
      <c r="BF48" s="121">
        <v>3288</v>
      </c>
      <c r="BG48" s="121">
        <f>+SUM(BF48,AN48,AF48)</f>
        <v>13716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79197</v>
      </c>
      <c r="BQ48" s="121">
        <f>SUM(M48,AO48)</f>
        <v>15026</v>
      </c>
      <c r="BR48" s="121">
        <f>SUM(N48,AP48)</f>
        <v>15026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64171</v>
      </c>
      <c r="CB48" s="121">
        <f>SUM(X48,AZ48)</f>
        <v>56991</v>
      </c>
      <c r="CC48" s="121">
        <f>SUM(Y48,BA48)</f>
        <v>0</v>
      </c>
      <c r="CD48" s="121">
        <f>SUM(Z48,BB48)</f>
        <v>0</v>
      </c>
      <c r="CE48" s="121">
        <f>SUM(AA48,BC48)</f>
        <v>7180</v>
      </c>
      <c r="CF48" s="121">
        <f>SUM(AB48,BD48)</f>
        <v>131430</v>
      </c>
      <c r="CG48" s="121">
        <f>SUM(AC48,BE48)</f>
        <v>0</v>
      </c>
      <c r="CH48" s="121">
        <f>SUM(AD48,BF48)</f>
        <v>6735</v>
      </c>
      <c r="CI48" s="121">
        <f>SUM(AE48,BG48)</f>
        <v>85932</v>
      </c>
    </row>
    <row r="49" spans="1:87" s="136" customFormat="1" ht="13.5" customHeight="1" x14ac:dyDescent="0.15">
      <c r="A49" s="119" t="s">
        <v>45</v>
      </c>
      <c r="B49" s="120" t="s">
        <v>500</v>
      </c>
      <c r="C49" s="119" t="s">
        <v>501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109335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3953</v>
      </c>
      <c r="S49" s="121">
        <v>3953</v>
      </c>
      <c r="T49" s="121">
        <v>0</v>
      </c>
      <c r="U49" s="121">
        <v>0</v>
      </c>
      <c r="V49" s="121">
        <v>0</v>
      </c>
      <c r="W49" s="121">
        <f>+SUM(X49:AA49)</f>
        <v>105382</v>
      </c>
      <c r="X49" s="121">
        <v>102652</v>
      </c>
      <c r="Y49" s="121">
        <v>0</v>
      </c>
      <c r="Z49" s="121">
        <v>0</v>
      </c>
      <c r="AA49" s="121">
        <v>2730</v>
      </c>
      <c r="AB49" s="121">
        <v>132188</v>
      </c>
      <c r="AC49" s="121">
        <v>0</v>
      </c>
      <c r="AD49" s="121">
        <v>0</v>
      </c>
      <c r="AE49" s="121">
        <f>+SUM(D49,L49,AD49)</f>
        <v>109335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101348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21021</v>
      </c>
      <c r="AU49" s="121">
        <v>0</v>
      </c>
      <c r="AV49" s="121">
        <v>21021</v>
      </c>
      <c r="AW49" s="121">
        <v>0</v>
      </c>
      <c r="AX49" s="121">
        <v>0</v>
      </c>
      <c r="AY49" s="121">
        <f>+SUM(AZ49:BC49)</f>
        <v>80327</v>
      </c>
      <c r="AZ49" s="121">
        <v>0</v>
      </c>
      <c r="BA49" s="121">
        <v>80327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101348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210683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24974</v>
      </c>
      <c r="BW49" s="121">
        <f>SUM(S49,AU49)</f>
        <v>3953</v>
      </c>
      <c r="BX49" s="121">
        <f>SUM(T49,AV49)</f>
        <v>21021</v>
      </c>
      <c r="BY49" s="121">
        <f>SUM(U49,AW49)</f>
        <v>0</v>
      </c>
      <c r="BZ49" s="121">
        <f>SUM(V49,AX49)</f>
        <v>0</v>
      </c>
      <c r="CA49" s="121">
        <f>SUM(W49,AY49)</f>
        <v>185709</v>
      </c>
      <c r="CB49" s="121">
        <f>SUM(X49,AZ49)</f>
        <v>102652</v>
      </c>
      <c r="CC49" s="121">
        <f>SUM(Y49,BA49)</f>
        <v>80327</v>
      </c>
      <c r="CD49" s="121">
        <f>SUM(Z49,BB49)</f>
        <v>0</v>
      </c>
      <c r="CE49" s="121">
        <f>SUM(AA49,BC49)</f>
        <v>2730</v>
      </c>
      <c r="CF49" s="121">
        <f>SUM(AB49,BD49)</f>
        <v>132188</v>
      </c>
      <c r="CG49" s="121">
        <f>SUM(AC49,BE49)</f>
        <v>0</v>
      </c>
      <c r="CH49" s="121">
        <f>SUM(AD49,BF49)</f>
        <v>0</v>
      </c>
      <c r="CI49" s="121">
        <f>SUM(AE49,BG49)</f>
        <v>210683</v>
      </c>
    </row>
    <row r="50" spans="1:87" s="136" customFormat="1" ht="13.5" customHeight="1" x14ac:dyDescent="0.15">
      <c r="A50" s="119" t="s">
        <v>45</v>
      </c>
      <c r="B50" s="120" t="s">
        <v>504</v>
      </c>
      <c r="C50" s="119" t="s">
        <v>505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94414</v>
      </c>
      <c r="M50" s="121">
        <f>+SUM(N50:Q50)</f>
        <v>6867</v>
      </c>
      <c r="N50" s="121">
        <v>6867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87547</v>
      </c>
      <c r="X50" s="121">
        <v>78039</v>
      </c>
      <c r="Y50" s="121">
        <v>3359</v>
      </c>
      <c r="Z50" s="121">
        <v>0</v>
      </c>
      <c r="AA50" s="121">
        <v>6149</v>
      </c>
      <c r="AB50" s="121">
        <v>133259</v>
      </c>
      <c r="AC50" s="121">
        <v>0</v>
      </c>
      <c r="AD50" s="121">
        <v>12591</v>
      </c>
      <c r="AE50" s="121">
        <f>+SUM(D50,L50,AD50)</f>
        <v>107005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7795</v>
      </c>
      <c r="AO50" s="121">
        <f>+SUM(AP50:AS50)</f>
        <v>3643</v>
      </c>
      <c r="AP50" s="121">
        <v>3643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4152</v>
      </c>
      <c r="AZ50" s="121">
        <v>0</v>
      </c>
      <c r="BA50" s="121">
        <v>0</v>
      </c>
      <c r="BB50" s="121">
        <v>0</v>
      </c>
      <c r="BC50" s="121">
        <v>4152</v>
      </c>
      <c r="BD50" s="121">
        <v>53398</v>
      </c>
      <c r="BE50" s="121">
        <v>0</v>
      </c>
      <c r="BF50" s="121">
        <v>0</v>
      </c>
      <c r="BG50" s="121">
        <f>+SUM(BF50,AN50,AF50)</f>
        <v>7795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102209</v>
      </c>
      <c r="BQ50" s="121">
        <f>SUM(M50,AO50)</f>
        <v>10510</v>
      </c>
      <c r="BR50" s="121">
        <f>SUM(N50,AP50)</f>
        <v>10510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91699</v>
      </c>
      <c r="CB50" s="121">
        <f>SUM(X50,AZ50)</f>
        <v>78039</v>
      </c>
      <c r="CC50" s="121">
        <f>SUM(Y50,BA50)</f>
        <v>3359</v>
      </c>
      <c r="CD50" s="121">
        <f>SUM(Z50,BB50)</f>
        <v>0</v>
      </c>
      <c r="CE50" s="121">
        <f>SUM(AA50,BC50)</f>
        <v>10301</v>
      </c>
      <c r="CF50" s="121">
        <f>SUM(AB50,BD50)</f>
        <v>186657</v>
      </c>
      <c r="CG50" s="121">
        <f>SUM(AC50,BE50)</f>
        <v>0</v>
      </c>
      <c r="CH50" s="121">
        <f>SUM(AD50,BF50)</f>
        <v>12591</v>
      </c>
      <c r="CI50" s="121">
        <f>SUM(AE50,BG50)</f>
        <v>114800</v>
      </c>
    </row>
    <row r="51" spans="1:87" s="136" customFormat="1" ht="13.5" customHeight="1" x14ac:dyDescent="0.15">
      <c r="A51" s="119" t="s">
        <v>45</v>
      </c>
      <c r="B51" s="120" t="s">
        <v>507</v>
      </c>
      <c r="C51" s="119" t="s">
        <v>508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172308</v>
      </c>
      <c r="L51" s="121">
        <f>+SUM(M51,R51,V51,W51,AC51)</f>
        <v>264850</v>
      </c>
      <c r="M51" s="121">
        <f>+SUM(N51:Q51)</f>
        <v>17379</v>
      </c>
      <c r="N51" s="121">
        <v>17379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247471</v>
      </c>
      <c r="X51" s="121">
        <v>243500</v>
      </c>
      <c r="Y51" s="121">
        <v>0</v>
      </c>
      <c r="Z51" s="121">
        <v>0</v>
      </c>
      <c r="AA51" s="121">
        <v>3971</v>
      </c>
      <c r="AB51" s="121">
        <v>140258</v>
      </c>
      <c r="AC51" s="121">
        <v>0</v>
      </c>
      <c r="AD51" s="121">
        <v>13576</v>
      </c>
      <c r="AE51" s="121">
        <f>+SUM(D51,L51,AD51)</f>
        <v>278426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24199</v>
      </c>
      <c r="AO51" s="121">
        <f>+SUM(AP51:AS51)</f>
        <v>8689</v>
      </c>
      <c r="AP51" s="121">
        <v>8689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15510</v>
      </c>
      <c r="AZ51" s="121">
        <v>13574</v>
      </c>
      <c r="BA51" s="121">
        <v>0</v>
      </c>
      <c r="BB51" s="121">
        <v>0</v>
      </c>
      <c r="BC51" s="121">
        <v>1936</v>
      </c>
      <c r="BD51" s="121">
        <v>17237</v>
      </c>
      <c r="BE51" s="121">
        <v>0</v>
      </c>
      <c r="BF51" s="121">
        <v>2935</v>
      </c>
      <c r="BG51" s="121">
        <f>+SUM(BF51,AN51,AF51)</f>
        <v>27134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172308</v>
      </c>
      <c r="BP51" s="121">
        <f>SUM(L51,AN51)</f>
        <v>289049</v>
      </c>
      <c r="BQ51" s="121">
        <f>SUM(M51,AO51)</f>
        <v>26068</v>
      </c>
      <c r="BR51" s="121">
        <f>SUM(N51,AP51)</f>
        <v>26068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262981</v>
      </c>
      <c r="CB51" s="121">
        <f>SUM(X51,AZ51)</f>
        <v>257074</v>
      </c>
      <c r="CC51" s="121">
        <f>SUM(Y51,BA51)</f>
        <v>0</v>
      </c>
      <c r="CD51" s="121">
        <f>SUM(Z51,BB51)</f>
        <v>0</v>
      </c>
      <c r="CE51" s="121">
        <f>SUM(AA51,BC51)</f>
        <v>5907</v>
      </c>
      <c r="CF51" s="121">
        <f>SUM(AB51,BD51)</f>
        <v>157495</v>
      </c>
      <c r="CG51" s="121">
        <f>SUM(AC51,BE51)</f>
        <v>0</v>
      </c>
      <c r="CH51" s="121">
        <f>SUM(AD51,BF51)</f>
        <v>16511</v>
      </c>
      <c r="CI51" s="121">
        <f>SUM(AE51,BG51)</f>
        <v>305560</v>
      </c>
    </row>
    <row r="52" spans="1:87" s="136" customFormat="1" ht="13.5" customHeight="1" x14ac:dyDescent="0.15">
      <c r="A52" s="119" t="s">
        <v>45</v>
      </c>
      <c r="B52" s="120" t="s">
        <v>510</v>
      </c>
      <c r="C52" s="119" t="s">
        <v>511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10943</v>
      </c>
      <c r="L52" s="121">
        <f>+SUM(M52,R52,V52,W52,AC52)</f>
        <v>21777</v>
      </c>
      <c r="M52" s="121">
        <f>+SUM(N52:Q52)</f>
        <v>2042</v>
      </c>
      <c r="N52" s="121">
        <v>2042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19735</v>
      </c>
      <c r="X52" s="121">
        <v>17431</v>
      </c>
      <c r="Y52" s="121">
        <v>0</v>
      </c>
      <c r="Z52" s="121">
        <v>0</v>
      </c>
      <c r="AA52" s="121">
        <v>2304</v>
      </c>
      <c r="AB52" s="121">
        <v>8908</v>
      </c>
      <c r="AC52" s="121">
        <v>0</v>
      </c>
      <c r="AD52" s="121">
        <v>0</v>
      </c>
      <c r="AE52" s="121">
        <f>+SUM(D52,L52,AD52)</f>
        <v>21777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43572</v>
      </c>
      <c r="AO52" s="121">
        <f>+SUM(AP52:AS52)</f>
        <v>2042</v>
      </c>
      <c r="AP52" s="121">
        <v>2042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41530</v>
      </c>
      <c r="AZ52" s="121">
        <v>5728</v>
      </c>
      <c r="BA52" s="121">
        <v>0</v>
      </c>
      <c r="BB52" s="121">
        <v>0</v>
      </c>
      <c r="BC52" s="121">
        <v>35802</v>
      </c>
      <c r="BD52" s="121">
        <v>0</v>
      </c>
      <c r="BE52" s="121">
        <v>0</v>
      </c>
      <c r="BF52" s="121">
        <v>0</v>
      </c>
      <c r="BG52" s="121">
        <f>+SUM(BF52,AN52,AF52)</f>
        <v>43572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10943</v>
      </c>
      <c r="BP52" s="121">
        <f>SUM(L52,AN52)</f>
        <v>65349</v>
      </c>
      <c r="BQ52" s="121">
        <f>SUM(M52,AO52)</f>
        <v>4084</v>
      </c>
      <c r="BR52" s="121">
        <f>SUM(N52,AP52)</f>
        <v>4084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61265</v>
      </c>
      <c r="CB52" s="121">
        <f>SUM(X52,AZ52)</f>
        <v>23159</v>
      </c>
      <c r="CC52" s="121">
        <f>SUM(Y52,BA52)</f>
        <v>0</v>
      </c>
      <c r="CD52" s="121">
        <f>SUM(Z52,BB52)</f>
        <v>0</v>
      </c>
      <c r="CE52" s="121">
        <f>SUM(AA52,BC52)</f>
        <v>38106</v>
      </c>
      <c r="CF52" s="121">
        <f>SUM(AB52,BD52)</f>
        <v>8908</v>
      </c>
      <c r="CG52" s="121">
        <f>SUM(AC52,BE52)</f>
        <v>0</v>
      </c>
      <c r="CH52" s="121">
        <f>SUM(AD52,BF52)</f>
        <v>0</v>
      </c>
      <c r="CI52" s="121">
        <f>SUM(AE52,BG52)</f>
        <v>65349</v>
      </c>
    </row>
    <row r="53" spans="1:87" s="136" customFormat="1" ht="13.5" customHeight="1" x14ac:dyDescent="0.15">
      <c r="A53" s="119" t="s">
        <v>45</v>
      </c>
      <c r="B53" s="120" t="s">
        <v>513</v>
      </c>
      <c r="C53" s="119" t="s">
        <v>514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75831</v>
      </c>
      <c r="L53" s="121">
        <f>+SUM(M53,R53,V53,W53,AC53)</f>
        <v>113370</v>
      </c>
      <c r="M53" s="121">
        <f>+SUM(N53:Q53)</f>
        <v>9946</v>
      </c>
      <c r="N53" s="121">
        <v>9946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103424</v>
      </c>
      <c r="X53" s="121">
        <v>99232</v>
      </c>
      <c r="Y53" s="121">
        <v>0</v>
      </c>
      <c r="Z53" s="121">
        <v>0</v>
      </c>
      <c r="AA53" s="121">
        <v>4192</v>
      </c>
      <c r="AB53" s="121">
        <v>61727</v>
      </c>
      <c r="AC53" s="121">
        <v>0</v>
      </c>
      <c r="AD53" s="121">
        <v>14204</v>
      </c>
      <c r="AE53" s="121">
        <f>+SUM(D53,L53,AD53)</f>
        <v>127574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1989</v>
      </c>
      <c r="AO53" s="121">
        <f>+SUM(AP53:AS53)</f>
        <v>1989</v>
      </c>
      <c r="AP53" s="121">
        <v>1989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8154</v>
      </c>
      <c r="BE53" s="121">
        <v>0</v>
      </c>
      <c r="BF53" s="121">
        <v>9</v>
      </c>
      <c r="BG53" s="121">
        <f>+SUM(BF53,AN53,AF53)</f>
        <v>1998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75831</v>
      </c>
      <c r="BP53" s="121">
        <f>SUM(L53,AN53)</f>
        <v>115359</v>
      </c>
      <c r="BQ53" s="121">
        <f>SUM(M53,AO53)</f>
        <v>11935</v>
      </c>
      <c r="BR53" s="121">
        <f>SUM(N53,AP53)</f>
        <v>11935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103424</v>
      </c>
      <c r="CB53" s="121">
        <f>SUM(X53,AZ53)</f>
        <v>99232</v>
      </c>
      <c r="CC53" s="121">
        <f>SUM(Y53,BA53)</f>
        <v>0</v>
      </c>
      <c r="CD53" s="121">
        <f>SUM(Z53,BB53)</f>
        <v>0</v>
      </c>
      <c r="CE53" s="121">
        <f>SUM(AA53,BC53)</f>
        <v>4192</v>
      </c>
      <c r="CF53" s="121">
        <f>SUM(AB53,BD53)</f>
        <v>69881</v>
      </c>
      <c r="CG53" s="121">
        <f>SUM(AC53,BE53)</f>
        <v>0</v>
      </c>
      <c r="CH53" s="121">
        <f>SUM(AD53,BF53)</f>
        <v>14213</v>
      </c>
      <c r="CI53" s="121">
        <f>SUM(AE53,BG53)</f>
        <v>129572</v>
      </c>
    </row>
    <row r="54" spans="1:87" s="136" customFormat="1" ht="13.5" customHeight="1" x14ac:dyDescent="0.15">
      <c r="A54" s="119" t="s">
        <v>45</v>
      </c>
      <c r="B54" s="120" t="s">
        <v>516</v>
      </c>
      <c r="C54" s="119" t="s">
        <v>517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173675</v>
      </c>
      <c r="M54" s="121">
        <f>+SUM(N54:Q54)</f>
        <v>29038</v>
      </c>
      <c r="N54" s="121">
        <v>29038</v>
      </c>
      <c r="O54" s="121">
        <v>0</v>
      </c>
      <c r="P54" s="121">
        <v>0</v>
      </c>
      <c r="Q54" s="121">
        <v>0</v>
      </c>
      <c r="R54" s="121">
        <f>+SUM(S54:U54)</f>
        <v>35672</v>
      </c>
      <c r="S54" s="121">
        <v>16747</v>
      </c>
      <c r="T54" s="121">
        <v>18925</v>
      </c>
      <c r="U54" s="121">
        <v>0</v>
      </c>
      <c r="V54" s="121">
        <v>0</v>
      </c>
      <c r="W54" s="121">
        <f>+SUM(X54:AA54)</f>
        <v>108965</v>
      </c>
      <c r="X54" s="121">
        <v>33218</v>
      </c>
      <c r="Y54" s="121">
        <v>61965</v>
      </c>
      <c r="Z54" s="121">
        <v>0</v>
      </c>
      <c r="AA54" s="121">
        <v>13782</v>
      </c>
      <c r="AB54" s="121">
        <v>15649</v>
      </c>
      <c r="AC54" s="121">
        <v>0</v>
      </c>
      <c r="AD54" s="121">
        <v>8333</v>
      </c>
      <c r="AE54" s="121">
        <f>+SUM(D54,L54,AD54)</f>
        <v>182008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57883</v>
      </c>
      <c r="AO54" s="121">
        <f>+SUM(AP54:AS54)</f>
        <v>12229</v>
      </c>
      <c r="AP54" s="121">
        <v>12229</v>
      </c>
      <c r="AQ54" s="121">
        <v>0</v>
      </c>
      <c r="AR54" s="121">
        <v>0</v>
      </c>
      <c r="AS54" s="121">
        <v>0</v>
      </c>
      <c r="AT54" s="121">
        <f>+SUM(AU54:AW54)</f>
        <v>45339</v>
      </c>
      <c r="AU54" s="121">
        <v>0</v>
      </c>
      <c r="AV54" s="121">
        <v>45339</v>
      </c>
      <c r="AW54" s="121">
        <v>0</v>
      </c>
      <c r="AX54" s="121">
        <v>0</v>
      </c>
      <c r="AY54" s="121">
        <f>+SUM(AZ54:BC54)</f>
        <v>315</v>
      </c>
      <c r="AZ54" s="121">
        <v>175</v>
      </c>
      <c r="BA54" s="121">
        <v>140</v>
      </c>
      <c r="BB54" s="121">
        <v>0</v>
      </c>
      <c r="BC54" s="121">
        <v>0</v>
      </c>
      <c r="BD54" s="121">
        <v>0</v>
      </c>
      <c r="BE54" s="121">
        <v>0</v>
      </c>
      <c r="BF54" s="121">
        <v>27</v>
      </c>
      <c r="BG54" s="121">
        <f>+SUM(BF54,AN54,AF54)</f>
        <v>57910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231558</v>
      </c>
      <c r="BQ54" s="121">
        <f>SUM(M54,AO54)</f>
        <v>41267</v>
      </c>
      <c r="BR54" s="121">
        <f>SUM(N54,AP54)</f>
        <v>41267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81011</v>
      </c>
      <c r="BW54" s="121">
        <f>SUM(S54,AU54)</f>
        <v>16747</v>
      </c>
      <c r="BX54" s="121">
        <f>SUM(T54,AV54)</f>
        <v>64264</v>
      </c>
      <c r="BY54" s="121">
        <f>SUM(U54,AW54)</f>
        <v>0</v>
      </c>
      <c r="BZ54" s="121">
        <f>SUM(V54,AX54)</f>
        <v>0</v>
      </c>
      <c r="CA54" s="121">
        <f>SUM(W54,AY54)</f>
        <v>109280</v>
      </c>
      <c r="CB54" s="121">
        <f>SUM(X54,AZ54)</f>
        <v>33393</v>
      </c>
      <c r="CC54" s="121">
        <f>SUM(Y54,BA54)</f>
        <v>62105</v>
      </c>
      <c r="CD54" s="121">
        <f>SUM(Z54,BB54)</f>
        <v>0</v>
      </c>
      <c r="CE54" s="121">
        <f>SUM(AA54,BC54)</f>
        <v>13782</v>
      </c>
      <c r="CF54" s="121">
        <f>SUM(AB54,BD54)</f>
        <v>15649</v>
      </c>
      <c r="CG54" s="121">
        <f>SUM(AC54,BE54)</f>
        <v>0</v>
      </c>
      <c r="CH54" s="121">
        <f>SUM(AD54,BF54)</f>
        <v>8360</v>
      </c>
      <c r="CI54" s="121">
        <f>SUM(AE54,BG54)</f>
        <v>239918</v>
      </c>
    </row>
    <row r="55" spans="1:87" s="136" customFormat="1" ht="13.5" customHeight="1" x14ac:dyDescent="0.15">
      <c r="A55" s="119" t="s">
        <v>45</v>
      </c>
      <c r="B55" s="120" t="s">
        <v>519</v>
      </c>
      <c r="C55" s="119" t="s">
        <v>520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49504</v>
      </c>
      <c r="L55" s="121">
        <f>+SUM(M55,R55,V55,W55,AC55)</f>
        <v>21730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21730</v>
      </c>
      <c r="X55" s="121">
        <v>21730</v>
      </c>
      <c r="Y55" s="121">
        <v>0</v>
      </c>
      <c r="Z55" s="121">
        <v>0</v>
      </c>
      <c r="AA55" s="121">
        <v>0</v>
      </c>
      <c r="AB55" s="121">
        <v>51690</v>
      </c>
      <c r="AC55" s="121">
        <v>0</v>
      </c>
      <c r="AD55" s="121">
        <v>0</v>
      </c>
      <c r="AE55" s="121">
        <f>+SUM(D55,L55,AD55)</f>
        <v>21730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67073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49504</v>
      </c>
      <c r="BP55" s="121">
        <f>SUM(L55,AN55)</f>
        <v>21730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21730</v>
      </c>
      <c r="CB55" s="121">
        <f>SUM(X55,AZ55)</f>
        <v>21730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118763</v>
      </c>
      <c r="CG55" s="121">
        <f>SUM(AC55,BE55)</f>
        <v>0</v>
      </c>
      <c r="CH55" s="121">
        <f>SUM(AD55,BF55)</f>
        <v>0</v>
      </c>
      <c r="CI55" s="121">
        <f>SUM(AE55,BG55)</f>
        <v>21730</v>
      </c>
    </row>
    <row r="56" spans="1:87" s="136" customFormat="1" ht="13.5" customHeight="1" x14ac:dyDescent="0.15">
      <c r="A56" s="119" t="s">
        <v>45</v>
      </c>
      <c r="B56" s="120" t="s">
        <v>522</v>
      </c>
      <c r="C56" s="119" t="s">
        <v>523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75062</v>
      </c>
      <c r="M56" s="121">
        <f>+SUM(N56:Q56)</f>
        <v>7297</v>
      </c>
      <c r="N56" s="121">
        <v>7297</v>
      </c>
      <c r="O56" s="121">
        <v>0</v>
      </c>
      <c r="P56" s="121">
        <v>0</v>
      </c>
      <c r="Q56" s="121">
        <v>0</v>
      </c>
      <c r="R56" s="121">
        <f>+SUM(S56:U56)</f>
        <v>1196</v>
      </c>
      <c r="S56" s="121">
        <v>0</v>
      </c>
      <c r="T56" s="121">
        <v>0</v>
      </c>
      <c r="U56" s="121">
        <v>1196</v>
      </c>
      <c r="V56" s="121">
        <v>0</v>
      </c>
      <c r="W56" s="121">
        <f>+SUM(X56:AA56)</f>
        <v>66569</v>
      </c>
      <c r="X56" s="121">
        <v>66569</v>
      </c>
      <c r="Y56" s="121">
        <v>0</v>
      </c>
      <c r="Z56" s="121">
        <v>0</v>
      </c>
      <c r="AA56" s="121">
        <v>0</v>
      </c>
      <c r="AB56" s="121">
        <v>75399</v>
      </c>
      <c r="AC56" s="121">
        <v>0</v>
      </c>
      <c r="AD56" s="121">
        <v>14380</v>
      </c>
      <c r="AE56" s="121">
        <f>+SUM(D56,L56,AD56)</f>
        <v>89442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7184</v>
      </c>
      <c r="AO56" s="121">
        <f>+SUM(AP56:AS56)</f>
        <v>7184</v>
      </c>
      <c r="AP56" s="121">
        <v>7184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36323</v>
      </c>
      <c r="BE56" s="121">
        <v>0</v>
      </c>
      <c r="BF56" s="121">
        <v>329</v>
      </c>
      <c r="BG56" s="121">
        <f>+SUM(BF56,AN56,AF56)</f>
        <v>7513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82246</v>
      </c>
      <c r="BQ56" s="121">
        <f>SUM(M56,AO56)</f>
        <v>14481</v>
      </c>
      <c r="BR56" s="121">
        <f>SUM(N56,AP56)</f>
        <v>14481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1196</v>
      </c>
      <c r="BW56" s="121">
        <f>SUM(S56,AU56)</f>
        <v>0</v>
      </c>
      <c r="BX56" s="121">
        <f>SUM(T56,AV56)</f>
        <v>0</v>
      </c>
      <c r="BY56" s="121">
        <f>SUM(U56,AW56)</f>
        <v>1196</v>
      </c>
      <c r="BZ56" s="121">
        <f>SUM(V56,AX56)</f>
        <v>0</v>
      </c>
      <c r="CA56" s="121">
        <f>SUM(W56,AY56)</f>
        <v>66569</v>
      </c>
      <c r="CB56" s="121">
        <f>SUM(X56,AZ56)</f>
        <v>66569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111722</v>
      </c>
      <c r="CG56" s="121">
        <f>SUM(AC56,BE56)</f>
        <v>0</v>
      </c>
      <c r="CH56" s="121">
        <f>SUM(AD56,BF56)</f>
        <v>14709</v>
      </c>
      <c r="CI56" s="121">
        <f>SUM(AE56,BG56)</f>
        <v>96955</v>
      </c>
    </row>
    <row r="57" spans="1:87" s="136" customFormat="1" ht="13.5" customHeight="1" x14ac:dyDescent="0.15">
      <c r="A57" s="119" t="s">
        <v>45</v>
      </c>
      <c r="B57" s="120" t="s">
        <v>526</v>
      </c>
      <c r="C57" s="119" t="s">
        <v>527</v>
      </c>
      <c r="D57" s="121">
        <f>+SUM(E57,J57)</f>
        <v>56951</v>
      </c>
      <c r="E57" s="121">
        <f>+SUM(F57:I57)</f>
        <v>56951</v>
      </c>
      <c r="F57" s="121">
        <v>56951</v>
      </c>
      <c r="G57" s="121">
        <v>0</v>
      </c>
      <c r="H57" s="121">
        <v>0</v>
      </c>
      <c r="I57" s="121">
        <v>0</v>
      </c>
      <c r="J57" s="121">
        <v>0</v>
      </c>
      <c r="K57" s="121">
        <v>448</v>
      </c>
      <c r="L57" s="121">
        <f>+SUM(M57,R57,V57,W57,AC57)</f>
        <v>10000</v>
      </c>
      <c r="M57" s="121">
        <f>+SUM(N57:Q57)</f>
        <v>10000</v>
      </c>
      <c r="N57" s="121">
        <v>10000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69138</v>
      </c>
      <c r="AC57" s="121">
        <v>0</v>
      </c>
      <c r="AD57" s="121">
        <v>0</v>
      </c>
      <c r="AE57" s="121">
        <f>+SUM(D57,L57,AD57)</f>
        <v>66951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4383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29121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56951</v>
      </c>
      <c r="BI57" s="121">
        <f>SUM(E57,AG57)</f>
        <v>56951</v>
      </c>
      <c r="BJ57" s="121">
        <f>SUM(F57,AH57)</f>
        <v>56951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4831</v>
      </c>
      <c r="BP57" s="121">
        <f>SUM(L57,AN57)</f>
        <v>10000</v>
      </c>
      <c r="BQ57" s="121">
        <f>SUM(M57,AO57)</f>
        <v>10000</v>
      </c>
      <c r="BR57" s="121">
        <f>SUM(N57,AP57)</f>
        <v>10000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98259</v>
      </c>
      <c r="CG57" s="121">
        <f>SUM(AC57,BE57)</f>
        <v>0</v>
      </c>
      <c r="CH57" s="121">
        <f>SUM(AD57,BF57)</f>
        <v>0</v>
      </c>
      <c r="CI57" s="121">
        <f>SUM(AE57,BG57)</f>
        <v>66951</v>
      </c>
    </row>
    <row r="58" spans="1:87" s="136" customFormat="1" ht="13.5" customHeight="1" x14ac:dyDescent="0.15">
      <c r="A58" s="119" t="s">
        <v>45</v>
      </c>
      <c r="B58" s="120" t="s">
        <v>530</v>
      </c>
      <c r="C58" s="119" t="s">
        <v>531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73330</v>
      </c>
      <c r="M58" s="121">
        <f>+SUM(N58:Q58)</f>
        <v>17884</v>
      </c>
      <c r="N58" s="121">
        <v>17884</v>
      </c>
      <c r="O58" s="121">
        <v>0</v>
      </c>
      <c r="P58" s="121">
        <v>0</v>
      </c>
      <c r="Q58" s="121">
        <v>0</v>
      </c>
      <c r="R58" s="121">
        <f>+SUM(S58:U58)</f>
        <v>55446</v>
      </c>
      <c r="S58" s="121">
        <v>55446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76959</v>
      </c>
      <c r="AC58" s="121">
        <v>0</v>
      </c>
      <c r="AD58" s="121">
        <v>0</v>
      </c>
      <c r="AE58" s="121">
        <f>+SUM(D58,L58,AD58)</f>
        <v>73330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107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107</v>
      </c>
      <c r="AU58" s="121">
        <v>107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61896</v>
      </c>
      <c r="BE58" s="121">
        <v>0</v>
      </c>
      <c r="BF58" s="121">
        <v>0</v>
      </c>
      <c r="BG58" s="121">
        <f>+SUM(BF58,AN58,AF58)</f>
        <v>107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73437</v>
      </c>
      <c r="BQ58" s="121">
        <f>SUM(M58,AO58)</f>
        <v>17884</v>
      </c>
      <c r="BR58" s="121">
        <f>SUM(N58,AP58)</f>
        <v>17884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55553</v>
      </c>
      <c r="BW58" s="121">
        <f>SUM(S58,AU58)</f>
        <v>55553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138855</v>
      </c>
      <c r="CG58" s="121">
        <f>SUM(AC58,BE58)</f>
        <v>0</v>
      </c>
      <c r="CH58" s="121">
        <f>SUM(AD58,BF58)</f>
        <v>0</v>
      </c>
      <c r="CI58" s="121">
        <f>SUM(AE58,BG58)</f>
        <v>73437</v>
      </c>
    </row>
    <row r="59" spans="1:87" s="136" customFormat="1" ht="13.5" customHeight="1" x14ac:dyDescent="0.15">
      <c r="A59" s="119" t="s">
        <v>45</v>
      </c>
      <c r="B59" s="120" t="s">
        <v>535</v>
      </c>
      <c r="C59" s="119" t="s">
        <v>536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6684</v>
      </c>
      <c r="L59" s="121">
        <f>+SUM(M59,R59,V59,W59,AC59)</f>
        <v>81451</v>
      </c>
      <c r="M59" s="121">
        <f>+SUM(N59:Q59)</f>
        <v>36750</v>
      </c>
      <c r="N59" s="121">
        <v>29478</v>
      </c>
      <c r="O59" s="121">
        <v>7272</v>
      </c>
      <c r="P59" s="121">
        <v>0</v>
      </c>
      <c r="Q59" s="121">
        <v>0</v>
      </c>
      <c r="R59" s="121">
        <f>+SUM(S59:U59)</f>
        <v>781</v>
      </c>
      <c r="S59" s="121">
        <v>781</v>
      </c>
      <c r="T59" s="121">
        <v>0</v>
      </c>
      <c r="U59" s="121">
        <v>0</v>
      </c>
      <c r="V59" s="121">
        <v>0</v>
      </c>
      <c r="W59" s="121">
        <f>+SUM(X59:AA59)</f>
        <v>43920</v>
      </c>
      <c r="X59" s="121">
        <v>42930</v>
      </c>
      <c r="Y59" s="121">
        <v>990</v>
      </c>
      <c r="Z59" s="121">
        <v>0</v>
      </c>
      <c r="AA59" s="121">
        <v>0</v>
      </c>
      <c r="AB59" s="121">
        <v>149625</v>
      </c>
      <c r="AC59" s="121">
        <v>0</v>
      </c>
      <c r="AD59" s="121">
        <v>9</v>
      </c>
      <c r="AE59" s="121">
        <f>+SUM(D59,L59,AD59)</f>
        <v>81460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49533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6684</v>
      </c>
      <c r="BP59" s="121">
        <f>SUM(L59,AN59)</f>
        <v>81451</v>
      </c>
      <c r="BQ59" s="121">
        <f>SUM(M59,AO59)</f>
        <v>36750</v>
      </c>
      <c r="BR59" s="121">
        <f>SUM(N59,AP59)</f>
        <v>29478</v>
      </c>
      <c r="BS59" s="121">
        <f>SUM(O59,AQ59)</f>
        <v>7272</v>
      </c>
      <c r="BT59" s="121">
        <f>SUM(P59,AR59)</f>
        <v>0</v>
      </c>
      <c r="BU59" s="121">
        <f>SUM(Q59,AS59)</f>
        <v>0</v>
      </c>
      <c r="BV59" s="121">
        <f>SUM(R59,AT59)</f>
        <v>781</v>
      </c>
      <c r="BW59" s="121">
        <f>SUM(S59,AU59)</f>
        <v>781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43920</v>
      </c>
      <c r="CB59" s="121">
        <f>SUM(X59,AZ59)</f>
        <v>42930</v>
      </c>
      <c r="CC59" s="121">
        <f>SUM(Y59,BA59)</f>
        <v>990</v>
      </c>
      <c r="CD59" s="121">
        <f>SUM(Z59,BB59)</f>
        <v>0</v>
      </c>
      <c r="CE59" s="121">
        <f>SUM(AA59,BC59)</f>
        <v>0</v>
      </c>
      <c r="CF59" s="121">
        <f>SUM(AB59,BD59)</f>
        <v>199158</v>
      </c>
      <c r="CG59" s="121">
        <f>SUM(AC59,BE59)</f>
        <v>0</v>
      </c>
      <c r="CH59" s="121">
        <f>SUM(AD59,BF59)</f>
        <v>9</v>
      </c>
      <c r="CI59" s="121">
        <f>SUM(AE59,BG59)</f>
        <v>81460</v>
      </c>
    </row>
    <row r="60" spans="1:87" s="136" customFormat="1" ht="13.5" customHeight="1" x14ac:dyDescent="0.15">
      <c r="A60" s="119" t="s">
        <v>45</v>
      </c>
      <c r="B60" s="120" t="s">
        <v>538</v>
      </c>
      <c r="C60" s="119" t="s">
        <v>539</v>
      </c>
      <c r="D60" s="121">
        <f>+SUM(E60,J60)</f>
        <v>4731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4731</v>
      </c>
      <c r="K60" s="121">
        <v>0</v>
      </c>
      <c r="L60" s="121">
        <f>+SUM(M60,R60,V60,W60,AC60)</f>
        <v>39123</v>
      </c>
      <c r="M60" s="121">
        <f>+SUM(N60:Q60)</f>
        <v>18478</v>
      </c>
      <c r="N60" s="121">
        <v>18478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20645</v>
      </c>
      <c r="X60" s="121">
        <v>20645</v>
      </c>
      <c r="Y60" s="121">
        <v>0</v>
      </c>
      <c r="Z60" s="121">
        <v>0</v>
      </c>
      <c r="AA60" s="121">
        <v>0</v>
      </c>
      <c r="AB60" s="121">
        <v>40954</v>
      </c>
      <c r="AC60" s="121">
        <v>0</v>
      </c>
      <c r="AD60" s="121">
        <v>0</v>
      </c>
      <c r="AE60" s="121">
        <f>+SUM(D60,L60,AD60)</f>
        <v>43854</v>
      </c>
      <c r="AF60" s="121">
        <f>+SUM(AG60,AL60)</f>
        <v>973368</v>
      </c>
      <c r="AG60" s="121">
        <f>+SUM(AH60:AK60)</f>
        <v>892762</v>
      </c>
      <c r="AH60" s="121">
        <v>0</v>
      </c>
      <c r="AI60" s="121">
        <v>892762</v>
      </c>
      <c r="AJ60" s="121">
        <v>0</v>
      </c>
      <c r="AK60" s="121">
        <v>0</v>
      </c>
      <c r="AL60" s="121">
        <v>80606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19616</v>
      </c>
      <c r="BE60" s="121">
        <v>0</v>
      </c>
      <c r="BF60" s="121">
        <v>0</v>
      </c>
      <c r="BG60" s="121">
        <f>+SUM(BF60,AN60,AF60)</f>
        <v>973368</v>
      </c>
      <c r="BH60" s="121">
        <f>SUM(D60,AF60)</f>
        <v>978099</v>
      </c>
      <c r="BI60" s="121">
        <f>SUM(E60,AG60)</f>
        <v>892762</v>
      </c>
      <c r="BJ60" s="121">
        <f>SUM(F60,AH60)</f>
        <v>0</v>
      </c>
      <c r="BK60" s="121">
        <f>SUM(G60,AI60)</f>
        <v>892762</v>
      </c>
      <c r="BL60" s="121">
        <f>SUM(H60,AJ60)</f>
        <v>0</v>
      </c>
      <c r="BM60" s="121">
        <f>SUM(I60,AK60)</f>
        <v>0</v>
      </c>
      <c r="BN60" s="121">
        <f>SUM(J60,AL60)</f>
        <v>85337</v>
      </c>
      <c r="BO60" s="121">
        <f>SUM(K60,AM60)</f>
        <v>0</v>
      </c>
      <c r="BP60" s="121">
        <f>SUM(L60,AN60)</f>
        <v>39123</v>
      </c>
      <c r="BQ60" s="121">
        <f>SUM(M60,AO60)</f>
        <v>18478</v>
      </c>
      <c r="BR60" s="121">
        <f>SUM(N60,AP60)</f>
        <v>18478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20645</v>
      </c>
      <c r="CB60" s="121">
        <f>SUM(X60,AZ60)</f>
        <v>20645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60570</v>
      </c>
      <c r="CG60" s="121">
        <f>SUM(AC60,BE60)</f>
        <v>0</v>
      </c>
      <c r="CH60" s="121">
        <f>SUM(AD60,BF60)</f>
        <v>0</v>
      </c>
      <c r="CI60" s="121">
        <f>SUM(AE60,BG60)</f>
        <v>1017222</v>
      </c>
    </row>
    <row r="61" spans="1:87" s="136" customFormat="1" ht="13.5" customHeight="1" x14ac:dyDescent="0.15">
      <c r="A61" s="119" t="s">
        <v>45</v>
      </c>
      <c r="B61" s="120" t="s">
        <v>541</v>
      </c>
      <c r="C61" s="119" t="s">
        <v>542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14000</v>
      </c>
      <c r="M61" s="121">
        <f>+SUM(N61:Q61)</f>
        <v>2724</v>
      </c>
      <c r="N61" s="121">
        <v>2724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11276</v>
      </c>
      <c r="X61" s="121">
        <v>10608</v>
      </c>
      <c r="Y61" s="121">
        <v>0</v>
      </c>
      <c r="Z61" s="121">
        <v>0</v>
      </c>
      <c r="AA61" s="121">
        <v>668</v>
      </c>
      <c r="AB61" s="121">
        <v>29466</v>
      </c>
      <c r="AC61" s="121">
        <v>0</v>
      </c>
      <c r="AD61" s="121">
        <v>0</v>
      </c>
      <c r="AE61" s="121">
        <f>+SUM(D61,L61,AD61)</f>
        <v>14000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1166</v>
      </c>
      <c r="AO61" s="121">
        <f>+SUM(AP61:AS61)</f>
        <v>1166</v>
      </c>
      <c r="AP61" s="121">
        <v>1166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14045</v>
      </c>
      <c r="BE61" s="121">
        <v>0</v>
      </c>
      <c r="BF61" s="121">
        <v>0</v>
      </c>
      <c r="BG61" s="121">
        <f>+SUM(BF61,AN61,AF61)</f>
        <v>1166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15166</v>
      </c>
      <c r="BQ61" s="121">
        <f>SUM(M61,AO61)</f>
        <v>3890</v>
      </c>
      <c r="BR61" s="121">
        <f>SUM(N61,AP61)</f>
        <v>3890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11276</v>
      </c>
      <c r="CB61" s="121">
        <f>SUM(X61,AZ61)</f>
        <v>10608</v>
      </c>
      <c r="CC61" s="121">
        <f>SUM(Y61,BA61)</f>
        <v>0</v>
      </c>
      <c r="CD61" s="121">
        <f>SUM(Z61,BB61)</f>
        <v>0</v>
      </c>
      <c r="CE61" s="121">
        <f>SUM(AA61,BC61)</f>
        <v>668</v>
      </c>
      <c r="CF61" s="121">
        <f>SUM(AB61,BD61)</f>
        <v>43511</v>
      </c>
      <c r="CG61" s="121">
        <f>SUM(AC61,BE61)</f>
        <v>0</v>
      </c>
      <c r="CH61" s="121">
        <f>SUM(AD61,BF61)</f>
        <v>0</v>
      </c>
      <c r="CI61" s="121">
        <f>SUM(AE61,BG61)</f>
        <v>15166</v>
      </c>
    </row>
    <row r="62" spans="1:87" s="136" customFormat="1" ht="13.5" customHeight="1" x14ac:dyDescent="0.15">
      <c r="A62" s="119" t="s">
        <v>45</v>
      </c>
      <c r="B62" s="120" t="s">
        <v>544</v>
      </c>
      <c r="C62" s="119" t="s">
        <v>545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158453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158453</v>
      </c>
      <c r="X62" s="121">
        <v>158409</v>
      </c>
      <c r="Y62" s="121">
        <v>0</v>
      </c>
      <c r="Z62" s="121">
        <v>0</v>
      </c>
      <c r="AA62" s="121">
        <v>44</v>
      </c>
      <c r="AB62" s="121">
        <v>201827</v>
      </c>
      <c r="AC62" s="121">
        <v>0</v>
      </c>
      <c r="AD62" s="121">
        <v>0</v>
      </c>
      <c r="AE62" s="121">
        <f>+SUM(D62,L62,AD62)</f>
        <v>158453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13691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13691</v>
      </c>
      <c r="AZ62" s="121">
        <v>0</v>
      </c>
      <c r="BA62" s="121">
        <v>0</v>
      </c>
      <c r="BB62" s="121">
        <v>0</v>
      </c>
      <c r="BC62" s="121">
        <v>13691</v>
      </c>
      <c r="BD62" s="121">
        <v>164109</v>
      </c>
      <c r="BE62" s="121">
        <v>0</v>
      </c>
      <c r="BF62" s="121">
        <v>0</v>
      </c>
      <c r="BG62" s="121">
        <f>+SUM(BF62,AN62,AF62)</f>
        <v>13691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172144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172144</v>
      </c>
      <c r="CB62" s="121">
        <f>SUM(X62,AZ62)</f>
        <v>158409</v>
      </c>
      <c r="CC62" s="121">
        <f>SUM(Y62,BA62)</f>
        <v>0</v>
      </c>
      <c r="CD62" s="121">
        <f>SUM(Z62,BB62)</f>
        <v>0</v>
      </c>
      <c r="CE62" s="121">
        <f>SUM(AA62,BC62)</f>
        <v>13735</v>
      </c>
      <c r="CF62" s="121">
        <f>SUM(AB62,BD62)</f>
        <v>365936</v>
      </c>
      <c r="CG62" s="121">
        <f>SUM(AC62,BE62)</f>
        <v>0</v>
      </c>
      <c r="CH62" s="121">
        <f>SUM(AD62,BF62)</f>
        <v>0</v>
      </c>
      <c r="CI62" s="121">
        <f>SUM(AE62,BG62)</f>
        <v>172144</v>
      </c>
    </row>
    <row r="63" spans="1:87" s="136" customFormat="1" ht="13.5" customHeight="1" x14ac:dyDescent="0.15">
      <c r="A63" s="119" t="s">
        <v>45</v>
      </c>
      <c r="B63" s="120" t="s">
        <v>547</v>
      </c>
      <c r="C63" s="119" t="s">
        <v>548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815169</v>
      </c>
      <c r="M63" s="121">
        <f>+SUM(N63:Q63)</f>
        <v>32682</v>
      </c>
      <c r="N63" s="121">
        <v>32682</v>
      </c>
      <c r="O63" s="121">
        <v>0</v>
      </c>
      <c r="P63" s="121">
        <v>0</v>
      </c>
      <c r="Q63" s="121">
        <v>0</v>
      </c>
      <c r="R63" s="121">
        <f>+SUM(S63:U63)</f>
        <v>62838</v>
      </c>
      <c r="S63" s="121">
        <v>0</v>
      </c>
      <c r="T63" s="121">
        <v>62838</v>
      </c>
      <c r="U63" s="121">
        <v>0</v>
      </c>
      <c r="V63" s="121">
        <v>0</v>
      </c>
      <c r="W63" s="121">
        <f>+SUM(X63:AA63)</f>
        <v>719649</v>
      </c>
      <c r="X63" s="121">
        <v>172109</v>
      </c>
      <c r="Y63" s="121">
        <v>547540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>+SUM(D63,L63,AD63)</f>
        <v>815169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152536</v>
      </c>
      <c r="AO63" s="121">
        <f>+SUM(AP63:AS63)</f>
        <v>11145</v>
      </c>
      <c r="AP63" s="121">
        <v>11145</v>
      </c>
      <c r="AQ63" s="121">
        <v>0</v>
      </c>
      <c r="AR63" s="121">
        <v>0</v>
      </c>
      <c r="AS63" s="121">
        <v>0</v>
      </c>
      <c r="AT63" s="121">
        <f>+SUM(AU63:AW63)</f>
        <v>93466</v>
      </c>
      <c r="AU63" s="121">
        <v>0</v>
      </c>
      <c r="AV63" s="121">
        <v>93466</v>
      </c>
      <c r="AW63" s="121">
        <v>0</v>
      </c>
      <c r="AX63" s="121">
        <v>0</v>
      </c>
      <c r="AY63" s="121">
        <f>+SUM(AZ63:BC63)</f>
        <v>47925</v>
      </c>
      <c r="AZ63" s="121">
        <v>0</v>
      </c>
      <c r="BA63" s="121">
        <v>47925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152536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967705</v>
      </c>
      <c r="BQ63" s="121">
        <f>SUM(M63,AO63)</f>
        <v>43827</v>
      </c>
      <c r="BR63" s="121">
        <f>SUM(N63,AP63)</f>
        <v>43827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156304</v>
      </c>
      <c r="BW63" s="121">
        <f>SUM(S63,AU63)</f>
        <v>0</v>
      </c>
      <c r="BX63" s="121">
        <f>SUM(T63,AV63)</f>
        <v>156304</v>
      </c>
      <c r="BY63" s="121">
        <f>SUM(U63,AW63)</f>
        <v>0</v>
      </c>
      <c r="BZ63" s="121">
        <f>SUM(V63,AX63)</f>
        <v>0</v>
      </c>
      <c r="CA63" s="121">
        <f>SUM(W63,AY63)</f>
        <v>767574</v>
      </c>
      <c r="CB63" s="121">
        <f>SUM(X63,AZ63)</f>
        <v>172109</v>
      </c>
      <c r="CC63" s="121">
        <f>SUM(Y63,BA63)</f>
        <v>595465</v>
      </c>
      <c r="CD63" s="121">
        <f>SUM(Z63,BB63)</f>
        <v>0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0</v>
      </c>
      <c r="CI63" s="121">
        <f>SUM(AE63,BG63)</f>
        <v>967705</v>
      </c>
    </row>
    <row r="64" spans="1:87" s="136" customFormat="1" ht="13.5" customHeight="1" x14ac:dyDescent="0.15">
      <c r="A64" s="119" t="s">
        <v>45</v>
      </c>
      <c r="B64" s="120" t="s">
        <v>550</v>
      </c>
      <c r="C64" s="119" t="s">
        <v>551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184876</v>
      </c>
      <c r="M64" s="121">
        <f>+SUM(N64:Q64)</f>
        <v>12936</v>
      </c>
      <c r="N64" s="121">
        <v>12936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171940</v>
      </c>
      <c r="X64" s="121">
        <v>162842</v>
      </c>
      <c r="Y64" s="121">
        <v>8904</v>
      </c>
      <c r="Z64" s="121">
        <v>0</v>
      </c>
      <c r="AA64" s="121">
        <v>194</v>
      </c>
      <c r="AB64" s="121">
        <v>165441</v>
      </c>
      <c r="AC64" s="121">
        <v>0</v>
      </c>
      <c r="AD64" s="121">
        <v>0</v>
      </c>
      <c r="AE64" s="121">
        <f>+SUM(D64,L64,AD64)</f>
        <v>184876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11117</v>
      </c>
      <c r="AO64" s="121">
        <f>+SUM(AP64:AS64)</f>
        <v>11117</v>
      </c>
      <c r="AP64" s="121">
        <v>11117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125974</v>
      </c>
      <c r="BE64" s="121">
        <v>0</v>
      </c>
      <c r="BF64" s="121">
        <v>0</v>
      </c>
      <c r="BG64" s="121">
        <f>+SUM(BF64,AN64,AF64)</f>
        <v>11117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195993</v>
      </c>
      <c r="BQ64" s="121">
        <f>SUM(M64,AO64)</f>
        <v>24053</v>
      </c>
      <c r="BR64" s="121">
        <f>SUM(N64,AP64)</f>
        <v>24053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171940</v>
      </c>
      <c r="CB64" s="121">
        <f>SUM(X64,AZ64)</f>
        <v>162842</v>
      </c>
      <c r="CC64" s="121">
        <f>SUM(Y64,BA64)</f>
        <v>8904</v>
      </c>
      <c r="CD64" s="121">
        <f>SUM(Z64,BB64)</f>
        <v>0</v>
      </c>
      <c r="CE64" s="121">
        <f>SUM(AA64,BC64)</f>
        <v>194</v>
      </c>
      <c r="CF64" s="121">
        <f>SUM(AB64,BD64)</f>
        <v>291415</v>
      </c>
      <c r="CG64" s="121">
        <f>SUM(AC64,BE64)</f>
        <v>0</v>
      </c>
      <c r="CH64" s="121">
        <f>SUM(AD64,BF64)</f>
        <v>0</v>
      </c>
      <c r="CI64" s="121">
        <f>SUM(AE64,BG64)</f>
        <v>195993</v>
      </c>
    </row>
    <row r="65" spans="1:87" s="136" customFormat="1" ht="13.5" customHeight="1" x14ac:dyDescent="0.15">
      <c r="A65" s="119" t="s">
        <v>45</v>
      </c>
      <c r="B65" s="120" t="s">
        <v>554</v>
      </c>
      <c r="C65" s="119" t="s">
        <v>555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5476</v>
      </c>
      <c r="L65" s="121">
        <f>+SUM(M65,R65,V65,W65,AC65)</f>
        <v>19340</v>
      </c>
      <c r="M65" s="121">
        <f>+SUM(N65:Q65)</f>
        <v>1311</v>
      </c>
      <c r="N65" s="121">
        <v>1311</v>
      </c>
      <c r="O65" s="121">
        <v>0</v>
      </c>
      <c r="P65" s="121">
        <v>0</v>
      </c>
      <c r="Q65" s="121">
        <v>0</v>
      </c>
      <c r="R65" s="121">
        <f>+SUM(S65:U65)</f>
        <v>222</v>
      </c>
      <c r="S65" s="121">
        <v>222</v>
      </c>
      <c r="T65" s="121">
        <v>0</v>
      </c>
      <c r="U65" s="121">
        <v>0</v>
      </c>
      <c r="V65" s="121">
        <v>0</v>
      </c>
      <c r="W65" s="121">
        <f>+SUM(X65:AA65)</f>
        <v>17807</v>
      </c>
      <c r="X65" s="121">
        <v>17807</v>
      </c>
      <c r="Y65" s="121">
        <v>0</v>
      </c>
      <c r="Z65" s="121">
        <v>0</v>
      </c>
      <c r="AA65" s="121">
        <v>0</v>
      </c>
      <c r="AB65" s="121">
        <v>42012</v>
      </c>
      <c r="AC65" s="121">
        <v>0</v>
      </c>
      <c r="AD65" s="121">
        <v>0</v>
      </c>
      <c r="AE65" s="121">
        <f>+SUM(D65,L65,AD65)</f>
        <v>19340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17907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5476</v>
      </c>
      <c r="BP65" s="121">
        <f>SUM(L65,AN65)</f>
        <v>19340</v>
      </c>
      <c r="BQ65" s="121">
        <f>SUM(M65,AO65)</f>
        <v>1311</v>
      </c>
      <c r="BR65" s="121">
        <f>SUM(N65,AP65)</f>
        <v>1311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222</v>
      </c>
      <c r="BW65" s="121">
        <f>SUM(S65,AU65)</f>
        <v>222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17807</v>
      </c>
      <c r="CB65" s="121">
        <f>SUM(X65,AZ65)</f>
        <v>17807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59919</v>
      </c>
      <c r="CG65" s="121">
        <f>SUM(AC65,BE65)</f>
        <v>0</v>
      </c>
      <c r="CH65" s="121">
        <f>SUM(AD65,BF65)</f>
        <v>0</v>
      </c>
      <c r="CI65" s="121">
        <f>SUM(AE65,BG65)</f>
        <v>19340</v>
      </c>
    </row>
    <row r="66" spans="1:87" s="136" customFormat="1" ht="13.5" customHeight="1" x14ac:dyDescent="0.15">
      <c r="A66" s="119" t="s">
        <v>45</v>
      </c>
      <c r="B66" s="120" t="s">
        <v>559</v>
      </c>
      <c r="C66" s="119" t="s">
        <v>560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5933</v>
      </c>
      <c r="L66" s="121">
        <f>+SUM(M66,R66,V66,W66,AC66)</f>
        <v>20803</v>
      </c>
      <c r="M66" s="121">
        <f>+SUM(N66:Q66)</f>
        <v>6792</v>
      </c>
      <c r="N66" s="121">
        <v>800</v>
      </c>
      <c r="O66" s="121">
        <v>5992</v>
      </c>
      <c r="P66" s="121">
        <v>0</v>
      </c>
      <c r="Q66" s="121">
        <v>0</v>
      </c>
      <c r="R66" s="121">
        <f>+SUM(S66:U66)</f>
        <v>7346</v>
      </c>
      <c r="S66" s="121">
        <v>7346</v>
      </c>
      <c r="T66" s="121">
        <v>0</v>
      </c>
      <c r="U66" s="121">
        <v>0</v>
      </c>
      <c r="V66" s="121">
        <v>0</v>
      </c>
      <c r="W66" s="121">
        <f>+SUM(X66:AA66)</f>
        <v>6665</v>
      </c>
      <c r="X66" s="121">
        <v>6665</v>
      </c>
      <c r="Y66" s="121">
        <v>0</v>
      </c>
      <c r="Z66" s="121">
        <v>0</v>
      </c>
      <c r="AA66" s="121">
        <v>0</v>
      </c>
      <c r="AB66" s="121">
        <v>45514</v>
      </c>
      <c r="AC66" s="121">
        <v>0</v>
      </c>
      <c r="AD66" s="121">
        <v>813</v>
      </c>
      <c r="AE66" s="121">
        <f>+SUM(D66,L66,AD66)</f>
        <v>21616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19807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5933</v>
      </c>
      <c r="BP66" s="121">
        <f>SUM(L66,AN66)</f>
        <v>20803</v>
      </c>
      <c r="BQ66" s="121">
        <f>SUM(M66,AO66)</f>
        <v>6792</v>
      </c>
      <c r="BR66" s="121">
        <f>SUM(N66,AP66)</f>
        <v>800</v>
      </c>
      <c r="BS66" s="121">
        <f>SUM(O66,AQ66)</f>
        <v>5992</v>
      </c>
      <c r="BT66" s="121">
        <f>SUM(P66,AR66)</f>
        <v>0</v>
      </c>
      <c r="BU66" s="121">
        <f>SUM(Q66,AS66)</f>
        <v>0</v>
      </c>
      <c r="BV66" s="121">
        <f>SUM(R66,AT66)</f>
        <v>7346</v>
      </c>
      <c r="BW66" s="121">
        <f>SUM(S66,AU66)</f>
        <v>7346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6665</v>
      </c>
      <c r="CB66" s="121">
        <f>SUM(X66,AZ66)</f>
        <v>6665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65321</v>
      </c>
      <c r="CG66" s="121">
        <f>SUM(AC66,BE66)</f>
        <v>0</v>
      </c>
      <c r="CH66" s="121">
        <f>SUM(AD66,BF66)</f>
        <v>813</v>
      </c>
      <c r="CI66" s="121">
        <f>SUM(AE66,BG66)</f>
        <v>21616</v>
      </c>
    </row>
    <row r="67" spans="1:87" s="136" customFormat="1" ht="13.5" customHeight="1" x14ac:dyDescent="0.15">
      <c r="A67" s="119" t="s">
        <v>45</v>
      </c>
      <c r="B67" s="120" t="s">
        <v>562</v>
      </c>
      <c r="C67" s="119" t="s">
        <v>563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393391</v>
      </c>
      <c r="M67" s="121">
        <f>+SUM(N67:Q67)</f>
        <v>25232</v>
      </c>
      <c r="N67" s="121">
        <v>5873</v>
      </c>
      <c r="O67" s="121">
        <v>756</v>
      </c>
      <c r="P67" s="121">
        <v>18603</v>
      </c>
      <c r="Q67" s="121">
        <v>0</v>
      </c>
      <c r="R67" s="121">
        <f>+SUM(S67:U67)</f>
        <v>227621</v>
      </c>
      <c r="S67" s="121">
        <v>0</v>
      </c>
      <c r="T67" s="121">
        <v>226024</v>
      </c>
      <c r="U67" s="121">
        <v>1597</v>
      </c>
      <c r="V67" s="121">
        <v>0</v>
      </c>
      <c r="W67" s="121">
        <f>+SUM(X67:AA67)</f>
        <v>140538</v>
      </c>
      <c r="X67" s="121">
        <v>96036</v>
      </c>
      <c r="Y67" s="121">
        <v>44502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393391</v>
      </c>
      <c r="AF67" s="121">
        <f>+SUM(AG67,AL67)</f>
        <v>546903</v>
      </c>
      <c r="AG67" s="121">
        <f>+SUM(AH67:AK67)</f>
        <v>546903</v>
      </c>
      <c r="AH67" s="121">
        <v>0</v>
      </c>
      <c r="AI67" s="121">
        <v>0</v>
      </c>
      <c r="AJ67" s="121">
        <v>546903</v>
      </c>
      <c r="AK67" s="121">
        <v>0</v>
      </c>
      <c r="AL67" s="121">
        <v>0</v>
      </c>
      <c r="AM67" s="121">
        <v>0</v>
      </c>
      <c r="AN67" s="121">
        <f>+SUM(AO67,AT67,AX67,AY67,BE67)</f>
        <v>40158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21803</v>
      </c>
      <c r="AU67" s="121">
        <v>0</v>
      </c>
      <c r="AV67" s="121">
        <v>0</v>
      </c>
      <c r="AW67" s="121">
        <v>21803</v>
      </c>
      <c r="AX67" s="121">
        <v>0</v>
      </c>
      <c r="AY67" s="121">
        <f>+SUM(AZ67:BC67)</f>
        <v>18355</v>
      </c>
      <c r="AZ67" s="121">
        <v>0</v>
      </c>
      <c r="BA67" s="121">
        <v>0</v>
      </c>
      <c r="BB67" s="121">
        <v>18355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587061</v>
      </c>
      <c r="BH67" s="121">
        <f>SUM(D67,AF67)</f>
        <v>546903</v>
      </c>
      <c r="BI67" s="121">
        <f>SUM(E67,AG67)</f>
        <v>546903</v>
      </c>
      <c r="BJ67" s="121">
        <f>SUM(F67,AH67)</f>
        <v>0</v>
      </c>
      <c r="BK67" s="121">
        <f>SUM(G67,AI67)</f>
        <v>0</v>
      </c>
      <c r="BL67" s="121">
        <f>SUM(H67,AJ67)</f>
        <v>546903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433549</v>
      </c>
      <c r="BQ67" s="121">
        <f>SUM(M67,AO67)</f>
        <v>25232</v>
      </c>
      <c r="BR67" s="121">
        <f>SUM(N67,AP67)</f>
        <v>5873</v>
      </c>
      <c r="BS67" s="121">
        <f>SUM(O67,AQ67)</f>
        <v>756</v>
      </c>
      <c r="BT67" s="121">
        <f>SUM(P67,AR67)</f>
        <v>18603</v>
      </c>
      <c r="BU67" s="121">
        <f>SUM(Q67,AS67)</f>
        <v>0</v>
      </c>
      <c r="BV67" s="121">
        <f>SUM(R67,AT67)</f>
        <v>249424</v>
      </c>
      <c r="BW67" s="121">
        <f>SUM(S67,AU67)</f>
        <v>0</v>
      </c>
      <c r="BX67" s="121">
        <f>SUM(T67,AV67)</f>
        <v>226024</v>
      </c>
      <c r="BY67" s="121">
        <f>SUM(U67,AW67)</f>
        <v>23400</v>
      </c>
      <c r="BZ67" s="121">
        <f>SUM(V67,AX67)</f>
        <v>0</v>
      </c>
      <c r="CA67" s="121">
        <f>SUM(W67,AY67)</f>
        <v>158893</v>
      </c>
      <c r="CB67" s="121">
        <f>SUM(X67,AZ67)</f>
        <v>96036</v>
      </c>
      <c r="CC67" s="121">
        <f>SUM(Y67,BA67)</f>
        <v>44502</v>
      </c>
      <c r="CD67" s="121">
        <f>SUM(Z67,BB67)</f>
        <v>18355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980452</v>
      </c>
    </row>
    <row r="68" spans="1:87" s="136" customFormat="1" ht="13.5" customHeight="1" x14ac:dyDescent="0.15">
      <c r="A68" s="119" t="s">
        <v>45</v>
      </c>
      <c r="B68" s="120" t="s">
        <v>557</v>
      </c>
      <c r="C68" s="119" t="s">
        <v>565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38995</v>
      </c>
      <c r="AO68" s="121">
        <f>+SUM(AP68:AS68)</f>
        <v>38995</v>
      </c>
      <c r="AP68" s="121">
        <v>5761</v>
      </c>
      <c r="AQ68" s="121">
        <v>0</v>
      </c>
      <c r="AR68" s="121">
        <v>33234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f>+SUM(BF68,AN68,AF68)</f>
        <v>38995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38995</v>
      </c>
      <c r="BQ68" s="121">
        <f>SUM(M68,AO68)</f>
        <v>38995</v>
      </c>
      <c r="BR68" s="121">
        <f>SUM(N68,AP68)</f>
        <v>5761</v>
      </c>
      <c r="BS68" s="121">
        <f>SUM(O68,AQ68)</f>
        <v>0</v>
      </c>
      <c r="BT68" s="121">
        <f>SUM(P68,AR68)</f>
        <v>33234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0</v>
      </c>
      <c r="CI68" s="121">
        <f>SUM(AE68,BG68)</f>
        <v>38995</v>
      </c>
    </row>
    <row r="69" spans="1:87" s="136" customFormat="1" ht="13.5" customHeight="1" x14ac:dyDescent="0.15">
      <c r="A69" s="119" t="s">
        <v>45</v>
      </c>
      <c r="B69" s="120" t="s">
        <v>421</v>
      </c>
      <c r="C69" s="119" t="s">
        <v>422</v>
      </c>
      <c r="D69" s="121">
        <f>+SUM(E69,J69)</f>
        <v>461</v>
      </c>
      <c r="E69" s="121">
        <f>+SUM(F69:I69)</f>
        <v>461</v>
      </c>
      <c r="F69" s="121">
        <v>0</v>
      </c>
      <c r="G69" s="121">
        <v>461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3034933</v>
      </c>
      <c r="M69" s="121">
        <f>+SUM(N69:Q69)</f>
        <v>164761</v>
      </c>
      <c r="N69" s="121">
        <v>164761</v>
      </c>
      <c r="O69" s="121">
        <v>0</v>
      </c>
      <c r="P69" s="121">
        <v>0</v>
      </c>
      <c r="Q69" s="121">
        <v>0</v>
      </c>
      <c r="R69" s="121">
        <f>+SUM(S69:U69)</f>
        <v>437193</v>
      </c>
      <c r="S69" s="121">
        <v>0</v>
      </c>
      <c r="T69" s="121">
        <v>436463</v>
      </c>
      <c r="U69" s="121">
        <v>730</v>
      </c>
      <c r="V69" s="121">
        <v>0</v>
      </c>
      <c r="W69" s="121">
        <f>+SUM(X69:AA69)</f>
        <v>2432979</v>
      </c>
      <c r="X69" s="121">
        <v>0</v>
      </c>
      <c r="Y69" s="121">
        <v>2421429</v>
      </c>
      <c r="Z69" s="121">
        <v>11550</v>
      </c>
      <c r="AA69" s="121">
        <v>0</v>
      </c>
      <c r="AB69" s="121">
        <v>0</v>
      </c>
      <c r="AC69" s="121">
        <v>0</v>
      </c>
      <c r="AD69" s="121">
        <v>89178</v>
      </c>
      <c r="AE69" s="121">
        <f>+SUM(D69,L69,AD69)</f>
        <v>3124572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461</v>
      </c>
      <c r="BI69" s="121">
        <f>SUM(E69,AG69)</f>
        <v>461</v>
      </c>
      <c r="BJ69" s="121">
        <f>SUM(F69,AH69)</f>
        <v>0</v>
      </c>
      <c r="BK69" s="121">
        <f>SUM(G69,AI69)</f>
        <v>461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3034933</v>
      </c>
      <c r="BQ69" s="121">
        <f>SUM(M69,AO69)</f>
        <v>164761</v>
      </c>
      <c r="BR69" s="121">
        <f>SUM(N69,AP69)</f>
        <v>164761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437193</v>
      </c>
      <c r="BW69" s="121">
        <f>SUM(S69,AU69)</f>
        <v>0</v>
      </c>
      <c r="BX69" s="121">
        <f>SUM(T69,AV69)</f>
        <v>436463</v>
      </c>
      <c r="BY69" s="121">
        <f>SUM(U69,AW69)</f>
        <v>730</v>
      </c>
      <c r="BZ69" s="121">
        <f>SUM(V69,AX69)</f>
        <v>0</v>
      </c>
      <c r="CA69" s="121">
        <f>SUM(W69,AY69)</f>
        <v>2432979</v>
      </c>
      <c r="CB69" s="121">
        <f>SUM(X69,AZ69)</f>
        <v>0</v>
      </c>
      <c r="CC69" s="121">
        <f>SUM(Y69,BA69)</f>
        <v>2421429</v>
      </c>
      <c r="CD69" s="121">
        <f>SUM(Z69,BB69)</f>
        <v>11550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89178</v>
      </c>
      <c r="CI69" s="121">
        <f>SUM(AE69,BG69)</f>
        <v>3124572</v>
      </c>
    </row>
    <row r="70" spans="1:87" s="136" customFormat="1" ht="13.5" customHeight="1" x14ac:dyDescent="0.15">
      <c r="A70" s="119" t="s">
        <v>45</v>
      </c>
      <c r="B70" s="120" t="s">
        <v>368</v>
      </c>
      <c r="C70" s="119" t="s">
        <v>369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210530</v>
      </c>
      <c r="AO70" s="121">
        <f>+SUM(AP70:AS70)</f>
        <v>28071</v>
      </c>
      <c r="AP70" s="121">
        <v>0</v>
      </c>
      <c r="AQ70" s="121">
        <v>0</v>
      </c>
      <c r="AR70" s="121">
        <v>28071</v>
      </c>
      <c r="AS70" s="121">
        <v>0</v>
      </c>
      <c r="AT70" s="121">
        <f>+SUM(AU70:AW70)</f>
        <v>114039</v>
      </c>
      <c r="AU70" s="121">
        <v>0</v>
      </c>
      <c r="AV70" s="121">
        <v>114039</v>
      </c>
      <c r="AW70" s="121">
        <v>0</v>
      </c>
      <c r="AX70" s="121">
        <v>0</v>
      </c>
      <c r="AY70" s="121">
        <f>+SUM(AZ70:BC70)</f>
        <v>68420</v>
      </c>
      <c r="AZ70" s="121">
        <v>0</v>
      </c>
      <c r="BA70" s="121">
        <v>66742</v>
      </c>
      <c r="BB70" s="121">
        <v>1678</v>
      </c>
      <c r="BC70" s="121">
        <v>0</v>
      </c>
      <c r="BD70" s="121">
        <v>0</v>
      </c>
      <c r="BE70" s="121">
        <v>0</v>
      </c>
      <c r="BF70" s="121">
        <v>7623</v>
      </c>
      <c r="BG70" s="121">
        <f>+SUM(BF70,AN70,AF70)</f>
        <v>218153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210530</v>
      </c>
      <c r="BQ70" s="121">
        <f>SUM(M70,AO70)</f>
        <v>28071</v>
      </c>
      <c r="BR70" s="121">
        <f>SUM(N70,AP70)</f>
        <v>0</v>
      </c>
      <c r="BS70" s="121">
        <f>SUM(O70,AQ70)</f>
        <v>0</v>
      </c>
      <c r="BT70" s="121">
        <f>SUM(P70,AR70)</f>
        <v>28071</v>
      </c>
      <c r="BU70" s="121">
        <f>SUM(Q70,AS70)</f>
        <v>0</v>
      </c>
      <c r="BV70" s="121">
        <f>SUM(R70,AT70)</f>
        <v>114039</v>
      </c>
      <c r="BW70" s="121">
        <f>SUM(S70,AU70)</f>
        <v>0</v>
      </c>
      <c r="BX70" s="121">
        <f>SUM(T70,AV70)</f>
        <v>114039</v>
      </c>
      <c r="BY70" s="121">
        <f>SUM(U70,AW70)</f>
        <v>0</v>
      </c>
      <c r="BZ70" s="121">
        <f>SUM(V70,AX70)</f>
        <v>0</v>
      </c>
      <c r="CA70" s="121">
        <f>SUM(W70,AY70)</f>
        <v>68420</v>
      </c>
      <c r="CB70" s="121">
        <f>SUM(X70,AZ70)</f>
        <v>0</v>
      </c>
      <c r="CC70" s="121">
        <f>SUM(Y70,BA70)</f>
        <v>66742</v>
      </c>
      <c r="CD70" s="121">
        <f>SUM(Z70,BB70)</f>
        <v>1678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7623</v>
      </c>
      <c r="CI70" s="121">
        <f>SUM(AE70,BG70)</f>
        <v>218153</v>
      </c>
    </row>
    <row r="71" spans="1:87" s="136" customFormat="1" ht="13.5" customHeight="1" x14ac:dyDescent="0.15">
      <c r="A71" s="119" t="s">
        <v>45</v>
      </c>
      <c r="B71" s="120" t="s">
        <v>340</v>
      </c>
      <c r="C71" s="119" t="s">
        <v>341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726095</v>
      </c>
      <c r="M71" s="121">
        <f>+SUM(N71:Q71)</f>
        <v>30616</v>
      </c>
      <c r="N71" s="121">
        <v>23408</v>
      </c>
      <c r="O71" s="121">
        <v>0</v>
      </c>
      <c r="P71" s="121">
        <v>7208</v>
      </c>
      <c r="Q71" s="121">
        <v>0</v>
      </c>
      <c r="R71" s="121">
        <f>+SUM(S71:U71)</f>
        <v>357803</v>
      </c>
      <c r="S71" s="121">
        <v>0</v>
      </c>
      <c r="T71" s="121">
        <v>357803</v>
      </c>
      <c r="U71" s="121">
        <v>0</v>
      </c>
      <c r="V71" s="121">
        <v>0</v>
      </c>
      <c r="W71" s="121">
        <f>+SUM(X71:AA71)</f>
        <v>337676</v>
      </c>
      <c r="X71" s="121">
        <v>0</v>
      </c>
      <c r="Y71" s="121">
        <v>337676</v>
      </c>
      <c r="Z71" s="121">
        <v>0</v>
      </c>
      <c r="AA71" s="121">
        <v>0</v>
      </c>
      <c r="AB71" s="121">
        <v>0</v>
      </c>
      <c r="AC71" s="121">
        <v>0</v>
      </c>
      <c r="AD71" s="121">
        <v>4268</v>
      </c>
      <c r="AE71" s="121">
        <f>+SUM(D71,L71,AD71)</f>
        <v>730363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135301</v>
      </c>
      <c r="AO71" s="121">
        <f>+SUM(AP71:AS71)</f>
        <v>7919</v>
      </c>
      <c r="AP71" s="121">
        <v>7919</v>
      </c>
      <c r="AQ71" s="121">
        <v>0</v>
      </c>
      <c r="AR71" s="121">
        <v>0</v>
      </c>
      <c r="AS71" s="121">
        <v>0</v>
      </c>
      <c r="AT71" s="121">
        <f>+SUM(AU71:AW71)</f>
        <v>85007</v>
      </c>
      <c r="AU71" s="121">
        <v>0</v>
      </c>
      <c r="AV71" s="121">
        <v>85007</v>
      </c>
      <c r="AW71" s="121">
        <v>0</v>
      </c>
      <c r="AX71" s="121">
        <v>0</v>
      </c>
      <c r="AY71" s="121">
        <f>+SUM(AZ71:BC71)</f>
        <v>42375</v>
      </c>
      <c r="AZ71" s="121">
        <v>0</v>
      </c>
      <c r="BA71" s="121">
        <v>42375</v>
      </c>
      <c r="BB71" s="121">
        <v>0</v>
      </c>
      <c r="BC71" s="121">
        <v>0</v>
      </c>
      <c r="BD71" s="121">
        <v>0</v>
      </c>
      <c r="BE71" s="121">
        <v>0</v>
      </c>
      <c r="BF71" s="121">
        <v>4268</v>
      </c>
      <c r="BG71" s="121">
        <f>+SUM(BF71,AN71,AF71)</f>
        <v>139569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861396</v>
      </c>
      <c r="BQ71" s="121">
        <f>SUM(M71,AO71)</f>
        <v>38535</v>
      </c>
      <c r="BR71" s="121">
        <f>SUM(N71,AP71)</f>
        <v>31327</v>
      </c>
      <c r="BS71" s="121">
        <f>SUM(O71,AQ71)</f>
        <v>0</v>
      </c>
      <c r="BT71" s="121">
        <f>SUM(P71,AR71)</f>
        <v>7208</v>
      </c>
      <c r="BU71" s="121">
        <f>SUM(Q71,AS71)</f>
        <v>0</v>
      </c>
      <c r="BV71" s="121">
        <f>SUM(R71,AT71)</f>
        <v>442810</v>
      </c>
      <c r="BW71" s="121">
        <f>SUM(S71,AU71)</f>
        <v>0</v>
      </c>
      <c r="BX71" s="121">
        <f>SUM(T71,AV71)</f>
        <v>442810</v>
      </c>
      <c r="BY71" s="121">
        <f>SUM(U71,AW71)</f>
        <v>0</v>
      </c>
      <c r="BZ71" s="121">
        <f>SUM(V71,AX71)</f>
        <v>0</v>
      </c>
      <c r="CA71" s="121">
        <f>SUM(W71,AY71)</f>
        <v>380051</v>
      </c>
      <c r="CB71" s="121">
        <f>SUM(X71,AZ71)</f>
        <v>0</v>
      </c>
      <c r="CC71" s="121">
        <f>SUM(Y71,BA71)</f>
        <v>380051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8536</v>
      </c>
      <c r="CI71" s="121">
        <f>SUM(AE71,BG71)</f>
        <v>869932</v>
      </c>
    </row>
    <row r="72" spans="1:87" s="136" customFormat="1" ht="13.5" customHeight="1" x14ac:dyDescent="0.15">
      <c r="A72" s="119" t="s">
        <v>45</v>
      </c>
      <c r="B72" s="120" t="s">
        <v>391</v>
      </c>
      <c r="C72" s="119" t="s">
        <v>570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0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1">
        <v>0</v>
      </c>
      <c r="AD72" s="121">
        <v>0</v>
      </c>
      <c r="AE72" s="121">
        <f>+SUM(D72,L72,AD72)</f>
        <v>0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267240</v>
      </c>
      <c r="AO72" s="121">
        <f>+SUM(AP72:AS72)</f>
        <v>230461</v>
      </c>
      <c r="AP72" s="121">
        <v>74511</v>
      </c>
      <c r="AQ72" s="121">
        <v>0</v>
      </c>
      <c r="AR72" s="121">
        <v>155950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36779</v>
      </c>
      <c r="AZ72" s="121">
        <v>0</v>
      </c>
      <c r="BA72" s="121">
        <v>0</v>
      </c>
      <c r="BB72" s="121">
        <v>36779</v>
      </c>
      <c r="BC72" s="121">
        <v>0</v>
      </c>
      <c r="BD72" s="121">
        <v>0</v>
      </c>
      <c r="BE72" s="121">
        <v>0</v>
      </c>
      <c r="BF72" s="121">
        <v>0</v>
      </c>
      <c r="BG72" s="121">
        <f>+SUM(BF72,AN72,AF72)</f>
        <v>267240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267240</v>
      </c>
      <c r="BQ72" s="121">
        <f>SUM(M72,AO72)</f>
        <v>230461</v>
      </c>
      <c r="BR72" s="121">
        <f>SUM(N72,AP72)</f>
        <v>74511</v>
      </c>
      <c r="BS72" s="121">
        <f>SUM(O72,AQ72)</f>
        <v>0</v>
      </c>
      <c r="BT72" s="121">
        <f>SUM(P72,AR72)</f>
        <v>155950</v>
      </c>
      <c r="BU72" s="121">
        <f>SUM(Q72,AS72)</f>
        <v>0</v>
      </c>
      <c r="BV72" s="121">
        <f>SUM(R72,AT72)</f>
        <v>0</v>
      </c>
      <c r="BW72" s="121">
        <f>SUM(S72,AU72)</f>
        <v>0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36779</v>
      </c>
      <c r="CB72" s="121">
        <f>SUM(X72,AZ72)</f>
        <v>0</v>
      </c>
      <c r="CC72" s="121">
        <f>SUM(Y72,BA72)</f>
        <v>0</v>
      </c>
      <c r="CD72" s="121">
        <f>SUM(Z72,BB72)</f>
        <v>36779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0</v>
      </c>
      <c r="CI72" s="121">
        <f>SUM(AE72,BG72)</f>
        <v>267240</v>
      </c>
    </row>
    <row r="73" spans="1:87" s="136" customFormat="1" ht="13.5" customHeight="1" x14ac:dyDescent="0.15">
      <c r="A73" s="119" t="s">
        <v>45</v>
      </c>
      <c r="B73" s="120" t="s">
        <v>342</v>
      </c>
      <c r="C73" s="119" t="s">
        <v>401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153709</v>
      </c>
      <c r="AO73" s="121">
        <f>+SUM(AP73:AS73)</f>
        <v>48652</v>
      </c>
      <c r="AP73" s="121">
        <v>48652</v>
      </c>
      <c r="AQ73" s="121">
        <v>0</v>
      </c>
      <c r="AR73" s="121">
        <v>0</v>
      </c>
      <c r="AS73" s="121">
        <v>0</v>
      </c>
      <c r="AT73" s="121">
        <f>+SUM(AU73:AW73)</f>
        <v>96955</v>
      </c>
      <c r="AU73" s="121">
        <v>0</v>
      </c>
      <c r="AV73" s="121">
        <v>96955</v>
      </c>
      <c r="AW73" s="121">
        <v>0</v>
      </c>
      <c r="AX73" s="121">
        <v>0</v>
      </c>
      <c r="AY73" s="121">
        <f>+SUM(AZ73:BC73)</f>
        <v>8102</v>
      </c>
      <c r="AZ73" s="121">
        <v>0</v>
      </c>
      <c r="BA73" s="121">
        <v>8102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f>+SUM(BF73,AN73,AF73)</f>
        <v>153709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153709</v>
      </c>
      <c r="BQ73" s="121">
        <f>SUM(M73,AO73)</f>
        <v>48652</v>
      </c>
      <c r="BR73" s="121">
        <f>SUM(N73,AP73)</f>
        <v>48652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96955</v>
      </c>
      <c r="BW73" s="121">
        <f>SUM(S73,AU73)</f>
        <v>0</v>
      </c>
      <c r="BX73" s="121">
        <f>SUM(T73,AV73)</f>
        <v>96955</v>
      </c>
      <c r="BY73" s="121">
        <f>SUM(U73,AW73)</f>
        <v>0</v>
      </c>
      <c r="BZ73" s="121">
        <f>SUM(V73,AX73)</f>
        <v>0</v>
      </c>
      <c r="CA73" s="121">
        <f>SUM(W73,AY73)</f>
        <v>8102</v>
      </c>
      <c r="CB73" s="121">
        <f>SUM(X73,AZ73)</f>
        <v>0</v>
      </c>
      <c r="CC73" s="121">
        <f>SUM(Y73,BA73)</f>
        <v>8102</v>
      </c>
      <c r="CD73" s="121">
        <f>SUM(Z73,BB73)</f>
        <v>0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153709</v>
      </c>
    </row>
    <row r="74" spans="1:87" s="136" customFormat="1" ht="13.5" customHeight="1" x14ac:dyDescent="0.15">
      <c r="A74" s="119" t="s">
        <v>45</v>
      </c>
      <c r="B74" s="120" t="s">
        <v>354</v>
      </c>
      <c r="C74" s="119" t="s">
        <v>355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506556</v>
      </c>
      <c r="M74" s="121">
        <f>+SUM(N74:Q74)</f>
        <v>36363</v>
      </c>
      <c r="N74" s="121">
        <v>36363</v>
      </c>
      <c r="O74" s="121">
        <v>0</v>
      </c>
      <c r="P74" s="121">
        <v>0</v>
      </c>
      <c r="Q74" s="121">
        <v>0</v>
      </c>
      <c r="R74" s="121">
        <f>+SUM(S74:U74)</f>
        <v>269566</v>
      </c>
      <c r="S74" s="121">
        <v>0</v>
      </c>
      <c r="T74" s="121">
        <v>269566</v>
      </c>
      <c r="U74" s="121">
        <v>0</v>
      </c>
      <c r="V74" s="121">
        <v>0</v>
      </c>
      <c r="W74" s="121">
        <f>+SUM(X74:AA74)</f>
        <v>200627</v>
      </c>
      <c r="X74" s="121">
        <v>0</v>
      </c>
      <c r="Y74" s="121">
        <v>111818</v>
      </c>
      <c r="Z74" s="121">
        <v>88809</v>
      </c>
      <c r="AA74" s="121">
        <v>0</v>
      </c>
      <c r="AB74" s="121">
        <v>0</v>
      </c>
      <c r="AC74" s="121">
        <v>0</v>
      </c>
      <c r="AD74" s="121">
        <v>0</v>
      </c>
      <c r="AE74" s="121">
        <f>+SUM(D74,L74,AD74)</f>
        <v>506556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199318</v>
      </c>
      <c r="AO74" s="121">
        <f>+SUM(AP74:AS74)</f>
        <v>27565</v>
      </c>
      <c r="AP74" s="121">
        <v>9188</v>
      </c>
      <c r="AQ74" s="121">
        <v>0</v>
      </c>
      <c r="AR74" s="121">
        <v>18377</v>
      </c>
      <c r="AS74" s="121">
        <v>0</v>
      </c>
      <c r="AT74" s="121">
        <f>+SUM(AU74:AW74)</f>
        <v>165738</v>
      </c>
      <c r="AU74" s="121">
        <v>0</v>
      </c>
      <c r="AV74" s="121">
        <v>165738</v>
      </c>
      <c r="AW74" s="121">
        <v>0</v>
      </c>
      <c r="AX74" s="121">
        <v>0</v>
      </c>
      <c r="AY74" s="121">
        <f>+SUM(AZ74:BC74)</f>
        <v>6015</v>
      </c>
      <c r="AZ74" s="121">
        <v>0</v>
      </c>
      <c r="BA74" s="121">
        <v>6015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f>+SUM(BF74,AN74,AF74)</f>
        <v>199318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705874</v>
      </c>
      <c r="BQ74" s="121">
        <f>SUM(M74,AO74)</f>
        <v>63928</v>
      </c>
      <c r="BR74" s="121">
        <f>SUM(N74,AP74)</f>
        <v>45551</v>
      </c>
      <c r="BS74" s="121">
        <f>SUM(O74,AQ74)</f>
        <v>0</v>
      </c>
      <c r="BT74" s="121">
        <f>SUM(P74,AR74)</f>
        <v>18377</v>
      </c>
      <c r="BU74" s="121">
        <f>SUM(Q74,AS74)</f>
        <v>0</v>
      </c>
      <c r="BV74" s="121">
        <f>SUM(R74,AT74)</f>
        <v>435304</v>
      </c>
      <c r="BW74" s="121">
        <f>SUM(S74,AU74)</f>
        <v>0</v>
      </c>
      <c r="BX74" s="121">
        <f>SUM(T74,AV74)</f>
        <v>435304</v>
      </c>
      <c r="BY74" s="121">
        <f>SUM(U74,AW74)</f>
        <v>0</v>
      </c>
      <c r="BZ74" s="121">
        <f>SUM(V74,AX74)</f>
        <v>0</v>
      </c>
      <c r="CA74" s="121">
        <f>SUM(W74,AY74)</f>
        <v>206642</v>
      </c>
      <c r="CB74" s="121">
        <f>SUM(X74,AZ74)</f>
        <v>0</v>
      </c>
      <c r="CC74" s="121">
        <f>SUM(Y74,BA74)</f>
        <v>117833</v>
      </c>
      <c r="CD74" s="121">
        <f>SUM(Z74,BB74)</f>
        <v>88809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0</v>
      </c>
      <c r="CI74" s="121">
        <f>SUM(AE74,BG74)</f>
        <v>705874</v>
      </c>
    </row>
    <row r="75" spans="1:87" s="136" customFormat="1" ht="13.5" customHeight="1" x14ac:dyDescent="0.15">
      <c r="A75" s="119" t="s">
        <v>45</v>
      </c>
      <c r="B75" s="120" t="s">
        <v>440</v>
      </c>
      <c r="C75" s="119" t="s">
        <v>441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387100</v>
      </c>
      <c r="M75" s="121">
        <f>+SUM(N75:Q75)</f>
        <v>8166</v>
      </c>
      <c r="N75" s="121">
        <v>8166</v>
      </c>
      <c r="O75" s="121">
        <v>0</v>
      </c>
      <c r="P75" s="121">
        <v>0</v>
      </c>
      <c r="Q75" s="121">
        <v>0</v>
      </c>
      <c r="R75" s="121">
        <f>+SUM(S75:U75)</f>
        <v>144289</v>
      </c>
      <c r="S75" s="121">
        <v>0</v>
      </c>
      <c r="T75" s="121">
        <v>132552</v>
      </c>
      <c r="U75" s="121">
        <v>11737</v>
      </c>
      <c r="V75" s="121">
        <v>0</v>
      </c>
      <c r="W75" s="121">
        <f>+SUM(X75:AA75)</f>
        <v>234645</v>
      </c>
      <c r="X75" s="121">
        <v>0</v>
      </c>
      <c r="Y75" s="121">
        <v>189825</v>
      </c>
      <c r="Z75" s="121">
        <v>44820</v>
      </c>
      <c r="AA75" s="121">
        <v>0</v>
      </c>
      <c r="AB75" s="121">
        <v>0</v>
      </c>
      <c r="AC75" s="121">
        <v>0</v>
      </c>
      <c r="AD75" s="121">
        <v>115834</v>
      </c>
      <c r="AE75" s="121">
        <f>+SUM(D75,L75,AD75)</f>
        <v>502934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387100</v>
      </c>
      <c r="BQ75" s="121">
        <f>SUM(M75,AO75)</f>
        <v>8166</v>
      </c>
      <c r="BR75" s="121">
        <f>SUM(N75,AP75)</f>
        <v>8166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144289</v>
      </c>
      <c r="BW75" s="121">
        <f>SUM(S75,AU75)</f>
        <v>0</v>
      </c>
      <c r="BX75" s="121">
        <f>SUM(T75,AV75)</f>
        <v>132552</v>
      </c>
      <c r="BY75" s="121">
        <f>SUM(U75,AW75)</f>
        <v>11737</v>
      </c>
      <c r="BZ75" s="121">
        <f>SUM(V75,AX75)</f>
        <v>0</v>
      </c>
      <c r="CA75" s="121">
        <f>SUM(W75,AY75)</f>
        <v>234645</v>
      </c>
      <c r="CB75" s="121">
        <f>SUM(X75,AZ75)</f>
        <v>0</v>
      </c>
      <c r="CC75" s="121">
        <f>SUM(Y75,BA75)</f>
        <v>189825</v>
      </c>
      <c r="CD75" s="121">
        <f>SUM(Z75,BB75)</f>
        <v>44820</v>
      </c>
      <c r="CE75" s="121">
        <f>SUM(AA75,BC75)</f>
        <v>0</v>
      </c>
      <c r="CF75" s="121">
        <f>SUM(AB75,BD75)</f>
        <v>0</v>
      </c>
      <c r="CG75" s="121">
        <f>SUM(AC75,BE75)</f>
        <v>0</v>
      </c>
      <c r="CH75" s="121">
        <f>SUM(AD75,BF75)</f>
        <v>115834</v>
      </c>
      <c r="CI75" s="121">
        <f>SUM(AE75,BG75)</f>
        <v>502934</v>
      </c>
    </row>
    <row r="76" spans="1:87" s="136" customFormat="1" ht="13.5" customHeight="1" x14ac:dyDescent="0.15">
      <c r="A76" s="119" t="s">
        <v>45</v>
      </c>
      <c r="B76" s="120" t="s">
        <v>344</v>
      </c>
      <c r="C76" s="119" t="s">
        <v>345</v>
      </c>
      <c r="D76" s="121">
        <f>+SUM(E76,J76)</f>
        <v>1503481</v>
      </c>
      <c r="E76" s="121">
        <f>+SUM(F76:I76)</f>
        <v>1503481</v>
      </c>
      <c r="F76" s="121">
        <v>0</v>
      </c>
      <c r="G76" s="121">
        <v>1503481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671050</v>
      </c>
      <c r="M76" s="121">
        <f>+SUM(N76:Q76)</f>
        <v>84164</v>
      </c>
      <c r="N76" s="121">
        <v>46303</v>
      </c>
      <c r="O76" s="121">
        <v>0</v>
      </c>
      <c r="P76" s="121">
        <v>37861</v>
      </c>
      <c r="Q76" s="121">
        <v>0</v>
      </c>
      <c r="R76" s="121">
        <f>+SUM(S76:U76)</f>
        <v>188908</v>
      </c>
      <c r="S76" s="121">
        <v>0</v>
      </c>
      <c r="T76" s="121">
        <v>161456</v>
      </c>
      <c r="U76" s="121">
        <v>27452</v>
      </c>
      <c r="V76" s="121">
        <v>0</v>
      </c>
      <c r="W76" s="121">
        <f>+SUM(X76:AA76)</f>
        <v>397978</v>
      </c>
      <c r="X76" s="121">
        <v>0</v>
      </c>
      <c r="Y76" s="121">
        <v>343332</v>
      </c>
      <c r="Z76" s="121">
        <v>31400</v>
      </c>
      <c r="AA76" s="121">
        <v>23246</v>
      </c>
      <c r="AB76" s="121">
        <v>0</v>
      </c>
      <c r="AC76" s="121">
        <v>0</v>
      </c>
      <c r="AD76" s="121">
        <v>152644</v>
      </c>
      <c r="AE76" s="121">
        <f>+SUM(D76,L76,AD76)</f>
        <v>2327175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1503481</v>
      </c>
      <c r="BI76" s="121">
        <f>SUM(E76,AG76)</f>
        <v>1503481</v>
      </c>
      <c r="BJ76" s="121">
        <f>SUM(F76,AH76)</f>
        <v>0</v>
      </c>
      <c r="BK76" s="121">
        <f>SUM(G76,AI76)</f>
        <v>1503481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671050</v>
      </c>
      <c r="BQ76" s="121">
        <f>SUM(M76,AO76)</f>
        <v>84164</v>
      </c>
      <c r="BR76" s="121">
        <f>SUM(N76,AP76)</f>
        <v>46303</v>
      </c>
      <c r="BS76" s="121">
        <f>SUM(O76,AQ76)</f>
        <v>0</v>
      </c>
      <c r="BT76" s="121">
        <f>SUM(P76,AR76)</f>
        <v>37861</v>
      </c>
      <c r="BU76" s="121">
        <f>SUM(Q76,AS76)</f>
        <v>0</v>
      </c>
      <c r="BV76" s="121">
        <f>SUM(R76,AT76)</f>
        <v>188908</v>
      </c>
      <c r="BW76" s="121">
        <f>SUM(S76,AU76)</f>
        <v>0</v>
      </c>
      <c r="BX76" s="121">
        <f>SUM(T76,AV76)</f>
        <v>161456</v>
      </c>
      <c r="BY76" s="121">
        <f>SUM(U76,AW76)</f>
        <v>27452</v>
      </c>
      <c r="BZ76" s="121">
        <f>SUM(V76,AX76)</f>
        <v>0</v>
      </c>
      <c r="CA76" s="121">
        <f>SUM(W76,AY76)</f>
        <v>397978</v>
      </c>
      <c r="CB76" s="121">
        <f>SUM(X76,AZ76)</f>
        <v>0</v>
      </c>
      <c r="CC76" s="121">
        <f>SUM(Y76,BA76)</f>
        <v>343332</v>
      </c>
      <c r="CD76" s="121">
        <f>SUM(Z76,BB76)</f>
        <v>31400</v>
      </c>
      <c r="CE76" s="121">
        <f>SUM(AA76,BC76)</f>
        <v>23246</v>
      </c>
      <c r="CF76" s="121">
        <f>SUM(AB76,BD76)</f>
        <v>0</v>
      </c>
      <c r="CG76" s="121">
        <f>SUM(AC76,BE76)</f>
        <v>0</v>
      </c>
      <c r="CH76" s="121">
        <f>SUM(AD76,BF76)</f>
        <v>152644</v>
      </c>
      <c r="CI76" s="121">
        <f>SUM(AE76,BG76)</f>
        <v>2327175</v>
      </c>
    </row>
    <row r="77" spans="1:87" s="136" customFormat="1" ht="13.5" customHeight="1" x14ac:dyDescent="0.15">
      <c r="A77" s="119" t="s">
        <v>45</v>
      </c>
      <c r="B77" s="120" t="s">
        <v>363</v>
      </c>
      <c r="C77" s="119" t="s">
        <v>364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254379</v>
      </c>
      <c r="M77" s="121">
        <f>+SUM(N77:Q77)</f>
        <v>95024</v>
      </c>
      <c r="N77" s="121">
        <v>37770</v>
      </c>
      <c r="O77" s="121">
        <v>0</v>
      </c>
      <c r="P77" s="121">
        <v>57254</v>
      </c>
      <c r="Q77" s="121">
        <v>0</v>
      </c>
      <c r="R77" s="121">
        <f>+SUM(S77:U77)</f>
        <v>159355</v>
      </c>
      <c r="S77" s="121">
        <v>0</v>
      </c>
      <c r="T77" s="121">
        <v>158830</v>
      </c>
      <c r="U77" s="121">
        <v>525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11581</v>
      </c>
      <c r="AE77" s="121">
        <f>+SUM(D77,L77,AD77)</f>
        <v>265960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103488</v>
      </c>
      <c r="AO77" s="121">
        <f>+SUM(AP77:AS77)</f>
        <v>18616</v>
      </c>
      <c r="AP77" s="121">
        <v>0</v>
      </c>
      <c r="AQ77" s="121">
        <v>0</v>
      </c>
      <c r="AR77" s="121">
        <v>18616</v>
      </c>
      <c r="AS77" s="121">
        <v>0</v>
      </c>
      <c r="AT77" s="121">
        <f>+SUM(AU77:AW77)</f>
        <v>84872</v>
      </c>
      <c r="AU77" s="121">
        <v>0</v>
      </c>
      <c r="AV77" s="121">
        <v>84872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0</v>
      </c>
      <c r="BE77" s="121">
        <v>0</v>
      </c>
      <c r="BF77" s="121">
        <v>0</v>
      </c>
      <c r="BG77" s="121">
        <f>+SUM(BF77,AN77,AF77)</f>
        <v>103488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357867</v>
      </c>
      <c r="BQ77" s="121">
        <f>SUM(M77,AO77)</f>
        <v>113640</v>
      </c>
      <c r="BR77" s="121">
        <f>SUM(N77,AP77)</f>
        <v>37770</v>
      </c>
      <c r="BS77" s="121">
        <f>SUM(O77,AQ77)</f>
        <v>0</v>
      </c>
      <c r="BT77" s="121">
        <f>SUM(P77,AR77)</f>
        <v>75870</v>
      </c>
      <c r="BU77" s="121">
        <f>SUM(Q77,AS77)</f>
        <v>0</v>
      </c>
      <c r="BV77" s="121">
        <f>SUM(R77,AT77)</f>
        <v>244227</v>
      </c>
      <c r="BW77" s="121">
        <f>SUM(S77,AU77)</f>
        <v>0</v>
      </c>
      <c r="BX77" s="121">
        <f>SUM(T77,AV77)</f>
        <v>243702</v>
      </c>
      <c r="BY77" s="121">
        <f>SUM(U77,AW77)</f>
        <v>525</v>
      </c>
      <c r="BZ77" s="121">
        <f>SUM(V77,AX77)</f>
        <v>0</v>
      </c>
      <c r="CA77" s="121">
        <f>SUM(W77,AY77)</f>
        <v>0</v>
      </c>
      <c r="CB77" s="121">
        <f>SUM(X77,AZ77)</f>
        <v>0</v>
      </c>
      <c r="CC77" s="121">
        <f>SUM(Y77,BA77)</f>
        <v>0</v>
      </c>
      <c r="CD77" s="121">
        <f>SUM(Z77,BB77)</f>
        <v>0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11581</v>
      </c>
      <c r="CI77" s="121">
        <f>SUM(AE77,BG77)</f>
        <v>369448</v>
      </c>
    </row>
    <row r="78" spans="1:87" s="136" customFormat="1" ht="13.5" customHeight="1" x14ac:dyDescent="0.15">
      <c r="A78" s="119" t="s">
        <v>45</v>
      </c>
      <c r="B78" s="120" t="s">
        <v>356</v>
      </c>
      <c r="C78" s="119" t="s">
        <v>357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537811</v>
      </c>
      <c r="M78" s="121">
        <f>+SUM(N78:Q78)</f>
        <v>15193</v>
      </c>
      <c r="N78" s="121">
        <v>15193</v>
      </c>
      <c r="O78" s="121">
        <v>0</v>
      </c>
      <c r="P78" s="121">
        <v>0</v>
      </c>
      <c r="Q78" s="121">
        <v>0</v>
      </c>
      <c r="R78" s="121">
        <f>+SUM(S78:U78)</f>
        <v>295216</v>
      </c>
      <c r="S78" s="121">
        <v>0</v>
      </c>
      <c r="T78" s="121">
        <v>295216</v>
      </c>
      <c r="U78" s="121">
        <v>0</v>
      </c>
      <c r="V78" s="121">
        <v>0</v>
      </c>
      <c r="W78" s="121">
        <f>+SUM(X78:AA78)</f>
        <v>227402</v>
      </c>
      <c r="X78" s="121">
        <v>0</v>
      </c>
      <c r="Y78" s="121">
        <v>227402</v>
      </c>
      <c r="Z78" s="121">
        <v>0</v>
      </c>
      <c r="AA78" s="121">
        <v>0</v>
      </c>
      <c r="AB78" s="121">
        <v>0</v>
      </c>
      <c r="AC78" s="121">
        <v>0</v>
      </c>
      <c r="AD78" s="121">
        <v>81709</v>
      </c>
      <c r="AE78" s="121">
        <f>+SUM(D78,L78,AD78)</f>
        <v>619520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207958</v>
      </c>
      <c r="AO78" s="121">
        <f>+SUM(AP78:AS78)</f>
        <v>10274</v>
      </c>
      <c r="AP78" s="121">
        <v>10274</v>
      </c>
      <c r="AQ78" s="121">
        <v>0</v>
      </c>
      <c r="AR78" s="121">
        <v>0</v>
      </c>
      <c r="AS78" s="121">
        <v>0</v>
      </c>
      <c r="AT78" s="121">
        <f>+SUM(AU78:AW78)</f>
        <v>144632</v>
      </c>
      <c r="AU78" s="121">
        <v>0</v>
      </c>
      <c r="AV78" s="121">
        <v>144632</v>
      </c>
      <c r="AW78" s="121">
        <v>0</v>
      </c>
      <c r="AX78" s="121">
        <v>0</v>
      </c>
      <c r="AY78" s="121">
        <f>+SUM(AZ78:BC78)</f>
        <v>53052</v>
      </c>
      <c r="AZ78" s="121">
        <v>0</v>
      </c>
      <c r="BA78" s="121">
        <v>53052</v>
      </c>
      <c r="BB78" s="121">
        <v>0</v>
      </c>
      <c r="BC78" s="121">
        <v>0</v>
      </c>
      <c r="BD78" s="121">
        <v>0</v>
      </c>
      <c r="BE78" s="121">
        <v>0</v>
      </c>
      <c r="BF78" s="121">
        <v>9007</v>
      </c>
      <c r="BG78" s="121">
        <f>+SUM(BF78,AN78,AF78)</f>
        <v>216965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745769</v>
      </c>
      <c r="BQ78" s="121">
        <f>SUM(M78,AO78)</f>
        <v>25467</v>
      </c>
      <c r="BR78" s="121">
        <f>SUM(N78,AP78)</f>
        <v>25467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439848</v>
      </c>
      <c r="BW78" s="121">
        <f>SUM(S78,AU78)</f>
        <v>0</v>
      </c>
      <c r="BX78" s="121">
        <f>SUM(T78,AV78)</f>
        <v>439848</v>
      </c>
      <c r="BY78" s="121">
        <f>SUM(U78,AW78)</f>
        <v>0</v>
      </c>
      <c r="BZ78" s="121">
        <f>SUM(V78,AX78)</f>
        <v>0</v>
      </c>
      <c r="CA78" s="121">
        <f>SUM(W78,AY78)</f>
        <v>280454</v>
      </c>
      <c r="CB78" s="121">
        <f>SUM(X78,AZ78)</f>
        <v>0</v>
      </c>
      <c r="CC78" s="121">
        <f>SUM(Y78,BA78)</f>
        <v>280454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90716</v>
      </c>
      <c r="CI78" s="121">
        <f>SUM(AE78,BG78)</f>
        <v>836485</v>
      </c>
    </row>
    <row r="79" spans="1:87" s="136" customFormat="1" ht="13.5" customHeight="1" x14ac:dyDescent="0.15">
      <c r="A79" s="119" t="s">
        <v>45</v>
      </c>
      <c r="B79" s="120" t="s">
        <v>423</v>
      </c>
      <c r="C79" s="119" t="s">
        <v>424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112430</v>
      </c>
      <c r="AO79" s="121">
        <f>+SUM(AP79:AS79)</f>
        <v>2714</v>
      </c>
      <c r="AP79" s="121">
        <v>2714</v>
      </c>
      <c r="AQ79" s="121">
        <v>0</v>
      </c>
      <c r="AR79" s="121">
        <v>0</v>
      </c>
      <c r="AS79" s="121">
        <v>0</v>
      </c>
      <c r="AT79" s="121">
        <f>+SUM(AU79:AW79)</f>
        <v>3503</v>
      </c>
      <c r="AU79" s="121">
        <v>0</v>
      </c>
      <c r="AV79" s="121">
        <v>3503</v>
      </c>
      <c r="AW79" s="121">
        <v>0</v>
      </c>
      <c r="AX79" s="121">
        <v>0</v>
      </c>
      <c r="AY79" s="121">
        <f>+SUM(AZ79:BC79)</f>
        <v>106213</v>
      </c>
      <c r="AZ79" s="121">
        <v>0</v>
      </c>
      <c r="BA79" s="121">
        <v>101520</v>
      </c>
      <c r="BB79" s="121">
        <v>0</v>
      </c>
      <c r="BC79" s="121">
        <v>4693</v>
      </c>
      <c r="BD79" s="121">
        <v>0</v>
      </c>
      <c r="BE79" s="121">
        <v>0</v>
      </c>
      <c r="BF79" s="121">
        <v>15024</v>
      </c>
      <c r="BG79" s="121">
        <f>+SUM(BF79,AN79,AF79)</f>
        <v>127454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112430</v>
      </c>
      <c r="BQ79" s="121">
        <f>SUM(M79,AO79)</f>
        <v>2714</v>
      </c>
      <c r="BR79" s="121">
        <f>SUM(N79,AP79)</f>
        <v>2714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3503</v>
      </c>
      <c r="BW79" s="121">
        <f>SUM(S79,AU79)</f>
        <v>0</v>
      </c>
      <c r="BX79" s="121">
        <f>SUM(T79,AV79)</f>
        <v>3503</v>
      </c>
      <c r="BY79" s="121">
        <f>SUM(U79,AW79)</f>
        <v>0</v>
      </c>
      <c r="BZ79" s="121">
        <f>SUM(V79,AX79)</f>
        <v>0</v>
      </c>
      <c r="CA79" s="121">
        <f>SUM(W79,AY79)</f>
        <v>106213</v>
      </c>
      <c r="CB79" s="121">
        <f>SUM(X79,AZ79)</f>
        <v>0</v>
      </c>
      <c r="CC79" s="121">
        <f>SUM(Y79,BA79)</f>
        <v>101520</v>
      </c>
      <c r="CD79" s="121">
        <f>SUM(Z79,BB79)</f>
        <v>0</v>
      </c>
      <c r="CE79" s="121">
        <f>SUM(AA79,BC79)</f>
        <v>4693</v>
      </c>
      <c r="CF79" s="121">
        <f>SUM(AB79,BD79)</f>
        <v>0</v>
      </c>
      <c r="CG79" s="121">
        <f>SUM(AC79,BE79)</f>
        <v>0</v>
      </c>
      <c r="CH79" s="121">
        <f>SUM(AD79,BF79)</f>
        <v>15024</v>
      </c>
      <c r="CI79" s="121">
        <f>SUM(AE79,BG79)</f>
        <v>127454</v>
      </c>
    </row>
    <row r="80" spans="1:87" s="136" customFormat="1" ht="13.5" customHeight="1" x14ac:dyDescent="0.15">
      <c r="A80" s="119" t="s">
        <v>45</v>
      </c>
      <c r="B80" s="120" t="s">
        <v>389</v>
      </c>
      <c r="C80" s="119" t="s">
        <v>390</v>
      </c>
      <c r="D80" s="121">
        <f>+SUM(E80,J80)</f>
        <v>23576</v>
      </c>
      <c r="E80" s="121">
        <f>+SUM(F80:I80)</f>
        <v>23576</v>
      </c>
      <c r="F80" s="121">
        <v>0</v>
      </c>
      <c r="G80" s="121">
        <v>23576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264386</v>
      </c>
      <c r="M80" s="121">
        <f>+SUM(N80:Q80)</f>
        <v>102486</v>
      </c>
      <c r="N80" s="121">
        <v>46119</v>
      </c>
      <c r="O80" s="121">
        <v>0</v>
      </c>
      <c r="P80" s="121">
        <v>56367</v>
      </c>
      <c r="Q80" s="121">
        <v>0</v>
      </c>
      <c r="R80" s="121">
        <f>+SUM(S80:U80)</f>
        <v>77554</v>
      </c>
      <c r="S80" s="121">
        <v>0</v>
      </c>
      <c r="T80" s="121">
        <v>74634</v>
      </c>
      <c r="U80" s="121">
        <v>2920</v>
      </c>
      <c r="V80" s="121">
        <v>0</v>
      </c>
      <c r="W80" s="121">
        <f>+SUM(X80:AA80)</f>
        <v>84346</v>
      </c>
      <c r="X80" s="121">
        <v>0</v>
      </c>
      <c r="Y80" s="121">
        <v>83039</v>
      </c>
      <c r="Z80" s="121">
        <v>1307</v>
      </c>
      <c r="AA80" s="121">
        <v>0</v>
      </c>
      <c r="AB80" s="121">
        <v>0</v>
      </c>
      <c r="AC80" s="121">
        <v>0</v>
      </c>
      <c r="AD80" s="121">
        <v>45268</v>
      </c>
      <c r="AE80" s="121">
        <f>+SUM(D80,L80,AD80)</f>
        <v>333230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23576</v>
      </c>
      <c r="BI80" s="121">
        <f>SUM(E80,AG80)</f>
        <v>23576</v>
      </c>
      <c r="BJ80" s="121">
        <f>SUM(F80,AH80)</f>
        <v>0</v>
      </c>
      <c r="BK80" s="121">
        <f>SUM(G80,AI80)</f>
        <v>23576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264386</v>
      </c>
      <c r="BQ80" s="121">
        <f>SUM(M80,AO80)</f>
        <v>102486</v>
      </c>
      <c r="BR80" s="121">
        <f>SUM(N80,AP80)</f>
        <v>46119</v>
      </c>
      <c r="BS80" s="121">
        <f>SUM(O80,AQ80)</f>
        <v>0</v>
      </c>
      <c r="BT80" s="121">
        <f>SUM(P80,AR80)</f>
        <v>56367</v>
      </c>
      <c r="BU80" s="121">
        <f>SUM(Q80,AS80)</f>
        <v>0</v>
      </c>
      <c r="BV80" s="121">
        <f>SUM(R80,AT80)</f>
        <v>77554</v>
      </c>
      <c r="BW80" s="121">
        <f>SUM(S80,AU80)</f>
        <v>0</v>
      </c>
      <c r="BX80" s="121">
        <f>SUM(T80,AV80)</f>
        <v>74634</v>
      </c>
      <c r="BY80" s="121">
        <f>SUM(U80,AW80)</f>
        <v>2920</v>
      </c>
      <c r="BZ80" s="121">
        <f>SUM(V80,AX80)</f>
        <v>0</v>
      </c>
      <c r="CA80" s="121">
        <f>SUM(W80,AY80)</f>
        <v>84346</v>
      </c>
      <c r="CB80" s="121">
        <f>SUM(X80,AZ80)</f>
        <v>0</v>
      </c>
      <c r="CC80" s="121">
        <f>SUM(Y80,BA80)</f>
        <v>83039</v>
      </c>
      <c r="CD80" s="121">
        <f>SUM(Z80,BB80)</f>
        <v>1307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45268</v>
      </c>
      <c r="CI80" s="121">
        <f>SUM(AE80,BG80)</f>
        <v>333230</v>
      </c>
    </row>
    <row r="81" spans="1:87" s="136" customFormat="1" ht="13.5" customHeight="1" x14ac:dyDescent="0.15">
      <c r="A81" s="119" t="s">
        <v>45</v>
      </c>
      <c r="B81" s="120" t="s">
        <v>384</v>
      </c>
      <c r="C81" s="119" t="s">
        <v>385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696911</v>
      </c>
      <c r="M81" s="121">
        <f>+SUM(N81:Q81)</f>
        <v>15000</v>
      </c>
      <c r="N81" s="121">
        <v>15000</v>
      </c>
      <c r="O81" s="121">
        <v>0</v>
      </c>
      <c r="P81" s="121">
        <v>0</v>
      </c>
      <c r="Q81" s="121">
        <v>0</v>
      </c>
      <c r="R81" s="121">
        <f>+SUM(S81:U81)</f>
        <v>26644</v>
      </c>
      <c r="S81" s="121">
        <v>0</v>
      </c>
      <c r="T81" s="121">
        <v>26644</v>
      </c>
      <c r="U81" s="121">
        <v>0</v>
      </c>
      <c r="V81" s="121">
        <v>0</v>
      </c>
      <c r="W81" s="121">
        <f>+SUM(X81:AA81)</f>
        <v>655267</v>
      </c>
      <c r="X81" s="121">
        <v>43228</v>
      </c>
      <c r="Y81" s="121">
        <v>71470</v>
      </c>
      <c r="Z81" s="121">
        <v>536132</v>
      </c>
      <c r="AA81" s="121">
        <v>4437</v>
      </c>
      <c r="AB81" s="121">
        <v>0</v>
      </c>
      <c r="AC81" s="121">
        <v>0</v>
      </c>
      <c r="AD81" s="121">
        <v>70339</v>
      </c>
      <c r="AE81" s="121">
        <f>+SUM(D81,L81,AD81)</f>
        <v>767250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696911</v>
      </c>
      <c r="BQ81" s="121">
        <f>SUM(M81,AO81)</f>
        <v>15000</v>
      </c>
      <c r="BR81" s="121">
        <f>SUM(N81,AP81)</f>
        <v>15000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26644</v>
      </c>
      <c r="BW81" s="121">
        <f>SUM(S81,AU81)</f>
        <v>0</v>
      </c>
      <c r="BX81" s="121">
        <f>SUM(T81,AV81)</f>
        <v>26644</v>
      </c>
      <c r="BY81" s="121">
        <f>SUM(U81,AW81)</f>
        <v>0</v>
      </c>
      <c r="BZ81" s="121">
        <f>SUM(V81,AX81)</f>
        <v>0</v>
      </c>
      <c r="CA81" s="121">
        <f>SUM(W81,AY81)</f>
        <v>655267</v>
      </c>
      <c r="CB81" s="121">
        <f>SUM(X81,AZ81)</f>
        <v>43228</v>
      </c>
      <c r="CC81" s="121">
        <f>SUM(Y81,BA81)</f>
        <v>71470</v>
      </c>
      <c r="CD81" s="121">
        <f>SUM(Z81,BB81)</f>
        <v>536132</v>
      </c>
      <c r="CE81" s="121">
        <f>SUM(AA81,BC81)</f>
        <v>4437</v>
      </c>
      <c r="CF81" s="121">
        <f>SUM(AB81,BD81)</f>
        <v>0</v>
      </c>
      <c r="CG81" s="121">
        <f>SUM(AC81,BE81)</f>
        <v>0</v>
      </c>
      <c r="CH81" s="121">
        <f>SUM(AD81,BF81)</f>
        <v>70339</v>
      </c>
      <c r="CI81" s="121">
        <f>SUM(AE81,BG81)</f>
        <v>767250</v>
      </c>
    </row>
    <row r="82" spans="1:87" s="136" customFormat="1" ht="13.5" customHeight="1" x14ac:dyDescent="0.15">
      <c r="A82" s="119" t="s">
        <v>45</v>
      </c>
      <c r="B82" s="120" t="s">
        <v>416</v>
      </c>
      <c r="C82" s="119" t="s">
        <v>417</v>
      </c>
      <c r="D82" s="121">
        <f>+SUM(E82,J82)</f>
        <v>304972</v>
      </c>
      <c r="E82" s="121">
        <f>+SUM(F82:I82)</f>
        <v>304972</v>
      </c>
      <c r="F82" s="121">
        <v>0</v>
      </c>
      <c r="G82" s="121">
        <v>302827</v>
      </c>
      <c r="H82" s="121">
        <v>2145</v>
      </c>
      <c r="I82" s="121">
        <v>0</v>
      </c>
      <c r="J82" s="121">
        <v>0</v>
      </c>
      <c r="K82" s="121">
        <v>0</v>
      </c>
      <c r="L82" s="121">
        <f>+SUM(M82,R82,V82,W82,AC82)</f>
        <v>150556</v>
      </c>
      <c r="M82" s="121">
        <f>+SUM(N82:Q82)</f>
        <v>5805</v>
      </c>
      <c r="N82" s="121">
        <v>5805</v>
      </c>
      <c r="O82" s="121">
        <v>0</v>
      </c>
      <c r="P82" s="121">
        <v>0</v>
      </c>
      <c r="Q82" s="121">
        <v>0</v>
      </c>
      <c r="R82" s="121">
        <f>+SUM(S82:U82)</f>
        <v>23075</v>
      </c>
      <c r="S82" s="121">
        <v>0</v>
      </c>
      <c r="T82" s="121">
        <v>22097</v>
      </c>
      <c r="U82" s="121">
        <v>978</v>
      </c>
      <c r="V82" s="121">
        <v>0</v>
      </c>
      <c r="W82" s="121">
        <f>+SUM(X82:AA82)</f>
        <v>121676</v>
      </c>
      <c r="X82" s="121">
        <v>0</v>
      </c>
      <c r="Y82" s="121">
        <v>11296</v>
      </c>
      <c r="Z82" s="121">
        <v>51774</v>
      </c>
      <c r="AA82" s="121">
        <v>58606</v>
      </c>
      <c r="AB82" s="121">
        <v>0</v>
      </c>
      <c r="AC82" s="121">
        <v>0</v>
      </c>
      <c r="AD82" s="121">
        <v>28619</v>
      </c>
      <c r="AE82" s="121">
        <f>+SUM(D82,L82,AD82)</f>
        <v>484147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0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0</v>
      </c>
      <c r="BH82" s="121">
        <f>SUM(D82,AF82)</f>
        <v>304972</v>
      </c>
      <c r="BI82" s="121">
        <f>SUM(E82,AG82)</f>
        <v>304972</v>
      </c>
      <c r="BJ82" s="121">
        <f>SUM(F82,AH82)</f>
        <v>0</v>
      </c>
      <c r="BK82" s="121">
        <f>SUM(G82,AI82)</f>
        <v>302827</v>
      </c>
      <c r="BL82" s="121">
        <f>SUM(H82,AJ82)</f>
        <v>2145</v>
      </c>
      <c r="BM82" s="121">
        <f>SUM(I82,AK82)</f>
        <v>0</v>
      </c>
      <c r="BN82" s="121">
        <f>SUM(J82,AL82)</f>
        <v>0</v>
      </c>
      <c r="BO82" s="121">
        <f>SUM(K82,AM82)</f>
        <v>0</v>
      </c>
      <c r="BP82" s="121">
        <f>SUM(L82,AN82)</f>
        <v>150556</v>
      </c>
      <c r="BQ82" s="121">
        <f>SUM(M82,AO82)</f>
        <v>5805</v>
      </c>
      <c r="BR82" s="121">
        <f>SUM(N82,AP82)</f>
        <v>5805</v>
      </c>
      <c r="BS82" s="121">
        <f>SUM(O82,AQ82)</f>
        <v>0</v>
      </c>
      <c r="BT82" s="121">
        <f>SUM(P82,AR82)</f>
        <v>0</v>
      </c>
      <c r="BU82" s="121">
        <f>SUM(Q82,AS82)</f>
        <v>0</v>
      </c>
      <c r="BV82" s="121">
        <f>SUM(R82,AT82)</f>
        <v>23075</v>
      </c>
      <c r="BW82" s="121">
        <f>SUM(S82,AU82)</f>
        <v>0</v>
      </c>
      <c r="BX82" s="121">
        <f>SUM(T82,AV82)</f>
        <v>22097</v>
      </c>
      <c r="BY82" s="121">
        <f>SUM(U82,AW82)</f>
        <v>978</v>
      </c>
      <c r="BZ82" s="121">
        <f>SUM(V82,AX82)</f>
        <v>0</v>
      </c>
      <c r="CA82" s="121">
        <f>SUM(W82,AY82)</f>
        <v>121676</v>
      </c>
      <c r="CB82" s="121">
        <f>SUM(X82,AZ82)</f>
        <v>0</v>
      </c>
      <c r="CC82" s="121">
        <f>SUM(Y82,BA82)</f>
        <v>11296</v>
      </c>
      <c r="CD82" s="121">
        <f>SUM(Z82,BB82)</f>
        <v>51774</v>
      </c>
      <c r="CE82" s="121">
        <f>SUM(AA82,BC82)</f>
        <v>58606</v>
      </c>
      <c r="CF82" s="121">
        <f>SUM(AB82,BD82)</f>
        <v>0</v>
      </c>
      <c r="CG82" s="121">
        <f>SUM(AC82,BE82)</f>
        <v>0</v>
      </c>
      <c r="CH82" s="121">
        <f>SUM(AD82,BF82)</f>
        <v>28619</v>
      </c>
      <c r="CI82" s="121">
        <f>SUM(AE82,BG82)</f>
        <v>484147</v>
      </c>
    </row>
    <row r="83" spans="1:87" s="136" customFormat="1" ht="13.5" customHeight="1" x14ac:dyDescent="0.15">
      <c r="A83" s="119" t="s">
        <v>45</v>
      </c>
      <c r="B83" s="120" t="s">
        <v>346</v>
      </c>
      <c r="C83" s="119" t="s">
        <v>347</v>
      </c>
      <c r="D83" s="121">
        <f>+SUM(E83,J83)</f>
        <v>853500</v>
      </c>
      <c r="E83" s="121">
        <f>+SUM(F83:I83)</f>
        <v>853500</v>
      </c>
      <c r="F83" s="121">
        <v>0</v>
      </c>
      <c r="G83" s="121">
        <v>853500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548944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339006</v>
      </c>
      <c r="S83" s="121">
        <v>0</v>
      </c>
      <c r="T83" s="121">
        <v>339006</v>
      </c>
      <c r="U83" s="121">
        <v>0</v>
      </c>
      <c r="V83" s="121">
        <v>0</v>
      </c>
      <c r="W83" s="121">
        <f>+SUM(X83:AA83)</f>
        <v>209938</v>
      </c>
      <c r="X83" s="121">
        <v>0</v>
      </c>
      <c r="Y83" s="121">
        <v>163735</v>
      </c>
      <c r="Z83" s="121">
        <v>46203</v>
      </c>
      <c r="AA83" s="121">
        <v>0</v>
      </c>
      <c r="AB83" s="121">
        <v>0</v>
      </c>
      <c r="AC83" s="121">
        <v>0</v>
      </c>
      <c r="AD83" s="121">
        <v>121159</v>
      </c>
      <c r="AE83" s="121">
        <f>+SUM(D83,L83,AD83)</f>
        <v>1523603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0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f>+SUM(BF83,AN83,AF83)</f>
        <v>0</v>
      </c>
      <c r="BH83" s="121">
        <f>SUM(D83,AF83)</f>
        <v>853500</v>
      </c>
      <c r="BI83" s="121">
        <f>SUM(E83,AG83)</f>
        <v>853500</v>
      </c>
      <c r="BJ83" s="121">
        <f>SUM(F83,AH83)</f>
        <v>0</v>
      </c>
      <c r="BK83" s="121">
        <f>SUM(G83,AI83)</f>
        <v>853500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548944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339006</v>
      </c>
      <c r="BW83" s="121">
        <f>SUM(S83,AU83)</f>
        <v>0</v>
      </c>
      <c r="BX83" s="121">
        <f>SUM(T83,AV83)</f>
        <v>339006</v>
      </c>
      <c r="BY83" s="121">
        <f>SUM(U83,AW83)</f>
        <v>0</v>
      </c>
      <c r="BZ83" s="121">
        <f>SUM(V83,AX83)</f>
        <v>0</v>
      </c>
      <c r="CA83" s="121">
        <f>SUM(W83,AY83)</f>
        <v>209938</v>
      </c>
      <c r="CB83" s="121">
        <f>SUM(X83,AZ83)</f>
        <v>0</v>
      </c>
      <c r="CC83" s="121">
        <f>SUM(Y83,BA83)</f>
        <v>163735</v>
      </c>
      <c r="CD83" s="121">
        <f>SUM(Z83,BB83)</f>
        <v>46203</v>
      </c>
      <c r="CE83" s="121">
        <f>SUM(AA83,BC83)</f>
        <v>0</v>
      </c>
      <c r="CF83" s="121">
        <f>SUM(AB83,BD83)</f>
        <v>0</v>
      </c>
      <c r="CG83" s="121">
        <f>SUM(AC83,BE83)</f>
        <v>0</v>
      </c>
      <c r="CH83" s="121">
        <f>SUM(AD83,BF83)</f>
        <v>121159</v>
      </c>
      <c r="CI83" s="121">
        <f>SUM(AE83,BG83)</f>
        <v>1523603</v>
      </c>
    </row>
    <row r="84" spans="1:87" s="136" customFormat="1" ht="13.5" customHeight="1" x14ac:dyDescent="0.15">
      <c r="A84" s="119" t="s">
        <v>45</v>
      </c>
      <c r="B84" s="120" t="s">
        <v>465</v>
      </c>
      <c r="C84" s="119" t="s">
        <v>484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f>+SUM(M84,R84,V84,W84,AC84)</f>
        <v>1428150</v>
      </c>
      <c r="M84" s="121">
        <f>+SUM(N84:Q84)</f>
        <v>69615</v>
      </c>
      <c r="N84" s="121">
        <v>69615</v>
      </c>
      <c r="O84" s="121">
        <v>0</v>
      </c>
      <c r="P84" s="121">
        <v>0</v>
      </c>
      <c r="Q84" s="121">
        <v>0</v>
      </c>
      <c r="R84" s="121">
        <f>+SUM(S84:U84)</f>
        <v>663379</v>
      </c>
      <c r="S84" s="121">
        <v>0</v>
      </c>
      <c r="T84" s="121">
        <v>649334</v>
      </c>
      <c r="U84" s="121">
        <v>14045</v>
      </c>
      <c r="V84" s="121">
        <v>0</v>
      </c>
      <c r="W84" s="121">
        <f>+SUM(X84:AA84)</f>
        <v>695156</v>
      </c>
      <c r="X84" s="121">
        <v>47723</v>
      </c>
      <c r="Y84" s="121">
        <v>647433</v>
      </c>
      <c r="Z84" s="121">
        <v>0</v>
      </c>
      <c r="AA84" s="121">
        <v>0</v>
      </c>
      <c r="AB84" s="121">
        <v>0</v>
      </c>
      <c r="AC84" s="121">
        <v>0</v>
      </c>
      <c r="AD84" s="121">
        <v>320673</v>
      </c>
      <c r="AE84" s="121">
        <f>+SUM(D84,L84,AD84)</f>
        <v>1748823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95905</v>
      </c>
      <c r="AO84" s="121">
        <f>+SUM(AP84:AS84)</f>
        <v>10864</v>
      </c>
      <c r="AP84" s="121">
        <v>10864</v>
      </c>
      <c r="AQ84" s="121">
        <v>0</v>
      </c>
      <c r="AR84" s="121">
        <v>0</v>
      </c>
      <c r="AS84" s="121">
        <v>0</v>
      </c>
      <c r="AT84" s="121">
        <f>+SUM(AU84:AW84)</f>
        <v>37018</v>
      </c>
      <c r="AU84" s="121">
        <v>0</v>
      </c>
      <c r="AV84" s="121">
        <v>37018</v>
      </c>
      <c r="AW84" s="121">
        <v>0</v>
      </c>
      <c r="AX84" s="121">
        <v>0</v>
      </c>
      <c r="AY84" s="121">
        <f>+SUM(AZ84:BC84)</f>
        <v>48023</v>
      </c>
      <c r="AZ84" s="121">
        <v>0</v>
      </c>
      <c r="BA84" s="121">
        <v>48023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95905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1524055</v>
      </c>
      <c r="BQ84" s="121">
        <f>SUM(M84,AO84)</f>
        <v>80479</v>
      </c>
      <c r="BR84" s="121">
        <f>SUM(N84,AP84)</f>
        <v>80479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700397</v>
      </c>
      <c r="BW84" s="121">
        <f>SUM(S84,AU84)</f>
        <v>0</v>
      </c>
      <c r="BX84" s="121">
        <f>SUM(T84,AV84)</f>
        <v>686352</v>
      </c>
      <c r="BY84" s="121">
        <f>SUM(U84,AW84)</f>
        <v>14045</v>
      </c>
      <c r="BZ84" s="121">
        <f>SUM(V84,AX84)</f>
        <v>0</v>
      </c>
      <c r="CA84" s="121">
        <f>SUM(W84,AY84)</f>
        <v>743179</v>
      </c>
      <c r="CB84" s="121">
        <f>SUM(X84,AZ84)</f>
        <v>47723</v>
      </c>
      <c r="CC84" s="121">
        <f>SUM(Y84,BA84)</f>
        <v>695456</v>
      </c>
      <c r="CD84" s="121">
        <f>SUM(Z84,BB84)</f>
        <v>0</v>
      </c>
      <c r="CE84" s="121">
        <f>SUM(AA84,BC84)</f>
        <v>0</v>
      </c>
      <c r="CF84" s="121">
        <f>SUM(AB84,BD84)</f>
        <v>0</v>
      </c>
      <c r="CG84" s="121">
        <f>SUM(AC84,BE84)</f>
        <v>0</v>
      </c>
      <c r="CH84" s="121">
        <f>SUM(AD84,BF84)</f>
        <v>320673</v>
      </c>
      <c r="CI84" s="121">
        <f>SUM(AE84,BG84)</f>
        <v>1844728</v>
      </c>
    </row>
    <row r="85" spans="1:87" s="136" customFormat="1" ht="13.5" customHeight="1" x14ac:dyDescent="0.15">
      <c r="A85" s="119" t="s">
        <v>45</v>
      </c>
      <c r="B85" s="120" t="s">
        <v>396</v>
      </c>
      <c r="C85" s="119" t="s">
        <v>584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2012444</v>
      </c>
      <c r="M85" s="121">
        <f>+SUM(N85:Q85)</f>
        <v>68004</v>
      </c>
      <c r="N85" s="121">
        <v>47603</v>
      </c>
      <c r="O85" s="121">
        <v>0</v>
      </c>
      <c r="P85" s="121">
        <v>20401</v>
      </c>
      <c r="Q85" s="121">
        <v>0</v>
      </c>
      <c r="R85" s="121">
        <f>+SUM(S85:U85)</f>
        <v>276737</v>
      </c>
      <c r="S85" s="121">
        <v>0</v>
      </c>
      <c r="T85" s="121">
        <v>263975</v>
      </c>
      <c r="U85" s="121">
        <v>12762</v>
      </c>
      <c r="V85" s="121">
        <v>0</v>
      </c>
      <c r="W85" s="121">
        <f>+SUM(X85:AA85)</f>
        <v>1667703</v>
      </c>
      <c r="X85" s="121">
        <v>646958</v>
      </c>
      <c r="Y85" s="121">
        <v>967991</v>
      </c>
      <c r="Z85" s="121">
        <v>48639</v>
      </c>
      <c r="AA85" s="121">
        <v>4115</v>
      </c>
      <c r="AB85" s="121">
        <v>0</v>
      </c>
      <c r="AC85" s="121">
        <v>0</v>
      </c>
      <c r="AD85" s="121">
        <v>0</v>
      </c>
      <c r="AE85" s="121">
        <f>+SUM(D85,L85,AD85)</f>
        <v>2012444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412435</v>
      </c>
      <c r="AO85" s="121">
        <f>+SUM(AP85:AS85)</f>
        <v>62033</v>
      </c>
      <c r="AP85" s="121">
        <v>13785</v>
      </c>
      <c r="AQ85" s="121">
        <v>0</v>
      </c>
      <c r="AR85" s="121">
        <v>48248</v>
      </c>
      <c r="AS85" s="121">
        <v>0</v>
      </c>
      <c r="AT85" s="121">
        <f>+SUM(AU85:AW85)</f>
        <v>160648</v>
      </c>
      <c r="AU85" s="121">
        <v>0</v>
      </c>
      <c r="AV85" s="121">
        <v>160648</v>
      </c>
      <c r="AW85" s="121">
        <v>0</v>
      </c>
      <c r="AX85" s="121">
        <v>0</v>
      </c>
      <c r="AY85" s="121">
        <f>+SUM(AZ85:BC85)</f>
        <v>189754</v>
      </c>
      <c r="AZ85" s="121">
        <v>189754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412435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2424879</v>
      </c>
      <c r="BQ85" s="121">
        <f>SUM(M85,AO85)</f>
        <v>130037</v>
      </c>
      <c r="BR85" s="121">
        <f>SUM(N85,AP85)</f>
        <v>61388</v>
      </c>
      <c r="BS85" s="121">
        <f>SUM(O85,AQ85)</f>
        <v>0</v>
      </c>
      <c r="BT85" s="121">
        <f>SUM(P85,AR85)</f>
        <v>68649</v>
      </c>
      <c r="BU85" s="121">
        <f>SUM(Q85,AS85)</f>
        <v>0</v>
      </c>
      <c r="BV85" s="121">
        <f>SUM(R85,AT85)</f>
        <v>437385</v>
      </c>
      <c r="BW85" s="121">
        <f>SUM(S85,AU85)</f>
        <v>0</v>
      </c>
      <c r="BX85" s="121">
        <f>SUM(T85,AV85)</f>
        <v>424623</v>
      </c>
      <c r="BY85" s="121">
        <f>SUM(U85,AW85)</f>
        <v>12762</v>
      </c>
      <c r="BZ85" s="121">
        <f>SUM(V85,AX85)</f>
        <v>0</v>
      </c>
      <c r="CA85" s="121">
        <f>SUM(W85,AY85)</f>
        <v>1857457</v>
      </c>
      <c r="CB85" s="121">
        <f>SUM(X85,AZ85)</f>
        <v>836712</v>
      </c>
      <c r="CC85" s="121">
        <f>SUM(Y85,BA85)</f>
        <v>967991</v>
      </c>
      <c r="CD85" s="121">
        <f>SUM(Z85,BB85)</f>
        <v>48639</v>
      </c>
      <c r="CE85" s="121">
        <f>SUM(AA85,BC85)</f>
        <v>4115</v>
      </c>
      <c r="CF85" s="121">
        <f>SUM(AB85,BD85)</f>
        <v>0</v>
      </c>
      <c r="CG85" s="121">
        <f>SUM(AC85,BE85)</f>
        <v>0</v>
      </c>
      <c r="CH85" s="121">
        <f>SUM(AD85,BF85)</f>
        <v>0</v>
      </c>
      <c r="CI85" s="121">
        <f>SUM(AE85,BG85)</f>
        <v>2424879</v>
      </c>
    </row>
    <row r="86" spans="1:87" s="136" customFormat="1" ht="13.5" customHeight="1" x14ac:dyDescent="0.15">
      <c r="A86" s="119" t="s">
        <v>45</v>
      </c>
      <c r="B86" s="120" t="s">
        <v>402</v>
      </c>
      <c r="C86" s="119" t="s">
        <v>407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1225517</v>
      </c>
      <c r="M86" s="121">
        <f>+SUM(N86:Q86)</f>
        <v>57457</v>
      </c>
      <c r="N86" s="121">
        <v>57457</v>
      </c>
      <c r="O86" s="121">
        <v>0</v>
      </c>
      <c r="P86" s="121">
        <v>0</v>
      </c>
      <c r="Q86" s="121">
        <v>0</v>
      </c>
      <c r="R86" s="121">
        <f>+SUM(S86:U86)</f>
        <v>23529</v>
      </c>
      <c r="S86" s="121">
        <v>0</v>
      </c>
      <c r="T86" s="121">
        <v>23529</v>
      </c>
      <c r="U86" s="121">
        <v>0</v>
      </c>
      <c r="V86" s="121">
        <v>0</v>
      </c>
      <c r="W86" s="121">
        <f>+SUM(X86:AA86)</f>
        <v>1144531</v>
      </c>
      <c r="X86" s="121">
        <v>0</v>
      </c>
      <c r="Y86" s="121">
        <v>1144531</v>
      </c>
      <c r="Z86" s="121">
        <v>0</v>
      </c>
      <c r="AA86" s="121">
        <v>0</v>
      </c>
      <c r="AB86" s="121">
        <v>0</v>
      </c>
      <c r="AC86" s="121">
        <v>0</v>
      </c>
      <c r="AD86" s="121">
        <v>69138</v>
      </c>
      <c r="AE86" s="121">
        <f>+SUM(D86,L86,AD86)</f>
        <v>1294655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>
        <v>0</v>
      </c>
      <c r="BE86" s="121">
        <v>0</v>
      </c>
      <c r="BF86" s="121">
        <v>0</v>
      </c>
      <c r="BG86" s="121">
        <f>+SUM(BF86,AN86,AF86)</f>
        <v>0</v>
      </c>
      <c r="BH86" s="121">
        <f>SUM(D86,AF86)</f>
        <v>0</v>
      </c>
      <c r="BI86" s="121">
        <f>SUM(E86,AG86)</f>
        <v>0</v>
      </c>
      <c r="BJ86" s="121">
        <f>SUM(F86,AH86)</f>
        <v>0</v>
      </c>
      <c r="BK86" s="121">
        <f>SUM(G86,AI86)</f>
        <v>0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1225517</v>
      </c>
      <c r="BQ86" s="121">
        <f>SUM(M86,AO86)</f>
        <v>57457</v>
      </c>
      <c r="BR86" s="121">
        <f>SUM(N86,AP86)</f>
        <v>57457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23529</v>
      </c>
      <c r="BW86" s="121">
        <f>SUM(S86,AU86)</f>
        <v>0</v>
      </c>
      <c r="BX86" s="121">
        <f>SUM(T86,AV86)</f>
        <v>23529</v>
      </c>
      <c r="BY86" s="121">
        <f>SUM(U86,AW86)</f>
        <v>0</v>
      </c>
      <c r="BZ86" s="121">
        <f>SUM(V86,AX86)</f>
        <v>0</v>
      </c>
      <c r="CA86" s="121">
        <f>SUM(W86,AY86)</f>
        <v>1144531</v>
      </c>
      <c r="CB86" s="121">
        <f>SUM(X86,AZ86)</f>
        <v>0</v>
      </c>
      <c r="CC86" s="121">
        <f>SUM(Y86,BA86)</f>
        <v>1144531</v>
      </c>
      <c r="CD86" s="121">
        <f>SUM(Z86,BB86)</f>
        <v>0</v>
      </c>
      <c r="CE86" s="121">
        <f>SUM(AA86,BC86)</f>
        <v>0</v>
      </c>
      <c r="CF86" s="121">
        <f>SUM(AB86,BD86)</f>
        <v>0</v>
      </c>
      <c r="CG86" s="121">
        <f>SUM(AC86,BE86)</f>
        <v>0</v>
      </c>
      <c r="CH86" s="121">
        <f>SUM(AD86,BF86)</f>
        <v>69138</v>
      </c>
      <c r="CI86" s="121">
        <f>SUM(AE86,BG86)</f>
        <v>1294655</v>
      </c>
    </row>
    <row r="87" spans="1:87" s="136" customFormat="1" ht="13.5" customHeight="1" x14ac:dyDescent="0.15">
      <c r="A87" s="119" t="s">
        <v>45</v>
      </c>
      <c r="B87" s="120" t="s">
        <v>411</v>
      </c>
      <c r="C87" s="119" t="s">
        <v>412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f>+SUM(M87,R87,V87,W87,AC87)</f>
        <v>345054</v>
      </c>
      <c r="M87" s="121">
        <f>+SUM(N87:Q87)</f>
        <v>27977</v>
      </c>
      <c r="N87" s="121">
        <v>27977</v>
      </c>
      <c r="O87" s="121">
        <v>0</v>
      </c>
      <c r="P87" s="121">
        <v>0</v>
      </c>
      <c r="Q87" s="121">
        <v>0</v>
      </c>
      <c r="R87" s="121">
        <f>+SUM(S87:U87)</f>
        <v>60274</v>
      </c>
      <c r="S87" s="121">
        <v>0</v>
      </c>
      <c r="T87" s="121">
        <v>47442</v>
      </c>
      <c r="U87" s="121">
        <v>12832</v>
      </c>
      <c r="V87" s="121">
        <v>0</v>
      </c>
      <c r="W87" s="121">
        <f>+SUM(X87:AA87)</f>
        <v>256803</v>
      </c>
      <c r="X87" s="121">
        <v>0</v>
      </c>
      <c r="Y87" s="121">
        <v>251425</v>
      </c>
      <c r="Z87" s="121">
        <v>5378</v>
      </c>
      <c r="AA87" s="121">
        <v>0</v>
      </c>
      <c r="AB87" s="121">
        <v>0</v>
      </c>
      <c r="AC87" s="121">
        <v>0</v>
      </c>
      <c r="AD87" s="121">
        <v>166538</v>
      </c>
      <c r="AE87" s="121">
        <f>+SUM(D87,L87,AD87)</f>
        <v>511592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30360</v>
      </c>
      <c r="AO87" s="121">
        <f>+SUM(AP87:AS87)</f>
        <v>4994</v>
      </c>
      <c r="AP87" s="121">
        <v>4994</v>
      </c>
      <c r="AQ87" s="121">
        <v>0</v>
      </c>
      <c r="AR87" s="121">
        <v>0</v>
      </c>
      <c r="AS87" s="121">
        <v>0</v>
      </c>
      <c r="AT87" s="121">
        <f>+SUM(AU87:AW87)</f>
        <v>10835</v>
      </c>
      <c r="AU87" s="121">
        <v>0</v>
      </c>
      <c r="AV87" s="121">
        <v>10835</v>
      </c>
      <c r="AW87" s="121">
        <v>0</v>
      </c>
      <c r="AX87" s="121">
        <v>0</v>
      </c>
      <c r="AY87" s="121">
        <f>+SUM(AZ87:BC87)</f>
        <v>14531</v>
      </c>
      <c r="AZ87" s="121">
        <v>0</v>
      </c>
      <c r="BA87" s="121">
        <v>14531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30360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375414</v>
      </c>
      <c r="BQ87" s="121">
        <f>SUM(M87,AO87)</f>
        <v>32971</v>
      </c>
      <c r="BR87" s="121">
        <f>SUM(N87,AP87)</f>
        <v>32971</v>
      </c>
      <c r="BS87" s="121">
        <f>SUM(O87,AQ87)</f>
        <v>0</v>
      </c>
      <c r="BT87" s="121">
        <f>SUM(P87,AR87)</f>
        <v>0</v>
      </c>
      <c r="BU87" s="121">
        <f>SUM(Q87,AS87)</f>
        <v>0</v>
      </c>
      <c r="BV87" s="121">
        <f>SUM(R87,AT87)</f>
        <v>71109</v>
      </c>
      <c r="BW87" s="121">
        <f>SUM(S87,AU87)</f>
        <v>0</v>
      </c>
      <c r="BX87" s="121">
        <f>SUM(T87,AV87)</f>
        <v>58277</v>
      </c>
      <c r="BY87" s="121">
        <f>SUM(U87,AW87)</f>
        <v>12832</v>
      </c>
      <c r="BZ87" s="121">
        <f>SUM(V87,AX87)</f>
        <v>0</v>
      </c>
      <c r="CA87" s="121">
        <f>SUM(W87,AY87)</f>
        <v>271334</v>
      </c>
      <c r="CB87" s="121">
        <f>SUM(X87,AZ87)</f>
        <v>0</v>
      </c>
      <c r="CC87" s="121">
        <f>SUM(Y87,BA87)</f>
        <v>265956</v>
      </c>
      <c r="CD87" s="121">
        <f>SUM(Z87,BB87)</f>
        <v>5378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166538</v>
      </c>
      <c r="CI87" s="121">
        <f>SUM(AE87,BG87)</f>
        <v>541952</v>
      </c>
    </row>
    <row r="88" spans="1:87" s="136" customFormat="1" ht="13.5" customHeight="1" x14ac:dyDescent="0.15">
      <c r="A88" s="119" t="s">
        <v>45</v>
      </c>
      <c r="B88" s="120" t="s">
        <v>361</v>
      </c>
      <c r="C88" s="119" t="s">
        <v>362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499202</v>
      </c>
      <c r="M88" s="121">
        <f>+SUM(N88:Q88)</f>
        <v>108295</v>
      </c>
      <c r="N88" s="121">
        <v>33379</v>
      </c>
      <c r="O88" s="121">
        <v>0</v>
      </c>
      <c r="P88" s="121">
        <v>66758</v>
      </c>
      <c r="Q88" s="121">
        <v>8158</v>
      </c>
      <c r="R88" s="121">
        <f>+SUM(S88:U88)</f>
        <v>359016</v>
      </c>
      <c r="S88" s="121">
        <v>0</v>
      </c>
      <c r="T88" s="121">
        <v>353915</v>
      </c>
      <c r="U88" s="121">
        <v>5101</v>
      </c>
      <c r="V88" s="121">
        <v>0</v>
      </c>
      <c r="W88" s="121">
        <f>+SUM(X88:AA88)</f>
        <v>31891</v>
      </c>
      <c r="X88" s="121">
        <v>0</v>
      </c>
      <c r="Y88" s="121">
        <v>23230</v>
      </c>
      <c r="Z88" s="121">
        <v>8661</v>
      </c>
      <c r="AA88" s="121">
        <v>0</v>
      </c>
      <c r="AB88" s="121">
        <v>0</v>
      </c>
      <c r="AC88" s="121">
        <v>0</v>
      </c>
      <c r="AD88" s="121">
        <v>66339</v>
      </c>
      <c r="AE88" s="121">
        <f>+SUM(D88,L88,AD88)</f>
        <v>565541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190895</v>
      </c>
      <c r="AO88" s="121">
        <f>+SUM(AP88:AS88)</f>
        <v>54148</v>
      </c>
      <c r="AP88" s="121">
        <v>15471</v>
      </c>
      <c r="AQ88" s="121">
        <v>0</v>
      </c>
      <c r="AR88" s="121">
        <v>38677</v>
      </c>
      <c r="AS88" s="121">
        <v>0</v>
      </c>
      <c r="AT88" s="121">
        <f>+SUM(AU88:AW88)</f>
        <v>127358</v>
      </c>
      <c r="AU88" s="121">
        <v>0</v>
      </c>
      <c r="AV88" s="121">
        <v>127358</v>
      </c>
      <c r="AW88" s="121">
        <v>0</v>
      </c>
      <c r="AX88" s="121">
        <v>0</v>
      </c>
      <c r="AY88" s="121">
        <f>+SUM(AZ88:BC88)</f>
        <v>9389</v>
      </c>
      <c r="AZ88" s="121">
        <v>0</v>
      </c>
      <c r="BA88" s="121">
        <v>9105</v>
      </c>
      <c r="BB88" s="121">
        <v>0</v>
      </c>
      <c r="BC88" s="121">
        <v>284</v>
      </c>
      <c r="BD88" s="121">
        <v>0</v>
      </c>
      <c r="BE88" s="121">
        <v>0</v>
      </c>
      <c r="BF88" s="121">
        <v>0</v>
      </c>
      <c r="BG88" s="121">
        <f>+SUM(BF88,AN88,AF88)</f>
        <v>190895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690097</v>
      </c>
      <c r="BQ88" s="121">
        <f>SUM(M88,AO88)</f>
        <v>162443</v>
      </c>
      <c r="BR88" s="121">
        <f>SUM(N88,AP88)</f>
        <v>48850</v>
      </c>
      <c r="BS88" s="121">
        <f>SUM(O88,AQ88)</f>
        <v>0</v>
      </c>
      <c r="BT88" s="121">
        <f>SUM(P88,AR88)</f>
        <v>105435</v>
      </c>
      <c r="BU88" s="121">
        <f>SUM(Q88,AS88)</f>
        <v>8158</v>
      </c>
      <c r="BV88" s="121">
        <f>SUM(R88,AT88)</f>
        <v>486374</v>
      </c>
      <c r="BW88" s="121">
        <f>SUM(S88,AU88)</f>
        <v>0</v>
      </c>
      <c r="BX88" s="121">
        <f>SUM(T88,AV88)</f>
        <v>481273</v>
      </c>
      <c r="BY88" s="121">
        <f>SUM(U88,AW88)</f>
        <v>5101</v>
      </c>
      <c r="BZ88" s="121">
        <f>SUM(V88,AX88)</f>
        <v>0</v>
      </c>
      <c r="CA88" s="121">
        <f>SUM(W88,AY88)</f>
        <v>41280</v>
      </c>
      <c r="CB88" s="121">
        <f>SUM(X88,AZ88)</f>
        <v>0</v>
      </c>
      <c r="CC88" s="121">
        <f>SUM(Y88,BA88)</f>
        <v>32335</v>
      </c>
      <c r="CD88" s="121">
        <f>SUM(Z88,BB88)</f>
        <v>8661</v>
      </c>
      <c r="CE88" s="121">
        <f>SUM(AA88,BC88)</f>
        <v>284</v>
      </c>
      <c r="CF88" s="121">
        <f>SUM(AB88,BD88)</f>
        <v>0</v>
      </c>
      <c r="CG88" s="121">
        <f>SUM(AC88,BE88)</f>
        <v>0</v>
      </c>
      <c r="CH88" s="121">
        <f>SUM(AD88,BF88)</f>
        <v>66339</v>
      </c>
      <c r="CI88" s="121">
        <f>SUM(AE88,BG88)</f>
        <v>756436</v>
      </c>
    </row>
    <row r="89" spans="1:87" s="136" customFormat="1" ht="13.5" customHeight="1" x14ac:dyDescent="0.15">
      <c r="A89" s="119" t="s">
        <v>45</v>
      </c>
      <c r="B89" s="120" t="s">
        <v>335</v>
      </c>
      <c r="C89" s="119" t="s">
        <v>336</v>
      </c>
      <c r="D89" s="121">
        <f>+SUM(E89,J89)</f>
        <v>295341</v>
      </c>
      <c r="E89" s="121">
        <f>+SUM(F89:I89)</f>
        <v>295341</v>
      </c>
      <c r="F89" s="121">
        <v>0</v>
      </c>
      <c r="G89" s="121">
        <v>295341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1017901</v>
      </c>
      <c r="M89" s="121">
        <f>+SUM(N89:Q89)</f>
        <v>71567</v>
      </c>
      <c r="N89" s="121">
        <v>37546</v>
      </c>
      <c r="O89" s="121">
        <v>0</v>
      </c>
      <c r="P89" s="121">
        <v>34021</v>
      </c>
      <c r="Q89" s="121">
        <v>0</v>
      </c>
      <c r="R89" s="121">
        <f>+SUM(S89:U89)</f>
        <v>351675</v>
      </c>
      <c r="S89" s="121">
        <v>0</v>
      </c>
      <c r="T89" s="121">
        <v>347454</v>
      </c>
      <c r="U89" s="121">
        <v>4221</v>
      </c>
      <c r="V89" s="121">
        <v>7754</v>
      </c>
      <c r="W89" s="121">
        <f>+SUM(X89:AA89)</f>
        <v>586905</v>
      </c>
      <c r="X89" s="121">
        <v>0</v>
      </c>
      <c r="Y89" s="121">
        <v>586905</v>
      </c>
      <c r="Z89" s="121">
        <v>0</v>
      </c>
      <c r="AA89" s="121">
        <v>0</v>
      </c>
      <c r="AB89" s="121">
        <v>0</v>
      </c>
      <c r="AC89" s="121">
        <v>0</v>
      </c>
      <c r="AD89" s="121">
        <v>1922</v>
      </c>
      <c r="AE89" s="121">
        <f>+SUM(D89,L89,AD89)</f>
        <v>1315164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0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295341</v>
      </c>
      <c r="BI89" s="121">
        <f>SUM(E89,AG89)</f>
        <v>295341</v>
      </c>
      <c r="BJ89" s="121">
        <f>SUM(F89,AH89)</f>
        <v>0</v>
      </c>
      <c r="BK89" s="121">
        <f>SUM(G89,AI89)</f>
        <v>295341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1017901</v>
      </c>
      <c r="BQ89" s="121">
        <f>SUM(M89,AO89)</f>
        <v>71567</v>
      </c>
      <c r="BR89" s="121">
        <f>SUM(N89,AP89)</f>
        <v>37546</v>
      </c>
      <c r="BS89" s="121">
        <f>SUM(O89,AQ89)</f>
        <v>0</v>
      </c>
      <c r="BT89" s="121">
        <f>SUM(P89,AR89)</f>
        <v>34021</v>
      </c>
      <c r="BU89" s="121">
        <f>SUM(Q89,AS89)</f>
        <v>0</v>
      </c>
      <c r="BV89" s="121">
        <f>SUM(R89,AT89)</f>
        <v>351675</v>
      </c>
      <c r="BW89" s="121">
        <f>SUM(S89,AU89)</f>
        <v>0</v>
      </c>
      <c r="BX89" s="121">
        <f>SUM(T89,AV89)</f>
        <v>347454</v>
      </c>
      <c r="BY89" s="121">
        <f>SUM(U89,AW89)</f>
        <v>4221</v>
      </c>
      <c r="BZ89" s="121">
        <f>SUM(V89,AX89)</f>
        <v>7754</v>
      </c>
      <c r="CA89" s="121">
        <f>SUM(W89,AY89)</f>
        <v>586905</v>
      </c>
      <c r="CB89" s="121">
        <f>SUM(X89,AZ89)</f>
        <v>0</v>
      </c>
      <c r="CC89" s="121">
        <f>SUM(Y89,BA89)</f>
        <v>586905</v>
      </c>
      <c r="CD89" s="121">
        <f>SUM(Z89,BB89)</f>
        <v>0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1922</v>
      </c>
      <c r="CI89" s="121">
        <f>SUM(AE89,BG89)</f>
        <v>1315164</v>
      </c>
    </row>
    <row r="90" spans="1:87" s="136" customFormat="1" ht="13.5" customHeight="1" x14ac:dyDescent="0.15">
      <c r="A90" s="119" t="s">
        <v>45</v>
      </c>
      <c r="B90" s="120" t="s">
        <v>373</v>
      </c>
      <c r="C90" s="119" t="s">
        <v>374</v>
      </c>
      <c r="D90" s="121">
        <f>+SUM(E90,J90)</f>
        <v>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f>+SUM(M90,R90,V90,W90,AC90)</f>
        <v>0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0</v>
      </c>
      <c r="AE90" s="121">
        <f>+SUM(D90,L90,AD90)</f>
        <v>0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232789</v>
      </c>
      <c r="AO90" s="121">
        <f>+SUM(AP90:AS90)</f>
        <v>6971</v>
      </c>
      <c r="AP90" s="121">
        <v>6971</v>
      </c>
      <c r="AQ90" s="121">
        <v>0</v>
      </c>
      <c r="AR90" s="121">
        <v>0</v>
      </c>
      <c r="AS90" s="121">
        <v>0</v>
      </c>
      <c r="AT90" s="121">
        <f>+SUM(AU90:AW90)</f>
        <v>142714</v>
      </c>
      <c r="AU90" s="121">
        <v>0</v>
      </c>
      <c r="AV90" s="121">
        <v>142714</v>
      </c>
      <c r="AW90" s="121">
        <v>0</v>
      </c>
      <c r="AX90" s="121">
        <v>0</v>
      </c>
      <c r="AY90" s="121">
        <f>+SUM(AZ90:BC90)</f>
        <v>83104</v>
      </c>
      <c r="AZ90" s="121">
        <v>0</v>
      </c>
      <c r="BA90" s="121">
        <v>83104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f>+SUM(BF90,AN90,AF90)</f>
        <v>232789</v>
      </c>
      <c r="BH90" s="121">
        <f>SUM(D90,AF90)</f>
        <v>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0</v>
      </c>
      <c r="BO90" s="121">
        <f>SUM(K90,AM90)</f>
        <v>0</v>
      </c>
      <c r="BP90" s="121">
        <f>SUM(L90,AN90)</f>
        <v>232789</v>
      </c>
      <c r="BQ90" s="121">
        <f>SUM(M90,AO90)</f>
        <v>6971</v>
      </c>
      <c r="BR90" s="121">
        <f>SUM(N90,AP90)</f>
        <v>6971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142714</v>
      </c>
      <c r="BW90" s="121">
        <f>SUM(S90,AU90)</f>
        <v>0</v>
      </c>
      <c r="BX90" s="121">
        <f>SUM(T90,AV90)</f>
        <v>142714</v>
      </c>
      <c r="BY90" s="121">
        <f>SUM(U90,AW90)</f>
        <v>0</v>
      </c>
      <c r="BZ90" s="121">
        <f>SUM(V90,AX90)</f>
        <v>0</v>
      </c>
      <c r="CA90" s="121">
        <f>SUM(W90,AY90)</f>
        <v>83104</v>
      </c>
      <c r="CB90" s="121">
        <f>SUM(X90,AZ90)</f>
        <v>0</v>
      </c>
      <c r="CC90" s="121">
        <f>SUM(Y90,BA90)</f>
        <v>83104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0</v>
      </c>
      <c r="CI90" s="121">
        <f>SUM(AE90,BG90)</f>
        <v>232789</v>
      </c>
    </row>
    <row r="91" spans="1:87" s="136" customFormat="1" ht="13.5" customHeight="1" x14ac:dyDescent="0.15">
      <c r="A91" s="119" t="s">
        <v>45</v>
      </c>
      <c r="B91" s="120" t="s">
        <v>460</v>
      </c>
      <c r="C91" s="119" t="s">
        <v>461</v>
      </c>
      <c r="D91" s="121">
        <f>+SUM(E91,J91)</f>
        <v>0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f>+SUM(M91,R91,V91,W91,AC91)</f>
        <v>179105</v>
      </c>
      <c r="M91" s="121">
        <f>+SUM(N91:Q91)</f>
        <v>2273</v>
      </c>
      <c r="N91" s="121">
        <v>2273</v>
      </c>
      <c r="O91" s="121">
        <v>0</v>
      </c>
      <c r="P91" s="121">
        <v>0</v>
      </c>
      <c r="Q91" s="121">
        <v>0</v>
      </c>
      <c r="R91" s="121">
        <f>+SUM(S91:U91)</f>
        <v>26053</v>
      </c>
      <c r="S91" s="121">
        <v>0</v>
      </c>
      <c r="T91" s="121">
        <v>26053</v>
      </c>
      <c r="U91" s="121">
        <v>0</v>
      </c>
      <c r="V91" s="121">
        <v>0</v>
      </c>
      <c r="W91" s="121">
        <f>+SUM(X91:AA91)</f>
        <v>150779</v>
      </c>
      <c r="X91" s="121">
        <v>345</v>
      </c>
      <c r="Y91" s="121">
        <v>150434</v>
      </c>
      <c r="Z91" s="121">
        <v>0</v>
      </c>
      <c r="AA91" s="121">
        <v>0</v>
      </c>
      <c r="AB91" s="121">
        <v>0</v>
      </c>
      <c r="AC91" s="121">
        <v>0</v>
      </c>
      <c r="AD91" s="121">
        <v>15802</v>
      </c>
      <c r="AE91" s="121">
        <f>+SUM(D91,L91,AD91)</f>
        <v>194907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98964</v>
      </c>
      <c r="AO91" s="121">
        <f>+SUM(AP91:AS91)</f>
        <v>6665</v>
      </c>
      <c r="AP91" s="121">
        <v>6665</v>
      </c>
      <c r="AQ91" s="121">
        <v>0</v>
      </c>
      <c r="AR91" s="121">
        <v>0</v>
      </c>
      <c r="AS91" s="121">
        <v>0</v>
      </c>
      <c r="AT91" s="121">
        <f>+SUM(AU91:AW91)</f>
        <v>45419</v>
      </c>
      <c r="AU91" s="121">
        <v>0</v>
      </c>
      <c r="AV91" s="121">
        <v>45419</v>
      </c>
      <c r="AW91" s="121">
        <v>0</v>
      </c>
      <c r="AX91" s="121">
        <v>0</v>
      </c>
      <c r="AY91" s="121">
        <f>+SUM(AZ91:BC91)</f>
        <v>46880</v>
      </c>
      <c r="AZ91" s="121">
        <v>270</v>
      </c>
      <c r="BA91" s="121">
        <v>46610</v>
      </c>
      <c r="BB91" s="121">
        <v>0</v>
      </c>
      <c r="BC91" s="121">
        <v>0</v>
      </c>
      <c r="BD91" s="121">
        <v>0</v>
      </c>
      <c r="BE91" s="121">
        <v>0</v>
      </c>
      <c r="BF91" s="121">
        <v>12303</v>
      </c>
      <c r="BG91" s="121">
        <f>+SUM(BF91,AN91,AF91)</f>
        <v>111267</v>
      </c>
      <c r="BH91" s="121">
        <f>SUM(D91,AF91)</f>
        <v>0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278069</v>
      </c>
      <c r="BQ91" s="121">
        <f>SUM(M91,AO91)</f>
        <v>8938</v>
      </c>
      <c r="BR91" s="121">
        <f>SUM(N91,AP91)</f>
        <v>8938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71472</v>
      </c>
      <c r="BW91" s="121">
        <f>SUM(S91,AU91)</f>
        <v>0</v>
      </c>
      <c r="BX91" s="121">
        <f>SUM(T91,AV91)</f>
        <v>71472</v>
      </c>
      <c r="BY91" s="121">
        <f>SUM(U91,AW91)</f>
        <v>0</v>
      </c>
      <c r="BZ91" s="121">
        <f>SUM(V91,AX91)</f>
        <v>0</v>
      </c>
      <c r="CA91" s="121">
        <f>SUM(W91,AY91)</f>
        <v>197659</v>
      </c>
      <c r="CB91" s="121">
        <f>SUM(X91,AZ91)</f>
        <v>615</v>
      </c>
      <c r="CC91" s="121">
        <f>SUM(Y91,BA91)</f>
        <v>197044</v>
      </c>
      <c r="CD91" s="121">
        <f>SUM(Z91,BB91)</f>
        <v>0</v>
      </c>
      <c r="CE91" s="121">
        <f>SUM(AA91,BC91)</f>
        <v>0</v>
      </c>
      <c r="CF91" s="121">
        <f>SUM(AB91,BD91)</f>
        <v>0</v>
      </c>
      <c r="CG91" s="121">
        <f>SUM(AC91,BE91)</f>
        <v>0</v>
      </c>
      <c r="CH91" s="121">
        <f>SUM(AD91,BF91)</f>
        <v>28105</v>
      </c>
      <c r="CI91" s="121">
        <f>SUM(AE91,BG91)</f>
        <v>306174</v>
      </c>
    </row>
    <row r="92" spans="1:87" s="136" customFormat="1" ht="13.5" customHeight="1" x14ac:dyDescent="0.15">
      <c r="A92" s="119" t="s">
        <v>45</v>
      </c>
      <c r="B92" s="120" t="s">
        <v>330</v>
      </c>
      <c r="C92" s="119" t="s">
        <v>331</v>
      </c>
      <c r="D92" s="121">
        <f>+SUM(E92,J92)</f>
        <v>0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f>+SUM(M92,R92,V92,W92,AC92)</f>
        <v>629599</v>
      </c>
      <c r="M92" s="121">
        <f>+SUM(N92:Q92)</f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f>+SUM(S92:U92)</f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f>+SUM(X92:AA92)</f>
        <v>629599</v>
      </c>
      <c r="X92" s="121">
        <v>0</v>
      </c>
      <c r="Y92" s="121">
        <v>505156</v>
      </c>
      <c r="Z92" s="121">
        <v>123825</v>
      </c>
      <c r="AA92" s="121">
        <v>618</v>
      </c>
      <c r="AB92" s="121">
        <v>0</v>
      </c>
      <c r="AC92" s="121">
        <v>0</v>
      </c>
      <c r="AD92" s="121">
        <v>1788235</v>
      </c>
      <c r="AE92" s="121">
        <f>+SUM(D92,L92,AD92)</f>
        <v>2417834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0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0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0</v>
      </c>
      <c r="BO92" s="121">
        <f>SUM(K92,AM92)</f>
        <v>0</v>
      </c>
      <c r="BP92" s="121">
        <f>SUM(L92,AN92)</f>
        <v>629599</v>
      </c>
      <c r="BQ92" s="121">
        <f>SUM(M92,AO92)</f>
        <v>0</v>
      </c>
      <c r="BR92" s="121">
        <f>SUM(N92,AP92)</f>
        <v>0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0</v>
      </c>
      <c r="BW92" s="121">
        <f>SUM(S92,AU92)</f>
        <v>0</v>
      </c>
      <c r="BX92" s="121">
        <f>SUM(T92,AV92)</f>
        <v>0</v>
      </c>
      <c r="BY92" s="121">
        <f>SUM(U92,AW92)</f>
        <v>0</v>
      </c>
      <c r="BZ92" s="121">
        <f>SUM(V92,AX92)</f>
        <v>0</v>
      </c>
      <c r="CA92" s="121">
        <f>SUM(W92,AY92)</f>
        <v>629599</v>
      </c>
      <c r="CB92" s="121">
        <f>SUM(X92,AZ92)</f>
        <v>0</v>
      </c>
      <c r="CC92" s="121">
        <f>SUM(Y92,BA92)</f>
        <v>505156</v>
      </c>
      <c r="CD92" s="121">
        <f>SUM(Z92,BB92)</f>
        <v>123825</v>
      </c>
      <c r="CE92" s="121">
        <f>SUM(AA92,BC92)</f>
        <v>618</v>
      </c>
      <c r="CF92" s="121">
        <f>SUM(AB92,BD92)</f>
        <v>0</v>
      </c>
      <c r="CG92" s="121">
        <f>SUM(AC92,BE92)</f>
        <v>0</v>
      </c>
      <c r="CH92" s="121">
        <f>SUM(AD92,BF92)</f>
        <v>1788235</v>
      </c>
      <c r="CI92" s="121">
        <f>SUM(AE92,BG92)</f>
        <v>2417834</v>
      </c>
    </row>
    <row r="93" spans="1:87" s="136" customFormat="1" ht="13.5" customHeight="1" x14ac:dyDescent="0.15">
      <c r="A93" s="119" t="s">
        <v>45</v>
      </c>
      <c r="B93" s="120" t="s">
        <v>533</v>
      </c>
      <c r="C93" s="119" t="s">
        <v>534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154378</v>
      </c>
      <c r="M93" s="121">
        <f>+SUM(N93:Q93)</f>
        <v>24186</v>
      </c>
      <c r="N93" s="121">
        <v>2835</v>
      </c>
      <c r="O93" s="121">
        <v>0</v>
      </c>
      <c r="P93" s="121">
        <v>21351</v>
      </c>
      <c r="Q93" s="121">
        <v>0</v>
      </c>
      <c r="R93" s="121">
        <f>+SUM(S93:U93)</f>
        <v>65660</v>
      </c>
      <c r="S93" s="121">
        <v>0</v>
      </c>
      <c r="T93" s="121">
        <v>65660</v>
      </c>
      <c r="U93" s="121">
        <v>0</v>
      </c>
      <c r="V93" s="121">
        <v>0</v>
      </c>
      <c r="W93" s="121">
        <f>+SUM(X93:AA93)</f>
        <v>64532</v>
      </c>
      <c r="X93" s="121">
        <v>219</v>
      </c>
      <c r="Y93" s="121">
        <v>4212</v>
      </c>
      <c r="Z93" s="121">
        <v>57179</v>
      </c>
      <c r="AA93" s="121">
        <v>2922</v>
      </c>
      <c r="AB93" s="121">
        <v>0</v>
      </c>
      <c r="AC93" s="121">
        <v>0</v>
      </c>
      <c r="AD93" s="121">
        <v>118956</v>
      </c>
      <c r="AE93" s="121">
        <f>+SUM(D93,L93,AD93)</f>
        <v>273334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130334</v>
      </c>
      <c r="AO93" s="121">
        <f>+SUM(AP93:AS93)</f>
        <v>20500</v>
      </c>
      <c r="AP93" s="121">
        <v>5685</v>
      </c>
      <c r="AQ93" s="121">
        <v>0</v>
      </c>
      <c r="AR93" s="121">
        <v>14815</v>
      </c>
      <c r="AS93" s="121">
        <v>0</v>
      </c>
      <c r="AT93" s="121">
        <f>+SUM(AU93:AW93)</f>
        <v>98519</v>
      </c>
      <c r="AU93" s="121">
        <v>0</v>
      </c>
      <c r="AV93" s="121">
        <v>98519</v>
      </c>
      <c r="AW93" s="121">
        <v>0</v>
      </c>
      <c r="AX93" s="121">
        <v>0</v>
      </c>
      <c r="AY93" s="121">
        <f>+SUM(AZ93:BC93)</f>
        <v>11315</v>
      </c>
      <c r="AZ93" s="121">
        <v>0</v>
      </c>
      <c r="BA93" s="121">
        <v>2992</v>
      </c>
      <c r="BB93" s="121">
        <v>0</v>
      </c>
      <c r="BC93" s="121">
        <v>8323</v>
      </c>
      <c r="BD93" s="121">
        <v>0</v>
      </c>
      <c r="BE93" s="121">
        <v>0</v>
      </c>
      <c r="BF93" s="121">
        <v>99860</v>
      </c>
      <c r="BG93" s="121">
        <f>+SUM(BF93,AN93,AF93)</f>
        <v>230194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284712</v>
      </c>
      <c r="BQ93" s="121">
        <f>SUM(M93,AO93)</f>
        <v>44686</v>
      </c>
      <c r="BR93" s="121">
        <f>SUM(N93,AP93)</f>
        <v>8520</v>
      </c>
      <c r="BS93" s="121">
        <f>SUM(O93,AQ93)</f>
        <v>0</v>
      </c>
      <c r="BT93" s="121">
        <f>SUM(P93,AR93)</f>
        <v>36166</v>
      </c>
      <c r="BU93" s="121">
        <f>SUM(Q93,AS93)</f>
        <v>0</v>
      </c>
      <c r="BV93" s="121">
        <f>SUM(R93,AT93)</f>
        <v>164179</v>
      </c>
      <c r="BW93" s="121">
        <f>SUM(S93,AU93)</f>
        <v>0</v>
      </c>
      <c r="BX93" s="121">
        <f>SUM(T93,AV93)</f>
        <v>164179</v>
      </c>
      <c r="BY93" s="121">
        <f>SUM(U93,AW93)</f>
        <v>0</v>
      </c>
      <c r="BZ93" s="121">
        <f>SUM(V93,AX93)</f>
        <v>0</v>
      </c>
      <c r="CA93" s="121">
        <f>SUM(W93,AY93)</f>
        <v>75847</v>
      </c>
      <c r="CB93" s="121">
        <f>SUM(X93,AZ93)</f>
        <v>219</v>
      </c>
      <c r="CC93" s="121">
        <f>SUM(Y93,BA93)</f>
        <v>7204</v>
      </c>
      <c r="CD93" s="121">
        <f>SUM(Z93,BB93)</f>
        <v>57179</v>
      </c>
      <c r="CE93" s="121">
        <f>SUM(AA93,BC93)</f>
        <v>11245</v>
      </c>
      <c r="CF93" s="121">
        <f>SUM(AB93,BD93)</f>
        <v>0</v>
      </c>
      <c r="CG93" s="121">
        <f>SUM(AC93,BE93)</f>
        <v>0</v>
      </c>
      <c r="CH93" s="121">
        <f>SUM(AD93,BF93)</f>
        <v>218816</v>
      </c>
      <c r="CI93" s="121">
        <f>SUM(AE93,BG93)</f>
        <v>503528</v>
      </c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3">
    <sortCondition ref="A8:A93"/>
    <sortCondition ref="B8:B93"/>
    <sortCondition ref="C8:C9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92" man="1"/>
    <brk id="67" min="1" max="9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279</v>
      </c>
      <c r="D7" s="140">
        <f>SUM(L7,T7,AB7,AJ7,AR7,AZ7)</f>
        <v>1741636</v>
      </c>
      <c r="E7" s="140">
        <f>SUM(M7,U7,AC7,AK7,AS7,BA7)</f>
        <v>12494775</v>
      </c>
      <c r="F7" s="140">
        <f>SUM(D7:E7)</f>
        <v>14236411</v>
      </c>
      <c r="G7" s="140">
        <f>SUM(O7,W7,AE7,AM7,AU7,BC7)</f>
        <v>4383</v>
      </c>
      <c r="H7" s="140">
        <f>SUM(P7,X7,AF7,AN7,AV7,BD7)</f>
        <v>2465089</v>
      </c>
      <c r="I7" s="140">
        <f>SUM(G7:H7)</f>
        <v>2469472</v>
      </c>
      <c r="J7" s="141">
        <f>COUNTIF(J$8:J$207,"&lt;&gt;")</f>
        <v>54</v>
      </c>
      <c r="K7" s="141">
        <f>COUNTIF(K$8:K$207,"&lt;&gt;")</f>
        <v>54</v>
      </c>
      <c r="L7" s="140">
        <f>SUM(L$8:L$207)</f>
        <v>1627689</v>
      </c>
      <c r="M7" s="140">
        <f>SUM(M$8:M$207)</f>
        <v>10262697</v>
      </c>
      <c r="N7" s="140">
        <f>IF(AND(L7&lt;&gt;"",M7&lt;&gt;""),SUM(L7:M7),"")</f>
        <v>11890386</v>
      </c>
      <c r="O7" s="140">
        <f>SUM(O$8:O$207)</f>
        <v>4383</v>
      </c>
      <c r="P7" s="140">
        <f>SUM(P$8:P$207)</f>
        <v>1823963</v>
      </c>
      <c r="Q7" s="140">
        <f>IF(AND(O7&lt;&gt;"",P7&lt;&gt;""),SUM(O7:P7),"")</f>
        <v>1828346</v>
      </c>
      <c r="R7" s="141">
        <f>COUNTIF(R$8:R$207,"&lt;&gt;")</f>
        <v>23</v>
      </c>
      <c r="S7" s="141">
        <f>COUNTIF(S$8:S$207,"&lt;&gt;")</f>
        <v>23</v>
      </c>
      <c r="T7" s="140">
        <f>SUM(T$8:T$207)</f>
        <v>28884</v>
      </c>
      <c r="U7" s="140">
        <f>SUM(U$8:U$207)</f>
        <v>1843688</v>
      </c>
      <c r="V7" s="140">
        <f>IF(AND(T7&lt;&gt;"",U7&lt;&gt;""),SUM(T7:U7),"")</f>
        <v>1872572</v>
      </c>
      <c r="W7" s="140">
        <f>SUM(W$8:W$207)</f>
        <v>0</v>
      </c>
      <c r="X7" s="140">
        <f>SUM(X$8:X$207)</f>
        <v>641126</v>
      </c>
      <c r="Y7" s="140">
        <f>IF(AND(W7&lt;&gt;"",X7&lt;&gt;""),SUM(W7:X7),"")</f>
        <v>641126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0</v>
      </c>
      <c r="AC7" s="140">
        <f>SUM(AC$8:AC$207)</f>
        <v>319150</v>
      </c>
      <c r="AD7" s="140">
        <f>IF(AND(AB7&lt;&gt;"",AC7&lt;&gt;""),SUM(AB7:AC7),"")</f>
        <v>319150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85063</v>
      </c>
      <c r="AK7" s="140">
        <f>SUM(AK$8:AK$207)</f>
        <v>69240</v>
      </c>
      <c r="AL7" s="140">
        <f>IF(AND(AJ7&lt;&gt;"",AK7&lt;&gt;""),SUM(AJ7:AK7),"")</f>
        <v>154303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SUM(L9,T9,AB9,AJ9,AR9,AZ9)</f>
        <v>165411</v>
      </c>
      <c r="E9" s="121">
        <f>SUM(M9,U9,AC9,AK9,AS9,BA9)</f>
        <v>0</v>
      </c>
      <c r="F9" s="121">
        <f>SUM(D9:E9)</f>
        <v>165411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330</v>
      </c>
      <c r="K9" s="119" t="s">
        <v>331</v>
      </c>
      <c r="L9" s="121">
        <v>165411</v>
      </c>
      <c r="M9" s="121">
        <v>0</v>
      </c>
      <c r="N9" s="121">
        <f>IF(AND(L9&lt;&gt;"",M9&lt;&gt;""),SUM(L9:M9),"")</f>
        <v>165411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45</v>
      </c>
      <c r="B10" s="120" t="s">
        <v>332</v>
      </c>
      <c r="C10" s="119" t="s">
        <v>333</v>
      </c>
      <c r="D10" s="121">
        <f>SUM(L10,T10,AB10,AJ10,AR10,AZ10)</f>
        <v>0</v>
      </c>
      <c r="E10" s="121">
        <f>SUM(M10,U10,AC10,AK10,AS10,BA10)</f>
        <v>802320</v>
      </c>
      <c r="F10" s="121">
        <f>SUM(D10:E10)</f>
        <v>802320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335</v>
      </c>
      <c r="K10" s="119" t="s">
        <v>336</v>
      </c>
      <c r="L10" s="121">
        <v>0</v>
      </c>
      <c r="M10" s="121">
        <v>802320</v>
      </c>
      <c r="N10" s="121">
        <f>IF(AND(L10&lt;&gt;"",M10&lt;&gt;""),SUM(L10:M10),"")</f>
        <v>802320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SUM(L11,T11,AB11,AJ11,AR11,AZ11)</f>
        <v>85063</v>
      </c>
      <c r="E11" s="121">
        <f>SUM(M11,U11,AC11,AK11,AS11,BA11)</f>
        <v>309890</v>
      </c>
      <c r="F11" s="121">
        <f>SUM(D11:E11)</f>
        <v>394953</v>
      </c>
      <c r="G11" s="121">
        <f>SUM(O11,W11,AE11,AM11,AU11,BC11)</f>
        <v>0</v>
      </c>
      <c r="H11" s="121">
        <f>SUM(P11,X11,AF11,AN11,AV11,BD11)</f>
        <v>90827</v>
      </c>
      <c r="I11" s="121">
        <f>SUM(G11:H11)</f>
        <v>90827</v>
      </c>
      <c r="J11" s="120" t="s">
        <v>340</v>
      </c>
      <c r="K11" s="119" t="s">
        <v>341</v>
      </c>
      <c r="L11" s="121">
        <v>0</v>
      </c>
      <c r="M11" s="121">
        <v>240650</v>
      </c>
      <c r="N11" s="121">
        <f>IF(AND(L11&lt;&gt;"",M11&lt;&gt;""),SUM(L11:M11),"")</f>
        <v>240650</v>
      </c>
      <c r="O11" s="121">
        <v>0</v>
      </c>
      <c r="P11" s="121">
        <v>63221</v>
      </c>
      <c r="Q11" s="121">
        <f>IF(AND(O11&lt;&gt;"",P11&lt;&gt;""),SUM(O11:P11),"")</f>
        <v>63221</v>
      </c>
      <c r="R11" s="120" t="s">
        <v>342</v>
      </c>
      <c r="S11" s="119" t="s">
        <v>343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27606</v>
      </c>
      <c r="Y11" s="121">
        <f>IF(AND(W11&lt;&gt;"",X11&lt;&gt;""),SUM(W11:X11),"")</f>
        <v>27606</v>
      </c>
      <c r="Z11" s="120" t="s">
        <v>344</v>
      </c>
      <c r="AA11" s="119" t="s">
        <v>345</v>
      </c>
      <c r="AB11" s="121">
        <v>0</v>
      </c>
      <c r="AC11" s="121">
        <v>0</v>
      </c>
      <c r="AD11" s="121">
        <f>IF(AND(AB11&lt;&gt;"",AC11&lt;&gt;""),SUM(AB11:AC11),"")</f>
        <v>0</v>
      </c>
      <c r="AE11" s="121">
        <v>0</v>
      </c>
      <c r="AF11" s="121">
        <v>0</v>
      </c>
      <c r="AG11" s="121">
        <f>IF(AND(AE11&lt;&gt;"",AF11&lt;&gt;""),SUM(AE11:AF11),"")</f>
        <v>0</v>
      </c>
      <c r="AH11" s="120" t="s">
        <v>346</v>
      </c>
      <c r="AI11" s="119" t="s">
        <v>347</v>
      </c>
      <c r="AJ11" s="121">
        <v>85063</v>
      </c>
      <c r="AK11" s="121">
        <v>69240</v>
      </c>
      <c r="AL11" s="121">
        <f>IF(AND(AJ11&lt;&gt;"",AK11&lt;&gt;""),SUM(AJ11:AK11),"")</f>
        <v>154303</v>
      </c>
      <c r="AM11" s="121">
        <v>0</v>
      </c>
      <c r="AN11" s="121">
        <v>0</v>
      </c>
      <c r="AO11" s="121">
        <f>IF(AND(AM11&lt;&gt;"",AN11&lt;&gt;""),SUM(AM11:AN11),"")</f>
        <v>0</v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45</v>
      </c>
      <c r="B12" s="120" t="s">
        <v>348</v>
      </c>
      <c r="C12" s="119" t="s">
        <v>349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45</v>
      </c>
      <c r="B13" s="120" t="s">
        <v>351</v>
      </c>
      <c r="C13" s="119" t="s">
        <v>352</v>
      </c>
      <c r="D13" s="121">
        <f>SUM(L13,T13,AB13,AJ13,AR13,AZ13)</f>
        <v>0</v>
      </c>
      <c r="E13" s="121">
        <f>SUM(M13,U13,AC13,AK13,AS13,BA13)</f>
        <v>656404</v>
      </c>
      <c r="F13" s="121">
        <f>SUM(D13:E13)</f>
        <v>656404</v>
      </c>
      <c r="G13" s="121">
        <f>SUM(O13,W13,AE13,AM13,AU13,BC13)</f>
        <v>0</v>
      </c>
      <c r="H13" s="121">
        <f>SUM(P13,X13,AF13,AN13,AV13,BD13)</f>
        <v>222847</v>
      </c>
      <c r="I13" s="121">
        <f>SUM(G13:H13)</f>
        <v>222847</v>
      </c>
      <c r="J13" s="120" t="s">
        <v>354</v>
      </c>
      <c r="K13" s="119" t="s">
        <v>355</v>
      </c>
      <c r="L13" s="121">
        <v>0</v>
      </c>
      <c r="M13" s="121">
        <v>338119</v>
      </c>
      <c r="N13" s="121">
        <f>IF(AND(L13&lt;&gt;"",M13&lt;&gt;""),SUM(L13:M13),"")</f>
        <v>338119</v>
      </c>
      <c r="O13" s="121">
        <v>0</v>
      </c>
      <c r="P13" s="121">
        <v>135489</v>
      </c>
      <c r="Q13" s="121">
        <f>IF(AND(O13&lt;&gt;"",P13&lt;&gt;""),SUM(O13:P13),"")</f>
        <v>135489</v>
      </c>
      <c r="R13" s="120" t="s">
        <v>356</v>
      </c>
      <c r="S13" s="119" t="s">
        <v>357</v>
      </c>
      <c r="T13" s="121">
        <v>0</v>
      </c>
      <c r="U13" s="121">
        <v>318285</v>
      </c>
      <c r="V13" s="121">
        <f>IF(AND(T13&lt;&gt;"",U13&lt;&gt;""),SUM(T13:U13),"")</f>
        <v>318285</v>
      </c>
      <c r="W13" s="121">
        <v>0</v>
      </c>
      <c r="X13" s="121">
        <v>87358</v>
      </c>
      <c r="Y13" s="121">
        <f>IF(AND(W13&lt;&gt;"",X13&lt;&gt;""),SUM(W13:X13),"")</f>
        <v>87358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45</v>
      </c>
      <c r="B14" s="120" t="s">
        <v>358</v>
      </c>
      <c r="C14" s="119" t="s">
        <v>359</v>
      </c>
      <c r="D14" s="121">
        <f>SUM(L14,T14,AB14,AJ14,AR14,AZ14)</f>
        <v>16724</v>
      </c>
      <c r="E14" s="121">
        <f>SUM(M14,U14,AC14,AK14,AS14,BA14)</f>
        <v>415916</v>
      </c>
      <c r="F14" s="121">
        <f>SUM(D14:E14)</f>
        <v>432640</v>
      </c>
      <c r="G14" s="121">
        <f>SUM(O14,W14,AE14,AM14,AU14,BC14)</f>
        <v>0</v>
      </c>
      <c r="H14" s="121">
        <f>SUM(P14,X14,AF14,AN14,AV14,BD14)</f>
        <v>141362</v>
      </c>
      <c r="I14" s="121">
        <f>SUM(G14:H14)</f>
        <v>141362</v>
      </c>
      <c r="J14" s="120" t="s">
        <v>361</v>
      </c>
      <c r="K14" s="119" t="s">
        <v>362</v>
      </c>
      <c r="L14" s="121">
        <v>0</v>
      </c>
      <c r="M14" s="121">
        <v>415916</v>
      </c>
      <c r="N14" s="121">
        <f>IF(AND(L14&lt;&gt;"",M14&lt;&gt;""),SUM(L14:M14),"")</f>
        <v>415916</v>
      </c>
      <c r="O14" s="121">
        <v>0</v>
      </c>
      <c r="P14" s="121">
        <v>141362</v>
      </c>
      <c r="Q14" s="121">
        <f>IF(AND(O14&lt;&gt;"",P14&lt;&gt;""),SUM(O14:P14),"")</f>
        <v>141362</v>
      </c>
      <c r="R14" s="120" t="s">
        <v>363</v>
      </c>
      <c r="S14" s="119" t="s">
        <v>364</v>
      </c>
      <c r="T14" s="121">
        <v>16724</v>
      </c>
      <c r="U14" s="121">
        <v>0</v>
      </c>
      <c r="V14" s="121">
        <f>IF(AND(T14&lt;&gt;"",U14&lt;&gt;""),SUM(T14:U14),"")</f>
        <v>16724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45</v>
      </c>
      <c r="B15" s="120" t="s">
        <v>365</v>
      </c>
      <c r="C15" s="119" t="s">
        <v>366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133673</v>
      </c>
      <c r="I15" s="121">
        <f>SUM(G15:H15)</f>
        <v>133673</v>
      </c>
      <c r="J15" s="120" t="s">
        <v>368</v>
      </c>
      <c r="K15" s="119" t="s">
        <v>369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133673</v>
      </c>
      <c r="Q15" s="121">
        <f>IF(AND(O15&lt;&gt;"",P15&lt;&gt;""),SUM(O15:P15),"")</f>
        <v>133673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45</v>
      </c>
      <c r="B16" s="120" t="s">
        <v>370</v>
      </c>
      <c r="C16" s="119" t="s">
        <v>371</v>
      </c>
      <c r="D16" s="121">
        <f>SUM(L16,T16,AB16,AJ16,AR16,AZ16)</f>
        <v>615133</v>
      </c>
      <c r="E16" s="121">
        <f>SUM(M16,U16,AC16,AK16,AS16,BA16)</f>
        <v>161601</v>
      </c>
      <c r="F16" s="121">
        <f>SUM(D16:E16)</f>
        <v>776734</v>
      </c>
      <c r="G16" s="121">
        <f>SUM(O16,W16,AE16,AM16,AU16,BC16)</f>
        <v>0</v>
      </c>
      <c r="H16" s="121">
        <f>SUM(P16,X16,AF16,AN16,AV16,BD16)</f>
        <v>158936</v>
      </c>
      <c r="I16" s="121">
        <f>SUM(G16:H16)</f>
        <v>158936</v>
      </c>
      <c r="J16" s="120" t="s">
        <v>344</v>
      </c>
      <c r="K16" s="119" t="s">
        <v>345</v>
      </c>
      <c r="L16" s="121">
        <v>615133</v>
      </c>
      <c r="M16" s="121">
        <v>161601</v>
      </c>
      <c r="N16" s="121">
        <f>IF(AND(L16&lt;&gt;"",M16&lt;&gt;""),SUM(L16:M16),"")</f>
        <v>776734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373</v>
      </c>
      <c r="S16" s="119" t="s">
        <v>374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158936</v>
      </c>
      <c r="Y16" s="121">
        <f>IF(AND(W16&lt;&gt;"",X16&lt;&gt;""),SUM(W16:X16),"")</f>
        <v>158936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45</v>
      </c>
      <c r="B17" s="120" t="s">
        <v>375</v>
      </c>
      <c r="C17" s="119" t="s">
        <v>376</v>
      </c>
      <c r="D17" s="121">
        <f>SUM(L17,T17,AB17,AJ17,AR17,AZ17)</f>
        <v>110460</v>
      </c>
      <c r="E17" s="121">
        <f>SUM(M17,U17,AC17,AK17,AS17,BA17)</f>
        <v>125574</v>
      </c>
      <c r="F17" s="121">
        <f>SUM(D17:E17)</f>
        <v>236034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344</v>
      </c>
      <c r="K17" s="119" t="s">
        <v>345</v>
      </c>
      <c r="L17" s="121">
        <v>110460</v>
      </c>
      <c r="M17" s="121">
        <v>125574</v>
      </c>
      <c r="N17" s="121">
        <f>IF(AND(L17&lt;&gt;"",M17&lt;&gt;""),SUM(L17:M17),"")</f>
        <v>236034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45</v>
      </c>
      <c r="B18" s="120" t="s">
        <v>378</v>
      </c>
      <c r="C18" s="119" t="s">
        <v>379</v>
      </c>
      <c r="D18" s="121">
        <f>SUM(L18,T18,AB18,AJ18,AR18,AZ18)</f>
        <v>0</v>
      </c>
      <c r="E18" s="121">
        <f>SUM(M18,U18,AC18,AK18,AS18,BA18)</f>
        <v>41546</v>
      </c>
      <c r="F18" s="121">
        <f>SUM(D18:E18)</f>
        <v>41546</v>
      </c>
      <c r="G18" s="121">
        <f>SUM(O18,W18,AE18,AM18,AU18,BC18)</f>
        <v>0</v>
      </c>
      <c r="H18" s="121">
        <f>SUM(P18,X18,AF18,AN18,AV18,BD18)</f>
        <v>66886</v>
      </c>
      <c r="I18" s="121">
        <f>SUM(G18:H18)</f>
        <v>66886</v>
      </c>
      <c r="J18" s="120" t="s">
        <v>368</v>
      </c>
      <c r="K18" s="119" t="s">
        <v>369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66886</v>
      </c>
      <c r="Q18" s="121">
        <f>IF(AND(O18&lt;&gt;"",P18&lt;&gt;""),SUM(O18:P18),"")</f>
        <v>66886</v>
      </c>
      <c r="R18" s="120" t="s">
        <v>344</v>
      </c>
      <c r="S18" s="119" t="s">
        <v>345</v>
      </c>
      <c r="T18" s="121">
        <v>0</v>
      </c>
      <c r="U18" s="121">
        <v>41546</v>
      </c>
      <c r="V18" s="121">
        <f>IF(AND(T18&lt;&gt;"",U18&lt;&gt;""),SUM(T18:U18),"")</f>
        <v>41546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45</v>
      </c>
      <c r="B19" s="120" t="s">
        <v>381</v>
      </c>
      <c r="C19" s="119" t="s">
        <v>382</v>
      </c>
      <c r="D19" s="121">
        <f>SUM(L19,T19,AB19,AJ19,AR19,AZ19)</f>
        <v>0</v>
      </c>
      <c r="E19" s="121">
        <f>SUM(M19,U19,AC19,AK19,AS19,BA19)</f>
        <v>471105</v>
      </c>
      <c r="F19" s="121">
        <f>SUM(D19:E19)</f>
        <v>471105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384</v>
      </c>
      <c r="K19" s="119" t="s">
        <v>385</v>
      </c>
      <c r="L19" s="121">
        <v>0</v>
      </c>
      <c r="M19" s="121">
        <v>471105</v>
      </c>
      <c r="N19" s="121">
        <f>IF(AND(L19&lt;&gt;"",M19&lt;&gt;""),SUM(L19:M19),"")</f>
        <v>471105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45</v>
      </c>
      <c r="B20" s="120" t="s">
        <v>386</v>
      </c>
      <c r="C20" s="119" t="s">
        <v>387</v>
      </c>
      <c r="D20" s="121">
        <f>SUM(L20,T20,AB20,AJ20,AR20,AZ20)</f>
        <v>16091</v>
      </c>
      <c r="E20" s="121">
        <f>SUM(M20,U20,AC20,AK20,AS20,BA20)</f>
        <v>123452</v>
      </c>
      <c r="F20" s="121">
        <f>SUM(D20:E20)</f>
        <v>139543</v>
      </c>
      <c r="G20" s="121">
        <f>SUM(O20,W20,AE20,AM20,AU20,BC20)</f>
        <v>0</v>
      </c>
      <c r="H20" s="121">
        <f>SUM(P20,X20,AF20,AN20,AV20,BD20)</f>
        <v>141266</v>
      </c>
      <c r="I20" s="121">
        <f>SUM(G20:H20)</f>
        <v>141266</v>
      </c>
      <c r="J20" s="120" t="s">
        <v>389</v>
      </c>
      <c r="K20" s="119" t="s">
        <v>390</v>
      </c>
      <c r="L20" s="121">
        <v>16091</v>
      </c>
      <c r="M20" s="121">
        <v>123452</v>
      </c>
      <c r="N20" s="121">
        <f>IF(AND(L20&lt;&gt;"",M20&lt;&gt;""),SUM(L20:M20),"")</f>
        <v>139543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391</v>
      </c>
      <c r="S20" s="119" t="s">
        <v>392</v>
      </c>
      <c r="T20" s="121">
        <v>0</v>
      </c>
      <c r="U20" s="121">
        <v>0</v>
      </c>
      <c r="V20" s="121">
        <f>IF(AND(T20&lt;&gt;"",U20&lt;&gt;""),SUM(T20:U20),"")</f>
        <v>0</v>
      </c>
      <c r="W20" s="121">
        <v>0</v>
      </c>
      <c r="X20" s="121">
        <v>141266</v>
      </c>
      <c r="Y20" s="121">
        <f>IF(AND(W20&lt;&gt;"",X20&lt;&gt;""),SUM(W20:X20),"")</f>
        <v>141266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45</v>
      </c>
      <c r="B21" s="120" t="s">
        <v>393</v>
      </c>
      <c r="C21" s="119" t="s">
        <v>394</v>
      </c>
      <c r="D21" s="121">
        <f>SUM(L21,T21,AB21,AJ21,AR21,AZ21)</f>
        <v>0</v>
      </c>
      <c r="E21" s="121">
        <f>SUM(M21,U21,AC21,AK21,AS21,BA21)</f>
        <v>407449</v>
      </c>
      <c r="F21" s="121">
        <f>SUM(D21:E21)</f>
        <v>407449</v>
      </c>
      <c r="G21" s="121">
        <f>SUM(O21,W21,AE21,AM21,AU21,BC21)</f>
        <v>0</v>
      </c>
      <c r="H21" s="121">
        <f>SUM(P21,X21,AF21,AN21,AV21,BD21)</f>
        <v>77736</v>
      </c>
      <c r="I21" s="121">
        <f>SUM(G21:H21)</f>
        <v>77736</v>
      </c>
      <c r="J21" s="120" t="s">
        <v>396</v>
      </c>
      <c r="K21" s="119" t="s">
        <v>397</v>
      </c>
      <c r="L21" s="121">
        <v>0</v>
      </c>
      <c r="M21" s="121">
        <v>407449</v>
      </c>
      <c r="N21" s="121">
        <f>IF(AND(L21&lt;&gt;"",M21&lt;&gt;""),SUM(L21:M21),"")</f>
        <v>407449</v>
      </c>
      <c r="O21" s="121">
        <v>0</v>
      </c>
      <c r="P21" s="121">
        <v>77736</v>
      </c>
      <c r="Q21" s="121">
        <f>IF(AND(O21&lt;&gt;"",P21&lt;&gt;""),SUM(O21:P21),"")</f>
        <v>77736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45</v>
      </c>
      <c r="B22" s="120" t="s">
        <v>398</v>
      </c>
      <c r="C22" s="119" t="s">
        <v>399</v>
      </c>
      <c r="D22" s="121">
        <f>SUM(L22,T22,AB22,AJ22,AR22,AZ22)</f>
        <v>0</v>
      </c>
      <c r="E22" s="121">
        <f>SUM(M22,U22,AC22,AK22,AS22,BA22)</f>
        <v>276244</v>
      </c>
      <c r="F22" s="121">
        <f>SUM(D22:E22)</f>
        <v>276244</v>
      </c>
      <c r="G22" s="121">
        <f>SUM(O22,W22,AE22,AM22,AU22,BC22)</f>
        <v>0</v>
      </c>
      <c r="H22" s="121">
        <f>SUM(P22,X22,AF22,AN22,AV22,BD22)</f>
        <v>28199</v>
      </c>
      <c r="I22" s="121">
        <f>SUM(G22:H22)</f>
        <v>28199</v>
      </c>
      <c r="J22" s="120" t="s">
        <v>342</v>
      </c>
      <c r="K22" s="119" t="s">
        <v>401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28199</v>
      </c>
      <c r="Q22" s="121">
        <f>IF(AND(O22&lt;&gt;"",P22&lt;&gt;""),SUM(O22:P22),"")</f>
        <v>28199</v>
      </c>
      <c r="R22" s="120" t="s">
        <v>402</v>
      </c>
      <c r="S22" s="119" t="s">
        <v>403</v>
      </c>
      <c r="T22" s="121">
        <v>0</v>
      </c>
      <c r="U22" s="121">
        <v>276244</v>
      </c>
      <c r="V22" s="121">
        <f>IF(AND(T22&lt;&gt;"",U22&lt;&gt;""),SUM(T22:U22),"")</f>
        <v>276244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45</v>
      </c>
      <c r="B23" s="120" t="s">
        <v>404</v>
      </c>
      <c r="C23" s="119" t="s">
        <v>405</v>
      </c>
      <c r="D23" s="121">
        <f>SUM(L23,T23,AB23,AJ23,AR23,AZ23)</f>
        <v>0</v>
      </c>
      <c r="E23" s="121">
        <f>SUM(M23,U23,AC23,AK23,AS23,BA23)</f>
        <v>498978</v>
      </c>
      <c r="F23" s="121">
        <f>SUM(D23:E23)</f>
        <v>498978</v>
      </c>
      <c r="G23" s="121">
        <f>SUM(O23,W23,AE23,AM23,AU23,BC23)</f>
        <v>0</v>
      </c>
      <c r="H23" s="121">
        <f>SUM(P23,X23,AF23,AN23,AV23,BD23)</f>
        <v>31526</v>
      </c>
      <c r="I23" s="121">
        <f>SUM(G23:H23)</f>
        <v>31526</v>
      </c>
      <c r="J23" s="120" t="s">
        <v>402</v>
      </c>
      <c r="K23" s="119" t="s">
        <v>407</v>
      </c>
      <c r="L23" s="121">
        <v>0</v>
      </c>
      <c r="M23" s="121">
        <v>498978</v>
      </c>
      <c r="N23" s="121">
        <f>IF(AND(L23&lt;&gt;"",M23&lt;&gt;""),SUM(L23:M23),"")</f>
        <v>498978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342</v>
      </c>
      <c r="S23" s="119" t="s">
        <v>401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31526</v>
      </c>
      <c r="Y23" s="121">
        <f>IF(AND(W23&lt;&gt;"",X23&lt;&gt;""),SUM(W23:X23),"")</f>
        <v>31526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45</v>
      </c>
      <c r="B24" s="120" t="s">
        <v>408</v>
      </c>
      <c r="C24" s="119" t="s">
        <v>409</v>
      </c>
      <c r="D24" s="121">
        <f>SUM(L24,T24,AB24,AJ24,AR24,AZ24)</f>
        <v>0</v>
      </c>
      <c r="E24" s="121">
        <f>SUM(M24,U24,AC24,AK24,AS24,BA24)</f>
        <v>377797</v>
      </c>
      <c r="F24" s="121">
        <f>SUM(D24:E24)</f>
        <v>377797</v>
      </c>
      <c r="G24" s="121">
        <f>SUM(O24,W24,AE24,AM24,AU24,BC24)</f>
        <v>0</v>
      </c>
      <c r="H24" s="121">
        <f>SUM(P24,X24,AF24,AN24,AV24,BD24)</f>
        <v>15669</v>
      </c>
      <c r="I24" s="121">
        <f>SUM(G24:H24)</f>
        <v>15669</v>
      </c>
      <c r="J24" s="120" t="s">
        <v>411</v>
      </c>
      <c r="K24" s="119" t="s">
        <v>412</v>
      </c>
      <c r="L24" s="121">
        <v>0</v>
      </c>
      <c r="M24" s="121">
        <v>189760</v>
      </c>
      <c r="N24" s="121">
        <f>IF(AND(L24&lt;&gt;"",M24&lt;&gt;""),SUM(L24:M24),"")</f>
        <v>189760</v>
      </c>
      <c r="O24" s="121">
        <v>0</v>
      </c>
      <c r="P24" s="121">
        <v>15669</v>
      </c>
      <c r="Q24" s="121">
        <f>IF(AND(O24&lt;&gt;"",P24&lt;&gt;""),SUM(O24:P24),"")</f>
        <v>15669</v>
      </c>
      <c r="R24" s="120" t="s">
        <v>330</v>
      </c>
      <c r="S24" s="119" t="s">
        <v>331</v>
      </c>
      <c r="T24" s="121">
        <v>0</v>
      </c>
      <c r="U24" s="121">
        <v>188037</v>
      </c>
      <c r="V24" s="121">
        <f>IF(AND(T24&lt;&gt;"",U24&lt;&gt;""),SUM(T24:U24),"")</f>
        <v>188037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45</v>
      </c>
      <c r="B25" s="120" t="s">
        <v>413</v>
      </c>
      <c r="C25" s="119" t="s">
        <v>414</v>
      </c>
      <c r="D25" s="121">
        <f>SUM(L25,T25,AB25,AJ25,AR25,AZ25)</f>
        <v>0</v>
      </c>
      <c r="E25" s="121">
        <f>SUM(M25,U25,AC25,AK25,AS25,BA25)</f>
        <v>431091</v>
      </c>
      <c r="F25" s="121">
        <f>SUM(D25:E25)</f>
        <v>431091</v>
      </c>
      <c r="G25" s="121">
        <f>SUM(O25,W25,AE25,AM25,AU25,BC25)</f>
        <v>0</v>
      </c>
      <c r="H25" s="121">
        <f>SUM(P25,X25,AF25,AN25,AV25,BD25)</f>
        <v>14691</v>
      </c>
      <c r="I25" s="121">
        <f>SUM(G25:H25)</f>
        <v>14691</v>
      </c>
      <c r="J25" s="120" t="s">
        <v>416</v>
      </c>
      <c r="K25" s="119" t="s">
        <v>417</v>
      </c>
      <c r="L25" s="121">
        <v>0</v>
      </c>
      <c r="M25" s="121">
        <v>72987</v>
      </c>
      <c r="N25" s="121">
        <f>IF(AND(L25&lt;&gt;"",M25&lt;&gt;""),SUM(L25:M25),"")</f>
        <v>72987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411</v>
      </c>
      <c r="S25" s="119" t="s">
        <v>412</v>
      </c>
      <c r="T25" s="121">
        <v>0</v>
      </c>
      <c r="U25" s="121">
        <v>174309</v>
      </c>
      <c r="V25" s="121">
        <f>IF(AND(T25&lt;&gt;"",U25&lt;&gt;""),SUM(T25:U25),"")</f>
        <v>174309</v>
      </c>
      <c r="W25" s="121">
        <v>0</v>
      </c>
      <c r="X25" s="121">
        <v>14691</v>
      </c>
      <c r="Y25" s="121">
        <f>IF(AND(W25&lt;&gt;"",X25&lt;&gt;""),SUM(W25:X25),"")</f>
        <v>14691</v>
      </c>
      <c r="Z25" s="120" t="s">
        <v>330</v>
      </c>
      <c r="AA25" s="119" t="s">
        <v>331</v>
      </c>
      <c r="AB25" s="121">
        <v>0</v>
      </c>
      <c r="AC25" s="121">
        <v>183795</v>
      </c>
      <c r="AD25" s="121">
        <f>IF(AND(AB25&lt;&gt;"",AC25&lt;&gt;""),SUM(AB25:AC25),"")</f>
        <v>183795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45</v>
      </c>
      <c r="B26" s="120" t="s">
        <v>418</v>
      </c>
      <c r="C26" s="119" t="s">
        <v>419</v>
      </c>
      <c r="D26" s="121">
        <f>SUM(L26,T26,AB26,AJ26,AR26,AZ26)</f>
        <v>0</v>
      </c>
      <c r="E26" s="121">
        <f>SUM(M26,U26,AC26,AK26,AS26,BA26)</f>
        <v>919838</v>
      </c>
      <c r="F26" s="121">
        <f>SUM(D26:E26)</f>
        <v>919838</v>
      </c>
      <c r="G26" s="121">
        <f>SUM(O26,W26,AE26,AM26,AU26,BC26)</f>
        <v>0</v>
      </c>
      <c r="H26" s="121">
        <f>SUM(P26,X26,AF26,AN26,AV26,BD26)</f>
        <v>20000</v>
      </c>
      <c r="I26" s="121">
        <f>SUM(G26:H26)</f>
        <v>20000</v>
      </c>
      <c r="J26" s="120" t="s">
        <v>421</v>
      </c>
      <c r="K26" s="119" t="s">
        <v>422</v>
      </c>
      <c r="L26" s="121">
        <v>0</v>
      </c>
      <c r="M26" s="121">
        <v>919838</v>
      </c>
      <c r="N26" s="121">
        <f>IF(AND(L26&lt;&gt;"",M26&lt;&gt;""),SUM(L26:M26),"")</f>
        <v>919838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423</v>
      </c>
      <c r="S26" s="119" t="s">
        <v>424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20000</v>
      </c>
      <c r="Y26" s="121">
        <f>IF(AND(W26&lt;&gt;"",X26&lt;&gt;""),SUM(W26:X26),"")</f>
        <v>20000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45</v>
      </c>
      <c r="B27" s="120" t="s">
        <v>425</v>
      </c>
      <c r="C27" s="119" t="s">
        <v>426</v>
      </c>
      <c r="D27" s="121">
        <f>SUM(L27,T27,AB27,AJ27,AR27,AZ27)</f>
        <v>0</v>
      </c>
      <c r="E27" s="121">
        <f>SUM(M27,U27,AC27,AK27,AS27,BA27)</f>
        <v>189032</v>
      </c>
      <c r="F27" s="121">
        <f>SUM(D27:E27)</f>
        <v>189032</v>
      </c>
      <c r="G27" s="121">
        <f>SUM(O27,W27,AE27,AM27,AU27,BC27)</f>
        <v>0</v>
      </c>
      <c r="H27" s="121">
        <f>SUM(P27,X27,AF27,AN27,AV27,BD27)</f>
        <v>5216</v>
      </c>
      <c r="I27" s="121">
        <f>SUM(G27:H27)</f>
        <v>5216</v>
      </c>
      <c r="J27" s="120" t="s">
        <v>342</v>
      </c>
      <c r="K27" s="119" t="s">
        <v>401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5216</v>
      </c>
      <c r="Q27" s="121">
        <f>IF(AND(O27&lt;&gt;"",P27&lt;&gt;""),SUM(O27:P27),"")</f>
        <v>5216</v>
      </c>
      <c r="R27" s="120" t="s">
        <v>416</v>
      </c>
      <c r="S27" s="119" t="s">
        <v>417</v>
      </c>
      <c r="T27" s="121">
        <v>0</v>
      </c>
      <c r="U27" s="121">
        <v>53677</v>
      </c>
      <c r="V27" s="121">
        <f>IF(AND(T27&lt;&gt;"",U27&lt;&gt;""),SUM(T27:U27),"")</f>
        <v>53677</v>
      </c>
      <c r="W27" s="121">
        <v>0</v>
      </c>
      <c r="X27" s="121">
        <v>0</v>
      </c>
      <c r="Y27" s="121">
        <f>IF(AND(W27&lt;&gt;"",X27&lt;&gt;""),SUM(W27:X27),"")</f>
        <v>0</v>
      </c>
      <c r="Z27" s="120" t="s">
        <v>330</v>
      </c>
      <c r="AA27" s="119" t="s">
        <v>331</v>
      </c>
      <c r="AB27" s="121">
        <v>0</v>
      </c>
      <c r="AC27" s="121">
        <v>135355</v>
      </c>
      <c r="AD27" s="121">
        <f>IF(AND(AB27&lt;&gt;"",AC27&lt;&gt;""),SUM(AB27:AC27),"")</f>
        <v>135355</v>
      </c>
      <c r="AE27" s="121">
        <v>0</v>
      </c>
      <c r="AF27" s="121">
        <v>0</v>
      </c>
      <c r="AG27" s="121">
        <f>IF(AND(AE27&lt;&gt;"",AF27&lt;&gt;""),SUM(AE27:AF27),"")</f>
        <v>0</v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45</v>
      </c>
      <c r="B28" s="120" t="s">
        <v>428</v>
      </c>
      <c r="C28" s="119" t="s">
        <v>429</v>
      </c>
      <c r="D28" s="121">
        <f>SUM(L28,T28,AB28,AJ28,AR28,AZ28)</f>
        <v>0</v>
      </c>
      <c r="E28" s="121">
        <f>SUM(M28,U28,AC28,AK28,AS28,BA28)</f>
        <v>540831</v>
      </c>
      <c r="F28" s="121">
        <f>SUM(D28:E28)</f>
        <v>540831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421</v>
      </c>
      <c r="K28" s="119" t="s">
        <v>422</v>
      </c>
      <c r="L28" s="121">
        <v>0</v>
      </c>
      <c r="M28" s="121">
        <v>540831</v>
      </c>
      <c r="N28" s="121">
        <f>IF(AND(L28&lt;&gt;"",M28&lt;&gt;""),SUM(L28:M28),"")</f>
        <v>540831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45</v>
      </c>
      <c r="B29" s="120" t="s">
        <v>431</v>
      </c>
      <c r="C29" s="119" t="s">
        <v>432</v>
      </c>
      <c r="D29" s="121">
        <f>SUM(L29,T29,AB29,AJ29,AR29,AZ29)</f>
        <v>0</v>
      </c>
      <c r="E29" s="121">
        <f>SUM(M29,U29,AC29,AK29,AS29,BA29)</f>
        <v>571464</v>
      </c>
      <c r="F29" s="121">
        <f>SUM(D29:E29)</f>
        <v>571464</v>
      </c>
      <c r="G29" s="121">
        <f>SUM(O29,W29,AE29,AM29,AU29,BC29)</f>
        <v>0</v>
      </c>
      <c r="H29" s="121">
        <f>SUM(P29,X29,AF29,AN29,AV29,BD29)</f>
        <v>107454</v>
      </c>
      <c r="I29" s="121">
        <f>SUM(G29:H29)</f>
        <v>107454</v>
      </c>
      <c r="J29" s="120" t="s">
        <v>423</v>
      </c>
      <c r="K29" s="119" t="s">
        <v>424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107454</v>
      </c>
      <c r="Q29" s="121">
        <f>IF(AND(O29&lt;&gt;"",P29&lt;&gt;""),SUM(O29:P29),"")</f>
        <v>107454</v>
      </c>
      <c r="R29" s="120" t="s">
        <v>421</v>
      </c>
      <c r="S29" s="119" t="s">
        <v>422</v>
      </c>
      <c r="T29" s="121">
        <v>0</v>
      </c>
      <c r="U29" s="121">
        <v>571464</v>
      </c>
      <c r="V29" s="121">
        <f>IF(AND(T29&lt;&gt;"",U29&lt;&gt;""),SUM(T29:U29),"")</f>
        <v>571464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45</v>
      </c>
      <c r="B30" s="120" t="s">
        <v>434</v>
      </c>
      <c r="C30" s="119" t="s">
        <v>435</v>
      </c>
      <c r="D30" s="121">
        <f>SUM(L30,T30,AB30,AJ30,AR30,AZ30)</f>
        <v>0</v>
      </c>
      <c r="E30" s="121">
        <f>SUM(M30,U30,AC30,AK30,AS30,BA30)</f>
        <v>409814</v>
      </c>
      <c r="F30" s="121">
        <f>SUM(D30:E30)</f>
        <v>409814</v>
      </c>
      <c r="G30" s="121">
        <f>SUM(O30,W30,AE30,AM30,AU30,BC30)</f>
        <v>0</v>
      </c>
      <c r="H30" s="121">
        <f>SUM(P30,X30,AF30,AN30,AV30,BD30)</f>
        <v>76348</v>
      </c>
      <c r="I30" s="121">
        <f>SUM(G30:H30)</f>
        <v>76348</v>
      </c>
      <c r="J30" s="120" t="s">
        <v>340</v>
      </c>
      <c r="K30" s="119" t="s">
        <v>341</v>
      </c>
      <c r="L30" s="121">
        <v>0</v>
      </c>
      <c r="M30" s="121">
        <v>409814</v>
      </c>
      <c r="N30" s="121">
        <f>IF(AND(L30&lt;&gt;"",M30&lt;&gt;""),SUM(L30:M30),"")</f>
        <v>409814</v>
      </c>
      <c r="O30" s="121">
        <v>0</v>
      </c>
      <c r="P30" s="121">
        <v>76348</v>
      </c>
      <c r="Q30" s="121">
        <f>IF(AND(O30&lt;&gt;"",P30&lt;&gt;""),SUM(O30:P30),"")</f>
        <v>76348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45</v>
      </c>
      <c r="B31" s="120" t="s">
        <v>437</v>
      </c>
      <c r="C31" s="119" t="s">
        <v>438</v>
      </c>
      <c r="D31" s="121">
        <f>SUM(L31,T31,AB31,AJ31,AR31,AZ31)</f>
        <v>0</v>
      </c>
      <c r="E31" s="121">
        <f>SUM(M31,U31,AC31,AK31,AS31,BA31)</f>
        <v>236857</v>
      </c>
      <c r="F31" s="121">
        <f>SUM(D31:E31)</f>
        <v>236857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440</v>
      </c>
      <c r="K31" s="119" t="s">
        <v>441</v>
      </c>
      <c r="L31" s="121">
        <v>0</v>
      </c>
      <c r="M31" s="121">
        <v>236857</v>
      </c>
      <c r="N31" s="121">
        <f>IF(AND(L31&lt;&gt;"",M31&lt;&gt;""),SUM(L31:M31),"")</f>
        <v>236857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45</v>
      </c>
      <c r="B32" s="120" t="s">
        <v>442</v>
      </c>
      <c r="C32" s="119" t="s">
        <v>443</v>
      </c>
      <c r="D32" s="121">
        <f>SUM(L32,T32,AB32,AJ32,AR32,AZ32)</f>
        <v>0</v>
      </c>
      <c r="E32" s="121">
        <f>SUM(M32,U32,AC32,AK32,AS32,BA32)</f>
        <v>249650</v>
      </c>
      <c r="F32" s="121">
        <f>SUM(D32:E32)</f>
        <v>249650</v>
      </c>
      <c r="G32" s="121">
        <f>SUM(O32,W32,AE32,AM32,AU32,BC32)</f>
        <v>0</v>
      </c>
      <c r="H32" s="121">
        <f>SUM(P32,X32,AF32,AN32,AV32,BD32)</f>
        <v>69315</v>
      </c>
      <c r="I32" s="121">
        <f>SUM(G32:H32)</f>
        <v>69315</v>
      </c>
      <c r="J32" s="120" t="s">
        <v>356</v>
      </c>
      <c r="K32" s="119" t="s">
        <v>357</v>
      </c>
      <c r="L32" s="121">
        <v>0</v>
      </c>
      <c r="M32" s="121">
        <v>249650</v>
      </c>
      <c r="N32" s="121">
        <f>IF(AND(L32&lt;&gt;"",M32&lt;&gt;""),SUM(L32:M32),"")</f>
        <v>249650</v>
      </c>
      <c r="O32" s="121">
        <v>0</v>
      </c>
      <c r="P32" s="121">
        <v>69315</v>
      </c>
      <c r="Q32" s="121">
        <f>IF(AND(O32&lt;&gt;"",P32&lt;&gt;""),SUM(O32:P32),"")</f>
        <v>69315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45</v>
      </c>
      <c r="B33" s="120" t="s">
        <v>445</v>
      </c>
      <c r="C33" s="119" t="s">
        <v>446</v>
      </c>
      <c r="D33" s="121">
        <f>SUM(L33,T33,AB33,AJ33,AR33,AZ33)</f>
        <v>279794</v>
      </c>
      <c r="E33" s="121">
        <f>SUM(M33,U33,AC33,AK33,AS33,BA33)</f>
        <v>343729</v>
      </c>
      <c r="F33" s="121">
        <f>SUM(D33:E33)</f>
        <v>623523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346</v>
      </c>
      <c r="K33" s="119" t="s">
        <v>347</v>
      </c>
      <c r="L33" s="121">
        <v>279794</v>
      </c>
      <c r="M33" s="121">
        <v>343729</v>
      </c>
      <c r="N33" s="121">
        <f>IF(AND(L33&lt;&gt;"",M33&lt;&gt;""),SUM(L33:M33),"")</f>
        <v>623523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45</v>
      </c>
      <c r="B34" s="120" t="s">
        <v>448</v>
      </c>
      <c r="C34" s="119" t="s">
        <v>449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/>
      <c r="K34" s="119"/>
      <c r="L34" s="121"/>
      <c r="M34" s="121"/>
      <c r="N34" s="121" t="str">
        <f>IF(AND(L34&lt;&gt;"",M34&lt;&gt;""),SUM(L34:M34),"")</f>
        <v/>
      </c>
      <c r="O34" s="121"/>
      <c r="P34" s="121"/>
      <c r="Q34" s="121" t="str">
        <f>IF(AND(O34&lt;&gt;"",P34&lt;&gt;""),SUM(O34:P34),"")</f>
        <v/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45</v>
      </c>
      <c r="B35" s="120" t="s">
        <v>451</v>
      </c>
      <c r="C35" s="119" t="s">
        <v>452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/>
      <c r="K35" s="119"/>
      <c r="L35" s="121"/>
      <c r="M35" s="121"/>
      <c r="N35" s="121" t="str">
        <f>IF(AND(L35&lt;&gt;"",M35&lt;&gt;""),SUM(L35:M35),"")</f>
        <v/>
      </c>
      <c r="O35" s="121"/>
      <c r="P35" s="121"/>
      <c r="Q35" s="121" t="str">
        <f>IF(AND(O35&lt;&gt;"",P35&lt;&gt;""),SUM(O35:P35),"")</f>
        <v/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45</v>
      </c>
      <c r="B36" s="120" t="s">
        <v>454</v>
      </c>
      <c r="C36" s="119" t="s">
        <v>455</v>
      </c>
      <c r="D36" s="121">
        <f>SUM(L36,T36,AB36,AJ36,AR36,AZ36)</f>
        <v>125833</v>
      </c>
      <c r="E36" s="121">
        <f>SUM(M36,U36,AC36,AK36,AS36,BA36)</f>
        <v>0</v>
      </c>
      <c r="F36" s="121">
        <f>SUM(D36:E36)</f>
        <v>125833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330</v>
      </c>
      <c r="K36" s="119" t="s">
        <v>331</v>
      </c>
      <c r="L36" s="121">
        <v>125833</v>
      </c>
      <c r="M36" s="121">
        <v>0</v>
      </c>
      <c r="N36" s="121">
        <f>IF(AND(L36&lt;&gt;"",M36&lt;&gt;""),SUM(L36:M36),"")</f>
        <v>125833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45</v>
      </c>
      <c r="B37" s="120" t="s">
        <v>457</v>
      </c>
      <c r="C37" s="119" t="s">
        <v>458</v>
      </c>
      <c r="D37" s="121">
        <f>SUM(L37,T37,AB37,AJ37,AR37,AZ37)</f>
        <v>0</v>
      </c>
      <c r="E37" s="121">
        <f>SUM(M37,U37,AC37,AK37,AS37,BA37)</f>
        <v>52643</v>
      </c>
      <c r="F37" s="121">
        <f>SUM(D37:E37)</f>
        <v>52643</v>
      </c>
      <c r="G37" s="121">
        <f>SUM(O37,W37,AE37,AM37,AU37,BC37)</f>
        <v>0</v>
      </c>
      <c r="H37" s="121">
        <f>SUM(P37,X37,AF37,AN37,AV37,BD37)</f>
        <v>72403</v>
      </c>
      <c r="I37" s="121">
        <f>SUM(G37:H37)</f>
        <v>72403</v>
      </c>
      <c r="J37" s="120" t="s">
        <v>460</v>
      </c>
      <c r="K37" s="119" t="s">
        <v>461</v>
      </c>
      <c r="L37" s="121">
        <v>0</v>
      </c>
      <c r="M37" s="121">
        <v>52643</v>
      </c>
      <c r="N37" s="121">
        <f>IF(AND(L37&lt;&gt;"",M37&lt;&gt;""),SUM(L37:M37),"")</f>
        <v>52643</v>
      </c>
      <c r="O37" s="121">
        <v>0</v>
      </c>
      <c r="P37" s="121">
        <v>72403</v>
      </c>
      <c r="Q37" s="121">
        <f>IF(AND(O37&lt;&gt;"",P37&lt;&gt;""),SUM(O37:P37),"")</f>
        <v>72403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45</v>
      </c>
      <c r="B38" s="120" t="s">
        <v>462</v>
      </c>
      <c r="C38" s="119" t="s">
        <v>463</v>
      </c>
      <c r="D38" s="121">
        <f>SUM(L38,T38,AB38,AJ38,AR38,AZ38)</f>
        <v>0</v>
      </c>
      <c r="E38" s="121">
        <f>SUM(M38,U38,AC38,AK38,AS38,BA38)</f>
        <v>294235</v>
      </c>
      <c r="F38" s="121">
        <f>SUM(D38:E38)</f>
        <v>294235</v>
      </c>
      <c r="G38" s="121">
        <f>SUM(O38,W38,AE38,AM38,AU38,BC38)</f>
        <v>0</v>
      </c>
      <c r="H38" s="121">
        <f>SUM(P38,X38,AF38,AN38,AV38,BD38)</f>
        <v>23315</v>
      </c>
      <c r="I38" s="121">
        <f>SUM(G38:H38)</f>
        <v>23315</v>
      </c>
      <c r="J38" s="120" t="s">
        <v>465</v>
      </c>
      <c r="K38" s="119" t="s">
        <v>466</v>
      </c>
      <c r="L38" s="121">
        <v>0</v>
      </c>
      <c r="M38" s="121">
        <v>294235</v>
      </c>
      <c r="N38" s="121">
        <f>IF(AND(L38&lt;&gt;"",M38&lt;&gt;""),SUM(L38:M38),"")</f>
        <v>294235</v>
      </c>
      <c r="O38" s="121">
        <v>0</v>
      </c>
      <c r="P38" s="121">
        <v>23315</v>
      </c>
      <c r="Q38" s="121">
        <f>IF(AND(O38&lt;&gt;"",P38&lt;&gt;""),SUM(O38:P38),"")</f>
        <v>23315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45</v>
      </c>
      <c r="B39" s="120" t="s">
        <v>467</v>
      </c>
      <c r="C39" s="119" t="s">
        <v>468</v>
      </c>
      <c r="D39" s="121">
        <f>SUM(L39,T39,AB39,AJ39,AR39,AZ39)</f>
        <v>0</v>
      </c>
      <c r="E39" s="121">
        <f>SUM(M39,U39,AC39,AK39,AS39,BA39)</f>
        <v>69846</v>
      </c>
      <c r="F39" s="121">
        <f>SUM(D39:E39)</f>
        <v>69846</v>
      </c>
      <c r="G39" s="121">
        <f>SUM(O39,W39,AE39,AM39,AU39,BC39)</f>
        <v>0</v>
      </c>
      <c r="H39" s="121">
        <f>SUM(P39,X39,AF39,AN39,AV39,BD39)</f>
        <v>38787</v>
      </c>
      <c r="I39" s="121">
        <f>SUM(G39:H39)</f>
        <v>38787</v>
      </c>
      <c r="J39" s="120" t="s">
        <v>460</v>
      </c>
      <c r="K39" s="119" t="s">
        <v>470</v>
      </c>
      <c r="L39" s="121">
        <v>0</v>
      </c>
      <c r="M39" s="121">
        <v>69846</v>
      </c>
      <c r="N39" s="121">
        <f>IF(AND(L39&lt;&gt;"",M39&lt;&gt;""),SUM(L39:M39),"")</f>
        <v>69846</v>
      </c>
      <c r="O39" s="121">
        <v>0</v>
      </c>
      <c r="P39" s="121">
        <v>38787</v>
      </c>
      <c r="Q39" s="121">
        <f>IF(AND(O39&lt;&gt;"",P39&lt;&gt;""),SUM(O39:P39),"")</f>
        <v>38787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45</v>
      </c>
      <c r="B40" s="120" t="s">
        <v>471</v>
      </c>
      <c r="C40" s="119" t="s">
        <v>472</v>
      </c>
      <c r="D40" s="121">
        <f>SUM(L40,T40,AB40,AJ40,AR40,AZ40)</f>
        <v>0</v>
      </c>
      <c r="E40" s="121">
        <f>SUM(M40,U40,AC40,AK40,AS40,BA40)</f>
        <v>285398</v>
      </c>
      <c r="F40" s="121">
        <f>SUM(D40:E40)</f>
        <v>285398</v>
      </c>
      <c r="G40" s="121">
        <f>SUM(O40,W40,AE40,AM40,AU40,BC40)</f>
        <v>0</v>
      </c>
      <c r="H40" s="121">
        <f>SUM(P40,X40,AF40,AN40,AV40,BD40)</f>
        <v>52560</v>
      </c>
      <c r="I40" s="121">
        <f>SUM(G40:H40)</f>
        <v>52560</v>
      </c>
      <c r="J40" s="120" t="s">
        <v>465</v>
      </c>
      <c r="K40" s="119" t="s">
        <v>474</v>
      </c>
      <c r="L40" s="121">
        <v>0</v>
      </c>
      <c r="M40" s="121">
        <v>285398</v>
      </c>
      <c r="N40" s="121">
        <f>IF(AND(L40&lt;&gt;"",M40&lt;&gt;""),SUM(L40:M40),"")</f>
        <v>285398</v>
      </c>
      <c r="O40" s="121">
        <v>0</v>
      </c>
      <c r="P40" s="121">
        <v>52560</v>
      </c>
      <c r="Q40" s="121">
        <f>IF(AND(O40&lt;&gt;"",P40&lt;&gt;""),SUM(O40:P40),"")</f>
        <v>52560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45</v>
      </c>
      <c r="B41" s="120" t="s">
        <v>475</v>
      </c>
      <c r="C41" s="119" t="s">
        <v>476</v>
      </c>
      <c r="D41" s="121">
        <f>SUM(L41,T41,AB41,AJ41,AR41,AZ41)</f>
        <v>0</v>
      </c>
      <c r="E41" s="121">
        <f>SUM(M41,U41,AC41,AK41,AS41,BA41)</f>
        <v>326845</v>
      </c>
      <c r="F41" s="121">
        <f>SUM(D41:E41)</f>
        <v>326845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421</v>
      </c>
      <c r="K41" s="119" t="s">
        <v>422</v>
      </c>
      <c r="L41" s="121">
        <v>0</v>
      </c>
      <c r="M41" s="121">
        <v>326845</v>
      </c>
      <c r="N41" s="121">
        <f>IF(AND(L41&lt;&gt;"",M41&lt;&gt;""),SUM(L41:M41),"")</f>
        <v>326845</v>
      </c>
      <c r="O41" s="121">
        <v>0</v>
      </c>
      <c r="P41" s="121">
        <v>0</v>
      </c>
      <c r="Q41" s="121">
        <f>IF(AND(O41&lt;&gt;"",P41&lt;&gt;""),SUM(O41:P41),"")</f>
        <v>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45</v>
      </c>
      <c r="B42" s="120" t="s">
        <v>478</v>
      </c>
      <c r="C42" s="119" t="s">
        <v>479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45</v>
      </c>
      <c r="B43" s="120" t="s">
        <v>481</v>
      </c>
      <c r="C43" s="119" t="s">
        <v>482</v>
      </c>
      <c r="D43" s="121">
        <f>SUM(L43,T43,AB43,AJ43,AR43,AZ43)</f>
        <v>0</v>
      </c>
      <c r="E43" s="121">
        <f>SUM(M43,U43,AC43,AK43,AS43,BA43)</f>
        <v>413859</v>
      </c>
      <c r="F43" s="121">
        <f>SUM(D43:E43)</f>
        <v>413859</v>
      </c>
      <c r="G43" s="121">
        <f>SUM(O43,W43,AE43,AM43,AU43,BC43)</f>
        <v>0</v>
      </c>
      <c r="H43" s="121">
        <f>SUM(P43,X43,AF43,AN43,AV43,BD43)</f>
        <v>17052</v>
      </c>
      <c r="I43" s="121">
        <f>SUM(G43:H43)</f>
        <v>17052</v>
      </c>
      <c r="J43" s="120" t="s">
        <v>465</v>
      </c>
      <c r="K43" s="119" t="s">
        <v>484</v>
      </c>
      <c r="L43" s="121">
        <v>0</v>
      </c>
      <c r="M43" s="121">
        <v>413859</v>
      </c>
      <c r="N43" s="121">
        <f>IF(AND(L43&lt;&gt;"",M43&lt;&gt;""),SUM(L43:M43),"")</f>
        <v>413859</v>
      </c>
      <c r="O43" s="121">
        <v>0</v>
      </c>
      <c r="P43" s="121">
        <v>17052</v>
      </c>
      <c r="Q43" s="121">
        <f>IF(AND(O43&lt;&gt;"",P43&lt;&gt;""),SUM(O43:P43),"")</f>
        <v>17052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45</v>
      </c>
      <c r="B44" s="120" t="s">
        <v>485</v>
      </c>
      <c r="C44" s="119" t="s">
        <v>486</v>
      </c>
      <c r="D44" s="121">
        <f>SUM(L44,T44,AB44,AJ44,AR44,AZ44)</f>
        <v>0</v>
      </c>
      <c r="E44" s="121">
        <f>SUM(M44,U44,AC44,AK44,AS44,BA44)</f>
        <v>153776</v>
      </c>
      <c r="F44" s="121">
        <f>SUM(D44:E44)</f>
        <v>153776</v>
      </c>
      <c r="G44" s="121">
        <f>SUM(O44,W44,AE44,AM44,AU44,BC44)</f>
        <v>0</v>
      </c>
      <c r="H44" s="121">
        <f>SUM(P44,X44,AF44,AN44,AV44,BD44)</f>
        <v>9079</v>
      </c>
      <c r="I44" s="121">
        <f>SUM(G44:H44)</f>
        <v>9079</v>
      </c>
      <c r="J44" s="120" t="s">
        <v>396</v>
      </c>
      <c r="K44" s="119" t="s">
        <v>397</v>
      </c>
      <c r="L44" s="121">
        <v>0</v>
      </c>
      <c r="M44" s="121">
        <v>153776</v>
      </c>
      <c r="N44" s="121">
        <f>IF(AND(L44&lt;&gt;"",M44&lt;&gt;""),SUM(L44:M44),"")</f>
        <v>153776</v>
      </c>
      <c r="O44" s="121">
        <v>0</v>
      </c>
      <c r="P44" s="121">
        <v>9079</v>
      </c>
      <c r="Q44" s="121">
        <f>IF(AND(O44&lt;&gt;"",P44&lt;&gt;""),SUM(O44:P44),"")</f>
        <v>9079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45</v>
      </c>
      <c r="B45" s="120" t="s">
        <v>488</v>
      </c>
      <c r="C45" s="119" t="s">
        <v>489</v>
      </c>
      <c r="D45" s="121">
        <f>SUM(L45,T45,AB45,AJ45,AR45,AZ45)</f>
        <v>0</v>
      </c>
      <c r="E45" s="121">
        <f>SUM(M45,U45,AC45,AK45,AS45,BA45)</f>
        <v>294381</v>
      </c>
      <c r="F45" s="121">
        <f>SUM(D45:E45)</f>
        <v>294381</v>
      </c>
      <c r="G45" s="121">
        <f>SUM(O45,W45,AE45,AM45,AU45,BC45)</f>
        <v>0</v>
      </c>
      <c r="H45" s="121">
        <f>SUM(P45,X45,AF45,AN45,AV45,BD45)</f>
        <v>47475</v>
      </c>
      <c r="I45" s="121">
        <f>SUM(G45:H45)</f>
        <v>47475</v>
      </c>
      <c r="J45" s="120" t="s">
        <v>396</v>
      </c>
      <c r="K45" s="119" t="s">
        <v>397</v>
      </c>
      <c r="L45" s="121">
        <v>0</v>
      </c>
      <c r="M45" s="121">
        <v>294381</v>
      </c>
      <c r="N45" s="121">
        <f>IF(AND(L45&lt;&gt;"",M45&lt;&gt;""),SUM(L45:M45),"")</f>
        <v>294381</v>
      </c>
      <c r="O45" s="121">
        <v>0</v>
      </c>
      <c r="P45" s="121">
        <v>47475</v>
      </c>
      <c r="Q45" s="121">
        <f>IF(AND(O45&lt;&gt;"",P45&lt;&gt;""),SUM(O45:P45),"")</f>
        <v>47475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45</v>
      </c>
      <c r="B46" s="120" t="s">
        <v>491</v>
      </c>
      <c r="C46" s="119" t="s">
        <v>492</v>
      </c>
      <c r="D46" s="121">
        <f>SUM(L46,T46,AB46,AJ46,AR46,AZ46)</f>
        <v>0</v>
      </c>
      <c r="E46" s="121">
        <f>SUM(M46,U46,AC46,AK46,AS46,BA46)</f>
        <v>308914</v>
      </c>
      <c r="F46" s="121">
        <f>SUM(D46:E46)</f>
        <v>308914</v>
      </c>
      <c r="G46" s="121">
        <f>SUM(O46,W46,AE46,AM46,AU46,BC46)</f>
        <v>0</v>
      </c>
      <c r="H46" s="121">
        <f>SUM(P46,X46,AF46,AN46,AV46,BD46)</f>
        <v>32563</v>
      </c>
      <c r="I46" s="121">
        <f>SUM(G46:H46)</f>
        <v>32563</v>
      </c>
      <c r="J46" s="120" t="s">
        <v>396</v>
      </c>
      <c r="K46" s="119" t="s">
        <v>397</v>
      </c>
      <c r="L46" s="121">
        <v>0</v>
      </c>
      <c r="M46" s="121">
        <v>308914</v>
      </c>
      <c r="N46" s="121">
        <f>IF(AND(L46&lt;&gt;"",M46&lt;&gt;""),SUM(L46:M46),"")</f>
        <v>308914</v>
      </c>
      <c r="O46" s="121">
        <v>0</v>
      </c>
      <c r="P46" s="121">
        <v>32563</v>
      </c>
      <c r="Q46" s="121">
        <f>IF(AND(O46&lt;&gt;"",P46&lt;&gt;""),SUM(O46:P46),"")</f>
        <v>32563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45</v>
      </c>
      <c r="B47" s="120" t="s">
        <v>494</v>
      </c>
      <c r="C47" s="119" t="s">
        <v>495</v>
      </c>
      <c r="D47" s="121">
        <f>SUM(L47,T47,AB47,AJ47,AR47,AZ47)</f>
        <v>0</v>
      </c>
      <c r="E47" s="121">
        <f>SUM(M47,U47,AC47,AK47,AS47,BA47)</f>
        <v>210324</v>
      </c>
      <c r="F47" s="121">
        <f>SUM(D47:E47)</f>
        <v>210324</v>
      </c>
      <c r="G47" s="121">
        <f>SUM(O47,W47,AE47,AM47,AU47,BC47)</f>
        <v>0</v>
      </c>
      <c r="H47" s="121">
        <f>SUM(P47,X47,AF47,AN47,AV47,BD47)</f>
        <v>38239</v>
      </c>
      <c r="I47" s="121">
        <f>SUM(G47:H47)</f>
        <v>38239</v>
      </c>
      <c r="J47" s="120" t="s">
        <v>396</v>
      </c>
      <c r="K47" s="119" t="s">
        <v>397</v>
      </c>
      <c r="L47" s="121">
        <v>0</v>
      </c>
      <c r="M47" s="121">
        <v>210324</v>
      </c>
      <c r="N47" s="121">
        <f>IF(AND(L47&lt;&gt;"",M47&lt;&gt;""),SUM(L47:M47),"")</f>
        <v>210324</v>
      </c>
      <c r="O47" s="121">
        <v>0</v>
      </c>
      <c r="P47" s="121">
        <v>38239</v>
      </c>
      <c r="Q47" s="121">
        <f>IF(AND(O47&lt;&gt;"",P47&lt;&gt;""),SUM(O47:P47),"")</f>
        <v>38239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45</v>
      </c>
      <c r="B48" s="120" t="s">
        <v>497</v>
      </c>
      <c r="C48" s="119" t="s">
        <v>498</v>
      </c>
      <c r="D48" s="121">
        <f>SUM(L48,T48,AB48,AJ48,AR48,AZ48)</f>
        <v>0</v>
      </c>
      <c r="E48" s="121">
        <f>SUM(M48,U48,AC48,AK48,AS48,BA48)</f>
        <v>83958</v>
      </c>
      <c r="F48" s="121">
        <f>SUM(D48:E48)</f>
        <v>83958</v>
      </c>
      <c r="G48" s="121">
        <f>SUM(O48,W48,AE48,AM48,AU48,BC48)</f>
        <v>0</v>
      </c>
      <c r="H48" s="121">
        <f>SUM(P48,X48,AF48,AN48,AV48,BD48)</f>
        <v>47472</v>
      </c>
      <c r="I48" s="121">
        <f>SUM(G48:H48)</f>
        <v>47472</v>
      </c>
      <c r="J48" s="120" t="s">
        <v>440</v>
      </c>
      <c r="K48" s="119" t="s">
        <v>441</v>
      </c>
      <c r="L48" s="121">
        <v>0</v>
      </c>
      <c r="M48" s="121">
        <v>83958</v>
      </c>
      <c r="N48" s="121">
        <f>IF(AND(L48&lt;&gt;"",M48&lt;&gt;""),SUM(L48:M48),"")</f>
        <v>83958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356</v>
      </c>
      <c r="S48" s="119" t="s">
        <v>357</v>
      </c>
      <c r="T48" s="121">
        <v>0</v>
      </c>
      <c r="U48" s="121">
        <v>0</v>
      </c>
      <c r="V48" s="121">
        <f>IF(AND(T48&lt;&gt;"",U48&lt;&gt;""),SUM(T48:U48),"")</f>
        <v>0</v>
      </c>
      <c r="W48" s="121">
        <v>0</v>
      </c>
      <c r="X48" s="121">
        <v>47472</v>
      </c>
      <c r="Y48" s="121">
        <f>IF(AND(W48&lt;&gt;"",X48&lt;&gt;""),SUM(W48:X48),"")</f>
        <v>47472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45</v>
      </c>
      <c r="B49" s="120" t="s">
        <v>500</v>
      </c>
      <c r="C49" s="119" t="s">
        <v>501</v>
      </c>
      <c r="D49" s="121">
        <f>SUM(L49,T49,AB49,AJ49,AR49,AZ49)</f>
        <v>0</v>
      </c>
      <c r="E49" s="121">
        <f>SUM(M49,U49,AC49,AK49,AS49,BA49)</f>
        <v>132188</v>
      </c>
      <c r="F49" s="121">
        <f>SUM(D49:E49)</f>
        <v>132188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 t="s">
        <v>440</v>
      </c>
      <c r="K49" s="119" t="s">
        <v>503</v>
      </c>
      <c r="L49" s="121">
        <v>0</v>
      </c>
      <c r="M49" s="121">
        <v>132188</v>
      </c>
      <c r="N49" s="121">
        <f>IF(AND(L49&lt;&gt;"",M49&lt;&gt;""),SUM(L49:M49),"")</f>
        <v>132188</v>
      </c>
      <c r="O49" s="121">
        <v>0</v>
      </c>
      <c r="P49" s="121">
        <v>0</v>
      </c>
      <c r="Q49" s="121">
        <f>IF(AND(O49&lt;&gt;"",P49&lt;&gt;""),SUM(O49:P49),"")</f>
        <v>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45</v>
      </c>
      <c r="B50" s="120" t="s">
        <v>504</v>
      </c>
      <c r="C50" s="119" t="s">
        <v>505</v>
      </c>
      <c r="D50" s="121">
        <f>SUM(L50,T50,AB50,AJ50,AR50,AZ50)</f>
        <v>0</v>
      </c>
      <c r="E50" s="121">
        <f>SUM(M50,U50,AC50,AK50,AS50,BA50)</f>
        <v>133259</v>
      </c>
      <c r="F50" s="121">
        <f>SUM(D50:E50)</f>
        <v>133259</v>
      </c>
      <c r="G50" s="121">
        <f>SUM(O50,W50,AE50,AM50,AU50,BC50)</f>
        <v>0</v>
      </c>
      <c r="H50" s="121">
        <f>SUM(P50,X50,AF50,AN50,AV50,BD50)</f>
        <v>53398</v>
      </c>
      <c r="I50" s="121">
        <f>SUM(G50:H50)</f>
        <v>53398</v>
      </c>
      <c r="J50" s="120" t="s">
        <v>354</v>
      </c>
      <c r="K50" s="119" t="s">
        <v>355</v>
      </c>
      <c r="L50" s="121">
        <v>0</v>
      </c>
      <c r="M50" s="121">
        <v>133259</v>
      </c>
      <c r="N50" s="121">
        <f>IF(AND(L50&lt;&gt;"",M50&lt;&gt;""),SUM(L50:M50),"")</f>
        <v>133259</v>
      </c>
      <c r="O50" s="121">
        <v>0</v>
      </c>
      <c r="P50" s="121">
        <v>53398</v>
      </c>
      <c r="Q50" s="121">
        <f>IF(AND(O50&lt;&gt;"",P50&lt;&gt;""),SUM(O50:P50),"")</f>
        <v>53398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45</v>
      </c>
      <c r="B51" s="120" t="s">
        <v>507</v>
      </c>
      <c r="C51" s="119" t="s">
        <v>508</v>
      </c>
      <c r="D51" s="121">
        <f>SUM(L51,T51,AB51,AJ51,AR51,AZ51)</f>
        <v>172308</v>
      </c>
      <c r="E51" s="121">
        <f>SUM(M51,U51,AC51,AK51,AS51,BA51)</f>
        <v>140258</v>
      </c>
      <c r="F51" s="121">
        <f>SUM(D51:E51)</f>
        <v>312566</v>
      </c>
      <c r="G51" s="121">
        <f>SUM(O51,W51,AE51,AM51,AU51,BC51)</f>
        <v>0</v>
      </c>
      <c r="H51" s="121">
        <f>SUM(P51,X51,AF51,AN51,AV51,BD51)</f>
        <v>17237</v>
      </c>
      <c r="I51" s="121">
        <f>SUM(G51:H51)</f>
        <v>17237</v>
      </c>
      <c r="J51" s="120" t="s">
        <v>346</v>
      </c>
      <c r="K51" s="119" t="s">
        <v>347</v>
      </c>
      <c r="L51" s="121">
        <v>172308</v>
      </c>
      <c r="M51" s="121">
        <v>140258</v>
      </c>
      <c r="N51" s="121">
        <f>IF(AND(L51&lt;&gt;"",M51&lt;&gt;""),SUM(L51:M51),"")</f>
        <v>312566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342</v>
      </c>
      <c r="S51" s="119" t="s">
        <v>401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17237</v>
      </c>
      <c r="Y51" s="121">
        <f>IF(AND(W51&lt;&gt;"",X51&lt;&gt;""),SUM(W51:X51),"")</f>
        <v>17237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45</v>
      </c>
      <c r="B52" s="120" t="s">
        <v>510</v>
      </c>
      <c r="C52" s="119" t="s">
        <v>511</v>
      </c>
      <c r="D52" s="121">
        <f>SUM(L52,T52,AB52,AJ52,AR52,AZ52)</f>
        <v>10943</v>
      </c>
      <c r="E52" s="121">
        <f>SUM(M52,U52,AC52,AK52,AS52,BA52)</f>
        <v>8908</v>
      </c>
      <c r="F52" s="121">
        <f>SUM(D52:E52)</f>
        <v>19851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346</v>
      </c>
      <c r="K52" s="119" t="s">
        <v>347</v>
      </c>
      <c r="L52" s="121">
        <v>10943</v>
      </c>
      <c r="M52" s="121">
        <v>8908</v>
      </c>
      <c r="N52" s="121">
        <f>IF(AND(L52&lt;&gt;"",M52&lt;&gt;""),SUM(L52:M52),"")</f>
        <v>19851</v>
      </c>
      <c r="O52" s="121">
        <v>0</v>
      </c>
      <c r="P52" s="121">
        <v>0</v>
      </c>
      <c r="Q52" s="121">
        <f>IF(AND(O52&lt;&gt;"",P52&lt;&gt;""),SUM(O52:P52),"")</f>
        <v>0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45</v>
      </c>
      <c r="B53" s="120" t="s">
        <v>513</v>
      </c>
      <c r="C53" s="119" t="s">
        <v>514</v>
      </c>
      <c r="D53" s="121">
        <f>SUM(L53,T53,AB53,AJ53,AR53,AZ53)</f>
        <v>75831</v>
      </c>
      <c r="E53" s="121">
        <f>SUM(M53,U53,AC53,AK53,AS53,BA53)</f>
        <v>61727</v>
      </c>
      <c r="F53" s="121">
        <f>SUM(D53:E53)</f>
        <v>137558</v>
      </c>
      <c r="G53" s="121">
        <f>SUM(O53,W53,AE53,AM53,AU53,BC53)</f>
        <v>0</v>
      </c>
      <c r="H53" s="121">
        <f>SUM(P53,X53,AF53,AN53,AV53,BD53)</f>
        <v>8154</v>
      </c>
      <c r="I53" s="121">
        <f>SUM(G53:H53)</f>
        <v>8154</v>
      </c>
      <c r="J53" s="120" t="s">
        <v>346</v>
      </c>
      <c r="K53" s="119" t="s">
        <v>347</v>
      </c>
      <c r="L53" s="121">
        <v>75831</v>
      </c>
      <c r="M53" s="121">
        <v>61727</v>
      </c>
      <c r="N53" s="121">
        <f>IF(AND(L53&lt;&gt;"",M53&lt;&gt;""),SUM(L53:M53),"")</f>
        <v>137558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342</v>
      </c>
      <c r="S53" s="119" t="s">
        <v>401</v>
      </c>
      <c r="T53" s="121">
        <v>0</v>
      </c>
      <c r="U53" s="121">
        <v>0</v>
      </c>
      <c r="V53" s="121">
        <f>IF(AND(T53&lt;&gt;"",U53&lt;&gt;""),SUM(T53:U53),"")</f>
        <v>0</v>
      </c>
      <c r="W53" s="121">
        <v>0</v>
      </c>
      <c r="X53" s="121">
        <v>8154</v>
      </c>
      <c r="Y53" s="121">
        <f>IF(AND(W53&lt;&gt;"",X53&lt;&gt;""),SUM(W53:X53),"")</f>
        <v>8154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45</v>
      </c>
      <c r="B54" s="120" t="s">
        <v>516</v>
      </c>
      <c r="C54" s="119" t="s">
        <v>517</v>
      </c>
      <c r="D54" s="121">
        <f>SUM(L54,T54,AB54,AJ54,AR54,AZ54)</f>
        <v>0</v>
      </c>
      <c r="E54" s="121">
        <f>SUM(M54,U54,AC54,AK54,AS54,BA54)</f>
        <v>15649</v>
      </c>
      <c r="F54" s="121">
        <f>SUM(D54:E54)</f>
        <v>15649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344</v>
      </c>
      <c r="K54" s="119" t="s">
        <v>345</v>
      </c>
      <c r="L54" s="121">
        <v>0</v>
      </c>
      <c r="M54" s="121">
        <v>15649</v>
      </c>
      <c r="N54" s="121">
        <f>IF(AND(L54&lt;&gt;"",M54&lt;&gt;""),SUM(L54:M54),"")</f>
        <v>15649</v>
      </c>
      <c r="O54" s="121">
        <v>0</v>
      </c>
      <c r="P54" s="121">
        <v>0</v>
      </c>
      <c r="Q54" s="121">
        <f>IF(AND(O54&lt;&gt;"",P54&lt;&gt;""),SUM(O54:P54),"")</f>
        <v>0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45</v>
      </c>
      <c r="B55" s="120" t="s">
        <v>519</v>
      </c>
      <c r="C55" s="119" t="s">
        <v>520</v>
      </c>
      <c r="D55" s="121">
        <f>SUM(L55,T55,AB55,AJ55,AR55,AZ55)</f>
        <v>49504</v>
      </c>
      <c r="E55" s="121">
        <f>SUM(M55,U55,AC55,AK55,AS55,BA55)</f>
        <v>51690</v>
      </c>
      <c r="F55" s="121">
        <f>SUM(D55:E55)</f>
        <v>101194</v>
      </c>
      <c r="G55" s="121">
        <f>SUM(O55,W55,AE55,AM55,AU55,BC55)</f>
        <v>0</v>
      </c>
      <c r="H55" s="121">
        <f>SUM(P55,X55,AF55,AN55,AV55,BD55)</f>
        <v>67073</v>
      </c>
      <c r="I55" s="121">
        <f>SUM(G55:H55)</f>
        <v>67073</v>
      </c>
      <c r="J55" s="120" t="s">
        <v>344</v>
      </c>
      <c r="K55" s="119" t="s">
        <v>345</v>
      </c>
      <c r="L55" s="121">
        <v>49504</v>
      </c>
      <c r="M55" s="121">
        <v>51690</v>
      </c>
      <c r="N55" s="121">
        <f>IF(AND(L55&lt;&gt;"",M55&lt;&gt;""),SUM(L55:M55),"")</f>
        <v>101194</v>
      </c>
      <c r="O55" s="121">
        <v>0</v>
      </c>
      <c r="P55" s="121">
        <v>0</v>
      </c>
      <c r="Q55" s="121">
        <f>IF(AND(O55&lt;&gt;"",P55&lt;&gt;""),SUM(O55:P55),"")</f>
        <v>0</v>
      </c>
      <c r="R55" s="120" t="s">
        <v>373</v>
      </c>
      <c r="S55" s="119" t="s">
        <v>374</v>
      </c>
      <c r="T55" s="121">
        <v>0</v>
      </c>
      <c r="U55" s="121">
        <v>0</v>
      </c>
      <c r="V55" s="121">
        <f>IF(AND(T55&lt;&gt;"",U55&lt;&gt;""),SUM(T55:U55),"")</f>
        <v>0</v>
      </c>
      <c r="W55" s="121">
        <v>0</v>
      </c>
      <c r="X55" s="121">
        <v>67073</v>
      </c>
      <c r="Y55" s="121">
        <f>IF(AND(W55&lt;&gt;"",X55&lt;&gt;""),SUM(W55:X55),"")</f>
        <v>67073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45</v>
      </c>
      <c r="B56" s="120" t="s">
        <v>522</v>
      </c>
      <c r="C56" s="119" t="s">
        <v>523</v>
      </c>
      <c r="D56" s="121">
        <f>SUM(L56,T56,AB56,AJ56,AR56,AZ56)</f>
        <v>0</v>
      </c>
      <c r="E56" s="121">
        <f>SUM(M56,U56,AC56,AK56,AS56,BA56)</f>
        <v>75399</v>
      </c>
      <c r="F56" s="121">
        <f>SUM(D56:E56)</f>
        <v>75399</v>
      </c>
      <c r="G56" s="121">
        <f>SUM(O56,W56,AE56,AM56,AU56,BC56)</f>
        <v>0</v>
      </c>
      <c r="H56" s="121">
        <f>SUM(P56,X56,AF56,AN56,AV56,BD56)</f>
        <v>36323</v>
      </c>
      <c r="I56" s="121">
        <f>SUM(G56:H56)</f>
        <v>36323</v>
      </c>
      <c r="J56" s="120" t="s">
        <v>363</v>
      </c>
      <c r="K56" s="119" t="s">
        <v>525</v>
      </c>
      <c r="L56" s="121">
        <v>0</v>
      </c>
      <c r="M56" s="121">
        <v>75399</v>
      </c>
      <c r="N56" s="121">
        <f>IF(AND(L56&lt;&gt;"",M56&lt;&gt;""),SUM(L56:M56),"")</f>
        <v>75399</v>
      </c>
      <c r="O56" s="121">
        <v>0</v>
      </c>
      <c r="P56" s="121">
        <v>36323</v>
      </c>
      <c r="Q56" s="121">
        <f>IF(AND(O56&lt;&gt;"",P56&lt;&gt;""),SUM(O56:P56),"")</f>
        <v>36323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45</v>
      </c>
      <c r="B57" s="120" t="s">
        <v>526</v>
      </c>
      <c r="C57" s="119" t="s">
        <v>527</v>
      </c>
      <c r="D57" s="121">
        <f>SUM(L57,T57,AB57,AJ57,AR57,AZ57)</f>
        <v>448</v>
      </c>
      <c r="E57" s="121">
        <f>SUM(M57,U57,AC57,AK57,AS57,BA57)</f>
        <v>69138</v>
      </c>
      <c r="F57" s="121">
        <f>SUM(D57:E57)</f>
        <v>69586</v>
      </c>
      <c r="G57" s="121">
        <f>SUM(O57,W57,AE57,AM57,AU57,BC57)</f>
        <v>4383</v>
      </c>
      <c r="H57" s="121">
        <f>SUM(P57,X57,AF57,AN57,AV57,BD57)</f>
        <v>29121</v>
      </c>
      <c r="I57" s="121">
        <f>SUM(G57:H57)</f>
        <v>33504</v>
      </c>
      <c r="J57" s="120" t="s">
        <v>363</v>
      </c>
      <c r="K57" s="205" t="s">
        <v>529</v>
      </c>
      <c r="L57" s="121">
        <v>448</v>
      </c>
      <c r="M57" s="121">
        <v>69138</v>
      </c>
      <c r="N57" s="121">
        <f>IF(AND(L57&lt;&gt;"",M57&lt;&gt;""),SUM(L57:M57),"")</f>
        <v>69586</v>
      </c>
      <c r="O57" s="121">
        <v>4383</v>
      </c>
      <c r="P57" s="121">
        <v>29121</v>
      </c>
      <c r="Q57" s="121">
        <f>IF(AND(O57&lt;&gt;"",P57&lt;&gt;""),SUM(O57:P57),"")</f>
        <v>33504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45</v>
      </c>
      <c r="B58" s="120" t="s">
        <v>530</v>
      </c>
      <c r="C58" s="119" t="s">
        <v>531</v>
      </c>
      <c r="D58" s="121">
        <f>SUM(L58,T58,AB58,AJ58,AR58,AZ58)</f>
        <v>0</v>
      </c>
      <c r="E58" s="121">
        <f>SUM(M58,U58,AC58,AK58,AS58,BA58)</f>
        <v>76959</v>
      </c>
      <c r="F58" s="121">
        <f>SUM(D58:E58)</f>
        <v>76959</v>
      </c>
      <c r="G58" s="121">
        <f>SUM(O58,W58,AE58,AM58,AU58,BC58)</f>
        <v>0</v>
      </c>
      <c r="H58" s="121">
        <f>SUM(P58,X58,AF58,AN58,AV58,BD58)</f>
        <v>61896</v>
      </c>
      <c r="I58" s="121">
        <f>SUM(G58:H58)</f>
        <v>61896</v>
      </c>
      <c r="J58" s="120" t="s">
        <v>533</v>
      </c>
      <c r="K58" s="119" t="s">
        <v>534</v>
      </c>
      <c r="L58" s="121">
        <v>0</v>
      </c>
      <c r="M58" s="121">
        <v>72880</v>
      </c>
      <c r="N58" s="121">
        <f>IF(AND(L58&lt;&gt;"",M58&lt;&gt;""),SUM(L58:M58),"")</f>
        <v>72880</v>
      </c>
      <c r="O58" s="121">
        <v>0</v>
      </c>
      <c r="P58" s="121">
        <v>61896</v>
      </c>
      <c r="Q58" s="121">
        <f>IF(AND(O58&lt;&gt;"",P58&lt;&gt;""),SUM(O58:P58),"")</f>
        <v>61896</v>
      </c>
      <c r="R58" s="120" t="s">
        <v>363</v>
      </c>
      <c r="S58" s="119" t="s">
        <v>364</v>
      </c>
      <c r="T58" s="121">
        <v>0</v>
      </c>
      <c r="U58" s="121">
        <v>4079</v>
      </c>
      <c r="V58" s="121">
        <f>IF(AND(T58&lt;&gt;"",U58&lt;&gt;""),SUM(T58:U58),"")</f>
        <v>4079</v>
      </c>
      <c r="W58" s="121">
        <v>0</v>
      </c>
      <c r="X58" s="121">
        <v>0</v>
      </c>
      <c r="Y58" s="121">
        <f>IF(AND(W58&lt;&gt;"",X58&lt;&gt;""),SUM(W58:X58),"")</f>
        <v>0</v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45</v>
      </c>
      <c r="B59" s="120" t="s">
        <v>535</v>
      </c>
      <c r="C59" s="119" t="s">
        <v>536</v>
      </c>
      <c r="D59" s="121">
        <f>SUM(L59,T59,AB59,AJ59,AR59,AZ59)</f>
        <v>6684</v>
      </c>
      <c r="E59" s="121">
        <f>SUM(M59,U59,AC59,AK59,AS59,BA59)</f>
        <v>149625</v>
      </c>
      <c r="F59" s="121">
        <f>SUM(D59:E59)</f>
        <v>156309</v>
      </c>
      <c r="G59" s="121">
        <f>SUM(O59,W59,AE59,AM59,AU59,BC59)</f>
        <v>0</v>
      </c>
      <c r="H59" s="121">
        <f>SUM(P59,X59,AF59,AN59,AV59,BD59)</f>
        <v>49533</v>
      </c>
      <c r="I59" s="121">
        <f>SUM(G59:H59)</f>
        <v>49533</v>
      </c>
      <c r="J59" s="120" t="s">
        <v>361</v>
      </c>
      <c r="K59" s="119" t="s">
        <v>362</v>
      </c>
      <c r="L59" s="121">
        <v>0</v>
      </c>
      <c r="M59" s="121">
        <v>149625</v>
      </c>
      <c r="N59" s="121">
        <f>IF(AND(L59&lt;&gt;"",M59&lt;&gt;""),SUM(L59:M59),"")</f>
        <v>149625</v>
      </c>
      <c r="O59" s="121">
        <v>0</v>
      </c>
      <c r="P59" s="121">
        <v>49533</v>
      </c>
      <c r="Q59" s="121">
        <f>IF(AND(O59&lt;&gt;"",P59&lt;&gt;""),SUM(O59:P59),"")</f>
        <v>49533</v>
      </c>
      <c r="R59" s="120" t="s">
        <v>363</v>
      </c>
      <c r="S59" s="119" t="s">
        <v>364</v>
      </c>
      <c r="T59" s="121">
        <v>6684</v>
      </c>
      <c r="U59" s="121">
        <v>0</v>
      </c>
      <c r="V59" s="121">
        <f>IF(AND(T59&lt;&gt;"",U59&lt;&gt;""),SUM(T59:U59),"")</f>
        <v>6684</v>
      </c>
      <c r="W59" s="121">
        <v>0</v>
      </c>
      <c r="X59" s="121">
        <v>0</v>
      </c>
      <c r="Y59" s="121">
        <f>IF(AND(W59&lt;&gt;"",X59&lt;&gt;""),SUM(W59:X59),"")</f>
        <v>0</v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45</v>
      </c>
      <c r="B60" s="120" t="s">
        <v>538</v>
      </c>
      <c r="C60" s="119" t="s">
        <v>539</v>
      </c>
      <c r="D60" s="121">
        <f>SUM(L60,T60,AB60,AJ60,AR60,AZ60)</f>
        <v>0</v>
      </c>
      <c r="E60" s="121">
        <f>SUM(M60,U60,AC60,AK60,AS60,BA60)</f>
        <v>40954</v>
      </c>
      <c r="F60" s="121">
        <f>SUM(D60:E60)</f>
        <v>40954</v>
      </c>
      <c r="G60" s="121">
        <f>SUM(O60,W60,AE60,AM60,AU60,BC60)</f>
        <v>0</v>
      </c>
      <c r="H60" s="121">
        <f>SUM(P60,X60,AF60,AN60,AV60,BD60)</f>
        <v>19616</v>
      </c>
      <c r="I60" s="121">
        <f>SUM(G60:H60)</f>
        <v>19616</v>
      </c>
      <c r="J60" s="120" t="s">
        <v>363</v>
      </c>
      <c r="K60" s="119" t="s">
        <v>364</v>
      </c>
      <c r="L60" s="121">
        <v>0</v>
      </c>
      <c r="M60" s="121">
        <v>40954</v>
      </c>
      <c r="N60" s="121">
        <f>IF(AND(L60&lt;&gt;"",M60&lt;&gt;""),SUM(L60:M60),"")</f>
        <v>40954</v>
      </c>
      <c r="O60" s="121">
        <v>0</v>
      </c>
      <c r="P60" s="121">
        <v>19616</v>
      </c>
      <c r="Q60" s="121">
        <f>IF(AND(O60&lt;&gt;"",P60&lt;&gt;""),SUM(O60:P60),"")</f>
        <v>19616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45</v>
      </c>
      <c r="B61" s="120" t="s">
        <v>541</v>
      </c>
      <c r="C61" s="119" t="s">
        <v>542</v>
      </c>
      <c r="D61" s="121">
        <f>SUM(L61,T61,AB61,AJ61,AR61,AZ61)</f>
        <v>0</v>
      </c>
      <c r="E61" s="121">
        <f>SUM(M61,U61,AC61,AK61,AS61,BA61)</f>
        <v>29466</v>
      </c>
      <c r="F61" s="121">
        <f>SUM(D61:E61)</f>
        <v>29466</v>
      </c>
      <c r="G61" s="121">
        <f>SUM(O61,W61,AE61,AM61,AU61,BC61)</f>
        <v>0</v>
      </c>
      <c r="H61" s="121">
        <f>SUM(P61,X61,AF61,AN61,AV61,BD61)</f>
        <v>14045</v>
      </c>
      <c r="I61" s="121">
        <f>SUM(G61:H61)</f>
        <v>14045</v>
      </c>
      <c r="J61" s="120" t="s">
        <v>363</v>
      </c>
      <c r="K61" s="119" t="s">
        <v>364</v>
      </c>
      <c r="L61" s="121">
        <v>0</v>
      </c>
      <c r="M61" s="121">
        <v>29466</v>
      </c>
      <c r="N61" s="121">
        <f>IF(AND(L61&lt;&gt;"",M61&lt;&gt;""),SUM(L61:M61),"")</f>
        <v>29466</v>
      </c>
      <c r="O61" s="121">
        <v>0</v>
      </c>
      <c r="P61" s="121">
        <v>14045</v>
      </c>
      <c r="Q61" s="121">
        <f>IF(AND(O61&lt;&gt;"",P61&lt;&gt;""),SUM(O61:P61),"")</f>
        <v>14045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45</v>
      </c>
      <c r="B62" s="120" t="s">
        <v>544</v>
      </c>
      <c r="C62" s="119" t="s">
        <v>545</v>
      </c>
      <c r="D62" s="121">
        <f>SUM(L62,T62,AB62,AJ62,AR62,AZ62)</f>
        <v>0</v>
      </c>
      <c r="E62" s="121">
        <f>SUM(M62,U62,AC62,AK62,AS62,BA62)</f>
        <v>201827</v>
      </c>
      <c r="F62" s="121">
        <f>SUM(D62:E62)</f>
        <v>201827</v>
      </c>
      <c r="G62" s="121">
        <f>SUM(O62,W62,AE62,AM62,AU62,BC62)</f>
        <v>0</v>
      </c>
      <c r="H62" s="121">
        <f>SUM(P62,X62,AF62,AN62,AV62,BD62)</f>
        <v>164109</v>
      </c>
      <c r="I62" s="121">
        <f>SUM(G62:H62)</f>
        <v>164109</v>
      </c>
      <c r="J62" s="120" t="s">
        <v>533</v>
      </c>
      <c r="K62" s="119" t="s">
        <v>534</v>
      </c>
      <c r="L62" s="121">
        <v>0</v>
      </c>
      <c r="M62" s="121">
        <v>193233</v>
      </c>
      <c r="N62" s="121">
        <f>IF(AND(L62&lt;&gt;"",M62&lt;&gt;""),SUM(L62:M62),"")</f>
        <v>193233</v>
      </c>
      <c r="O62" s="121">
        <v>0</v>
      </c>
      <c r="P62" s="121">
        <v>164109</v>
      </c>
      <c r="Q62" s="121">
        <f>IF(AND(O62&lt;&gt;"",P62&lt;&gt;""),SUM(O62:P62),"")</f>
        <v>164109</v>
      </c>
      <c r="R62" s="120" t="s">
        <v>363</v>
      </c>
      <c r="S62" s="119" t="s">
        <v>364</v>
      </c>
      <c r="T62" s="121">
        <v>0</v>
      </c>
      <c r="U62" s="121">
        <v>8594</v>
      </c>
      <c r="V62" s="121">
        <f>IF(AND(T62&lt;&gt;"",U62&lt;&gt;""),SUM(T62:U62),"")</f>
        <v>8594</v>
      </c>
      <c r="W62" s="121">
        <v>0</v>
      </c>
      <c r="X62" s="121">
        <v>0</v>
      </c>
      <c r="Y62" s="121">
        <f>IF(AND(W62&lt;&gt;"",X62&lt;&gt;""),SUM(W62:X62),"")</f>
        <v>0</v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45</v>
      </c>
      <c r="B63" s="120" t="s">
        <v>547</v>
      </c>
      <c r="C63" s="119" t="s">
        <v>548</v>
      </c>
      <c r="D63" s="121">
        <f>SUM(L63,T63,AB63,AJ63,AR63,AZ63)</f>
        <v>0</v>
      </c>
      <c r="E63" s="121">
        <f>SUM(M63,U63,AC63,AK63,AS63,BA63)</f>
        <v>0</v>
      </c>
      <c r="F63" s="121">
        <f>SUM(D63:E63)</f>
        <v>0</v>
      </c>
      <c r="G63" s="121">
        <f>SUM(O63,W63,AE63,AM63,AU63,BC63)</f>
        <v>0</v>
      </c>
      <c r="H63" s="121">
        <f>SUM(P63,X63,AF63,AN63,AV63,BD63)</f>
        <v>0</v>
      </c>
      <c r="I63" s="121">
        <f>SUM(G63:H63)</f>
        <v>0</v>
      </c>
      <c r="J63" s="120"/>
      <c r="K63" s="119"/>
      <c r="L63" s="121"/>
      <c r="M63" s="121"/>
      <c r="N63" s="121" t="str">
        <f>IF(AND(L63&lt;&gt;"",M63&lt;&gt;""),SUM(L63:M63),"")</f>
        <v/>
      </c>
      <c r="O63" s="121"/>
      <c r="P63" s="121"/>
      <c r="Q63" s="121" t="str">
        <f>IF(AND(O63&lt;&gt;"",P63&lt;&gt;""),SUM(O63:P63),"")</f>
        <v/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45</v>
      </c>
      <c r="B64" s="120" t="s">
        <v>550</v>
      </c>
      <c r="C64" s="119" t="s">
        <v>551</v>
      </c>
      <c r="D64" s="121">
        <f>SUM(L64,T64,AB64,AJ64,AR64,AZ64)</f>
        <v>0</v>
      </c>
      <c r="E64" s="121">
        <f>SUM(M64,U64,AC64,AK64,AS64,BA64)</f>
        <v>165441</v>
      </c>
      <c r="F64" s="121">
        <f>SUM(D64:E64)</f>
        <v>165441</v>
      </c>
      <c r="G64" s="121">
        <f>SUM(O64,W64,AE64,AM64,AU64,BC64)</f>
        <v>0</v>
      </c>
      <c r="H64" s="121">
        <f>SUM(P64,X64,AF64,AN64,AV64,BD64)</f>
        <v>125974</v>
      </c>
      <c r="I64" s="121">
        <f>SUM(G64:H64)</f>
        <v>125974</v>
      </c>
      <c r="J64" s="120" t="s">
        <v>391</v>
      </c>
      <c r="K64" s="119" t="s">
        <v>392</v>
      </c>
      <c r="L64" s="121">
        <v>0</v>
      </c>
      <c r="M64" s="121">
        <v>0</v>
      </c>
      <c r="N64" s="121">
        <f>IF(AND(L64&lt;&gt;"",M64&lt;&gt;""),SUM(L64:M64),"")</f>
        <v>0</v>
      </c>
      <c r="O64" s="121">
        <v>0</v>
      </c>
      <c r="P64" s="121">
        <v>125974</v>
      </c>
      <c r="Q64" s="121">
        <f>IF(AND(O64&lt;&gt;"",P64&lt;&gt;""),SUM(O64:P64),"")</f>
        <v>125974</v>
      </c>
      <c r="R64" s="120" t="s">
        <v>384</v>
      </c>
      <c r="S64" s="119" t="s">
        <v>553</v>
      </c>
      <c r="T64" s="121">
        <v>0</v>
      </c>
      <c r="U64" s="121">
        <v>165441</v>
      </c>
      <c r="V64" s="121">
        <f>IF(AND(T64&lt;&gt;"",U64&lt;&gt;""),SUM(T64:U64),"")</f>
        <v>165441</v>
      </c>
      <c r="W64" s="121">
        <v>0</v>
      </c>
      <c r="X64" s="121">
        <v>0</v>
      </c>
      <c r="Y64" s="121">
        <f>IF(AND(W64&lt;&gt;"",X64&lt;&gt;""),SUM(W64:X64),"")</f>
        <v>0</v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45</v>
      </c>
      <c r="B65" s="120" t="s">
        <v>554</v>
      </c>
      <c r="C65" s="119" t="s">
        <v>555</v>
      </c>
      <c r="D65" s="121">
        <f>SUM(L65,T65,AB65,AJ65,AR65,AZ65)</f>
        <v>5476</v>
      </c>
      <c r="E65" s="121">
        <f>SUM(M65,U65,AC65,AK65,AS65,BA65)</f>
        <v>42012</v>
      </c>
      <c r="F65" s="121">
        <f>SUM(D65:E65)</f>
        <v>47488</v>
      </c>
      <c r="G65" s="121">
        <f>SUM(O65,W65,AE65,AM65,AU65,BC65)</f>
        <v>0</v>
      </c>
      <c r="H65" s="121">
        <f>SUM(P65,X65,AF65,AN65,AV65,BD65)</f>
        <v>17907</v>
      </c>
      <c r="I65" s="121">
        <f>SUM(G65:H65)</f>
        <v>17907</v>
      </c>
      <c r="J65" s="120" t="s">
        <v>557</v>
      </c>
      <c r="K65" s="119" t="s">
        <v>558</v>
      </c>
      <c r="L65" s="121">
        <v>0</v>
      </c>
      <c r="M65" s="121">
        <v>0</v>
      </c>
      <c r="N65" s="121">
        <f>IF(AND(L65&lt;&gt;"",M65&lt;&gt;""),SUM(L65:M65),"")</f>
        <v>0</v>
      </c>
      <c r="O65" s="121">
        <v>0</v>
      </c>
      <c r="P65" s="121">
        <v>17907</v>
      </c>
      <c r="Q65" s="121">
        <f>IF(AND(O65&lt;&gt;"",P65&lt;&gt;""),SUM(O65:P65),"")</f>
        <v>17907</v>
      </c>
      <c r="R65" s="120" t="s">
        <v>389</v>
      </c>
      <c r="S65" s="119" t="s">
        <v>390</v>
      </c>
      <c r="T65" s="121">
        <v>5476</v>
      </c>
      <c r="U65" s="121">
        <v>42012</v>
      </c>
      <c r="V65" s="121">
        <f>IF(AND(T65&lt;&gt;"",U65&lt;&gt;""),SUM(T65:U65),"")</f>
        <v>47488</v>
      </c>
      <c r="W65" s="121">
        <v>0</v>
      </c>
      <c r="X65" s="121">
        <v>0</v>
      </c>
      <c r="Y65" s="121">
        <f>IF(AND(W65&lt;&gt;"",X65&lt;&gt;""),SUM(W65:X65),"")</f>
        <v>0</v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45</v>
      </c>
      <c r="B66" s="120" t="s">
        <v>559</v>
      </c>
      <c r="C66" s="119" t="s">
        <v>560</v>
      </c>
      <c r="D66" s="121">
        <f>SUM(L66,T66,AB66,AJ66,AR66,AZ66)</f>
        <v>5933</v>
      </c>
      <c r="E66" s="121">
        <f>SUM(M66,U66,AC66,AK66,AS66,BA66)</f>
        <v>45514</v>
      </c>
      <c r="F66" s="121">
        <f>SUM(D66:E66)</f>
        <v>51447</v>
      </c>
      <c r="G66" s="121">
        <f>SUM(O66,W66,AE66,AM66,AU66,BC66)</f>
        <v>0</v>
      </c>
      <c r="H66" s="121">
        <f>SUM(P66,X66,AF66,AN66,AV66,BD66)</f>
        <v>19807</v>
      </c>
      <c r="I66" s="121">
        <f>SUM(G66:H66)</f>
        <v>19807</v>
      </c>
      <c r="J66" s="120" t="s">
        <v>389</v>
      </c>
      <c r="K66" s="119" t="s">
        <v>390</v>
      </c>
      <c r="L66" s="121">
        <v>5933</v>
      </c>
      <c r="M66" s="121">
        <v>45514</v>
      </c>
      <c r="N66" s="121">
        <f>IF(AND(L66&lt;&gt;"",M66&lt;&gt;""),SUM(L66:M66),"")</f>
        <v>51447</v>
      </c>
      <c r="O66" s="121">
        <v>0</v>
      </c>
      <c r="P66" s="121">
        <v>0</v>
      </c>
      <c r="Q66" s="121">
        <f>IF(AND(O66&lt;&gt;"",P66&lt;&gt;""),SUM(O66:P66),"")</f>
        <v>0</v>
      </c>
      <c r="R66" s="120" t="s">
        <v>557</v>
      </c>
      <c r="S66" s="119" t="s">
        <v>558</v>
      </c>
      <c r="T66" s="121">
        <v>0</v>
      </c>
      <c r="U66" s="121">
        <v>0</v>
      </c>
      <c r="V66" s="121">
        <f>IF(AND(T66&lt;&gt;"",U66&lt;&gt;""),SUM(T66:U66),"")</f>
        <v>0</v>
      </c>
      <c r="W66" s="121">
        <v>0</v>
      </c>
      <c r="X66" s="121">
        <v>19807</v>
      </c>
      <c r="Y66" s="121">
        <f>IF(AND(W66&lt;&gt;"",X66&lt;&gt;""),SUM(W66:X66),"")</f>
        <v>19807</v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45</v>
      </c>
      <c r="B67" s="120" t="s">
        <v>562</v>
      </c>
      <c r="C67" s="119" t="s">
        <v>563</v>
      </c>
      <c r="D67" s="121">
        <f>SUM(L67,T67,AB67,AJ67,AR67,AZ67)</f>
        <v>0</v>
      </c>
      <c r="E67" s="121">
        <f>SUM(M67,U67,AC67,AK67,AS67,BA67)</f>
        <v>0</v>
      </c>
      <c r="F67" s="121">
        <f>SUM(D67:E67)</f>
        <v>0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391</v>
      </c>
      <c r="K67" s="119" t="s">
        <v>392</v>
      </c>
      <c r="L67" s="121">
        <v>0</v>
      </c>
      <c r="M67" s="121">
        <v>0</v>
      </c>
      <c r="N67" s="121">
        <f>IF(AND(L67&lt;&gt;"",M67&lt;&gt;""),SUM(L67:M67),"")</f>
        <v>0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7">
    <sortCondition ref="A8:A67"/>
    <sortCondition ref="B8:B67"/>
    <sortCondition ref="C8:C6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66" man="1"/>
    <brk id="17" min="1" max="66" man="1"/>
    <brk id="25" min="1" max="66" man="1"/>
    <brk id="33" min="1" max="66" man="1"/>
    <brk id="41" min="1" max="66" man="1"/>
    <brk id="49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SUM(H7,L7,P7,T7,X7,AB7,AF7,AJ7,AN7,AR7,AV7,AZ7,BD7,BH7,BL7,BP7,BT7,BX7,CB7,CF7,CJ7,CN7,CR7,CV7,CZ7,DD7,DH7,DL7,DP7,DT7)</f>
        <v>14665527</v>
      </c>
      <c r="E7" s="140">
        <f>SUM(I7,M7,Q7,U7,Y7,AC7,AG7,AK7,AO7,AS7,AW7,BA7,BE7,BI7,BM7,BQ7,BU7,BY7,CC7,CG7,CK7,CO7,CS7,CW7,DA7,DE7,DI7,DM7,DQ7,DU7)</f>
        <v>2469472</v>
      </c>
      <c r="F7" s="141">
        <f>COUNTIF(F$8:F$57,"&lt;&gt;")</f>
        <v>26</v>
      </c>
      <c r="G7" s="141">
        <f>COUNTIF(G$8:G$57,"&lt;&gt;")</f>
        <v>26</v>
      </c>
      <c r="H7" s="140">
        <f>SUM(H$8:H$57)</f>
        <v>5998745</v>
      </c>
      <c r="I7" s="140">
        <f>SUM(I$8:I$57)</f>
        <v>1172921</v>
      </c>
      <c r="J7" s="141">
        <f>COUNTIF(J$8:J$57,"&lt;&gt;")</f>
        <v>26</v>
      </c>
      <c r="K7" s="141">
        <f>COUNTIF(K$8:K$57,"&lt;&gt;")</f>
        <v>26</v>
      </c>
      <c r="L7" s="140">
        <f>SUM(L$8:L$57)</f>
        <v>4431033</v>
      </c>
      <c r="M7" s="140">
        <f>SUM(M$8:M$57)</f>
        <v>1002803</v>
      </c>
      <c r="N7" s="141">
        <f>COUNTIF(N$8:N$57,"&lt;&gt;")</f>
        <v>12</v>
      </c>
      <c r="O7" s="141">
        <f>COUNTIF(O$8:O$57,"&lt;&gt;")</f>
        <v>12</v>
      </c>
      <c r="P7" s="140">
        <f>SUM(P$8:P$57)</f>
        <v>2150596</v>
      </c>
      <c r="Q7" s="140">
        <f>SUM(Q$8:Q$57)</f>
        <v>158790</v>
      </c>
      <c r="R7" s="141">
        <f>COUNTIF(R$8:R$57,"&lt;&gt;")</f>
        <v>7</v>
      </c>
      <c r="S7" s="141">
        <f>COUNTIF(S$8:S$57,"&lt;&gt;")</f>
        <v>7</v>
      </c>
      <c r="T7" s="140">
        <f>SUM(T$8:T$57)</f>
        <v>1408897</v>
      </c>
      <c r="U7" s="140">
        <f>SUM(U$8:U$57)</f>
        <v>40605</v>
      </c>
      <c r="V7" s="141">
        <f>COUNTIF(V$8:V$57,"&lt;&gt;")</f>
        <v>6</v>
      </c>
      <c r="W7" s="141">
        <f>COUNTIF(W$8:W$57,"&lt;&gt;")</f>
        <v>6</v>
      </c>
      <c r="X7" s="140">
        <f>SUM(X$8:X$57)</f>
        <v>496048</v>
      </c>
      <c r="Y7" s="140">
        <f>SUM(Y$8:Y$57)</f>
        <v>43455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142148</v>
      </c>
      <c r="AC7" s="140">
        <f>SUM(AC$8:AC$57)</f>
        <v>36853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29466</v>
      </c>
      <c r="AG7" s="140">
        <f>SUM(AG$8:AG$57)</f>
        <v>14045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8594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45</v>
      </c>
      <c r="B8" s="120" t="s">
        <v>557</v>
      </c>
      <c r="C8" s="119" t="s">
        <v>565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37714</v>
      </c>
      <c r="F8" s="120" t="s">
        <v>554</v>
      </c>
      <c r="G8" s="119" t="s">
        <v>555</v>
      </c>
      <c r="H8" s="121">
        <v>0</v>
      </c>
      <c r="I8" s="121">
        <v>17907</v>
      </c>
      <c r="J8" s="120" t="s">
        <v>559</v>
      </c>
      <c r="K8" s="119" t="s">
        <v>560</v>
      </c>
      <c r="L8" s="121">
        <v>0</v>
      </c>
      <c r="M8" s="121">
        <v>19807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45</v>
      </c>
      <c r="B9" s="120" t="s">
        <v>421</v>
      </c>
      <c r="C9" s="119" t="s">
        <v>422</v>
      </c>
      <c r="D9" s="121">
        <f>SUM(H9,L9,P9,T9,X9,AB9,AF9,AJ9,AN9,AR9,AV9,AZ9,BD9,BH9,BL9,BP9,BT9,BX9,CB9,CF9,CJ9,CN9,CR9,CV9,CZ9,DD9,DH9,DL9,DP9,DT9)</f>
        <v>2358978</v>
      </c>
      <c r="E9" s="121">
        <f>SUM(I9,M9,Q9,U9,Y9,AC9,AG9,AK9,AO9,AS9,AW9,BA9,BE9,BI9,BM9,BQ9,BU9,BY9,CC9,CG9,CK9,CO9,CS9,CW9,DA9,DE9,DI9,DM9,DQ9,DU9)</f>
        <v>0</v>
      </c>
      <c r="F9" s="120" t="s">
        <v>428</v>
      </c>
      <c r="G9" s="119" t="s">
        <v>429</v>
      </c>
      <c r="H9" s="121">
        <v>540831</v>
      </c>
      <c r="I9" s="121">
        <v>0</v>
      </c>
      <c r="J9" s="120" t="s">
        <v>431</v>
      </c>
      <c r="K9" s="119" t="s">
        <v>432</v>
      </c>
      <c r="L9" s="121">
        <v>571464</v>
      </c>
      <c r="M9" s="121">
        <v>0</v>
      </c>
      <c r="N9" s="120" t="s">
        <v>475</v>
      </c>
      <c r="O9" s="119" t="s">
        <v>476</v>
      </c>
      <c r="P9" s="121">
        <v>326845</v>
      </c>
      <c r="Q9" s="121">
        <v>0</v>
      </c>
      <c r="R9" s="120" t="s">
        <v>418</v>
      </c>
      <c r="S9" s="119" t="s">
        <v>419</v>
      </c>
      <c r="T9" s="121">
        <v>919838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45</v>
      </c>
      <c r="B10" s="120" t="s">
        <v>368</v>
      </c>
      <c r="C10" s="119" t="s">
        <v>369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200559</v>
      </c>
      <c r="F10" s="120" t="s">
        <v>365</v>
      </c>
      <c r="G10" s="119" t="s">
        <v>366</v>
      </c>
      <c r="H10" s="121">
        <v>0</v>
      </c>
      <c r="I10" s="121">
        <v>133673</v>
      </c>
      <c r="J10" s="120" t="s">
        <v>378</v>
      </c>
      <c r="K10" s="119" t="s">
        <v>379</v>
      </c>
      <c r="L10" s="121">
        <v>0</v>
      </c>
      <c r="M10" s="121">
        <v>66886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45</v>
      </c>
      <c r="B11" s="120" t="s">
        <v>340</v>
      </c>
      <c r="C11" s="119" t="s">
        <v>341</v>
      </c>
      <c r="D11" s="121">
        <f>SUM(H11,L11,P11,T11,X11,AB11,AF11,AJ11,AN11,AR11,AV11,AZ11,BD11,BH11,BL11,BP11,BT11,BX11,CB11,CF11,CJ11,CN11,CR11,CV11,CZ11,DD11,DH11,DL11,DP11,DT11)</f>
        <v>650464</v>
      </c>
      <c r="E11" s="121">
        <f>SUM(I11,M11,Q11,U11,Y11,AC11,AG11,AK11,AO11,AS11,AW11,BA11,BE11,BI11,BM11,BQ11,BU11,BY11,CC11,CG11,CK11,CO11,CS11,CW11,DA11,DE11,DI11,DM11,DQ11,DU11)</f>
        <v>139569</v>
      </c>
      <c r="F11" s="120" t="s">
        <v>434</v>
      </c>
      <c r="G11" s="119" t="s">
        <v>435</v>
      </c>
      <c r="H11" s="121">
        <v>409814</v>
      </c>
      <c r="I11" s="121">
        <v>76348</v>
      </c>
      <c r="J11" s="120" t="s">
        <v>337</v>
      </c>
      <c r="K11" s="119" t="s">
        <v>338</v>
      </c>
      <c r="L11" s="121">
        <v>240650</v>
      </c>
      <c r="M11" s="121">
        <v>63221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45</v>
      </c>
      <c r="B12" s="120" t="s">
        <v>391</v>
      </c>
      <c r="C12" s="119" t="s">
        <v>570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267240</v>
      </c>
      <c r="F12" s="120" t="s">
        <v>386</v>
      </c>
      <c r="G12" s="119" t="s">
        <v>387</v>
      </c>
      <c r="H12" s="121">
        <v>0</v>
      </c>
      <c r="I12" s="121">
        <v>141266</v>
      </c>
      <c r="J12" s="120" t="s">
        <v>550</v>
      </c>
      <c r="K12" s="119" t="s">
        <v>551</v>
      </c>
      <c r="L12" s="121">
        <v>0</v>
      </c>
      <c r="M12" s="121">
        <v>125974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45</v>
      </c>
      <c r="B13" s="120" t="s">
        <v>342</v>
      </c>
      <c r="C13" s="119" t="s">
        <v>401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117938</v>
      </c>
      <c r="F13" s="120" t="s">
        <v>337</v>
      </c>
      <c r="G13" s="119" t="s">
        <v>338</v>
      </c>
      <c r="H13" s="121">
        <v>0</v>
      </c>
      <c r="I13" s="121">
        <v>27606</v>
      </c>
      <c r="J13" s="120" t="s">
        <v>513</v>
      </c>
      <c r="K13" s="119" t="s">
        <v>514</v>
      </c>
      <c r="L13" s="121">
        <v>0</v>
      </c>
      <c r="M13" s="121">
        <v>8154</v>
      </c>
      <c r="N13" s="120" t="s">
        <v>398</v>
      </c>
      <c r="O13" s="119" t="s">
        <v>399</v>
      </c>
      <c r="P13" s="121">
        <v>0</v>
      </c>
      <c r="Q13" s="121">
        <v>28199</v>
      </c>
      <c r="R13" s="120" t="s">
        <v>404</v>
      </c>
      <c r="S13" s="119" t="s">
        <v>405</v>
      </c>
      <c r="T13" s="121">
        <v>0</v>
      </c>
      <c r="U13" s="121">
        <v>31526</v>
      </c>
      <c r="V13" s="120" t="s">
        <v>425</v>
      </c>
      <c r="W13" s="119" t="s">
        <v>426</v>
      </c>
      <c r="X13" s="121">
        <v>0</v>
      </c>
      <c r="Y13" s="121">
        <v>5216</v>
      </c>
      <c r="Z13" s="120" t="s">
        <v>507</v>
      </c>
      <c r="AA13" s="119" t="s">
        <v>508</v>
      </c>
      <c r="AB13" s="121">
        <v>0</v>
      </c>
      <c r="AC13" s="121">
        <v>17237</v>
      </c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45</v>
      </c>
      <c r="B14" s="120" t="s">
        <v>354</v>
      </c>
      <c r="C14" s="119" t="s">
        <v>355</v>
      </c>
      <c r="D14" s="121">
        <f>SUM(H14,L14,P14,T14,X14,AB14,AF14,AJ14,AN14,AR14,AV14,AZ14,BD14,BH14,BL14,BP14,BT14,BX14,CB14,CF14,CJ14,CN14,CR14,CV14,CZ14,DD14,DH14,DL14,DP14,DT14)</f>
        <v>471378</v>
      </c>
      <c r="E14" s="121">
        <f>SUM(I14,M14,Q14,U14,Y14,AC14,AG14,AK14,AO14,AS14,AW14,BA14,BE14,BI14,BM14,BQ14,BU14,BY14,CC14,CG14,CK14,CO14,CS14,CW14,DA14,DE14,DI14,DM14,DQ14,DU14)</f>
        <v>188887</v>
      </c>
      <c r="F14" s="120" t="s">
        <v>351</v>
      </c>
      <c r="G14" s="119" t="s">
        <v>352</v>
      </c>
      <c r="H14" s="121">
        <v>338119</v>
      </c>
      <c r="I14" s="121">
        <v>135489</v>
      </c>
      <c r="J14" s="120" t="s">
        <v>504</v>
      </c>
      <c r="K14" s="119" t="s">
        <v>505</v>
      </c>
      <c r="L14" s="121">
        <v>133259</v>
      </c>
      <c r="M14" s="121">
        <v>53398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45</v>
      </c>
      <c r="B15" s="120" t="s">
        <v>440</v>
      </c>
      <c r="C15" s="119" t="s">
        <v>441</v>
      </c>
      <c r="D15" s="121">
        <f>SUM(H15,L15,P15,T15,X15,AB15,AF15,AJ15,AN15,AR15,AV15,AZ15,BD15,BH15,BL15,BP15,BT15,BX15,CB15,CF15,CJ15,CN15,CR15,CV15,CZ15,DD15,DH15,DL15,DP15,DT15)</f>
        <v>453003</v>
      </c>
      <c r="E15" s="121">
        <f>SUM(I15,M15,Q15,U15,Y15,AC15,AG15,AK15,AO15,AS15,AW15,BA15,BE15,BI15,BM15,BQ15,BU15,BY15,CC15,CG15,CK15,CO15,CS15,CW15,DA15,DE15,DI15,DM15,DQ15,DU15)</f>
        <v>0</v>
      </c>
      <c r="F15" s="120" t="s">
        <v>437</v>
      </c>
      <c r="G15" s="119" t="s">
        <v>438</v>
      </c>
      <c r="H15" s="121">
        <v>236857</v>
      </c>
      <c r="I15" s="121">
        <v>0</v>
      </c>
      <c r="J15" s="120" t="s">
        <v>497</v>
      </c>
      <c r="K15" s="119" t="s">
        <v>498</v>
      </c>
      <c r="L15" s="121">
        <v>83958</v>
      </c>
      <c r="M15" s="121">
        <v>0</v>
      </c>
      <c r="N15" s="120" t="s">
        <v>500</v>
      </c>
      <c r="O15" s="119" t="s">
        <v>501</v>
      </c>
      <c r="P15" s="121">
        <v>132188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45</v>
      </c>
      <c r="B16" s="120" t="s">
        <v>344</v>
      </c>
      <c r="C16" s="119" t="s">
        <v>345</v>
      </c>
      <c r="D16" s="121">
        <f>SUM(H16,L16,P16,T16,X16,AB16,AF16,AJ16,AN16,AR16,AV16,AZ16,BD16,BH16,BL16,BP16,BT16,BX16,CB16,CF16,CJ16,CN16,CR16,CV16,CZ16,DD16,DH16,DL16,DP16,DT16)</f>
        <v>1171157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337</v>
      </c>
      <c r="G16" s="119" t="s">
        <v>338</v>
      </c>
      <c r="H16" s="121">
        <v>0</v>
      </c>
      <c r="I16" s="121">
        <v>0</v>
      </c>
      <c r="J16" s="120" t="s">
        <v>370</v>
      </c>
      <c r="K16" s="119" t="s">
        <v>371</v>
      </c>
      <c r="L16" s="121">
        <v>776734</v>
      </c>
      <c r="M16" s="121">
        <v>0</v>
      </c>
      <c r="N16" s="120" t="s">
        <v>375</v>
      </c>
      <c r="O16" s="119" t="s">
        <v>376</v>
      </c>
      <c r="P16" s="121">
        <v>236034</v>
      </c>
      <c r="Q16" s="121">
        <v>0</v>
      </c>
      <c r="R16" s="120" t="s">
        <v>378</v>
      </c>
      <c r="S16" s="119" t="s">
        <v>379</v>
      </c>
      <c r="T16" s="121">
        <v>41546</v>
      </c>
      <c r="U16" s="121">
        <v>0</v>
      </c>
      <c r="V16" s="120" t="s">
        <v>516</v>
      </c>
      <c r="W16" s="119" t="s">
        <v>517</v>
      </c>
      <c r="X16" s="121">
        <v>15649</v>
      </c>
      <c r="Y16" s="121">
        <v>0</v>
      </c>
      <c r="Z16" s="120" t="s">
        <v>519</v>
      </c>
      <c r="AA16" s="119" t="s">
        <v>520</v>
      </c>
      <c r="AB16" s="121">
        <v>101194</v>
      </c>
      <c r="AC16" s="121">
        <v>0</v>
      </c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45</v>
      </c>
      <c r="B17" s="120" t="s">
        <v>363</v>
      </c>
      <c r="C17" s="119" t="s">
        <v>364</v>
      </c>
      <c r="D17" s="121">
        <f>SUM(H17,L17,P17,T17,X17,AB17,AF17,AJ17,AN17,AR17,AV17,AZ17,BD17,BH17,BL17,BP17,BT17,BX17,CB17,CF17,CJ17,CN17,CR17,CV17,CZ17,DD17,DH17,DL17,DP17,DT17)</f>
        <v>251486</v>
      </c>
      <c r="E17" s="121">
        <f>SUM(I17,M17,Q17,U17,Y17,AC17,AG17,AK17,AO17,AS17,AW17,BA17,BE17,BI17,BM17,BQ17,BU17,BY17,CC17,CG17,CK17,CO17,CS17,CW17,DA17,DE17,DI17,DM17,DQ17,DU17)</f>
        <v>103488</v>
      </c>
      <c r="F17" s="120" t="s">
        <v>358</v>
      </c>
      <c r="G17" s="119" t="s">
        <v>359</v>
      </c>
      <c r="H17" s="121">
        <v>16724</v>
      </c>
      <c r="I17" s="121">
        <v>0</v>
      </c>
      <c r="J17" s="120" t="s">
        <v>522</v>
      </c>
      <c r="K17" s="119" t="s">
        <v>523</v>
      </c>
      <c r="L17" s="121">
        <v>75399</v>
      </c>
      <c r="M17" s="121">
        <v>36323</v>
      </c>
      <c r="N17" s="120" t="s">
        <v>526</v>
      </c>
      <c r="O17" s="119" t="s">
        <v>527</v>
      </c>
      <c r="P17" s="121">
        <v>69586</v>
      </c>
      <c r="Q17" s="121">
        <v>33504</v>
      </c>
      <c r="R17" s="120" t="s">
        <v>530</v>
      </c>
      <c r="S17" s="119" t="s">
        <v>531</v>
      </c>
      <c r="T17" s="121">
        <v>4079</v>
      </c>
      <c r="U17" s="121">
        <v>0</v>
      </c>
      <c r="V17" s="120" t="s">
        <v>535</v>
      </c>
      <c r="W17" s="119" t="s">
        <v>536</v>
      </c>
      <c r="X17" s="121">
        <v>6684</v>
      </c>
      <c r="Y17" s="121">
        <v>0</v>
      </c>
      <c r="Z17" s="120" t="s">
        <v>538</v>
      </c>
      <c r="AA17" s="119" t="s">
        <v>539</v>
      </c>
      <c r="AB17" s="121">
        <v>40954</v>
      </c>
      <c r="AC17" s="121">
        <v>19616</v>
      </c>
      <c r="AD17" s="120" t="s">
        <v>541</v>
      </c>
      <c r="AE17" s="119" t="s">
        <v>542</v>
      </c>
      <c r="AF17" s="121">
        <v>29466</v>
      </c>
      <c r="AG17" s="121">
        <v>14045</v>
      </c>
      <c r="AH17" s="120" t="s">
        <v>544</v>
      </c>
      <c r="AI17" s="119" t="s">
        <v>545</v>
      </c>
      <c r="AJ17" s="121">
        <v>8594</v>
      </c>
      <c r="AK17" s="121">
        <v>0</v>
      </c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45</v>
      </c>
      <c r="B18" s="120" t="s">
        <v>356</v>
      </c>
      <c r="C18" s="119" t="s">
        <v>357</v>
      </c>
      <c r="D18" s="121">
        <f>SUM(H18,L18,P18,T18,X18,AB18,AF18,AJ18,AN18,AR18,AV18,AZ18,BD18,BH18,BL18,BP18,BT18,BX18,CB18,CF18,CJ18,CN18,CR18,CV18,CZ18,DD18,DH18,DL18,DP18,DT18)</f>
        <v>567935</v>
      </c>
      <c r="E18" s="121">
        <f>SUM(I18,M18,Q18,U18,Y18,AC18,AG18,AK18,AO18,AS18,AW18,BA18,BE18,BI18,BM18,BQ18,BU18,BY18,CC18,CG18,CK18,CO18,CS18,CW18,DA18,DE18,DI18,DM18,DQ18,DU18)</f>
        <v>204145</v>
      </c>
      <c r="F18" s="120" t="s">
        <v>442</v>
      </c>
      <c r="G18" s="119" t="s">
        <v>443</v>
      </c>
      <c r="H18" s="121">
        <v>249650</v>
      </c>
      <c r="I18" s="121">
        <v>69315</v>
      </c>
      <c r="J18" s="120" t="s">
        <v>351</v>
      </c>
      <c r="K18" s="119" t="s">
        <v>352</v>
      </c>
      <c r="L18" s="121">
        <v>318285</v>
      </c>
      <c r="M18" s="121">
        <v>87358</v>
      </c>
      <c r="N18" s="120" t="s">
        <v>497</v>
      </c>
      <c r="O18" s="119" t="s">
        <v>498</v>
      </c>
      <c r="P18" s="121">
        <v>0</v>
      </c>
      <c r="Q18" s="121">
        <v>47472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45</v>
      </c>
      <c r="B19" s="120" t="s">
        <v>423</v>
      </c>
      <c r="C19" s="119" t="s">
        <v>424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127454</v>
      </c>
      <c r="F19" s="120" t="s">
        <v>418</v>
      </c>
      <c r="G19" s="119" t="s">
        <v>419</v>
      </c>
      <c r="H19" s="121">
        <v>0</v>
      </c>
      <c r="I19" s="121">
        <v>20000</v>
      </c>
      <c r="J19" s="120" t="s">
        <v>431</v>
      </c>
      <c r="K19" s="119" t="s">
        <v>432</v>
      </c>
      <c r="L19" s="121">
        <v>0</v>
      </c>
      <c r="M19" s="121">
        <v>107454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45</v>
      </c>
      <c r="B20" s="120" t="s">
        <v>389</v>
      </c>
      <c r="C20" s="119" t="s">
        <v>390</v>
      </c>
      <c r="D20" s="121">
        <f>SUM(H20,L20,P20,T20,X20,AB20,AF20,AJ20,AN20,AR20,AV20,AZ20,BD20,BH20,BL20,BP20,BT20,BX20,CB20,CF20,CJ20,CN20,CR20,CV20,CZ20,DD20,DH20,DL20,DP20,DT20)</f>
        <v>238478</v>
      </c>
      <c r="E20" s="121">
        <f>SUM(I20,M20,Q20,U20,Y20,AC20,AG20,AK20,AO20,AS20,AW20,BA20,BE20,BI20,BM20,BQ20,BU20,BY20,CC20,CG20,CK20,CO20,CS20,CW20,DA20,DE20,DI20,DM20,DQ20,DU20)</f>
        <v>0</v>
      </c>
      <c r="F20" s="120" t="s">
        <v>386</v>
      </c>
      <c r="G20" s="119" t="s">
        <v>387</v>
      </c>
      <c r="H20" s="121">
        <v>139543</v>
      </c>
      <c r="I20" s="121">
        <v>0</v>
      </c>
      <c r="J20" s="120" t="s">
        <v>554</v>
      </c>
      <c r="K20" s="119" t="s">
        <v>555</v>
      </c>
      <c r="L20" s="121">
        <v>47488</v>
      </c>
      <c r="M20" s="121">
        <v>0</v>
      </c>
      <c r="N20" s="120" t="s">
        <v>559</v>
      </c>
      <c r="O20" s="119" t="s">
        <v>560</v>
      </c>
      <c r="P20" s="121">
        <v>51447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45</v>
      </c>
      <c r="B21" s="120" t="s">
        <v>384</v>
      </c>
      <c r="C21" s="119" t="s">
        <v>385</v>
      </c>
      <c r="D21" s="121">
        <f>SUM(H21,L21,P21,T21,X21,AB21,AF21,AJ21,AN21,AR21,AV21,AZ21,BD21,BH21,BL21,BP21,BT21,BX21,CB21,CF21,CJ21,CN21,CR21,CV21,CZ21,DD21,DH21,DL21,DP21,DT21)</f>
        <v>636546</v>
      </c>
      <c r="E21" s="121">
        <f>SUM(I21,M21,Q21,U21,Y21,AC21,AG21,AK21,AO21,AS21,AW21,BA21,BE21,BI21,BM21,BQ21,BU21,BY21,CC21,CG21,CK21,CO21,CS21,CW21,DA21,DE21,DI21,DM21,DQ21,DU21)</f>
        <v>0</v>
      </c>
      <c r="F21" s="120" t="s">
        <v>381</v>
      </c>
      <c r="G21" s="119" t="s">
        <v>382</v>
      </c>
      <c r="H21" s="121">
        <v>471105</v>
      </c>
      <c r="I21" s="121">
        <v>0</v>
      </c>
      <c r="J21" s="120" t="s">
        <v>550</v>
      </c>
      <c r="K21" s="119" t="s">
        <v>551</v>
      </c>
      <c r="L21" s="121">
        <v>165441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45</v>
      </c>
      <c r="B22" s="120" t="s">
        <v>416</v>
      </c>
      <c r="C22" s="119" t="s">
        <v>417</v>
      </c>
      <c r="D22" s="121">
        <f>SUM(H22,L22,P22,T22,X22,AB22,AF22,AJ22,AN22,AR22,AV22,AZ22,BD22,BH22,BL22,BP22,BT22,BX22,CB22,CF22,CJ22,CN22,CR22,CV22,CZ22,DD22,DH22,DL22,DP22,DT22)</f>
        <v>126664</v>
      </c>
      <c r="E22" s="121">
        <f>SUM(I22,M22,Q22,U22,Y22,AC22,AG22,AK22,AO22,AS22,AW22,BA22,BE22,BI22,BM22,BQ22,BU22,BY22,CC22,CG22,CK22,CO22,CS22,CW22,DA22,DE22,DI22,DM22,DQ22,DU22)</f>
        <v>0</v>
      </c>
      <c r="F22" s="120" t="s">
        <v>413</v>
      </c>
      <c r="G22" s="119" t="s">
        <v>414</v>
      </c>
      <c r="H22" s="121">
        <v>72987</v>
      </c>
      <c r="I22" s="121">
        <v>0</v>
      </c>
      <c r="J22" s="120" t="s">
        <v>425</v>
      </c>
      <c r="K22" s="119" t="s">
        <v>426</v>
      </c>
      <c r="L22" s="121">
        <v>53677</v>
      </c>
      <c r="M22" s="121">
        <v>0</v>
      </c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45</v>
      </c>
      <c r="B23" s="120" t="s">
        <v>346</v>
      </c>
      <c r="C23" s="119" t="s">
        <v>347</v>
      </c>
      <c r="D23" s="121">
        <f>SUM(H23,L23,P23,T23,X23,AB23,AF23,AJ23,AN23,AR23,AV23,AZ23,BD23,BH23,BL23,BP23,BT23,BX23,CB23,CF23,CJ23,CN23,CR23,CV23,CZ23,DD23,DH23,DL23,DP23,DT23)</f>
        <v>1247801</v>
      </c>
      <c r="E23" s="121">
        <f>SUM(I23,M23,Q23,U23,Y23,AC23,AG23,AK23,AO23,AS23,AW23,BA23,BE23,BI23,BM23,BQ23,BU23,BY23,CC23,CG23,CK23,CO23,CS23,CW23,DA23,DE23,DI23,DM23,DQ23,DU23)</f>
        <v>0</v>
      </c>
      <c r="F23" s="120" t="s">
        <v>445</v>
      </c>
      <c r="G23" s="119" t="s">
        <v>446</v>
      </c>
      <c r="H23" s="121">
        <v>623523</v>
      </c>
      <c r="I23" s="121">
        <v>0</v>
      </c>
      <c r="J23" s="120" t="s">
        <v>510</v>
      </c>
      <c r="K23" s="119" t="s">
        <v>511</v>
      </c>
      <c r="L23" s="121">
        <v>19851</v>
      </c>
      <c r="M23" s="121">
        <v>0</v>
      </c>
      <c r="N23" s="120" t="s">
        <v>507</v>
      </c>
      <c r="O23" s="119" t="s">
        <v>508</v>
      </c>
      <c r="P23" s="121">
        <v>312566</v>
      </c>
      <c r="Q23" s="121">
        <v>0</v>
      </c>
      <c r="R23" s="120" t="s">
        <v>337</v>
      </c>
      <c r="S23" s="119" t="s">
        <v>338</v>
      </c>
      <c r="T23" s="121">
        <v>154303</v>
      </c>
      <c r="U23" s="121">
        <v>0</v>
      </c>
      <c r="V23" s="120" t="s">
        <v>513</v>
      </c>
      <c r="W23" s="119" t="s">
        <v>514</v>
      </c>
      <c r="X23" s="121">
        <v>137558</v>
      </c>
      <c r="Y23" s="121">
        <v>0</v>
      </c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45</v>
      </c>
      <c r="B24" s="120" t="s">
        <v>465</v>
      </c>
      <c r="C24" s="119" t="s">
        <v>484</v>
      </c>
      <c r="D24" s="121">
        <f>SUM(H24,L24,P24,T24,X24,AB24,AF24,AJ24,AN24,AR24,AV24,AZ24,BD24,BH24,BL24,BP24,BT24,BX24,CB24,CF24,CJ24,CN24,CR24,CV24,CZ24,DD24,DH24,DL24,DP24,DT24)</f>
        <v>993492</v>
      </c>
      <c r="E24" s="121">
        <f>SUM(I24,M24,Q24,U24,Y24,AC24,AG24,AK24,AO24,AS24,AW24,BA24,BE24,BI24,BM24,BQ24,BU24,BY24,CC24,CG24,CK24,CO24,CS24,CW24,DA24,DE24,DI24,DM24,DQ24,DU24)</f>
        <v>92927</v>
      </c>
      <c r="F24" s="120" t="s">
        <v>462</v>
      </c>
      <c r="G24" s="119" t="s">
        <v>463</v>
      </c>
      <c r="H24" s="121">
        <v>294235</v>
      </c>
      <c r="I24" s="121">
        <v>23315</v>
      </c>
      <c r="J24" s="120" t="s">
        <v>471</v>
      </c>
      <c r="K24" s="119" t="s">
        <v>472</v>
      </c>
      <c r="L24" s="121">
        <v>285398</v>
      </c>
      <c r="M24" s="121">
        <v>52560</v>
      </c>
      <c r="N24" s="120" t="s">
        <v>481</v>
      </c>
      <c r="O24" s="119" t="s">
        <v>482</v>
      </c>
      <c r="P24" s="121">
        <v>413859</v>
      </c>
      <c r="Q24" s="121">
        <v>17052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45</v>
      </c>
      <c r="B25" s="120" t="s">
        <v>396</v>
      </c>
      <c r="C25" s="119" t="s">
        <v>584</v>
      </c>
      <c r="D25" s="121">
        <f>SUM(H25,L25,P25,T25,X25,AB25,AF25,AJ25,AN25,AR25,AV25,AZ25,BD25,BH25,BL25,BP25,BT25,BX25,CB25,CF25,CJ25,CN25,CR25,CV25,CZ25,DD25,DH25,DL25,DP25,DT25)</f>
        <v>1374844</v>
      </c>
      <c r="E25" s="121">
        <f>SUM(I25,M25,Q25,U25,Y25,AC25,AG25,AK25,AO25,AS25,AW25,BA25,BE25,BI25,BM25,BQ25,BU25,BY25,CC25,CG25,CK25,CO25,CS25,CW25,DA25,DE25,DI25,DM25,DQ25,DU25)</f>
        <v>205092</v>
      </c>
      <c r="F25" s="120" t="s">
        <v>393</v>
      </c>
      <c r="G25" s="119" t="s">
        <v>394</v>
      </c>
      <c r="H25" s="121">
        <v>407449</v>
      </c>
      <c r="I25" s="121">
        <v>77736</v>
      </c>
      <c r="J25" s="120" t="s">
        <v>488</v>
      </c>
      <c r="K25" s="119" t="s">
        <v>489</v>
      </c>
      <c r="L25" s="121">
        <v>294381</v>
      </c>
      <c r="M25" s="121">
        <v>47475</v>
      </c>
      <c r="N25" s="120" t="s">
        <v>491</v>
      </c>
      <c r="O25" s="119" t="s">
        <v>492</v>
      </c>
      <c r="P25" s="121">
        <v>308914</v>
      </c>
      <c r="Q25" s="121">
        <v>32563</v>
      </c>
      <c r="R25" s="120" t="s">
        <v>485</v>
      </c>
      <c r="S25" s="119" t="s">
        <v>486</v>
      </c>
      <c r="T25" s="121">
        <v>153776</v>
      </c>
      <c r="U25" s="121">
        <v>9079</v>
      </c>
      <c r="V25" s="120" t="s">
        <v>494</v>
      </c>
      <c r="W25" s="119" t="s">
        <v>495</v>
      </c>
      <c r="X25" s="121">
        <v>210324</v>
      </c>
      <c r="Y25" s="121">
        <v>38239</v>
      </c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45</v>
      </c>
      <c r="B26" s="120" t="s">
        <v>402</v>
      </c>
      <c r="C26" s="119" t="s">
        <v>407</v>
      </c>
      <c r="D26" s="121">
        <f>SUM(H26,L26,P26,T26,X26,AB26,AF26,AJ26,AN26,AR26,AV26,AZ26,BD26,BH26,BL26,BP26,BT26,BX26,CB26,CF26,CJ26,CN26,CR26,CV26,CZ26,DD26,DH26,DL26,DP26,DT26)</f>
        <v>890584</v>
      </c>
      <c r="E26" s="121">
        <f>SUM(I26,M26,Q26,U26,Y26,AC26,AG26,AK26,AO26,AS26,AW26,BA26,BE26,BI26,BM26,BQ26,BU26,BY26,CC26,CG26,CK26,CO26,CS26,CW26,DA26,DE26,DI26,DM26,DQ26,DU26)</f>
        <v>0</v>
      </c>
      <c r="F26" s="120" t="s">
        <v>404</v>
      </c>
      <c r="G26" s="119" t="s">
        <v>405</v>
      </c>
      <c r="H26" s="121">
        <v>498978</v>
      </c>
      <c r="I26" s="121">
        <v>0</v>
      </c>
      <c r="J26" s="120" t="s">
        <v>398</v>
      </c>
      <c r="K26" s="119" t="s">
        <v>399</v>
      </c>
      <c r="L26" s="121">
        <v>276244</v>
      </c>
      <c r="M26" s="121">
        <v>0</v>
      </c>
      <c r="N26" s="120" t="s">
        <v>587</v>
      </c>
      <c r="O26" s="119" t="s">
        <v>588</v>
      </c>
      <c r="P26" s="121">
        <v>115362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45</v>
      </c>
      <c r="B27" s="120" t="s">
        <v>411</v>
      </c>
      <c r="C27" s="119" t="s">
        <v>412</v>
      </c>
      <c r="D27" s="121">
        <f>SUM(H27,L27,P27,T27,X27,AB27,AF27,AJ27,AN27,AR27,AV27,AZ27,BD27,BH27,BL27,BP27,BT27,BX27,CB27,CF27,CJ27,CN27,CR27,CV27,CZ27,DD27,DH27,DL27,DP27,DT27)</f>
        <v>364069</v>
      </c>
      <c r="E27" s="121">
        <f>SUM(I27,M27,Q27,U27,Y27,AC27,AG27,AK27,AO27,AS27,AW27,BA27,BE27,BI27,BM27,BQ27,BU27,BY27,CC27,CG27,CK27,CO27,CS27,CW27,DA27,DE27,DI27,DM27,DQ27,DU27)</f>
        <v>30360</v>
      </c>
      <c r="F27" s="120" t="s">
        <v>408</v>
      </c>
      <c r="G27" s="119" t="s">
        <v>409</v>
      </c>
      <c r="H27" s="121">
        <v>189760</v>
      </c>
      <c r="I27" s="121">
        <v>15669</v>
      </c>
      <c r="J27" s="120" t="s">
        <v>413</v>
      </c>
      <c r="K27" s="119" t="s">
        <v>414</v>
      </c>
      <c r="L27" s="121">
        <v>174309</v>
      </c>
      <c r="M27" s="121">
        <v>14691</v>
      </c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45</v>
      </c>
      <c r="B28" s="120" t="s">
        <v>361</v>
      </c>
      <c r="C28" s="119" t="s">
        <v>362</v>
      </c>
      <c r="D28" s="121">
        <f>SUM(H28,L28,P28,T28,X28,AB28,AF28,AJ28,AN28,AR28,AV28,AZ28,BD28,BH28,BL28,BP28,BT28,BX28,CB28,CF28,CJ28,CN28,CR28,CV28,CZ28,DD28,DH28,DL28,DP28,DT28)</f>
        <v>565541</v>
      </c>
      <c r="E28" s="121">
        <f>SUM(I28,M28,Q28,U28,Y28,AC28,AG28,AK28,AO28,AS28,AW28,BA28,BE28,BI28,BM28,BQ28,BU28,BY28,CC28,CG28,CK28,CO28,CS28,CW28,DA28,DE28,DI28,DM28,DQ28,DU28)</f>
        <v>190895</v>
      </c>
      <c r="F28" s="120" t="s">
        <v>358</v>
      </c>
      <c r="G28" s="119" t="s">
        <v>359</v>
      </c>
      <c r="H28" s="121">
        <v>415916</v>
      </c>
      <c r="I28" s="121">
        <v>141362</v>
      </c>
      <c r="J28" s="120" t="s">
        <v>535</v>
      </c>
      <c r="K28" s="119" t="s">
        <v>536</v>
      </c>
      <c r="L28" s="121">
        <v>149625</v>
      </c>
      <c r="M28" s="121">
        <v>49533</v>
      </c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45</v>
      </c>
      <c r="B29" s="120" t="s">
        <v>335</v>
      </c>
      <c r="C29" s="119" t="s">
        <v>336</v>
      </c>
      <c r="D29" s="121">
        <f>SUM(H29,L29,P29,T29,X29,AB29,AF29,AJ29,AN29,AR29,AV29,AZ29,BD29,BH29,BL29,BP29,BT29,BX29,CB29,CF29,CJ29,CN29,CR29,CV29,CZ29,DD29,DH29,DL29,DP29,DT29)</f>
        <v>1116074</v>
      </c>
      <c r="E29" s="121">
        <f>SUM(I29,M29,Q29,U29,Y29,AC29,AG29,AK29,AO29,AS29,AW29,BA29,BE29,BI29,BM29,BQ29,BU29,BY29,CC29,CG29,CK29,CO29,CS29,CW29,DA29,DE29,DI29,DM29,DQ29,DU29)</f>
        <v>0</v>
      </c>
      <c r="F29" s="120" t="s">
        <v>332</v>
      </c>
      <c r="G29" s="119" t="s">
        <v>333</v>
      </c>
      <c r="H29" s="121">
        <v>802320</v>
      </c>
      <c r="I29" s="121">
        <v>0</v>
      </c>
      <c r="J29" s="120" t="s">
        <v>592</v>
      </c>
      <c r="K29" s="119" t="s">
        <v>593</v>
      </c>
      <c r="L29" s="121">
        <v>313754</v>
      </c>
      <c r="M29" s="121">
        <v>0</v>
      </c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45</v>
      </c>
      <c r="B30" s="120" t="s">
        <v>373</v>
      </c>
      <c r="C30" s="119" t="s">
        <v>374</v>
      </c>
      <c r="D30" s="121">
        <f>SUM(H30,L30,P30,T30,X30,AB30,AF30,AJ30,AN30,AR30,AV30,AZ30,BD30,BH30,BL30,BP30,BT30,BX30,CB30,CF30,CJ30,CN30,CR30,CV30,CZ30,DD30,DH30,DL30,DP30,DT30)</f>
        <v>0</v>
      </c>
      <c r="E30" s="121">
        <f>SUM(I30,M30,Q30,U30,Y30,AC30,AG30,AK30,AO30,AS30,AW30,BA30,BE30,BI30,BM30,BQ30,BU30,BY30,CC30,CG30,CK30,CO30,CS30,CW30,DA30,DE30,DI30,DM30,DQ30,DU30)</f>
        <v>226009</v>
      </c>
      <c r="F30" s="120" t="s">
        <v>370</v>
      </c>
      <c r="G30" s="119" t="s">
        <v>371</v>
      </c>
      <c r="H30" s="121">
        <v>0</v>
      </c>
      <c r="I30" s="121">
        <v>158936</v>
      </c>
      <c r="J30" s="120" t="s">
        <v>519</v>
      </c>
      <c r="K30" s="119" t="s">
        <v>520</v>
      </c>
      <c r="L30" s="121">
        <v>0</v>
      </c>
      <c r="M30" s="121">
        <v>67073</v>
      </c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45</v>
      </c>
      <c r="B31" s="120" t="s">
        <v>460</v>
      </c>
      <c r="C31" s="119" t="s">
        <v>461</v>
      </c>
      <c r="D31" s="121">
        <f>SUM(H31,L31,P31,T31,X31,AB31,AF31,AJ31,AN31,AR31,AV31,AZ31,BD31,BH31,BL31,BP31,BT31,BX31,CB31,CF31,CJ31,CN31,CR31,CV31,CZ31,DD31,DH31,DL31,DP31,DT31)</f>
        <v>122489</v>
      </c>
      <c r="E31" s="121">
        <f>SUM(I31,M31,Q31,U31,Y31,AC31,AG31,AK31,AO31,AS31,AW31,BA31,BE31,BI31,BM31,BQ31,BU31,BY31,CC31,CG31,CK31,CO31,CS31,CW31,DA31,DE31,DI31,DM31,DQ31,DU31)</f>
        <v>111190</v>
      </c>
      <c r="F31" s="120" t="s">
        <v>457</v>
      </c>
      <c r="G31" s="119" t="s">
        <v>458</v>
      </c>
      <c r="H31" s="121">
        <v>52643</v>
      </c>
      <c r="I31" s="121">
        <v>72403</v>
      </c>
      <c r="J31" s="120" t="s">
        <v>467</v>
      </c>
      <c r="K31" s="119" t="s">
        <v>468</v>
      </c>
      <c r="L31" s="121">
        <v>69846</v>
      </c>
      <c r="M31" s="121">
        <v>38787</v>
      </c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45</v>
      </c>
      <c r="B32" s="120" t="s">
        <v>330</v>
      </c>
      <c r="C32" s="119" t="s">
        <v>331</v>
      </c>
      <c r="D32" s="121">
        <f>SUM(H32,L32,P32,T32,X32,AB32,AF32,AJ32,AN32,AR32,AV32,AZ32,BD32,BH32,BL32,BP32,BT32,BX32,CB32,CF32,CJ32,CN32,CR32,CV32,CZ32,DD32,DH32,DL32,DP32,DT32)</f>
        <v>798431</v>
      </c>
      <c r="E32" s="121">
        <f>SUM(I32,M32,Q32,U32,Y32,AC32,AG32,AK32,AO32,AS32,AW32,BA32,BE32,BI32,BM32,BQ32,BU32,BY32,CC32,CG32,CK32,CO32,CS32,CW32,DA32,DE32,DI32,DM32,DQ32,DU32)</f>
        <v>0</v>
      </c>
      <c r="F32" s="120" t="s">
        <v>327</v>
      </c>
      <c r="G32" s="119" t="s">
        <v>328</v>
      </c>
      <c r="H32" s="121">
        <v>165411</v>
      </c>
      <c r="I32" s="121">
        <v>0</v>
      </c>
      <c r="J32" s="120" t="s">
        <v>408</v>
      </c>
      <c r="K32" s="119" t="s">
        <v>409</v>
      </c>
      <c r="L32" s="121">
        <v>188037</v>
      </c>
      <c r="M32" s="121">
        <v>0</v>
      </c>
      <c r="N32" s="120" t="s">
        <v>413</v>
      </c>
      <c r="O32" s="119" t="s">
        <v>414</v>
      </c>
      <c r="P32" s="121">
        <v>183795</v>
      </c>
      <c r="Q32" s="121">
        <v>0</v>
      </c>
      <c r="R32" s="120" t="s">
        <v>425</v>
      </c>
      <c r="S32" s="119" t="s">
        <v>426</v>
      </c>
      <c r="T32" s="121">
        <v>135355</v>
      </c>
      <c r="U32" s="121">
        <v>0</v>
      </c>
      <c r="V32" s="120" t="s">
        <v>454</v>
      </c>
      <c r="W32" s="119" t="s">
        <v>455</v>
      </c>
      <c r="X32" s="121">
        <v>125833</v>
      </c>
      <c r="Y32" s="121">
        <v>0</v>
      </c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45</v>
      </c>
      <c r="B33" s="120" t="s">
        <v>533</v>
      </c>
      <c r="C33" s="119" t="s">
        <v>534</v>
      </c>
      <c r="D33" s="121">
        <f>SUM(H33,L33,P33,T33,X33,AB33,AF33,AJ33,AN33,AR33,AV33,AZ33,BD33,BH33,BL33,BP33,BT33,BX33,CB33,CF33,CJ33,CN33,CR33,CV33,CZ33,DD33,DH33,DL33,DP33,DT33)</f>
        <v>266113</v>
      </c>
      <c r="E33" s="121">
        <f>SUM(I33,M33,Q33,U33,Y33,AC33,AG33,AK33,AO33,AS33,AW33,BA33,BE33,BI33,BM33,BQ33,BU33,BY33,CC33,CG33,CK33,CO33,CS33,CW33,DA33,DE33,DI33,DM33,DQ33,DU33)</f>
        <v>226005</v>
      </c>
      <c r="F33" s="120" t="s">
        <v>530</v>
      </c>
      <c r="G33" s="119" t="s">
        <v>531</v>
      </c>
      <c r="H33" s="121">
        <v>72880</v>
      </c>
      <c r="I33" s="121">
        <v>61896</v>
      </c>
      <c r="J33" s="120" t="s">
        <v>544</v>
      </c>
      <c r="K33" s="119" t="s">
        <v>545</v>
      </c>
      <c r="L33" s="121">
        <v>193233</v>
      </c>
      <c r="M33" s="121">
        <v>164109</v>
      </c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3">
    <sortCondition ref="A8:A33"/>
    <sortCondition ref="B8:B33"/>
    <sortCondition ref="C8:C3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32" man="1"/>
    <brk id="21" min="1" max="32" man="1"/>
    <brk id="33" min="1" max="32" man="1"/>
    <brk id="45" min="1" max="32" man="1"/>
    <brk id="57" min="1" max="32" man="1"/>
    <brk id="69" min="1" max="32" man="1"/>
    <brk id="81" min="1" max="32" man="1"/>
    <brk id="93" min="1" max="32" man="1"/>
    <brk id="105" min="1" max="32" man="1"/>
    <brk id="117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40100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40130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40202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40203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40204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40205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40206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40207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40210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40211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40212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40213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40214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40215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40216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40221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40223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40224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40225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40226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40227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40228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40229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40230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40305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40341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40342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40343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40344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40345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40348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40349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40381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40382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40383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40384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40401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40402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40421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40447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40448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40503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40522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40544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40601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40602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40604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40605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40608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40609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40610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40621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40625</v>
      </c>
      <c r="AI64" s="2">
        <v>64</v>
      </c>
    </row>
    <row r="65" spans="34:35" x14ac:dyDescent="0.15">
      <c r="AH65" s="48" t="str">
        <f>+'廃棄物事業経費（歳入）'!B65</f>
        <v>40642</v>
      </c>
      <c r="AI65" s="2">
        <v>65</v>
      </c>
    </row>
    <row r="66" spans="34:35" x14ac:dyDescent="0.15">
      <c r="AH66" s="48" t="str">
        <f>+'廃棄物事業経費（歳入）'!B66</f>
        <v>40646</v>
      </c>
      <c r="AI66" s="2">
        <v>66</v>
      </c>
    </row>
    <row r="67" spans="34:35" x14ac:dyDescent="0.15">
      <c r="AH67" s="48" t="str">
        <f>+'廃棄物事業経費（歳入）'!B67</f>
        <v>40647</v>
      </c>
      <c r="AI67" s="2">
        <v>67</v>
      </c>
    </row>
    <row r="68" spans="34:35" x14ac:dyDescent="0.15">
      <c r="AH68" s="48" t="str">
        <f>+'廃棄物事業経費（歳入）'!B68</f>
        <v>40824</v>
      </c>
      <c r="AI68" s="2">
        <v>68</v>
      </c>
    </row>
    <row r="69" spans="34:35" x14ac:dyDescent="0.15">
      <c r="AH69" s="48" t="str">
        <f>+'廃棄物事業経費（歳入）'!B69</f>
        <v>40837</v>
      </c>
      <c r="AI69" s="2">
        <v>69</v>
      </c>
    </row>
    <row r="70" spans="34:35" x14ac:dyDescent="0.15">
      <c r="AH70" s="48" t="str">
        <f>+'廃棄物事業経費（歳入）'!B70</f>
        <v>40839</v>
      </c>
      <c r="AI70" s="2">
        <v>70</v>
      </c>
    </row>
    <row r="71" spans="34:35" x14ac:dyDescent="0.15">
      <c r="AH71" s="48" t="str">
        <f>+'廃棄物事業経費（歳入）'!B71</f>
        <v>40840</v>
      </c>
      <c r="AI71" s="2">
        <v>71</v>
      </c>
    </row>
    <row r="72" spans="34:35" x14ac:dyDescent="0.15">
      <c r="AH72" s="48" t="str">
        <f>+'廃棄物事業経費（歳入）'!B72</f>
        <v>40845</v>
      </c>
      <c r="AI72" s="2">
        <v>72</v>
      </c>
    </row>
    <row r="73" spans="34:35" x14ac:dyDescent="0.15">
      <c r="AH73" s="48" t="str">
        <f>+'廃棄物事業経費（歳入）'!B73</f>
        <v>40846</v>
      </c>
      <c r="AI73" s="2">
        <v>73</v>
      </c>
    </row>
    <row r="74" spans="34:35" x14ac:dyDescent="0.15">
      <c r="AH74" s="48" t="str">
        <f>+'廃棄物事業経費（歳入）'!B74</f>
        <v>40848</v>
      </c>
      <c r="AI74" s="2">
        <v>74</v>
      </c>
    </row>
    <row r="75" spans="34:35" x14ac:dyDescent="0.15">
      <c r="AH75" s="48" t="str">
        <f>+'廃棄物事業経費（歳入）'!B75</f>
        <v>40900</v>
      </c>
      <c r="AI75" s="2">
        <v>75</v>
      </c>
    </row>
    <row r="76" spans="34:35" x14ac:dyDescent="0.15">
      <c r="AH76" s="48" t="str">
        <f>+'廃棄物事業経費（歳入）'!B76</f>
        <v>40902</v>
      </c>
      <c r="AI76" s="2">
        <v>76</v>
      </c>
    </row>
    <row r="77" spans="34:35" x14ac:dyDescent="0.15">
      <c r="AH77" s="48" t="str">
        <f>+'廃棄物事業経費（歳入）'!B77</f>
        <v>40914</v>
      </c>
      <c r="AI77" s="2">
        <v>77</v>
      </c>
    </row>
    <row r="78" spans="34:35" x14ac:dyDescent="0.15">
      <c r="AH78" s="48" t="str">
        <f>+'廃棄物事業経費（歳入）'!B78</f>
        <v>40917</v>
      </c>
      <c r="AI78" s="2">
        <v>78</v>
      </c>
    </row>
    <row r="79" spans="34:35" x14ac:dyDescent="0.15">
      <c r="AH79" s="48" t="str">
        <f>+'廃棄物事業経費（歳入）'!B79</f>
        <v>40925</v>
      </c>
      <c r="AI79" s="2">
        <v>79</v>
      </c>
    </row>
    <row r="80" spans="34:35" x14ac:dyDescent="0.15">
      <c r="AH80" s="48" t="str">
        <f>+'廃棄物事業経費（歳入）'!B80</f>
        <v>40927</v>
      </c>
      <c r="AI80" s="2">
        <v>80</v>
      </c>
    </row>
    <row r="81" spans="34:35" x14ac:dyDescent="0.15">
      <c r="AH81" s="48" t="str">
        <f>+'廃棄物事業経費（歳入）'!B81</f>
        <v>40929</v>
      </c>
      <c r="AI81" s="2">
        <v>81</v>
      </c>
    </row>
    <row r="82" spans="34:35" x14ac:dyDescent="0.15">
      <c r="AH82" s="48" t="str">
        <f>+'廃棄物事業経費（歳入）'!B82</f>
        <v>40930</v>
      </c>
      <c r="AI82" s="2">
        <v>82</v>
      </c>
    </row>
    <row r="83" spans="34:35" x14ac:dyDescent="0.15">
      <c r="AH83" s="48" t="str">
        <f>+'廃棄物事業経費（歳入）'!B83</f>
        <v>40932</v>
      </c>
      <c r="AI83" s="2">
        <v>83</v>
      </c>
    </row>
    <row r="84" spans="34:35" x14ac:dyDescent="0.15">
      <c r="AH84" s="48" t="str">
        <f>+'廃棄物事業経費（歳入）'!B84</f>
        <v>40935</v>
      </c>
      <c r="AI84" s="2">
        <v>84</v>
      </c>
    </row>
    <row r="85" spans="34:35" x14ac:dyDescent="0.15">
      <c r="AH85" s="48" t="str">
        <f>+'廃棄物事業経費（歳入）'!B85</f>
        <v>40936</v>
      </c>
      <c r="AI85" s="2">
        <v>85</v>
      </c>
    </row>
    <row r="86" spans="34:35" x14ac:dyDescent="0.15">
      <c r="AH86" s="48" t="str">
        <f>+'廃棄物事業経費（歳入）'!B86</f>
        <v>40937</v>
      </c>
      <c r="AI86" s="2">
        <v>86</v>
      </c>
    </row>
    <row r="87" spans="34:35" x14ac:dyDescent="0.15">
      <c r="AH87" s="48" t="str">
        <f>+'廃棄物事業経費（歳入）'!B87</f>
        <v>40940</v>
      </c>
      <c r="AI87" s="2">
        <v>87</v>
      </c>
    </row>
    <row r="88" spans="34:35" x14ac:dyDescent="0.15">
      <c r="AH88" s="48" t="str">
        <f>+'廃棄物事業経費（歳入）'!B88</f>
        <v>40941</v>
      </c>
      <c r="AI88" s="2">
        <v>88</v>
      </c>
    </row>
    <row r="89" spans="34:35" x14ac:dyDescent="0.15">
      <c r="AH89" s="48" t="str">
        <f>+'廃棄物事業経費（歳入）'!B89</f>
        <v>40944</v>
      </c>
      <c r="AI89" s="2">
        <v>89</v>
      </c>
    </row>
    <row r="90" spans="34:35" x14ac:dyDescent="0.15">
      <c r="AH90" s="48" t="str">
        <f>+'廃棄物事業経費（歳入）'!B90</f>
        <v>40946</v>
      </c>
      <c r="AI90" s="2">
        <v>90</v>
      </c>
    </row>
    <row r="91" spans="34:35" x14ac:dyDescent="0.15">
      <c r="AH91" s="48" t="str">
        <f>+'廃棄物事業経費（歳入）'!B91</f>
        <v>40953</v>
      </c>
      <c r="AI91" s="2">
        <v>91</v>
      </c>
    </row>
    <row r="92" spans="34:35" x14ac:dyDescent="0.15">
      <c r="AH92" s="48" t="str">
        <f>+'廃棄物事業経費（歳入）'!B92</f>
        <v>40955</v>
      </c>
      <c r="AI92" s="2">
        <v>92</v>
      </c>
    </row>
    <row r="93" spans="34:35" x14ac:dyDescent="0.15">
      <c r="AH93" s="48" t="str">
        <f>+'廃棄物事業経費（歳入）'!B93</f>
        <v>40958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2015-10-13T05:25:08Z</cp:lastPrinted>
  <dcterms:created xsi:type="dcterms:W3CDTF">2008-01-24T06:28:57Z</dcterms:created>
  <dcterms:modified xsi:type="dcterms:W3CDTF">2019-03-01T04:35:22Z</dcterms:modified>
</cp:coreProperties>
</file>