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O8" i="2"/>
  <c r="O9" i="2"/>
  <c r="O10" i="2"/>
  <c r="O11" i="2"/>
  <c r="N11" i="2" s="1"/>
  <c r="O12" i="2"/>
  <c r="O13" i="2"/>
  <c r="O14" i="2"/>
  <c r="O15" i="2"/>
  <c r="N15" i="2" s="1"/>
  <c r="O16" i="2"/>
  <c r="O17" i="2"/>
  <c r="O18" i="2"/>
  <c r="O19" i="2"/>
  <c r="N19" i="2" s="1"/>
  <c r="O20" i="2"/>
  <c r="O21" i="2"/>
  <c r="O22" i="2"/>
  <c r="O23" i="2"/>
  <c r="N23" i="2" s="1"/>
  <c r="O24" i="2"/>
  <c r="O25" i="2"/>
  <c r="O26" i="2"/>
  <c r="N8" i="2"/>
  <c r="N12" i="2"/>
  <c r="N16" i="2"/>
  <c r="N20" i="2"/>
  <c r="N2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E8" i="2"/>
  <c r="E9" i="2"/>
  <c r="E10" i="2"/>
  <c r="E11" i="2"/>
  <c r="D11" i="2" s="1"/>
  <c r="E12" i="2"/>
  <c r="E13" i="2"/>
  <c r="E14" i="2"/>
  <c r="E15" i="2"/>
  <c r="D15" i="2" s="1"/>
  <c r="E16" i="2"/>
  <c r="E17" i="2"/>
  <c r="E18" i="2"/>
  <c r="E19" i="2"/>
  <c r="D19" i="2" s="1"/>
  <c r="E20" i="2"/>
  <c r="E21" i="2"/>
  <c r="E22" i="2"/>
  <c r="E23" i="2"/>
  <c r="D23" i="2" s="1"/>
  <c r="E24" i="2"/>
  <c r="E25" i="2"/>
  <c r="E26" i="2"/>
  <c r="D8" i="2"/>
  <c r="D12" i="2"/>
  <c r="D16" i="2"/>
  <c r="D20" i="2"/>
  <c r="D24" i="2"/>
  <c r="Q8" i="1"/>
  <c r="Q9" i="1"/>
  <c r="Q16" i="1"/>
  <c r="Q17" i="1"/>
  <c r="Q24" i="1"/>
  <c r="Q25" i="1"/>
  <c r="N13" i="1"/>
  <c r="N21" i="1"/>
  <c r="L11" i="1"/>
  <c r="L19" i="1"/>
  <c r="J8" i="1"/>
  <c r="J16" i="1"/>
  <c r="J24" i="1"/>
  <c r="I8" i="1"/>
  <c r="I9" i="1"/>
  <c r="D9" i="1" s="1"/>
  <c r="I10" i="1"/>
  <c r="I11" i="1"/>
  <c r="I12" i="1"/>
  <c r="I13" i="1"/>
  <c r="D13" i="1" s="1"/>
  <c r="I14" i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I26" i="1"/>
  <c r="F9" i="1"/>
  <c r="F13" i="1"/>
  <c r="F17" i="1"/>
  <c r="F21" i="1"/>
  <c r="F25" i="1"/>
  <c r="E8" i="1"/>
  <c r="E9" i="1"/>
  <c r="E10" i="1"/>
  <c r="D10" i="1" s="1"/>
  <c r="E11" i="1"/>
  <c r="E12" i="1"/>
  <c r="E13" i="1"/>
  <c r="E14" i="1"/>
  <c r="D14" i="1" s="1"/>
  <c r="E15" i="1"/>
  <c r="E16" i="1"/>
  <c r="E17" i="1"/>
  <c r="E18" i="1"/>
  <c r="D18" i="1" s="1"/>
  <c r="E19" i="1"/>
  <c r="E20" i="1"/>
  <c r="E21" i="1"/>
  <c r="E22" i="1"/>
  <c r="D22" i="1" s="1"/>
  <c r="E23" i="1"/>
  <c r="E24" i="1"/>
  <c r="E25" i="1"/>
  <c r="E26" i="1"/>
  <c r="D26" i="1" s="1"/>
  <c r="D8" i="1"/>
  <c r="D11" i="1"/>
  <c r="D12" i="1"/>
  <c r="D15" i="1"/>
  <c r="D16" i="1"/>
  <c r="D19" i="1"/>
  <c r="D20" i="1"/>
  <c r="D23" i="1"/>
  <c r="D24" i="1"/>
  <c r="N23" i="1" l="1"/>
  <c r="F23" i="1"/>
  <c r="Q23" i="1"/>
  <c r="N15" i="1"/>
  <c r="F15" i="1"/>
  <c r="Q15" i="1"/>
  <c r="Q26" i="1"/>
  <c r="J26" i="1"/>
  <c r="Q22" i="1"/>
  <c r="J22" i="1"/>
  <c r="Q18" i="1"/>
  <c r="J18" i="1"/>
  <c r="Q14" i="1"/>
  <c r="J14" i="1"/>
  <c r="Q10" i="1"/>
  <c r="J10" i="1"/>
  <c r="N22" i="1"/>
  <c r="N14" i="1"/>
  <c r="L20" i="1"/>
  <c r="N20" i="1"/>
  <c r="F20" i="1"/>
  <c r="L12" i="1"/>
  <c r="N12" i="1"/>
  <c r="F12" i="1"/>
  <c r="F22" i="1"/>
  <c r="F14" i="1"/>
  <c r="J23" i="1"/>
  <c r="J15" i="1"/>
  <c r="L26" i="1"/>
  <c r="L18" i="1"/>
  <c r="L10" i="1"/>
  <c r="N25" i="2"/>
  <c r="N21" i="2"/>
  <c r="N17" i="2"/>
  <c r="N13" i="2"/>
  <c r="N9" i="2"/>
  <c r="N19" i="1"/>
  <c r="F19" i="1"/>
  <c r="Q19" i="1"/>
  <c r="N11" i="1"/>
  <c r="F11" i="1"/>
  <c r="Q11" i="1"/>
  <c r="J25" i="1"/>
  <c r="L25" i="1"/>
  <c r="J21" i="1"/>
  <c r="L21" i="1"/>
  <c r="J17" i="1"/>
  <c r="L17" i="1"/>
  <c r="J13" i="1"/>
  <c r="L13" i="1"/>
  <c r="J9" i="1"/>
  <c r="L9" i="1"/>
  <c r="J20" i="1"/>
  <c r="J12" i="1"/>
  <c r="L23" i="1"/>
  <c r="L15" i="1"/>
  <c r="N26" i="1"/>
  <c r="N18" i="1"/>
  <c r="N10" i="1"/>
  <c r="Q21" i="1"/>
  <c r="Q13" i="1"/>
  <c r="L24" i="1"/>
  <c r="N24" i="1"/>
  <c r="F24" i="1"/>
  <c r="L16" i="1"/>
  <c r="N16" i="1"/>
  <c r="F16" i="1"/>
  <c r="L8" i="1"/>
  <c r="N8" i="1"/>
  <c r="F8" i="1"/>
  <c r="F26" i="1"/>
  <c r="F18" i="1"/>
  <c r="F10" i="1"/>
  <c r="J19" i="1"/>
  <c r="J11" i="1"/>
  <c r="L22" i="1"/>
  <c r="L14" i="1"/>
  <c r="N25" i="1"/>
  <c r="N17" i="1"/>
  <c r="N9" i="1"/>
  <c r="Q20" i="1"/>
  <c r="Q12" i="1"/>
  <c r="D25" i="2"/>
  <c r="D21" i="2"/>
  <c r="D17" i="2"/>
  <c r="D13" i="2"/>
  <c r="D9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<sst xmlns="http://schemas.openxmlformats.org/spreadsheetml/2006/main" count="655" uniqueCount="312">
  <si>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</si>
  <si>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</si>
  <si>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</si>
  <si>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</si>
  <si>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</si>
  <si>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</si>
  <si>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</si>
  <si>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</si>
  <si>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</si>
  <si>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</si>
  <si>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</si>
  <si>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</si>
  <si>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</si>
  <si>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</si>
  <si>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</si>
  <si>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</si>
  <si>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</si>
  <si>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</si>
  <si>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</si>
  <si>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</si>
  <si>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</si>
  <si>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</si>
  <si>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</si>
  <si>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</si>
  <si>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</si>
  <si>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</si>
  <si>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</si>
  <si>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</si>
  <si>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</si>
  <si>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</si>
  <si>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</si>
  <si>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</si>
  <si>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</si>
  <si>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</si>
  <si>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</si>
  <si>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</si>
  <si>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</si>
  <si>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</si>
  <si>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</si>
  <si>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</si>
  <si>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</si>
  <si>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</si>
  <si>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</si>
  <si>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</si>
  <si>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</si>
  <si>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</si>
  <si>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</si>
  <si>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</si>
  <si>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</si>
  <si>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</si>
  <si>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</si>
  <si>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</si>
  <si>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</si>
  <si>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</si>
  <si>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</si>
  <si>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</si>
  <si>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</si>
  <si>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</si>
  <si>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</si>
  <si>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</si>
  <si>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</si>
  <si>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</si>
  <si>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</si>
  <si>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</si>
  <si>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</si>
  <si>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</si>
  <si>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</si>
  <si>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</si>
  <si>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</si>
  <si>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</si>
  <si>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</si>
  <si>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</si>
  <si>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</si>
  <si>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</si>
  <si>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</si>
  <si>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</si>
  <si>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</si>
  <si>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</si>
  <si>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</si>
  <si>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</si>
  <si>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</si>
  <si>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</si>
  <si>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</si>
  <si>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</si>
  <si>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</si>
  <si>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</si>
  <si>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</si>
  <si>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</si>
  <si>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</si>
  <si>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</si>
  <si>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</si>
  <si>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</si>
  <si>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</si>
  <si>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</si>
  <si>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</si>
  <si>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</si>
  <si>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</si>
  <si>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</si>
  <si>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</si>
  <si>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</si>
  <si>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</si>
  <si>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</si>
  <si>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</si>
  <si>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</si>
  <si>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</si>
  <si>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</si>
  <si>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</si>
  <si>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</si>
  <si>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</si>
  <si>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</si>
  <si>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</si>
  <si>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</si>
  <si>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</si>
  <si>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</si>
  <si>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</si>
  <si>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</si>
  <si>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</si>
  <si>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</si>
  <si>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</si>
  <si>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</si>
  <si>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</si>
  <si>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</si>
  <si>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</si>
  <si>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</si>
  <si>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</si>
  <si>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</si>
  <si>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</si>
  <si>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</si>
  <si>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</si>
  <si>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</si>
  <si>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</si>
  <si>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</si>
  <si>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</si>
  <si>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</si>
  <si>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</si>
  <si>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</si>
  <si>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</si>
  <si>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</si>
  <si>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</si>
  <si>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</si>
  <si>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</si>
  <si>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</si>
  <si>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</si>
  <si>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</si>
  <si>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</si>
  <si>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</si>
  <si>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</si>
  <si>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</si>
  <si>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</si>
  <si>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</si>
  <si>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</si>
  <si>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</si>
  <si>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</si>
  <si>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</si>
  <si>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</si>
  <si>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</si>
  <si>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</si>
  <si>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</si>
  <si>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</si>
  <si>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</si>
  <si>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</si>
  <si>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</si>
  <si>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</si>
  <si>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</si>
  <si>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</si>
  <si>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</si>
  <si>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</si>
  <si>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</si>
  <si>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</si>
  <si>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</si>
  <si>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</si>
  <si>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</si>
  <si>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</si>
  <si>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</si>
  <si>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</si>
  <si>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</si>
  <si>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</si>
  <si>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</si>
  <si>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</si>
  <si>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</si>
  <si>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</si>
  <si>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</si>
  <si>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</si>
  <si>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</si>
  <si>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</si>
  <si>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</si>
  <si>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</si>
  <si>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</si>
  <si>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</si>
  <si>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</si>
  <si>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</si>
  <si>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</si>
  <si>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</si>
  <si>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</si>
  <si>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</si>
  <si>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</si>
  <si>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</si>
  <si>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</si>
  <si>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</si>
  <si>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</si>
  <si>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</si>
  <si>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</si>
  <si>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</si>
  <si>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</si>
  <si>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</si>
  <si>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</si>
  <si>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</si>
  <si>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</si>
  <si>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</si>
  <si>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</si>
  <si>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</si>
  <si>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</si>
  <si>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</si>
  <si>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</si>
  <si>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</si>
  <si>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</si>
  <si>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</si>
  <si>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</si>
  <si>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</si>
  <si>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</si>
  <si>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</si>
  <si>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</si>
  <si>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</si>
  <si>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</si>
  <si>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</si>
  <si>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</si>
  <si>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</si>
  <si>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</si>
  <si>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</si>
  <si>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</si>
  <si>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</si>
  <si>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</si>
  <si>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</si>
  <si>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</si>
  <si>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</si>
  <si>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</si>
  <si>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</si>
  <si>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</si>
  <si>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</si>
  <si>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</si>
  <si>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</si>
  <si>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</si>
  <si>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</si>
  <si>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</si>
  <si>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</si>
  <si>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</si>
  <si>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</si>
  <si>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</si>
  <si>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</si>
  <si>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</si>
  <si>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</si>
  <si>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35000</t>
  </si>
  <si>
    <t>水洗化人口等（平成29年度実績）</t>
    <phoneticPr fontId="3"/>
  </si>
  <si>
    <t>し尿処理の状況（平成29年度実績）</t>
    <phoneticPr fontId="3"/>
  </si>
  <si>
    <t>35201</t>
  </si>
  <si>
    <t>下関市</t>
  </si>
  <si>
    <t>○</t>
  </si>
  <si>
    <t>351057</t>
    <phoneticPr fontId="3"/>
  </si>
  <si>
    <t>35202</t>
  </si>
  <si>
    <t>宇部市</t>
  </si>
  <si>
    <t>351058</t>
    <phoneticPr fontId="3"/>
  </si>
  <si>
    <t>35203</t>
  </si>
  <si>
    <t>山口市</t>
  </si>
  <si>
    <t>351059</t>
    <phoneticPr fontId="3"/>
  </si>
  <si>
    <t>35204</t>
  </si>
  <si>
    <t>萩市</t>
  </si>
  <si>
    <t>351060</t>
    <phoneticPr fontId="3"/>
  </si>
  <si>
    <t>35206</t>
  </si>
  <si>
    <t>防府市</t>
  </si>
  <si>
    <t>351061</t>
    <phoneticPr fontId="3"/>
  </si>
  <si>
    <t>35207</t>
  </si>
  <si>
    <t>下松市</t>
  </si>
  <si>
    <t>351086</t>
    <phoneticPr fontId="3"/>
  </si>
  <si>
    <t>35208</t>
  </si>
  <si>
    <t>岩国市</t>
  </si>
  <si>
    <t>351063</t>
    <phoneticPr fontId="3"/>
  </si>
  <si>
    <t>35210</t>
  </si>
  <si>
    <t>光市</t>
  </si>
  <si>
    <t>351087</t>
    <phoneticPr fontId="3"/>
  </si>
  <si>
    <t>35211</t>
  </si>
  <si>
    <t>長門市</t>
  </si>
  <si>
    <t>351078</t>
    <phoneticPr fontId="3"/>
  </si>
  <si>
    <t>35212</t>
  </si>
  <si>
    <t>柳井市</t>
  </si>
  <si>
    <t>351088</t>
    <phoneticPr fontId="3"/>
  </si>
  <si>
    <t>35213</t>
  </si>
  <si>
    <t>美祢市</t>
  </si>
  <si>
    <t>351080</t>
    <phoneticPr fontId="3"/>
  </si>
  <si>
    <t>35215</t>
  </si>
  <si>
    <t>周南市</t>
  </si>
  <si>
    <t>351068</t>
    <phoneticPr fontId="3"/>
  </si>
  <si>
    <t>35216</t>
  </si>
  <si>
    <t>山陽小野田市</t>
  </si>
  <si>
    <t>351069</t>
    <phoneticPr fontId="3"/>
  </si>
  <si>
    <t>35305</t>
  </si>
  <si>
    <t>周防大島町</t>
  </si>
  <si>
    <t>351070</t>
    <phoneticPr fontId="3"/>
  </si>
  <si>
    <t>35321</t>
  </si>
  <si>
    <t>和木町</t>
  </si>
  <si>
    <t>351089</t>
    <phoneticPr fontId="3"/>
  </si>
  <si>
    <t>35341</t>
  </si>
  <si>
    <t>上関町</t>
  </si>
  <si>
    <t>351097</t>
    <phoneticPr fontId="3"/>
  </si>
  <si>
    <t>35343</t>
  </si>
  <si>
    <t>田布施町</t>
  </si>
  <si>
    <t>351096</t>
    <phoneticPr fontId="3"/>
  </si>
  <si>
    <t>35344</t>
  </si>
  <si>
    <t>平生町</t>
  </si>
  <si>
    <t>351092</t>
    <phoneticPr fontId="3"/>
  </si>
  <si>
    <t>35502</t>
  </si>
  <si>
    <t>阿武町</t>
  </si>
  <si>
    <t>351085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</si>
</sst>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19</v>
      </c>
      <c r="B7" s="116" t="s">
        <v>251</v>
      </c>
      <c r="C7" s="109" t="s">
        <v>200</v>
      </c>
      <c r="D7" s="110">
        <f>+SUM(E7,+I7)</f>
        <v>1394896</v>
      </c>
      <c r="E7" s="110">
        <f>+SUM(G7,+H7)</f>
        <v>116396</v>
      </c>
      <c r="F7" s="111">
        <f>IF(D7&gt;0,E7/D7*100,"-")</f>
        <v>8.3444213762172961</v>
      </c>
      <c r="G7" s="108">
        <f>SUM(G$8:G$207)</f>
        <v>110300</v>
      </c>
      <c r="H7" s="108">
        <f>SUM(H$8:H$207)</f>
        <v>6096</v>
      </c>
      <c r="I7" s="110">
        <f>+SUM(K7,+M7,+O7)</f>
        <v>1278500</v>
      </c>
      <c r="J7" s="111">
        <f>IF(D7&gt;0,I7/D7*100,"-")</f>
        <v>91.655578623782702</v>
      </c>
      <c r="K7" s="108">
        <f>SUM(K$8:K$207)</f>
        <v>863735</v>
      </c>
      <c r="L7" s="111">
        <f>IF(D7&gt;0,K7/D7*100,"-")</f>
        <v>61.92110379555178</v>
      </c>
      <c r="M7" s="108">
        <f>SUM(M$8:M$207)</f>
        <v>81</v>
      </c>
      <c r="N7" s="111">
        <f>IF(D7&gt;0,M7/D7*100,"-")</f>
        <v>5.8068845275920213E-3</v>
      </c>
      <c r="O7" s="108">
        <f>SUM(O$8:O$207)</f>
        <v>414684</v>
      </c>
      <c r="P7" s="108">
        <f>SUM(P$8:P$207)</f>
        <v>290768</v>
      </c>
      <c r="Q7" s="111">
        <f>IF(D7&gt;0,O7/D7*100,"-")</f>
        <v>29.728667943703329</v>
      </c>
      <c r="R7" s="108">
        <f>SUM(R$8:R$207)</f>
        <v>15149</v>
      </c>
      <c r="S7" s="112">
        <f t="shared" ref="S7:Z7" si="0">COUNTIF(S$8:S$207,"○")</f>
        <v>8</v>
      </c>
      <c r="T7" s="112">
        <f t="shared" si="0"/>
        <v>4</v>
      </c>
      <c r="U7" s="112">
        <f t="shared" si="0"/>
        <v>0</v>
      </c>
      <c r="V7" s="112">
        <f t="shared" si="0"/>
        <v>7</v>
      </c>
      <c r="W7" s="112">
        <f t="shared" si="0"/>
        <v>5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19</v>
      </c>
      <c r="B8" s="102" t="s">
        <v>254</v>
      </c>
      <c r="C8" s="101" t="s">
        <v>255</v>
      </c>
      <c r="D8" s="103">
        <f>+SUM(E8,+I8)</f>
        <v>264220</v>
      </c>
      <c r="E8" s="103">
        <f>+SUM(G8,+H8)</f>
        <v>16917</v>
      </c>
      <c r="F8" s="104">
        <f>IF(D8&gt;0,E8/D8*100,"-")</f>
        <v>6.4026190295965488</v>
      </c>
      <c r="G8" s="103">
        <v>16647</v>
      </c>
      <c r="H8" s="103">
        <v>270</v>
      </c>
      <c r="I8" s="103">
        <f>+SUM(K8,+M8,+O8)</f>
        <v>247303</v>
      </c>
      <c r="J8" s="104">
        <f>IF(D8&gt;0,I8/D8*100,"-")</f>
        <v>93.597380970403449</v>
      </c>
      <c r="K8" s="103">
        <v>195954</v>
      </c>
      <c r="L8" s="104">
        <f>IF(D8&gt;0,K8/D8*100,"-")</f>
        <v>74.163197335553704</v>
      </c>
      <c r="M8" s="103">
        <v>0</v>
      </c>
      <c r="N8" s="104">
        <f>IF(D8&gt;0,M8/D8*100,"-")</f>
        <v>0</v>
      </c>
      <c r="O8" s="103">
        <v>51349</v>
      </c>
      <c r="P8" s="103">
        <v>29321</v>
      </c>
      <c r="Q8" s="104">
        <f>IF(D8&gt;0,O8/D8*100,"-")</f>
        <v>19.434183634849749</v>
      </c>
      <c r="R8" s="103">
        <v>4169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19</v>
      </c>
      <c r="B9" s="102" t="s">
        <v>258</v>
      </c>
      <c r="C9" s="101" t="s">
        <v>259</v>
      </c>
      <c r="D9" s="103">
        <f>+SUM(E9,+I9)</f>
        <v>167139</v>
      </c>
      <c r="E9" s="103">
        <f>+SUM(G9,+H9)</f>
        <v>16471</v>
      </c>
      <c r="F9" s="104">
        <f>IF(D9&gt;0,E9/D9*100,"-")</f>
        <v>9.8546718599489047</v>
      </c>
      <c r="G9" s="103">
        <v>16441</v>
      </c>
      <c r="H9" s="103">
        <v>30</v>
      </c>
      <c r="I9" s="103">
        <f>+SUM(K9,+M9,+O9)</f>
        <v>150668</v>
      </c>
      <c r="J9" s="104">
        <f>IF(D9&gt;0,I9/D9*100,"-")</f>
        <v>90.145328140051092</v>
      </c>
      <c r="K9" s="103">
        <v>122206</v>
      </c>
      <c r="L9" s="104">
        <f>IF(D9&gt;0,K9/D9*100,"-")</f>
        <v>73.116388155965993</v>
      </c>
      <c r="M9" s="103">
        <v>0</v>
      </c>
      <c r="N9" s="104">
        <f>IF(D9&gt;0,M9/D9*100,"-")</f>
        <v>0</v>
      </c>
      <c r="O9" s="103">
        <v>28462</v>
      </c>
      <c r="P9" s="103">
        <v>26137</v>
      </c>
      <c r="Q9" s="104">
        <f>IF(D9&gt;0,O9/D9*100,"-")</f>
        <v>17.028939984085103</v>
      </c>
      <c r="R9" s="103">
        <v>1959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19</v>
      </c>
      <c r="B10" s="102" t="s">
        <v>261</v>
      </c>
      <c r="C10" s="101" t="s">
        <v>262</v>
      </c>
      <c r="D10" s="103">
        <f>+SUM(E10,+I10)</f>
        <v>193202</v>
      </c>
      <c r="E10" s="103">
        <f>+SUM(G10,+H10)</f>
        <v>13974</v>
      </c>
      <c r="F10" s="104">
        <f>IF(D10&gt;0,E10/D10*100,"-")</f>
        <v>7.2328443804929563</v>
      </c>
      <c r="G10" s="103">
        <v>13563</v>
      </c>
      <c r="H10" s="103">
        <v>411</v>
      </c>
      <c r="I10" s="103">
        <f>+SUM(K10,+M10,+O10)</f>
        <v>179228</v>
      </c>
      <c r="J10" s="104">
        <f>IF(D10&gt;0,I10/D10*100,"-")</f>
        <v>92.767155619507051</v>
      </c>
      <c r="K10" s="103">
        <v>120959</v>
      </c>
      <c r="L10" s="104">
        <f>IF(D10&gt;0,K10/D10*100,"-")</f>
        <v>62.607529942754212</v>
      </c>
      <c r="M10" s="103">
        <v>0</v>
      </c>
      <c r="N10" s="104">
        <f>IF(D10&gt;0,M10/D10*100,"-")</f>
        <v>0</v>
      </c>
      <c r="O10" s="103">
        <v>58269</v>
      </c>
      <c r="P10" s="103">
        <v>55667</v>
      </c>
      <c r="Q10" s="104">
        <f>IF(D10&gt;0,O10/D10*100,"-")</f>
        <v>30.159625676752828</v>
      </c>
      <c r="R10" s="103">
        <v>1490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19</v>
      </c>
      <c r="B11" s="102" t="s">
        <v>264</v>
      </c>
      <c r="C11" s="101" t="s">
        <v>265</v>
      </c>
      <c r="D11" s="103">
        <f>+SUM(E11,+I11)</f>
        <v>48234</v>
      </c>
      <c r="E11" s="103">
        <f>+SUM(G11,+H11)</f>
        <v>5604</v>
      </c>
      <c r="F11" s="104">
        <f>IF(D11&gt;0,E11/D11*100,"-")</f>
        <v>11.618360492598583</v>
      </c>
      <c r="G11" s="103">
        <v>4840</v>
      </c>
      <c r="H11" s="103">
        <v>764</v>
      </c>
      <c r="I11" s="103">
        <f>+SUM(K11,+M11,+O11)</f>
        <v>42630</v>
      </c>
      <c r="J11" s="104">
        <f>IF(D11&gt;0,I11/D11*100,"-")</f>
        <v>88.381639507401417</v>
      </c>
      <c r="K11" s="103">
        <v>18285</v>
      </c>
      <c r="L11" s="104">
        <f>IF(D11&gt;0,K11/D11*100,"-")</f>
        <v>37.90894389849484</v>
      </c>
      <c r="M11" s="103">
        <v>0</v>
      </c>
      <c r="N11" s="104">
        <f>IF(D11&gt;0,M11/D11*100,"-")</f>
        <v>0</v>
      </c>
      <c r="O11" s="103">
        <v>24345</v>
      </c>
      <c r="P11" s="103">
        <v>12728</v>
      </c>
      <c r="Q11" s="104">
        <f>IF(D11&gt;0,O11/D11*100,"-")</f>
        <v>50.472695608906584</v>
      </c>
      <c r="R11" s="103">
        <v>367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19</v>
      </c>
      <c r="B12" s="102" t="s">
        <v>267</v>
      </c>
      <c r="C12" s="101" t="s">
        <v>268</v>
      </c>
      <c r="D12" s="103">
        <f>+SUM(E12,+I12)</f>
        <v>116848</v>
      </c>
      <c r="E12" s="103">
        <f>+SUM(G12,+H12)</f>
        <v>6369</v>
      </c>
      <c r="F12" s="104">
        <f>IF(D12&gt;0,E12/D12*100,"-")</f>
        <v>5.4506709571409013</v>
      </c>
      <c r="G12" s="103">
        <v>6369</v>
      </c>
      <c r="H12" s="103">
        <v>0</v>
      </c>
      <c r="I12" s="103">
        <f>+SUM(K12,+M12,+O12)</f>
        <v>110479</v>
      </c>
      <c r="J12" s="104">
        <f>IF(D12&gt;0,I12/D12*100,"-")</f>
        <v>94.5493290428591</v>
      </c>
      <c r="K12" s="103">
        <v>69149</v>
      </c>
      <c r="L12" s="104">
        <f>IF(D12&gt;0,K12/D12*100,"-")</f>
        <v>59.17859099000411</v>
      </c>
      <c r="M12" s="103">
        <v>0</v>
      </c>
      <c r="N12" s="104">
        <f>IF(D12&gt;0,M12/D12*100,"-")</f>
        <v>0</v>
      </c>
      <c r="O12" s="103">
        <v>41330</v>
      </c>
      <c r="P12" s="103">
        <v>32508</v>
      </c>
      <c r="Q12" s="104">
        <f>IF(D12&gt;0,O12/D12*100,"-")</f>
        <v>35.370738052854989</v>
      </c>
      <c r="R12" s="103">
        <v>1054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19</v>
      </c>
      <c r="B13" s="102" t="s">
        <v>270</v>
      </c>
      <c r="C13" s="101" t="s">
        <v>271</v>
      </c>
      <c r="D13" s="103">
        <f>+SUM(E13,+I13)</f>
        <v>57215</v>
      </c>
      <c r="E13" s="103">
        <f>+SUM(G13,+H13)</f>
        <v>2348</v>
      </c>
      <c r="F13" s="104">
        <f>IF(D13&gt;0,E13/D13*100,"-")</f>
        <v>4.1038189286026396</v>
      </c>
      <c r="G13" s="103">
        <v>2288</v>
      </c>
      <c r="H13" s="103">
        <v>60</v>
      </c>
      <c r="I13" s="103">
        <f>+SUM(K13,+M13,+O13)</f>
        <v>54867</v>
      </c>
      <c r="J13" s="104">
        <f>IF(D13&gt;0,I13/D13*100,"-")</f>
        <v>95.896181071397351</v>
      </c>
      <c r="K13" s="103">
        <v>48389</v>
      </c>
      <c r="L13" s="104">
        <f>IF(D13&gt;0,K13/D13*100,"-")</f>
        <v>84.573975356112911</v>
      </c>
      <c r="M13" s="103">
        <v>0</v>
      </c>
      <c r="N13" s="104">
        <f>IF(D13&gt;0,M13/D13*100,"-")</f>
        <v>0</v>
      </c>
      <c r="O13" s="103">
        <v>6478</v>
      </c>
      <c r="P13" s="103">
        <v>2525</v>
      </c>
      <c r="Q13" s="104">
        <f>IF(D13&gt;0,O13/D13*100,"-")</f>
        <v>11.322205715284452</v>
      </c>
      <c r="R13" s="103">
        <v>777</v>
      </c>
      <c r="S13" s="101"/>
      <c r="T13" s="101" t="s">
        <v>256</v>
      </c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19</v>
      </c>
      <c r="B14" s="102" t="s">
        <v>273</v>
      </c>
      <c r="C14" s="101" t="s">
        <v>274</v>
      </c>
      <c r="D14" s="103">
        <f>+SUM(E14,+I14)</f>
        <v>137044</v>
      </c>
      <c r="E14" s="103">
        <f>+SUM(G14,+H14)</f>
        <v>6912</v>
      </c>
      <c r="F14" s="104">
        <f>IF(D14&gt;0,E14/D14*100,"-")</f>
        <v>5.0436356206765707</v>
      </c>
      <c r="G14" s="103">
        <v>5697</v>
      </c>
      <c r="H14" s="103">
        <v>1215</v>
      </c>
      <c r="I14" s="103">
        <f>+SUM(K14,+M14,+O14)</f>
        <v>130132</v>
      </c>
      <c r="J14" s="104">
        <f>IF(D14&gt;0,I14/D14*100,"-")</f>
        <v>94.956364379323432</v>
      </c>
      <c r="K14" s="103">
        <v>43216</v>
      </c>
      <c r="L14" s="104">
        <f>IF(D14&gt;0,K14/D14*100,"-")</f>
        <v>31.534397711683837</v>
      </c>
      <c r="M14" s="103">
        <v>0</v>
      </c>
      <c r="N14" s="104">
        <f>IF(D14&gt;0,M14/D14*100,"-")</f>
        <v>0</v>
      </c>
      <c r="O14" s="103">
        <v>86916</v>
      </c>
      <c r="P14" s="103">
        <v>50757</v>
      </c>
      <c r="Q14" s="104">
        <f>IF(D14&gt;0,O14/D14*100,"-")</f>
        <v>63.421966667639595</v>
      </c>
      <c r="R14" s="103">
        <v>1726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19</v>
      </c>
      <c r="B15" s="102" t="s">
        <v>276</v>
      </c>
      <c r="C15" s="101" t="s">
        <v>277</v>
      </c>
      <c r="D15" s="103">
        <f>+SUM(E15,+I15)</f>
        <v>51906</v>
      </c>
      <c r="E15" s="103">
        <f>+SUM(G15,+H15)</f>
        <v>4702</v>
      </c>
      <c r="F15" s="104">
        <f>IF(D15&gt;0,E15/D15*100,"-")</f>
        <v>9.0586830038916499</v>
      </c>
      <c r="G15" s="103">
        <v>4572</v>
      </c>
      <c r="H15" s="103">
        <v>130</v>
      </c>
      <c r="I15" s="103">
        <f>+SUM(K15,+M15,+O15)</f>
        <v>47204</v>
      </c>
      <c r="J15" s="104">
        <f>IF(D15&gt;0,I15/D15*100,"-")</f>
        <v>90.941316996108341</v>
      </c>
      <c r="K15" s="103">
        <v>40061</v>
      </c>
      <c r="L15" s="104">
        <f>IF(D15&gt;0,K15/D15*100,"-")</f>
        <v>77.179902130774863</v>
      </c>
      <c r="M15" s="103">
        <v>0</v>
      </c>
      <c r="N15" s="104">
        <f>IF(D15&gt;0,M15/D15*100,"-")</f>
        <v>0</v>
      </c>
      <c r="O15" s="103">
        <v>7143</v>
      </c>
      <c r="P15" s="103">
        <v>3655</v>
      </c>
      <c r="Q15" s="104">
        <f>IF(D15&gt;0,O15/D15*100,"-")</f>
        <v>13.761414865333489</v>
      </c>
      <c r="R15" s="103">
        <v>352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19</v>
      </c>
      <c r="B16" s="102" t="s">
        <v>279</v>
      </c>
      <c r="C16" s="101" t="s">
        <v>280</v>
      </c>
      <c r="D16" s="103">
        <f>+SUM(E16,+I16)</f>
        <v>35074</v>
      </c>
      <c r="E16" s="103">
        <f>+SUM(G16,+H16)</f>
        <v>4669</v>
      </c>
      <c r="F16" s="104">
        <f>IF(D16&gt;0,E16/D16*100,"-")</f>
        <v>13.311854935279694</v>
      </c>
      <c r="G16" s="103">
        <v>4319</v>
      </c>
      <c r="H16" s="103">
        <v>350</v>
      </c>
      <c r="I16" s="103">
        <f>+SUM(K16,+M16,+O16)</f>
        <v>30405</v>
      </c>
      <c r="J16" s="104">
        <f>IF(D16&gt;0,I16/D16*100,"-")</f>
        <v>86.688145064720302</v>
      </c>
      <c r="K16" s="103">
        <v>16032</v>
      </c>
      <c r="L16" s="104">
        <f>IF(D16&gt;0,K16/D16*100,"-")</f>
        <v>45.70907224724867</v>
      </c>
      <c r="M16" s="103">
        <v>0</v>
      </c>
      <c r="N16" s="104">
        <f>IF(D16&gt;0,M16/D16*100,"-")</f>
        <v>0</v>
      </c>
      <c r="O16" s="103">
        <v>14373</v>
      </c>
      <c r="P16" s="103">
        <v>13116</v>
      </c>
      <c r="Q16" s="104">
        <f>IF(D16&gt;0,O16/D16*100,"-")</f>
        <v>40.979072817471632</v>
      </c>
      <c r="R16" s="103">
        <v>405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19</v>
      </c>
      <c r="B17" s="102" t="s">
        <v>282</v>
      </c>
      <c r="C17" s="101" t="s">
        <v>283</v>
      </c>
      <c r="D17" s="103">
        <f>+SUM(E17,+I17)</f>
        <v>32573</v>
      </c>
      <c r="E17" s="103">
        <f>+SUM(G17,+H17)</f>
        <v>3941</v>
      </c>
      <c r="F17" s="104">
        <f>IF(D17&gt;0,E17/D17*100,"-")</f>
        <v>12.09897768090136</v>
      </c>
      <c r="G17" s="103">
        <v>3457</v>
      </c>
      <c r="H17" s="103">
        <v>484</v>
      </c>
      <c r="I17" s="103">
        <f>+SUM(K17,+M17,+O17)</f>
        <v>28632</v>
      </c>
      <c r="J17" s="104">
        <f>IF(D17&gt;0,I17/D17*100,"-")</f>
        <v>87.901022319098644</v>
      </c>
      <c r="K17" s="103">
        <v>9785</v>
      </c>
      <c r="L17" s="104">
        <f>IF(D17&gt;0,K17/D17*100,"-")</f>
        <v>30.040217357934484</v>
      </c>
      <c r="M17" s="103">
        <v>0</v>
      </c>
      <c r="N17" s="104">
        <f>IF(D17&gt;0,M17/D17*100,"-")</f>
        <v>0</v>
      </c>
      <c r="O17" s="103">
        <v>18847</v>
      </c>
      <c r="P17" s="103">
        <v>10355</v>
      </c>
      <c r="Q17" s="104">
        <f>IF(D17&gt;0,O17/D17*100,"-")</f>
        <v>57.860804961164156</v>
      </c>
      <c r="R17" s="103">
        <v>151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19</v>
      </c>
      <c r="B18" s="102" t="s">
        <v>285</v>
      </c>
      <c r="C18" s="101" t="s">
        <v>286</v>
      </c>
      <c r="D18" s="103">
        <f>+SUM(E18,+I18)</f>
        <v>25252</v>
      </c>
      <c r="E18" s="103">
        <f>+SUM(G18,+H18)</f>
        <v>4215</v>
      </c>
      <c r="F18" s="104">
        <f>IF(D18&gt;0,E18/D18*100,"-")</f>
        <v>16.69174718834152</v>
      </c>
      <c r="G18" s="103">
        <v>4215</v>
      </c>
      <c r="H18" s="103">
        <v>0</v>
      </c>
      <c r="I18" s="103">
        <f>+SUM(K18,+M18,+O18)</f>
        <v>21037</v>
      </c>
      <c r="J18" s="104">
        <f>IF(D18&gt;0,I18/D18*100,"-")</f>
        <v>83.308252811658477</v>
      </c>
      <c r="K18" s="103">
        <v>8319</v>
      </c>
      <c r="L18" s="104">
        <f>IF(D18&gt;0,K18/D18*100,"-")</f>
        <v>32.943925233644862</v>
      </c>
      <c r="M18" s="103">
        <v>81</v>
      </c>
      <c r="N18" s="104">
        <f>IF(D18&gt;0,M18/D18*100,"-")</f>
        <v>0.32076667194677649</v>
      </c>
      <c r="O18" s="103">
        <v>12637</v>
      </c>
      <c r="P18" s="103">
        <v>8141</v>
      </c>
      <c r="Q18" s="104">
        <f>IF(D18&gt;0,O18/D18*100,"-")</f>
        <v>50.043560906066844</v>
      </c>
      <c r="R18" s="103">
        <v>182</v>
      </c>
      <c r="S18" s="101" t="s">
        <v>256</v>
      </c>
      <c r="T18" s="101"/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19</v>
      </c>
      <c r="B19" s="102" t="s">
        <v>288</v>
      </c>
      <c r="C19" s="101" t="s">
        <v>289</v>
      </c>
      <c r="D19" s="103">
        <f>+SUM(E19,+I19)</f>
        <v>145454</v>
      </c>
      <c r="E19" s="103">
        <f>+SUM(G19,+H19)</f>
        <v>11010</v>
      </c>
      <c r="F19" s="104">
        <f>IF(D19&gt;0,E19/D19*100,"-")</f>
        <v>7.569403385262695</v>
      </c>
      <c r="G19" s="103">
        <v>9536</v>
      </c>
      <c r="H19" s="103">
        <v>1474</v>
      </c>
      <c r="I19" s="103">
        <f>+SUM(K19,+M19,+O19)</f>
        <v>134444</v>
      </c>
      <c r="J19" s="104">
        <f>IF(D19&gt;0,I19/D19*100,"-")</f>
        <v>92.430596614737297</v>
      </c>
      <c r="K19" s="103">
        <v>117734</v>
      </c>
      <c r="L19" s="104">
        <f>IF(D19&gt;0,K19/D19*100,"-")</f>
        <v>80.942428534107009</v>
      </c>
      <c r="M19" s="103">
        <v>0</v>
      </c>
      <c r="N19" s="104">
        <f>IF(D19&gt;0,M19/D19*100,"-")</f>
        <v>0</v>
      </c>
      <c r="O19" s="103">
        <v>16710</v>
      </c>
      <c r="P19" s="103">
        <v>10058</v>
      </c>
      <c r="Q19" s="104">
        <f>IF(D19&gt;0,O19/D19*100,"-")</f>
        <v>11.488168080630302</v>
      </c>
      <c r="R19" s="103">
        <v>1508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19</v>
      </c>
      <c r="B20" s="102" t="s">
        <v>291</v>
      </c>
      <c r="C20" s="101" t="s">
        <v>292</v>
      </c>
      <c r="D20" s="103">
        <f>+SUM(E20,+I20)</f>
        <v>63664</v>
      </c>
      <c r="E20" s="103">
        <f>+SUM(G20,+H20)</f>
        <v>10399</v>
      </c>
      <c r="F20" s="104">
        <f>IF(D20&gt;0,E20/D20*100,"-")</f>
        <v>16.334192008042223</v>
      </c>
      <c r="G20" s="103">
        <v>10399</v>
      </c>
      <c r="H20" s="103">
        <v>0</v>
      </c>
      <c r="I20" s="103">
        <f>+SUM(K20,+M20,+O20)</f>
        <v>53265</v>
      </c>
      <c r="J20" s="104">
        <f>IF(D20&gt;0,I20/D20*100,"-")</f>
        <v>83.665807991957777</v>
      </c>
      <c r="K20" s="103">
        <v>30729</v>
      </c>
      <c r="L20" s="104">
        <f>IF(D20&gt;0,K20/D20*100,"-")</f>
        <v>48.267466700175923</v>
      </c>
      <c r="M20" s="103">
        <v>0</v>
      </c>
      <c r="N20" s="104">
        <f>IF(D20&gt;0,M20/D20*100,"-")</f>
        <v>0</v>
      </c>
      <c r="O20" s="103">
        <v>22536</v>
      </c>
      <c r="P20" s="103">
        <v>18539</v>
      </c>
      <c r="Q20" s="104">
        <f>IF(D20&gt;0,O20/D20*100,"-")</f>
        <v>35.398341291781854</v>
      </c>
      <c r="R20" s="103">
        <v>697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19</v>
      </c>
      <c r="B21" s="102" t="s">
        <v>294</v>
      </c>
      <c r="C21" s="101" t="s">
        <v>295</v>
      </c>
      <c r="D21" s="103">
        <f>+SUM(E21,+I21)</f>
        <v>16561</v>
      </c>
      <c r="E21" s="103">
        <f>+SUM(G21,+H21)</f>
        <v>5000</v>
      </c>
      <c r="F21" s="104">
        <f>IF(D21&gt;0,E21/D21*100,"-")</f>
        <v>30.191413561982973</v>
      </c>
      <c r="G21" s="103">
        <v>4218</v>
      </c>
      <c r="H21" s="103">
        <v>782</v>
      </c>
      <c r="I21" s="103">
        <f>+SUM(K21,+M21,+O21)</f>
        <v>11561</v>
      </c>
      <c r="J21" s="104">
        <f>IF(D21&gt;0,I21/D21*100,"-")</f>
        <v>69.808586438017031</v>
      </c>
      <c r="K21" s="103">
        <v>2271</v>
      </c>
      <c r="L21" s="104">
        <f>IF(D21&gt;0,K21/D21*100,"-")</f>
        <v>13.712940039852667</v>
      </c>
      <c r="M21" s="103">
        <v>0</v>
      </c>
      <c r="N21" s="104">
        <f>IF(D21&gt;0,M21/D21*100,"-")</f>
        <v>0</v>
      </c>
      <c r="O21" s="103">
        <v>9290</v>
      </c>
      <c r="P21" s="103">
        <v>6844</v>
      </c>
      <c r="Q21" s="104">
        <f>IF(D21&gt;0,O21/D21*100,"-")</f>
        <v>56.095646398164369</v>
      </c>
      <c r="R21" s="103">
        <v>85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19</v>
      </c>
      <c r="B22" s="102" t="s">
        <v>297</v>
      </c>
      <c r="C22" s="101" t="s">
        <v>298</v>
      </c>
      <c r="D22" s="103">
        <f>+SUM(E22,+I22)</f>
        <v>6499</v>
      </c>
      <c r="E22" s="103">
        <f>+SUM(G22,+H22)</f>
        <v>4</v>
      </c>
      <c r="F22" s="104">
        <f>IF(D22&gt;0,E22/D22*100,"-")</f>
        <v>6.1547930450838589E-2</v>
      </c>
      <c r="G22" s="103">
        <v>4</v>
      </c>
      <c r="H22" s="103">
        <v>0</v>
      </c>
      <c r="I22" s="103">
        <f>+SUM(K22,+M22,+O22)</f>
        <v>6495</v>
      </c>
      <c r="J22" s="104">
        <f>IF(D22&gt;0,I22/D22*100,"-")</f>
        <v>99.938452069549172</v>
      </c>
      <c r="K22" s="103">
        <v>6468</v>
      </c>
      <c r="L22" s="104">
        <f>IF(D22&gt;0,K22/D22*100,"-")</f>
        <v>99.523003539005998</v>
      </c>
      <c r="M22" s="103">
        <v>0</v>
      </c>
      <c r="N22" s="104">
        <f>IF(D22&gt;0,M22/D22*100,"-")</f>
        <v>0</v>
      </c>
      <c r="O22" s="103">
        <v>27</v>
      </c>
      <c r="P22" s="103">
        <v>2</v>
      </c>
      <c r="Q22" s="104">
        <f>IF(D22&gt;0,O22/D22*100,"-")</f>
        <v>0.4154485305431605</v>
      </c>
      <c r="R22" s="103">
        <v>81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19</v>
      </c>
      <c r="B23" s="102" t="s">
        <v>300</v>
      </c>
      <c r="C23" s="101" t="s">
        <v>301</v>
      </c>
      <c r="D23" s="103">
        <f>+SUM(E23,+I23)</f>
        <v>2880</v>
      </c>
      <c r="E23" s="103">
        <f>+SUM(G23,+H23)</f>
        <v>1802</v>
      </c>
      <c r="F23" s="104">
        <f>IF(D23&gt;0,E23/D23*100,"-")</f>
        <v>62.569444444444443</v>
      </c>
      <c r="G23" s="103">
        <v>1802</v>
      </c>
      <c r="H23" s="103">
        <v>0</v>
      </c>
      <c r="I23" s="103">
        <f>+SUM(K23,+M23,+O23)</f>
        <v>1078</v>
      </c>
      <c r="J23" s="104">
        <f>IF(D23&gt;0,I23/D23*100,"-")</f>
        <v>37.430555555555557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1078</v>
      </c>
      <c r="P23" s="103">
        <v>504</v>
      </c>
      <c r="Q23" s="104">
        <f>IF(D23&gt;0,O23/D23*100,"-")</f>
        <v>37.430555555555557</v>
      </c>
      <c r="R23" s="103">
        <v>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19</v>
      </c>
      <c r="B24" s="102" t="s">
        <v>303</v>
      </c>
      <c r="C24" s="101" t="s">
        <v>304</v>
      </c>
      <c r="D24" s="103">
        <f>+SUM(E24,+I24)</f>
        <v>15511</v>
      </c>
      <c r="E24" s="103">
        <f>+SUM(G24,+H24)</f>
        <v>859</v>
      </c>
      <c r="F24" s="104">
        <f>IF(D24&gt;0,E24/D24*100,"-")</f>
        <v>5.5380052865708205</v>
      </c>
      <c r="G24" s="103">
        <v>829</v>
      </c>
      <c r="H24" s="103">
        <v>30</v>
      </c>
      <c r="I24" s="103">
        <f>+SUM(K24,+M24,+O24)</f>
        <v>14652</v>
      </c>
      <c r="J24" s="104">
        <f>IF(D24&gt;0,I24/D24*100,"-")</f>
        <v>94.461994713429178</v>
      </c>
      <c r="K24" s="103">
        <v>7366</v>
      </c>
      <c r="L24" s="104">
        <f>IF(D24&gt;0,K24/D24*100,"-")</f>
        <v>47.488878860163751</v>
      </c>
      <c r="M24" s="103">
        <v>0</v>
      </c>
      <c r="N24" s="104">
        <f>IF(D24&gt;0,M24/D24*100,"-")</f>
        <v>0</v>
      </c>
      <c r="O24" s="103">
        <v>7286</v>
      </c>
      <c r="P24" s="103">
        <v>4114</v>
      </c>
      <c r="Q24" s="104">
        <f>IF(D24&gt;0,O24/D24*100,"-")</f>
        <v>46.973115853265426</v>
      </c>
      <c r="R24" s="103">
        <v>62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19</v>
      </c>
      <c r="B25" s="102" t="s">
        <v>306</v>
      </c>
      <c r="C25" s="101" t="s">
        <v>307</v>
      </c>
      <c r="D25" s="103">
        <f>+SUM(E25,+I25)</f>
        <v>12194</v>
      </c>
      <c r="E25" s="103">
        <f>+SUM(G25,+H25)</f>
        <v>1044</v>
      </c>
      <c r="F25" s="104">
        <f>IF(D25&gt;0,E25/D25*100,"-")</f>
        <v>8.561587666065277</v>
      </c>
      <c r="G25" s="103">
        <v>1044</v>
      </c>
      <c r="H25" s="103">
        <v>0</v>
      </c>
      <c r="I25" s="103">
        <f>+SUM(K25,+M25,+O25)</f>
        <v>11150</v>
      </c>
      <c r="J25" s="104">
        <f>IF(D25&gt;0,I25/D25*100,"-")</f>
        <v>91.438412333934721</v>
      </c>
      <c r="K25" s="103">
        <v>6812</v>
      </c>
      <c r="L25" s="104">
        <f>IF(D25&gt;0,K25/D25*100,"-")</f>
        <v>55.863539445628994</v>
      </c>
      <c r="M25" s="103">
        <v>0</v>
      </c>
      <c r="N25" s="104">
        <f>IF(D25&gt;0,M25/D25*100,"-")</f>
        <v>0</v>
      </c>
      <c r="O25" s="103">
        <v>4338</v>
      </c>
      <c r="P25" s="103">
        <v>2568</v>
      </c>
      <c r="Q25" s="104">
        <f>IF(D25&gt;0,O25/D25*100,"-")</f>
        <v>35.574872888305727</v>
      </c>
      <c r="R25" s="103">
        <v>53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19</v>
      </c>
      <c r="B26" s="102" t="s">
        <v>309</v>
      </c>
      <c r="C26" s="101" t="s">
        <v>310</v>
      </c>
      <c r="D26" s="103">
        <f>+SUM(E26,+I26)</f>
        <v>3426</v>
      </c>
      <c r="E26" s="103">
        <f>+SUM(G26,+H26)</f>
        <v>156</v>
      </c>
      <c r="F26" s="104">
        <f>IF(D26&gt;0,E26/D26*100,"-")</f>
        <v>4.5534150612959721</v>
      </c>
      <c r="G26" s="103">
        <v>60</v>
      </c>
      <c r="H26" s="103">
        <v>96</v>
      </c>
      <c r="I26" s="103">
        <f>+SUM(K26,+M26,+O26)</f>
        <v>3270</v>
      </c>
      <c r="J26" s="104">
        <f>IF(D26&gt;0,I26/D26*100,"-")</f>
        <v>95.446584938704021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3270</v>
      </c>
      <c r="P26" s="103">
        <v>3229</v>
      </c>
      <c r="Q26" s="104">
        <f>IF(D26&gt;0,O26/D26*100,"-")</f>
        <v>95.446584938704021</v>
      </c>
      <c r="R26" s="103">
        <v>29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山口県</v>
      </c>
      <c r="B7" s="107" t="str">
        <f>水洗化人口等!B7</f>
        <v>35000</v>
      </c>
      <c r="C7" s="106" t="s">
        <v>200</v>
      </c>
      <c r="D7" s="108">
        <f>SUM(E7,+H7,+K7)</f>
        <v>414099</v>
      </c>
      <c r="E7" s="108">
        <f>SUM(F7:G7)</f>
        <v>177</v>
      </c>
      <c r="F7" s="108">
        <f>SUM(F$8:F$207)</f>
        <v>177</v>
      </c>
      <c r="G7" s="108">
        <f>SUM(G$8:G$207)</f>
        <v>0</v>
      </c>
      <c r="H7" s="108">
        <f>SUM(I7:J7)</f>
        <v>28205</v>
      </c>
      <c r="I7" s="108">
        <f>SUM(I$8:I$207)</f>
        <v>26397</v>
      </c>
      <c r="J7" s="108">
        <f>SUM(J$8:J$207)</f>
        <v>1808</v>
      </c>
      <c r="K7" s="108">
        <f>SUM(L7:M7)</f>
        <v>385717</v>
      </c>
      <c r="L7" s="108">
        <f>SUM(L$8:L$207)</f>
        <v>73536</v>
      </c>
      <c r="M7" s="108">
        <f>SUM(M$8:M$207)</f>
        <v>312181</v>
      </c>
      <c r="N7" s="108">
        <f>SUM(O7,+V7,+AC7)</f>
        <v>417956</v>
      </c>
      <c r="O7" s="108">
        <f>SUM(P7:U7)</f>
        <v>100110</v>
      </c>
      <c r="P7" s="108">
        <f t="shared" ref="P7:U7" si="0">SUM(P$8:P$207)</f>
        <v>88330</v>
      </c>
      <c r="Q7" s="108">
        <f t="shared" si="0"/>
        <v>0</v>
      </c>
      <c r="R7" s="108">
        <f t="shared" si="0"/>
        <v>0</v>
      </c>
      <c r="S7" s="108">
        <f t="shared" si="0"/>
        <v>11780</v>
      </c>
      <c r="T7" s="108">
        <f t="shared" si="0"/>
        <v>0</v>
      </c>
      <c r="U7" s="108">
        <f t="shared" si="0"/>
        <v>0</v>
      </c>
      <c r="V7" s="108">
        <f>SUM(W7:AB7)</f>
        <v>313989</v>
      </c>
      <c r="W7" s="108">
        <f t="shared" ref="W7:AB7" si="1">SUM(W$8:W$207)</f>
        <v>277160</v>
      </c>
      <c r="X7" s="108">
        <f t="shared" si="1"/>
        <v>1408</v>
      </c>
      <c r="Y7" s="108">
        <f t="shared" si="1"/>
        <v>0</v>
      </c>
      <c r="Z7" s="108">
        <f t="shared" si="1"/>
        <v>34662</v>
      </c>
      <c r="AA7" s="108">
        <f t="shared" si="1"/>
        <v>0</v>
      </c>
      <c r="AB7" s="108">
        <f t="shared" si="1"/>
        <v>759</v>
      </c>
      <c r="AC7" s="108">
        <f>SUM(AD7:AE7)</f>
        <v>3857</v>
      </c>
      <c r="AD7" s="108">
        <f>SUM(AD$8:AD$207)</f>
        <v>3848</v>
      </c>
      <c r="AE7" s="108">
        <f>SUM(AE$8:AE$207)</f>
        <v>9</v>
      </c>
      <c r="AF7" s="108">
        <f>SUM(AG7:AI7)</f>
        <v>5869</v>
      </c>
      <c r="AG7" s="108">
        <f>SUM(AG$8:AG$207)</f>
        <v>5861</v>
      </c>
      <c r="AH7" s="108">
        <f>SUM(AH$8:AH$207)</f>
        <v>8</v>
      </c>
      <c r="AI7" s="108">
        <f>SUM(AI$8:AI$207)</f>
        <v>0</v>
      </c>
      <c r="AJ7" s="108">
        <f>SUM(AK7:AS7)</f>
        <v>7400</v>
      </c>
      <c r="AK7" s="108">
        <f t="shared" ref="AK7:AS7" si="2">SUM(AK$8:AK$207)</f>
        <v>1591</v>
      </c>
      <c r="AL7" s="108">
        <f t="shared" si="2"/>
        <v>96</v>
      </c>
      <c r="AM7" s="108">
        <f t="shared" si="2"/>
        <v>1298</v>
      </c>
      <c r="AN7" s="108">
        <f t="shared" si="2"/>
        <v>1512</v>
      </c>
      <c r="AO7" s="108">
        <f t="shared" si="2"/>
        <v>964</v>
      </c>
      <c r="AP7" s="108">
        <f t="shared" si="2"/>
        <v>0</v>
      </c>
      <c r="AQ7" s="108">
        <f t="shared" si="2"/>
        <v>0</v>
      </c>
      <c r="AR7" s="108">
        <f t="shared" si="2"/>
        <v>47</v>
      </c>
      <c r="AS7" s="108">
        <f t="shared" si="2"/>
        <v>1892</v>
      </c>
      <c r="AT7" s="108">
        <f>SUM(AU7:AY7)</f>
        <v>149</v>
      </c>
      <c r="AU7" s="108">
        <f>SUM(AU$8:AU$207)</f>
        <v>148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1646</v>
      </c>
      <c r="BA7" s="108">
        <f>SUM(BA$8:BA$207)</f>
        <v>1551</v>
      </c>
      <c r="BB7" s="108">
        <f>SUM(BB$8:BB$207)</f>
        <v>95</v>
      </c>
      <c r="BC7" s="108">
        <f>SUM(BC$8:BC$207)</f>
        <v>0</v>
      </c>
    </row>
    <row r="8" spans="1:55" s="105" customFormat="1" ht="13.5" customHeight="1">
      <c r="A8" s="115" t="s">
        <v>19</v>
      </c>
      <c r="B8" s="113" t="s">
        <v>254</v>
      </c>
      <c r="C8" s="101" t="s">
        <v>255</v>
      </c>
      <c r="D8" s="103">
        <f>SUM(E8,+H8,+K8)</f>
        <v>65084</v>
      </c>
      <c r="E8" s="103">
        <f>SUM(F8:G8)</f>
        <v>0</v>
      </c>
      <c r="F8" s="103">
        <v>0</v>
      </c>
      <c r="G8" s="103">
        <v>0</v>
      </c>
      <c r="H8" s="103">
        <f>SUM(I8:J8)</f>
        <v>5176</v>
      </c>
      <c r="I8" s="103">
        <v>5055</v>
      </c>
      <c r="J8" s="103">
        <v>121</v>
      </c>
      <c r="K8" s="103">
        <f>SUM(L8:M8)</f>
        <v>59908</v>
      </c>
      <c r="L8" s="103">
        <v>6986</v>
      </c>
      <c r="M8" s="103">
        <v>52922</v>
      </c>
      <c r="N8" s="103">
        <f>SUM(O8,+V8,+AC8)</f>
        <v>65254</v>
      </c>
      <c r="O8" s="103">
        <f>SUM(P8:U8)</f>
        <v>12041</v>
      </c>
      <c r="P8" s="103">
        <v>12041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53043</v>
      </c>
      <c r="W8" s="103">
        <v>53043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170</v>
      </c>
      <c r="AD8" s="103">
        <v>170</v>
      </c>
      <c r="AE8" s="103">
        <v>0</v>
      </c>
      <c r="AF8" s="103">
        <f>SUM(AG8:AI8)</f>
        <v>36</v>
      </c>
      <c r="AG8" s="103">
        <v>36</v>
      </c>
      <c r="AH8" s="103">
        <v>0</v>
      </c>
      <c r="AI8" s="103">
        <v>0</v>
      </c>
      <c r="AJ8" s="103">
        <f>SUM(AK8:AS8)</f>
        <v>36</v>
      </c>
      <c r="AK8" s="103">
        <v>0</v>
      </c>
      <c r="AL8" s="103">
        <v>0</v>
      </c>
      <c r="AM8" s="103">
        <v>5</v>
      </c>
      <c r="AN8" s="103">
        <v>0</v>
      </c>
      <c r="AO8" s="103">
        <v>0</v>
      </c>
      <c r="AP8" s="103">
        <v>0</v>
      </c>
      <c r="AQ8" s="103">
        <v>0</v>
      </c>
      <c r="AR8" s="103">
        <v>31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1533</v>
      </c>
      <c r="BA8" s="103">
        <v>1533</v>
      </c>
      <c r="BB8" s="103">
        <v>0</v>
      </c>
      <c r="BC8" s="103">
        <v>0</v>
      </c>
    </row>
    <row r="9" spans="1:55" s="105" customFormat="1" ht="13.5" customHeight="1">
      <c r="A9" s="115" t="s">
        <v>19</v>
      </c>
      <c r="B9" s="113" t="s">
        <v>258</v>
      </c>
      <c r="C9" s="101" t="s">
        <v>259</v>
      </c>
      <c r="D9" s="103">
        <f>SUM(E9,+H9,+K9)</f>
        <v>42566</v>
      </c>
      <c r="E9" s="103">
        <f>SUM(F9:G9)</f>
        <v>0</v>
      </c>
      <c r="F9" s="103">
        <v>0</v>
      </c>
      <c r="G9" s="103">
        <v>0</v>
      </c>
      <c r="H9" s="103">
        <f>SUM(I9:J9)</f>
        <v>12704</v>
      </c>
      <c r="I9" s="103">
        <v>12704</v>
      </c>
      <c r="J9" s="103">
        <v>0</v>
      </c>
      <c r="K9" s="103">
        <f>SUM(L9:M9)</f>
        <v>29862</v>
      </c>
      <c r="L9" s="103">
        <v>0</v>
      </c>
      <c r="M9" s="103">
        <v>29862</v>
      </c>
      <c r="N9" s="103">
        <f>SUM(O9,+V9,+AC9)</f>
        <v>42598</v>
      </c>
      <c r="O9" s="103">
        <f>SUM(P9:U9)</f>
        <v>12704</v>
      </c>
      <c r="P9" s="103">
        <v>12704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29862</v>
      </c>
      <c r="W9" s="103">
        <v>29862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32</v>
      </c>
      <c r="AD9" s="103">
        <v>23</v>
      </c>
      <c r="AE9" s="103">
        <v>9</v>
      </c>
      <c r="AF9" s="103">
        <f>SUM(AG9:AI9)</f>
        <v>23</v>
      </c>
      <c r="AG9" s="103">
        <v>23</v>
      </c>
      <c r="AH9" s="103">
        <v>0</v>
      </c>
      <c r="AI9" s="103">
        <v>0</v>
      </c>
      <c r="AJ9" s="103">
        <f>SUM(AK9:AS9)</f>
        <v>23</v>
      </c>
      <c r="AK9" s="103">
        <v>0</v>
      </c>
      <c r="AL9" s="103">
        <v>0</v>
      </c>
      <c r="AM9" s="103">
        <v>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19</v>
      </c>
      <c r="B10" s="113" t="s">
        <v>261</v>
      </c>
      <c r="C10" s="101" t="s">
        <v>262</v>
      </c>
      <c r="D10" s="103">
        <f>SUM(E10,+H10,+K10)</f>
        <v>52567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52567</v>
      </c>
      <c r="L10" s="103">
        <v>12873</v>
      </c>
      <c r="M10" s="103">
        <v>39694</v>
      </c>
      <c r="N10" s="103">
        <f>SUM(O10,+V10,+AC10)</f>
        <v>53016</v>
      </c>
      <c r="O10" s="103">
        <f>SUM(P10:U10)</f>
        <v>12873</v>
      </c>
      <c r="P10" s="103">
        <v>12873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39694</v>
      </c>
      <c r="W10" s="103">
        <v>39694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449</v>
      </c>
      <c r="AD10" s="103">
        <v>449</v>
      </c>
      <c r="AE10" s="103">
        <v>0</v>
      </c>
      <c r="AF10" s="103">
        <f>SUM(AG10:AI10)</f>
        <v>1382</v>
      </c>
      <c r="AG10" s="103">
        <v>1382</v>
      </c>
      <c r="AH10" s="103">
        <v>0</v>
      </c>
      <c r="AI10" s="103">
        <v>0</v>
      </c>
      <c r="AJ10" s="103">
        <f>SUM(AK10:AS10)</f>
        <v>1382</v>
      </c>
      <c r="AK10" s="103">
        <v>0</v>
      </c>
      <c r="AL10" s="103">
        <v>0</v>
      </c>
      <c r="AM10" s="103">
        <v>47</v>
      </c>
      <c r="AN10" s="103">
        <v>0</v>
      </c>
      <c r="AO10" s="103">
        <v>0</v>
      </c>
      <c r="AP10" s="103">
        <v>0</v>
      </c>
      <c r="AQ10" s="103">
        <v>0</v>
      </c>
      <c r="AR10" s="103">
        <v>7</v>
      </c>
      <c r="AS10" s="103">
        <v>1328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19</v>
      </c>
      <c r="B11" s="113" t="s">
        <v>264</v>
      </c>
      <c r="C11" s="101" t="s">
        <v>265</v>
      </c>
      <c r="D11" s="103">
        <f>SUM(E11,+H11,+K11)</f>
        <v>20414</v>
      </c>
      <c r="E11" s="103">
        <f>SUM(F11:G11)</f>
        <v>0</v>
      </c>
      <c r="F11" s="103">
        <v>0</v>
      </c>
      <c r="G11" s="103">
        <v>0</v>
      </c>
      <c r="H11" s="103">
        <f>SUM(I11:J11)</f>
        <v>836</v>
      </c>
      <c r="I11" s="103">
        <v>587</v>
      </c>
      <c r="J11" s="103">
        <v>249</v>
      </c>
      <c r="K11" s="103">
        <f>SUM(L11:M11)</f>
        <v>19578</v>
      </c>
      <c r="L11" s="103">
        <v>3647</v>
      </c>
      <c r="M11" s="103">
        <v>15931</v>
      </c>
      <c r="N11" s="103">
        <f>SUM(O11,+V11,+AC11)</f>
        <v>20962</v>
      </c>
      <c r="O11" s="103">
        <f>SUM(P11:U11)</f>
        <v>4234</v>
      </c>
      <c r="P11" s="103">
        <v>4234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16180</v>
      </c>
      <c r="W11" s="103">
        <v>2280</v>
      </c>
      <c r="X11" s="103">
        <v>0</v>
      </c>
      <c r="Y11" s="103">
        <v>0</v>
      </c>
      <c r="Z11" s="103">
        <v>13900</v>
      </c>
      <c r="AA11" s="103">
        <v>0</v>
      </c>
      <c r="AB11" s="103">
        <v>0</v>
      </c>
      <c r="AC11" s="103">
        <f>SUM(AD11:AE11)</f>
        <v>548</v>
      </c>
      <c r="AD11" s="103">
        <v>548</v>
      </c>
      <c r="AE11" s="103">
        <v>0</v>
      </c>
      <c r="AF11" s="103">
        <f>SUM(AG11:AI11)</f>
        <v>64</v>
      </c>
      <c r="AG11" s="103">
        <v>64</v>
      </c>
      <c r="AH11" s="103">
        <v>0</v>
      </c>
      <c r="AI11" s="103">
        <v>0</v>
      </c>
      <c r="AJ11" s="103">
        <f>SUM(AK11:AS11)</f>
        <v>64</v>
      </c>
      <c r="AK11" s="103">
        <v>0</v>
      </c>
      <c r="AL11" s="103">
        <v>0</v>
      </c>
      <c r="AM11" s="103">
        <v>31</v>
      </c>
      <c r="AN11" s="103">
        <v>33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19</v>
      </c>
      <c r="B12" s="113" t="s">
        <v>267</v>
      </c>
      <c r="C12" s="101" t="s">
        <v>268</v>
      </c>
      <c r="D12" s="103">
        <f>SUM(E12,+H12,+K12)</f>
        <v>38482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38482</v>
      </c>
      <c r="L12" s="103">
        <v>5806</v>
      </c>
      <c r="M12" s="103">
        <v>32676</v>
      </c>
      <c r="N12" s="103">
        <f>SUM(O12,+V12,+AC12)</f>
        <v>38482</v>
      </c>
      <c r="O12" s="103">
        <f>SUM(P12:U12)</f>
        <v>5806</v>
      </c>
      <c r="P12" s="103">
        <v>5806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32676</v>
      </c>
      <c r="W12" s="103">
        <v>32676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1026</v>
      </c>
      <c r="AG12" s="103">
        <v>1026</v>
      </c>
      <c r="AH12" s="103">
        <v>0</v>
      </c>
      <c r="AI12" s="103">
        <v>0</v>
      </c>
      <c r="AJ12" s="103">
        <f>SUM(AK12:AS12)</f>
        <v>1026</v>
      </c>
      <c r="AK12" s="103">
        <v>0</v>
      </c>
      <c r="AL12" s="103">
        <v>0</v>
      </c>
      <c r="AM12" s="103">
        <v>62</v>
      </c>
      <c r="AN12" s="103">
        <v>0</v>
      </c>
      <c r="AO12" s="103">
        <v>964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19</v>
      </c>
      <c r="B13" s="113" t="s">
        <v>270</v>
      </c>
      <c r="C13" s="101" t="s">
        <v>271</v>
      </c>
      <c r="D13" s="103">
        <f>SUM(E13,+H13,+K13)</f>
        <v>9708</v>
      </c>
      <c r="E13" s="103">
        <f>SUM(F13:G13)</f>
        <v>0</v>
      </c>
      <c r="F13" s="103">
        <v>0</v>
      </c>
      <c r="G13" s="103">
        <v>0</v>
      </c>
      <c r="H13" s="103">
        <f>SUM(I13:J13)</f>
        <v>2655</v>
      </c>
      <c r="I13" s="103">
        <v>2655</v>
      </c>
      <c r="J13" s="103">
        <v>0</v>
      </c>
      <c r="K13" s="103">
        <f>SUM(L13:M13)</f>
        <v>7053</v>
      </c>
      <c r="L13" s="103">
        <v>248</v>
      </c>
      <c r="M13" s="103">
        <v>6805</v>
      </c>
      <c r="N13" s="103">
        <f>SUM(O13,+V13,+AC13)</f>
        <v>9738</v>
      </c>
      <c r="O13" s="103">
        <f>SUM(P13:U13)</f>
        <v>2903</v>
      </c>
      <c r="P13" s="103">
        <v>0</v>
      </c>
      <c r="Q13" s="103">
        <v>0</v>
      </c>
      <c r="R13" s="103">
        <v>0</v>
      </c>
      <c r="S13" s="103">
        <v>2903</v>
      </c>
      <c r="T13" s="103">
        <v>0</v>
      </c>
      <c r="U13" s="103">
        <v>0</v>
      </c>
      <c r="V13" s="103">
        <f>SUM(W13:AB13)</f>
        <v>6805</v>
      </c>
      <c r="W13" s="103">
        <v>0</v>
      </c>
      <c r="X13" s="103">
        <v>0</v>
      </c>
      <c r="Y13" s="103">
        <v>0</v>
      </c>
      <c r="Z13" s="103">
        <v>6805</v>
      </c>
      <c r="AA13" s="103">
        <v>0</v>
      </c>
      <c r="AB13" s="103">
        <v>0</v>
      </c>
      <c r="AC13" s="103">
        <f>SUM(AD13:AE13)</f>
        <v>30</v>
      </c>
      <c r="AD13" s="103">
        <v>30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19</v>
      </c>
      <c r="B14" s="113" t="s">
        <v>273</v>
      </c>
      <c r="C14" s="101" t="s">
        <v>274</v>
      </c>
      <c r="D14" s="103">
        <f>SUM(E14,+H14,+K14)</f>
        <v>50136</v>
      </c>
      <c r="E14" s="103">
        <f>SUM(F14:G14)</f>
        <v>177</v>
      </c>
      <c r="F14" s="103">
        <v>177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49959</v>
      </c>
      <c r="L14" s="103">
        <v>6792</v>
      </c>
      <c r="M14" s="103">
        <v>43167</v>
      </c>
      <c r="N14" s="103">
        <f>SUM(O14,+V14,+AC14)</f>
        <v>50669</v>
      </c>
      <c r="O14" s="103">
        <f>SUM(P14:U14)</f>
        <v>6969</v>
      </c>
      <c r="P14" s="103">
        <v>6969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43167</v>
      </c>
      <c r="W14" s="103">
        <v>43167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533</v>
      </c>
      <c r="AD14" s="103">
        <v>533</v>
      </c>
      <c r="AE14" s="103">
        <v>0</v>
      </c>
      <c r="AF14" s="103">
        <f>SUM(AG14:AI14)</f>
        <v>383</v>
      </c>
      <c r="AG14" s="103">
        <v>383</v>
      </c>
      <c r="AH14" s="103">
        <v>0</v>
      </c>
      <c r="AI14" s="103">
        <v>0</v>
      </c>
      <c r="AJ14" s="103">
        <f>SUM(AK14:AS14)</f>
        <v>1804</v>
      </c>
      <c r="AK14" s="103">
        <v>1564</v>
      </c>
      <c r="AL14" s="103">
        <v>1</v>
      </c>
      <c r="AM14" s="103">
        <v>148</v>
      </c>
      <c r="AN14" s="103">
        <v>91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145</v>
      </c>
      <c r="AU14" s="103">
        <v>144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19</v>
      </c>
      <c r="B15" s="113" t="s">
        <v>276</v>
      </c>
      <c r="C15" s="101" t="s">
        <v>277</v>
      </c>
      <c r="D15" s="103">
        <f>SUM(E15,+H15,+K15)</f>
        <v>12762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12762</v>
      </c>
      <c r="L15" s="103">
        <v>1743</v>
      </c>
      <c r="M15" s="103">
        <v>11019</v>
      </c>
      <c r="N15" s="103">
        <f>SUM(O15,+V15,+AC15)</f>
        <v>12828</v>
      </c>
      <c r="O15" s="103">
        <f>SUM(P15:U15)</f>
        <v>1743</v>
      </c>
      <c r="P15" s="103">
        <v>1743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11019</v>
      </c>
      <c r="W15" s="103">
        <v>11019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66</v>
      </c>
      <c r="AD15" s="103">
        <v>66</v>
      </c>
      <c r="AE15" s="103">
        <v>0</v>
      </c>
      <c r="AF15" s="103">
        <f>SUM(AG15:AI15)</f>
        <v>17</v>
      </c>
      <c r="AG15" s="103">
        <v>17</v>
      </c>
      <c r="AH15" s="103">
        <v>0</v>
      </c>
      <c r="AI15" s="103">
        <v>0</v>
      </c>
      <c r="AJ15" s="103">
        <f>SUM(AK15:AS15)</f>
        <v>17</v>
      </c>
      <c r="AK15" s="103">
        <v>0</v>
      </c>
      <c r="AL15" s="103">
        <v>0</v>
      </c>
      <c r="AM15" s="103">
        <v>0</v>
      </c>
      <c r="AN15" s="103">
        <v>17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17</v>
      </c>
      <c r="BA15" s="103">
        <v>17</v>
      </c>
      <c r="BB15" s="103">
        <v>0</v>
      </c>
      <c r="BC15" s="103">
        <v>0</v>
      </c>
    </row>
    <row r="16" spans="1:55" s="105" customFormat="1" ht="13.5" customHeight="1">
      <c r="A16" s="115" t="s">
        <v>19</v>
      </c>
      <c r="B16" s="113" t="s">
        <v>279</v>
      </c>
      <c r="C16" s="101" t="s">
        <v>280</v>
      </c>
      <c r="D16" s="103">
        <f>SUM(E16,+H16,+K16)</f>
        <v>6561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6561</v>
      </c>
      <c r="L16" s="103">
        <v>2875</v>
      </c>
      <c r="M16" s="103">
        <v>3686</v>
      </c>
      <c r="N16" s="103">
        <f>SUM(O16,+V16,+AC16)</f>
        <v>6753</v>
      </c>
      <c r="O16" s="103">
        <f>SUM(P16:U16)</f>
        <v>2875</v>
      </c>
      <c r="P16" s="103">
        <v>0</v>
      </c>
      <c r="Q16" s="103">
        <v>0</v>
      </c>
      <c r="R16" s="103">
        <v>0</v>
      </c>
      <c r="S16" s="103">
        <v>2875</v>
      </c>
      <c r="T16" s="103">
        <v>0</v>
      </c>
      <c r="U16" s="103">
        <v>0</v>
      </c>
      <c r="V16" s="103">
        <f>SUM(W16:AB16)</f>
        <v>3686</v>
      </c>
      <c r="W16" s="103">
        <v>0</v>
      </c>
      <c r="X16" s="103">
        <v>0</v>
      </c>
      <c r="Y16" s="103">
        <v>0</v>
      </c>
      <c r="Z16" s="103">
        <v>2927</v>
      </c>
      <c r="AA16" s="103">
        <v>0</v>
      </c>
      <c r="AB16" s="103">
        <v>759</v>
      </c>
      <c r="AC16" s="103">
        <f>SUM(AD16:AE16)</f>
        <v>192</v>
      </c>
      <c r="AD16" s="103">
        <v>192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19</v>
      </c>
      <c r="B17" s="113" t="s">
        <v>282</v>
      </c>
      <c r="C17" s="101" t="s">
        <v>283</v>
      </c>
      <c r="D17" s="103">
        <f>SUM(E17,+H17,+K17)</f>
        <v>20110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20110</v>
      </c>
      <c r="L17" s="103">
        <v>4844</v>
      </c>
      <c r="M17" s="103">
        <v>15266</v>
      </c>
      <c r="N17" s="103">
        <f>SUM(O17,+V17,+AC17)</f>
        <v>20357</v>
      </c>
      <c r="O17" s="103">
        <f>SUM(P17:U17)</f>
        <v>4844</v>
      </c>
      <c r="P17" s="103">
        <v>4844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15266</v>
      </c>
      <c r="W17" s="103">
        <v>15266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247</v>
      </c>
      <c r="AD17" s="103">
        <v>247</v>
      </c>
      <c r="AE17" s="103">
        <v>0</v>
      </c>
      <c r="AF17" s="103">
        <f>SUM(AG17:AI17)</f>
        <v>628</v>
      </c>
      <c r="AG17" s="103">
        <v>628</v>
      </c>
      <c r="AH17" s="103">
        <v>0</v>
      </c>
      <c r="AI17" s="103">
        <v>0</v>
      </c>
      <c r="AJ17" s="103">
        <f>SUM(AK17:AS17)</f>
        <v>628</v>
      </c>
      <c r="AK17" s="103">
        <v>0</v>
      </c>
      <c r="AL17" s="103">
        <v>0</v>
      </c>
      <c r="AM17" s="103">
        <v>59</v>
      </c>
      <c r="AN17" s="103">
        <v>569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19</v>
      </c>
      <c r="B18" s="113" t="s">
        <v>285</v>
      </c>
      <c r="C18" s="101" t="s">
        <v>286</v>
      </c>
      <c r="D18" s="103">
        <f>SUM(E18,+H18,+K18)</f>
        <v>15456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15456</v>
      </c>
      <c r="L18" s="103">
        <v>4152</v>
      </c>
      <c r="M18" s="103">
        <v>11304</v>
      </c>
      <c r="N18" s="103">
        <f>SUM(O18,+V18,+AC18)</f>
        <v>15456</v>
      </c>
      <c r="O18" s="103">
        <f>SUM(P18:U18)</f>
        <v>4152</v>
      </c>
      <c r="P18" s="103">
        <v>4152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11304</v>
      </c>
      <c r="W18" s="103">
        <v>11304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571</v>
      </c>
      <c r="AG18" s="103">
        <v>571</v>
      </c>
      <c r="AH18" s="103">
        <v>0</v>
      </c>
      <c r="AI18" s="103">
        <v>0</v>
      </c>
      <c r="AJ18" s="103">
        <f>SUM(AK18:AS18)</f>
        <v>571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564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19</v>
      </c>
      <c r="B19" s="113" t="s">
        <v>288</v>
      </c>
      <c r="C19" s="101" t="s">
        <v>289</v>
      </c>
      <c r="D19" s="103">
        <f>SUM(E19,+H19,+K19)</f>
        <v>19179</v>
      </c>
      <c r="E19" s="103">
        <f>SUM(F19:G19)</f>
        <v>0</v>
      </c>
      <c r="F19" s="103">
        <v>0</v>
      </c>
      <c r="G19" s="103">
        <v>0</v>
      </c>
      <c r="H19" s="103">
        <f>SUM(I19:J19)</f>
        <v>5394</v>
      </c>
      <c r="I19" s="103">
        <v>5394</v>
      </c>
      <c r="J19" s="103">
        <v>0</v>
      </c>
      <c r="K19" s="103">
        <f>SUM(L19:M19)</f>
        <v>13785</v>
      </c>
      <c r="L19" s="103">
        <v>1214</v>
      </c>
      <c r="M19" s="103">
        <v>12571</v>
      </c>
      <c r="N19" s="103">
        <f>SUM(O19,+V19,+AC19)</f>
        <v>20200</v>
      </c>
      <c r="O19" s="103">
        <f>SUM(P19:U19)</f>
        <v>6608</v>
      </c>
      <c r="P19" s="103">
        <v>608</v>
      </c>
      <c r="Q19" s="103">
        <v>0</v>
      </c>
      <c r="R19" s="103">
        <v>0</v>
      </c>
      <c r="S19" s="103">
        <v>6000</v>
      </c>
      <c r="T19" s="103">
        <v>0</v>
      </c>
      <c r="U19" s="103">
        <v>0</v>
      </c>
      <c r="V19" s="103">
        <f>SUM(W19:AB19)</f>
        <v>12571</v>
      </c>
      <c r="W19" s="103">
        <v>1541</v>
      </c>
      <c r="X19" s="103">
        <v>0</v>
      </c>
      <c r="Y19" s="103">
        <v>0</v>
      </c>
      <c r="Z19" s="103">
        <v>11030</v>
      </c>
      <c r="AA19" s="103">
        <v>0</v>
      </c>
      <c r="AB19" s="103">
        <v>0</v>
      </c>
      <c r="AC19" s="103">
        <f>SUM(AD19:AE19)</f>
        <v>1021</v>
      </c>
      <c r="AD19" s="103">
        <v>1021</v>
      </c>
      <c r="AE19" s="103">
        <v>0</v>
      </c>
      <c r="AF19" s="103">
        <f>SUM(AG19:AI19)</f>
        <v>4</v>
      </c>
      <c r="AG19" s="103">
        <v>4</v>
      </c>
      <c r="AH19" s="103">
        <v>0</v>
      </c>
      <c r="AI19" s="103">
        <v>0</v>
      </c>
      <c r="AJ19" s="103">
        <f>SUM(AK19:AS19)</f>
        <v>19</v>
      </c>
      <c r="AK19" s="103">
        <v>19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</v>
      </c>
      <c r="BA19" s="103">
        <v>1</v>
      </c>
      <c r="BB19" s="103">
        <v>0</v>
      </c>
      <c r="BC19" s="103">
        <v>0</v>
      </c>
    </row>
    <row r="20" spans="1:55" s="105" customFormat="1" ht="13.5" customHeight="1">
      <c r="A20" s="115" t="s">
        <v>19</v>
      </c>
      <c r="B20" s="113" t="s">
        <v>291</v>
      </c>
      <c r="C20" s="101" t="s">
        <v>292</v>
      </c>
      <c r="D20" s="103">
        <f>SUM(E20,+H20,+K20)</f>
        <v>32113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32113</v>
      </c>
      <c r="L20" s="103">
        <v>15104</v>
      </c>
      <c r="M20" s="103">
        <v>17009</v>
      </c>
      <c r="N20" s="103">
        <f>SUM(O20,+V20,+AC20)</f>
        <v>32113</v>
      </c>
      <c r="O20" s="103">
        <f>SUM(P20:U20)</f>
        <v>15104</v>
      </c>
      <c r="P20" s="103">
        <v>15104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17009</v>
      </c>
      <c r="W20" s="103">
        <v>17009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884</v>
      </c>
      <c r="AG20" s="103">
        <v>884</v>
      </c>
      <c r="AH20" s="103">
        <v>0</v>
      </c>
      <c r="AI20" s="103">
        <v>0</v>
      </c>
      <c r="AJ20" s="103">
        <f>SUM(AK20:AS20)</f>
        <v>884</v>
      </c>
      <c r="AK20" s="103">
        <v>0</v>
      </c>
      <c r="AL20" s="103">
        <v>0</v>
      </c>
      <c r="AM20" s="103">
        <v>884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19</v>
      </c>
      <c r="B21" s="113" t="s">
        <v>294</v>
      </c>
      <c r="C21" s="101" t="s">
        <v>295</v>
      </c>
      <c r="D21" s="103">
        <f>SUM(E21,+H21,+K21)</f>
        <v>15156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15156</v>
      </c>
      <c r="L21" s="103">
        <v>3161</v>
      </c>
      <c r="M21" s="103">
        <v>11995</v>
      </c>
      <c r="N21" s="103">
        <f>SUM(O21,+V21,+AC21)</f>
        <v>15556</v>
      </c>
      <c r="O21" s="103">
        <f>SUM(P21:U21)</f>
        <v>3161</v>
      </c>
      <c r="P21" s="103">
        <v>3161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11995</v>
      </c>
      <c r="W21" s="103">
        <v>11995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400</v>
      </c>
      <c r="AD21" s="103">
        <v>400</v>
      </c>
      <c r="AE21" s="103">
        <v>0</v>
      </c>
      <c r="AF21" s="103">
        <f>SUM(AG21:AI21)</f>
        <v>463</v>
      </c>
      <c r="AG21" s="103">
        <v>463</v>
      </c>
      <c r="AH21" s="103">
        <v>0</v>
      </c>
      <c r="AI21" s="103">
        <v>0</v>
      </c>
      <c r="AJ21" s="103">
        <f>SUM(AK21:AS21)</f>
        <v>463</v>
      </c>
      <c r="AK21" s="103">
        <v>0</v>
      </c>
      <c r="AL21" s="103">
        <v>0</v>
      </c>
      <c r="AM21" s="103">
        <v>5</v>
      </c>
      <c r="AN21" s="103">
        <v>456</v>
      </c>
      <c r="AO21" s="103">
        <v>0</v>
      </c>
      <c r="AP21" s="103">
        <v>0</v>
      </c>
      <c r="AQ21" s="103">
        <v>0</v>
      </c>
      <c r="AR21" s="103">
        <v>2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19</v>
      </c>
      <c r="B22" s="113" t="s">
        <v>297</v>
      </c>
      <c r="C22" s="101" t="s">
        <v>298</v>
      </c>
      <c r="D22" s="103">
        <f>SUM(E22,+H22,+K22)</f>
        <v>32</v>
      </c>
      <c r="E22" s="103">
        <f>SUM(F22:G22)</f>
        <v>0</v>
      </c>
      <c r="F22" s="103">
        <v>0</v>
      </c>
      <c r="G22" s="103">
        <v>0</v>
      </c>
      <c r="H22" s="103">
        <f>SUM(I22:J22)</f>
        <v>32</v>
      </c>
      <c r="I22" s="103">
        <v>2</v>
      </c>
      <c r="J22" s="103">
        <v>30</v>
      </c>
      <c r="K22" s="103">
        <f>SUM(L22:M22)</f>
        <v>0</v>
      </c>
      <c r="L22" s="103">
        <v>0</v>
      </c>
      <c r="M22" s="103">
        <v>0</v>
      </c>
      <c r="N22" s="103">
        <f>SUM(O22,+V22,+AC22)</f>
        <v>32</v>
      </c>
      <c r="O22" s="103">
        <f>SUM(P22:U22)</f>
        <v>2</v>
      </c>
      <c r="P22" s="103">
        <v>0</v>
      </c>
      <c r="Q22" s="103">
        <v>0</v>
      </c>
      <c r="R22" s="103">
        <v>0</v>
      </c>
      <c r="S22" s="103">
        <v>2</v>
      </c>
      <c r="T22" s="103">
        <v>0</v>
      </c>
      <c r="U22" s="103">
        <v>0</v>
      </c>
      <c r="V22" s="103">
        <f>SUM(W22:AB22)</f>
        <v>30</v>
      </c>
      <c r="W22" s="103">
        <v>30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19</v>
      </c>
      <c r="B23" s="113" t="s">
        <v>300</v>
      </c>
      <c r="C23" s="101" t="s">
        <v>301</v>
      </c>
      <c r="D23" s="103">
        <f>SUM(E23,+H23,+K23)</f>
        <v>2271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2271</v>
      </c>
      <c r="L23" s="103">
        <v>1134</v>
      </c>
      <c r="M23" s="103">
        <v>1137</v>
      </c>
      <c r="N23" s="103">
        <f>SUM(O23,+V23,+AC23)</f>
        <v>2277</v>
      </c>
      <c r="O23" s="103">
        <f>SUM(P23:U23)</f>
        <v>1134</v>
      </c>
      <c r="P23" s="103">
        <v>1134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1137</v>
      </c>
      <c r="W23" s="103">
        <v>1137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6</v>
      </c>
      <c r="AD23" s="103">
        <v>6</v>
      </c>
      <c r="AE23" s="103">
        <v>0</v>
      </c>
      <c r="AF23" s="103">
        <f>SUM(AG23:AI23)</f>
        <v>70</v>
      </c>
      <c r="AG23" s="103">
        <v>70</v>
      </c>
      <c r="AH23" s="103">
        <v>0</v>
      </c>
      <c r="AI23" s="103">
        <v>0</v>
      </c>
      <c r="AJ23" s="103">
        <f>SUM(AK23:AS23)</f>
        <v>70</v>
      </c>
      <c r="AK23" s="103">
        <v>0</v>
      </c>
      <c r="AL23" s="103">
        <v>0</v>
      </c>
      <c r="AM23" s="103">
        <v>6</v>
      </c>
      <c r="AN23" s="103">
        <v>64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19</v>
      </c>
      <c r="B24" s="113" t="s">
        <v>303</v>
      </c>
      <c r="C24" s="101" t="s">
        <v>304</v>
      </c>
      <c r="D24" s="103">
        <f>SUM(E24,+H24,+K24)</f>
        <v>6098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6098</v>
      </c>
      <c r="L24" s="103">
        <v>1621</v>
      </c>
      <c r="M24" s="103">
        <v>4477</v>
      </c>
      <c r="N24" s="103">
        <f>SUM(O24,+V24,+AC24)</f>
        <v>6114</v>
      </c>
      <c r="O24" s="103">
        <f>SUM(P24:U24)</f>
        <v>1621</v>
      </c>
      <c r="P24" s="103">
        <v>1621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4477</v>
      </c>
      <c r="W24" s="103">
        <v>4477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189</v>
      </c>
      <c r="AG24" s="103">
        <v>189</v>
      </c>
      <c r="AH24" s="103">
        <v>0</v>
      </c>
      <c r="AI24" s="103">
        <v>0</v>
      </c>
      <c r="AJ24" s="103">
        <f>SUM(AK24:AS24)</f>
        <v>189</v>
      </c>
      <c r="AK24" s="103">
        <v>0</v>
      </c>
      <c r="AL24" s="103">
        <v>0</v>
      </c>
      <c r="AM24" s="103">
        <v>17</v>
      </c>
      <c r="AN24" s="103">
        <v>172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19</v>
      </c>
      <c r="B25" s="113" t="s">
        <v>306</v>
      </c>
      <c r="C25" s="101" t="s">
        <v>307</v>
      </c>
      <c r="D25" s="103">
        <f>SUM(E25,+H25,+K25)</f>
        <v>3904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3904</v>
      </c>
      <c r="L25" s="103">
        <v>1244</v>
      </c>
      <c r="M25" s="103">
        <v>2660</v>
      </c>
      <c r="N25" s="103">
        <f>SUM(O25,+V25,+AC25)</f>
        <v>3904</v>
      </c>
      <c r="O25" s="103">
        <f>SUM(P25:U25)</f>
        <v>1244</v>
      </c>
      <c r="P25" s="103">
        <v>1244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2660</v>
      </c>
      <c r="W25" s="103">
        <v>2660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121</v>
      </c>
      <c r="AG25" s="103">
        <v>121</v>
      </c>
      <c r="AH25" s="103">
        <v>0</v>
      </c>
      <c r="AI25" s="103">
        <v>0</v>
      </c>
      <c r="AJ25" s="103">
        <f>SUM(AK25:AS25)</f>
        <v>121</v>
      </c>
      <c r="AK25" s="103">
        <v>0</v>
      </c>
      <c r="AL25" s="103">
        <v>0</v>
      </c>
      <c r="AM25" s="103">
        <v>11</v>
      </c>
      <c r="AN25" s="103">
        <v>110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19</v>
      </c>
      <c r="B26" s="113" t="s">
        <v>309</v>
      </c>
      <c r="C26" s="101" t="s">
        <v>310</v>
      </c>
      <c r="D26" s="103">
        <f>SUM(E26,+H26,+K26)</f>
        <v>1500</v>
      </c>
      <c r="E26" s="103">
        <f>SUM(F26:G26)</f>
        <v>0</v>
      </c>
      <c r="F26" s="103">
        <v>0</v>
      </c>
      <c r="G26" s="103">
        <v>0</v>
      </c>
      <c r="H26" s="103">
        <f>SUM(I26:J26)</f>
        <v>1408</v>
      </c>
      <c r="I26" s="103">
        <v>0</v>
      </c>
      <c r="J26" s="103">
        <v>1408</v>
      </c>
      <c r="K26" s="103">
        <f>SUM(L26:M26)</f>
        <v>92</v>
      </c>
      <c r="L26" s="103">
        <v>92</v>
      </c>
      <c r="M26" s="103">
        <v>0</v>
      </c>
      <c r="N26" s="103">
        <f>SUM(O26,+V26,+AC26)</f>
        <v>1647</v>
      </c>
      <c r="O26" s="103">
        <f>SUM(P26:U26)</f>
        <v>92</v>
      </c>
      <c r="P26" s="103">
        <v>92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1408</v>
      </c>
      <c r="W26" s="103">
        <v>0</v>
      </c>
      <c r="X26" s="103">
        <v>1408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147</v>
      </c>
      <c r="AD26" s="103">
        <v>147</v>
      </c>
      <c r="AE26" s="103">
        <v>0</v>
      </c>
      <c r="AF26" s="103">
        <f>SUM(AG26:AI26)</f>
        <v>8</v>
      </c>
      <c r="AG26" s="103">
        <v>0</v>
      </c>
      <c r="AH26" s="103">
        <v>8</v>
      </c>
      <c r="AI26" s="103">
        <v>0</v>
      </c>
      <c r="AJ26" s="103">
        <f>SUM(AK26:AS26)</f>
        <v>103</v>
      </c>
      <c r="AK26" s="103">
        <v>8</v>
      </c>
      <c r="AL26" s="103">
        <v>95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95</v>
      </c>
      <c r="BA26" s="103">
        <v>0</v>
      </c>
      <c r="BB26" s="103">
        <v>95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35215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35216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35305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35321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35341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35343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35344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35502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2019-02-18T06:29:27Z</dcterms:modified>
</cp:coreProperties>
</file>