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4広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水洗化人口等!$A$6:$AA$29</definedName>
    <definedName name="_xlnm.Print_Area" localSheetId="2">し尿集計結果!$A$1:$M$36</definedName>
    <definedName name="_xlnm.Print_Area" localSheetId="1">し尿処理状況!$2:$30</definedName>
    <definedName name="_xlnm.Print_Area" localSheetId="0">水洗化人口等!$2:$30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C8" i="2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AC29" i="2"/>
  <c r="AC30" i="2"/>
  <c r="N30" i="2" s="1"/>
  <c r="V8" i="2"/>
  <c r="N8" i="2" s="1"/>
  <c r="V9" i="2"/>
  <c r="V10" i="2"/>
  <c r="V11" i="2"/>
  <c r="V12" i="2"/>
  <c r="N12" i="2" s="1"/>
  <c r="V13" i="2"/>
  <c r="V14" i="2"/>
  <c r="V15" i="2"/>
  <c r="V16" i="2"/>
  <c r="N16" i="2" s="1"/>
  <c r="V17" i="2"/>
  <c r="V18" i="2"/>
  <c r="V19" i="2"/>
  <c r="V20" i="2"/>
  <c r="N20" i="2" s="1"/>
  <c r="V21" i="2"/>
  <c r="V22" i="2"/>
  <c r="V23" i="2"/>
  <c r="V24" i="2"/>
  <c r="N24" i="2" s="1"/>
  <c r="V25" i="2"/>
  <c r="V26" i="2"/>
  <c r="V27" i="2"/>
  <c r="V28" i="2"/>
  <c r="N28" i="2" s="1"/>
  <c r="V29" i="2"/>
  <c r="V30" i="2"/>
  <c r="O8" i="2"/>
  <c r="O9" i="2"/>
  <c r="N9" i="2" s="1"/>
  <c r="O10" i="2"/>
  <c r="O11" i="2"/>
  <c r="O12" i="2"/>
  <c r="O13" i="2"/>
  <c r="O14" i="2"/>
  <c r="O15" i="2"/>
  <c r="O16" i="2"/>
  <c r="O17" i="2"/>
  <c r="N17" i="2" s="1"/>
  <c r="O18" i="2"/>
  <c r="O19" i="2"/>
  <c r="O20" i="2"/>
  <c r="O21" i="2"/>
  <c r="O22" i="2"/>
  <c r="O23" i="2"/>
  <c r="O24" i="2"/>
  <c r="O25" i="2"/>
  <c r="N25" i="2" s="1"/>
  <c r="O26" i="2"/>
  <c r="O27" i="2"/>
  <c r="O28" i="2"/>
  <c r="O29" i="2"/>
  <c r="O30" i="2"/>
  <c r="N10" i="2"/>
  <c r="N13" i="2"/>
  <c r="N18" i="2"/>
  <c r="N21" i="2"/>
  <c r="N26" i="2"/>
  <c r="N29" i="2"/>
  <c r="K8" i="2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K21" i="2"/>
  <c r="K22" i="2"/>
  <c r="D22" i="2" s="1"/>
  <c r="K23" i="2"/>
  <c r="K24" i="2"/>
  <c r="K25" i="2"/>
  <c r="K26" i="2"/>
  <c r="K27" i="2"/>
  <c r="K28" i="2"/>
  <c r="K29" i="2"/>
  <c r="K30" i="2"/>
  <c r="D30" i="2" s="1"/>
  <c r="H8" i="2"/>
  <c r="H9" i="2"/>
  <c r="H10" i="2"/>
  <c r="H11" i="2"/>
  <c r="D11" i="2" s="1"/>
  <c r="H12" i="2"/>
  <c r="H13" i="2"/>
  <c r="H14" i="2"/>
  <c r="H15" i="2"/>
  <c r="D15" i="2" s="1"/>
  <c r="H16" i="2"/>
  <c r="H17" i="2"/>
  <c r="H18" i="2"/>
  <c r="H19" i="2"/>
  <c r="D19" i="2" s="1"/>
  <c r="H20" i="2"/>
  <c r="H21" i="2"/>
  <c r="H22" i="2"/>
  <c r="H23" i="2"/>
  <c r="D23" i="2" s="1"/>
  <c r="H24" i="2"/>
  <c r="H25" i="2"/>
  <c r="H26" i="2"/>
  <c r="H27" i="2"/>
  <c r="D27" i="2" s="1"/>
  <c r="H28" i="2"/>
  <c r="H29" i="2"/>
  <c r="H3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D9" i="2"/>
  <c r="D10" i="2"/>
  <c r="D13" i="2"/>
  <c r="D17" i="2"/>
  <c r="D18" i="2"/>
  <c r="D21" i="2"/>
  <c r="D25" i="2"/>
  <c r="D26" i="2"/>
  <c r="D29" i="2"/>
  <c r="L13" i="1"/>
  <c r="L21" i="1"/>
  <c r="L29" i="1"/>
  <c r="J21" i="1"/>
  <c r="I8" i="1"/>
  <c r="I9" i="1"/>
  <c r="I10" i="1"/>
  <c r="D10" i="1" s="1"/>
  <c r="I11" i="1"/>
  <c r="D11" i="1" s="1"/>
  <c r="I12" i="1"/>
  <c r="I13" i="1"/>
  <c r="I14" i="1"/>
  <c r="I15" i="1"/>
  <c r="D15" i="1" s="1"/>
  <c r="I16" i="1"/>
  <c r="I17" i="1"/>
  <c r="I18" i="1"/>
  <c r="I19" i="1"/>
  <c r="D19" i="1" s="1"/>
  <c r="I20" i="1"/>
  <c r="I21" i="1"/>
  <c r="I22" i="1"/>
  <c r="D22" i="1" s="1"/>
  <c r="I23" i="1"/>
  <c r="D23" i="1" s="1"/>
  <c r="I24" i="1"/>
  <c r="I25" i="1"/>
  <c r="I26" i="1"/>
  <c r="D26" i="1" s="1"/>
  <c r="I27" i="1"/>
  <c r="D27" i="1" s="1"/>
  <c r="I28" i="1"/>
  <c r="I29" i="1"/>
  <c r="I30" i="1"/>
  <c r="E8" i="1"/>
  <c r="D8" i="1" s="1"/>
  <c r="E9" i="1"/>
  <c r="E10" i="1"/>
  <c r="E11" i="1"/>
  <c r="E12" i="1"/>
  <c r="D12" i="1" s="1"/>
  <c r="E13" i="1"/>
  <c r="E14" i="1"/>
  <c r="E15" i="1"/>
  <c r="E16" i="1"/>
  <c r="D16" i="1" s="1"/>
  <c r="E17" i="1"/>
  <c r="E18" i="1"/>
  <c r="E19" i="1"/>
  <c r="E20" i="1"/>
  <c r="E21" i="1"/>
  <c r="E22" i="1"/>
  <c r="E23" i="1"/>
  <c r="E24" i="1"/>
  <c r="D24" i="1" s="1"/>
  <c r="E25" i="1"/>
  <c r="E26" i="1"/>
  <c r="E27" i="1"/>
  <c r="E28" i="1"/>
  <c r="D28" i="1" s="1"/>
  <c r="E29" i="1"/>
  <c r="E30" i="1"/>
  <c r="D9" i="1"/>
  <c r="D13" i="1"/>
  <c r="D14" i="1"/>
  <c r="D17" i="1"/>
  <c r="D18" i="1"/>
  <c r="D20" i="1"/>
  <c r="D21" i="1"/>
  <c r="D25" i="1"/>
  <c r="D29" i="1"/>
  <c r="D30" i="1"/>
  <c r="L26" i="1" l="1"/>
  <c r="N26" i="1"/>
  <c r="F26" i="1"/>
  <c r="J26" i="1"/>
  <c r="Q26" i="1"/>
  <c r="L22" i="1"/>
  <c r="N22" i="1"/>
  <c r="F22" i="1"/>
  <c r="Q22" i="1"/>
  <c r="J22" i="1"/>
  <c r="L10" i="1"/>
  <c r="N10" i="1"/>
  <c r="F10" i="1"/>
  <c r="J10" i="1"/>
  <c r="Q10" i="1"/>
  <c r="Q28" i="1"/>
  <c r="J28" i="1"/>
  <c r="F28" i="1"/>
  <c r="L28" i="1"/>
  <c r="N28" i="1"/>
  <c r="Q24" i="1"/>
  <c r="J24" i="1"/>
  <c r="L24" i="1"/>
  <c r="N24" i="1"/>
  <c r="F24" i="1"/>
  <c r="Q16" i="1"/>
  <c r="J16" i="1"/>
  <c r="L16" i="1"/>
  <c r="N16" i="1"/>
  <c r="F16" i="1"/>
  <c r="Q12" i="1"/>
  <c r="J12" i="1"/>
  <c r="F12" i="1"/>
  <c r="L12" i="1"/>
  <c r="N12" i="1"/>
  <c r="Q8" i="1"/>
  <c r="J8" i="1"/>
  <c r="L8" i="1"/>
  <c r="N8" i="1"/>
  <c r="F8" i="1"/>
  <c r="L30" i="1"/>
  <c r="N30" i="1"/>
  <c r="N25" i="1"/>
  <c r="F25" i="1"/>
  <c r="Q25" i="1"/>
  <c r="Q20" i="1"/>
  <c r="J20" i="1"/>
  <c r="L14" i="1"/>
  <c r="N14" i="1"/>
  <c r="F14" i="1"/>
  <c r="N9" i="1"/>
  <c r="F9" i="1"/>
  <c r="Q9" i="1"/>
  <c r="J27" i="1"/>
  <c r="L27" i="1"/>
  <c r="J23" i="1"/>
  <c r="L23" i="1"/>
  <c r="J19" i="1"/>
  <c r="L19" i="1"/>
  <c r="J15" i="1"/>
  <c r="L15" i="1"/>
  <c r="J11" i="1"/>
  <c r="L11" i="1"/>
  <c r="J30" i="1"/>
  <c r="J14" i="1"/>
  <c r="N20" i="1"/>
  <c r="Q27" i="1"/>
  <c r="Q19" i="1"/>
  <c r="Q11" i="1"/>
  <c r="N29" i="1"/>
  <c r="F29" i="1"/>
  <c r="Q29" i="1"/>
  <c r="L18" i="1"/>
  <c r="N18" i="1"/>
  <c r="F18" i="1"/>
  <c r="N13" i="1"/>
  <c r="F13" i="1"/>
  <c r="Q13" i="1"/>
  <c r="F30" i="1"/>
  <c r="F23" i="1"/>
  <c r="F15" i="1"/>
  <c r="J29" i="1"/>
  <c r="J13" i="1"/>
  <c r="L20" i="1"/>
  <c r="N27" i="1"/>
  <c r="N19" i="1"/>
  <c r="N11" i="1"/>
  <c r="Q18" i="1"/>
  <c r="N27" i="2"/>
  <c r="N23" i="2"/>
  <c r="N19" i="2"/>
  <c r="N15" i="2"/>
  <c r="N11" i="2"/>
  <c r="N17" i="1"/>
  <c r="F17" i="1"/>
  <c r="Q17" i="1"/>
  <c r="F20" i="1"/>
  <c r="J18" i="1"/>
  <c r="L25" i="1"/>
  <c r="L17" i="1"/>
  <c r="L9" i="1"/>
  <c r="Q23" i="1"/>
  <c r="Q15" i="1"/>
  <c r="N21" i="1"/>
  <c r="F21" i="1"/>
  <c r="Q21" i="1"/>
  <c r="F27" i="1"/>
  <c r="F19" i="1"/>
  <c r="F11" i="1"/>
  <c r="J25" i="1"/>
  <c r="J17" i="1"/>
  <c r="J9" i="1"/>
  <c r="N23" i="1"/>
  <c r="N15" i="1"/>
  <c r="Q30" i="1"/>
  <c r="Q14" i="1"/>
  <c r="D28" i="2"/>
  <c r="D24" i="2"/>
  <c r="D20" i="2"/>
  <c r="D16" i="2"/>
  <c r="D12" i="2"/>
  <c r="D8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<sst xmlns="http://schemas.openxmlformats.org/spreadsheetml/2006/main" count="691" uniqueCount="324">
  <si>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</si>
  <si>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</si>
  <si>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</si>
  <si>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</si>
  <si>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</si>
  <si>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</si>
  <si>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</si>
  <si>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</si>
  <si>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</si>
  <si>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</si>
  <si>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</si>
  <si>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</si>
  <si>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</si>
  <si>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</si>
  <si>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</si>
  <si>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</si>
  <si>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</si>
  <si>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</si>
  <si>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</si>
  <si>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</si>
  <si>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</si>
  <si>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</si>
  <si>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</si>
  <si>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</si>
  <si>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</si>
  <si>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</si>
  <si>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</si>
  <si>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</si>
  <si>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</si>
  <si>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</si>
  <si>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</si>
  <si>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</si>
  <si>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</si>
  <si>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</si>
  <si>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</si>
  <si>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</si>
  <si>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</si>
  <si>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</si>
  <si>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</si>
  <si>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</si>
  <si>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</si>
  <si>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</si>
  <si>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</si>
  <si>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</si>
  <si>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</si>
  <si>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</si>
  <si>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</si>
  <si>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</si>
  <si>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</si>
  <si>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</si>
  <si>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</si>
  <si>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</si>
  <si>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</si>
  <si>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</si>
  <si>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</si>
  <si>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</si>
  <si>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</si>
  <si>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</si>
  <si>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</si>
  <si>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</si>
  <si>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</si>
  <si>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</si>
  <si>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</si>
  <si>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</si>
  <si>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</si>
  <si>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</si>
  <si>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</si>
  <si>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</si>
  <si>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</si>
  <si>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</si>
  <si>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</si>
  <si>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</si>
  <si>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</si>
  <si>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</si>
  <si>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</si>
  <si>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</si>
  <si>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</si>
  <si>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</si>
  <si>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</si>
  <si>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</si>
  <si>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</si>
  <si>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</si>
  <si>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</si>
  <si>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</si>
  <si>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</si>
  <si>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</si>
  <si>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</si>
  <si>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</si>
  <si>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</si>
  <si>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</si>
  <si>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</si>
  <si>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</si>
  <si>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</si>
  <si>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</si>
  <si>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</si>
  <si>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</si>
  <si>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</si>
  <si>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</si>
  <si>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</si>
  <si>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</si>
  <si>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</si>
  <si>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</si>
  <si>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</si>
  <si>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</si>
  <si>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</si>
  <si>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</si>
  <si>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</si>
  <si>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</si>
  <si>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</si>
  <si>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</si>
  <si>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</si>
  <si>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</si>
  <si>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</si>
  <si>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</si>
  <si>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</si>
  <si>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</si>
  <si>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</si>
  <si>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</si>
  <si>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</si>
  <si>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</si>
  <si>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</si>
  <si>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</si>
  <si>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</si>
  <si>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</si>
  <si>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</si>
  <si>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</si>
  <si>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</si>
  <si>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</si>
  <si>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</si>
  <si>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</si>
  <si>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</si>
  <si>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</si>
  <si>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</si>
  <si>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</si>
  <si>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</si>
  <si>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</si>
  <si>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</si>
  <si>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</si>
  <si>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</si>
  <si>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</si>
  <si>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</si>
  <si>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</si>
  <si>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</si>
  <si>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</si>
  <si>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</si>
  <si>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</si>
  <si>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</si>
  <si>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</si>
  <si>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</si>
  <si>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</si>
  <si>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</si>
  <si>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</si>
  <si>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</si>
  <si>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</si>
  <si>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</si>
  <si>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</si>
  <si>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</si>
  <si>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</si>
  <si>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</si>
  <si>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</si>
  <si>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</si>
  <si>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</si>
  <si>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</si>
  <si>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</si>
  <si>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</si>
  <si>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</si>
  <si>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</si>
  <si>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</si>
  <si>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</si>
  <si>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</si>
  <si>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</si>
  <si>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</si>
  <si>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</si>
  <si>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</si>
  <si>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</si>
  <si>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</si>
  <si>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</si>
  <si>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</si>
  <si>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</si>
  <si>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</si>
  <si>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</si>
  <si>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</si>
  <si>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</si>
  <si>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</si>
  <si>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</si>
  <si>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</si>
  <si>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</si>
  <si>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</si>
  <si>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</si>
  <si>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</si>
  <si>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</si>
  <si>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</si>
  <si>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</si>
  <si>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</si>
  <si>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</si>
  <si>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</si>
  <si>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</si>
  <si>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</si>
  <si>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</si>
  <si>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</si>
  <si>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</si>
  <si>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</si>
  <si>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</si>
  <si>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</si>
  <si>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</si>
  <si>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</si>
  <si>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</si>
  <si>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</si>
  <si>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</si>
  <si>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</si>
  <si>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</si>
  <si>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</si>
  <si>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</si>
  <si>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</si>
  <si>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</si>
  <si>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</si>
  <si>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</si>
  <si>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</si>
  <si>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</si>
  <si>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</si>
  <si>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</si>
  <si>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</si>
  <si>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</si>
  <si>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</si>
  <si>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</si>
  <si>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</si>
  <si>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</si>
  <si>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</si>
  <si>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</si>
  <si>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</si>
  <si>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</si>
  <si>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</si>
  <si>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</si>
  <si>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</si>
  <si>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</si>
  <si>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</si>
  <si>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</si>
  <si>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</si>
  <si>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</si>
  <si>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</si>
  <si>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</si>
  <si>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</si>
  <si>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</si>
  <si>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</si>
  <si>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</si>
  <si>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</si>
  <si>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</si>
  <si>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</si>
  <si>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</si>
  <si>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</si>
  <si>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</si>
  <si>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34000</t>
  </si>
  <si>
    <t>水洗化人口等（平成29年度実績）</t>
    <phoneticPr fontId="3"/>
  </si>
  <si>
    <t>し尿処理の状況（平成29年度実績）</t>
    <phoneticPr fontId="3"/>
  </si>
  <si>
    <t>34100</t>
  </si>
  <si>
    <t>広島市</t>
  </si>
  <si>
    <t>○</t>
  </si>
  <si>
    <t>341052</t>
    <phoneticPr fontId="3"/>
  </si>
  <si>
    <t>34202</t>
  </si>
  <si>
    <t>呉市</t>
  </si>
  <si>
    <t>341053</t>
    <phoneticPr fontId="3"/>
  </si>
  <si>
    <t>34203</t>
  </si>
  <si>
    <t>竹原市</t>
  </si>
  <si>
    <t>341112</t>
    <phoneticPr fontId="3"/>
  </si>
  <si>
    <t>34204</t>
  </si>
  <si>
    <t>三原市</t>
  </si>
  <si>
    <t>341054</t>
    <phoneticPr fontId="3"/>
  </si>
  <si>
    <t>34205</t>
  </si>
  <si>
    <t>尾道市</t>
  </si>
  <si>
    <t>341055</t>
    <phoneticPr fontId="3"/>
  </si>
  <si>
    <t>34207</t>
  </si>
  <si>
    <t>福山市</t>
  </si>
  <si>
    <t>341056</t>
    <phoneticPr fontId="3"/>
  </si>
  <si>
    <t>34208</t>
  </si>
  <si>
    <t>府中市</t>
  </si>
  <si>
    <t>341074</t>
    <phoneticPr fontId="3"/>
  </si>
  <si>
    <t>34209</t>
  </si>
  <si>
    <t>三次市</t>
  </si>
  <si>
    <t>341058</t>
    <phoneticPr fontId="3"/>
  </si>
  <si>
    <t>34210</t>
  </si>
  <si>
    <t>庄原市</t>
  </si>
  <si>
    <t>341059</t>
    <phoneticPr fontId="3"/>
  </si>
  <si>
    <t>34211</t>
  </si>
  <si>
    <t>大竹市</t>
  </si>
  <si>
    <t>341088</t>
    <phoneticPr fontId="3"/>
  </si>
  <si>
    <t>34212</t>
  </si>
  <si>
    <t>東広島市</t>
  </si>
  <si>
    <t>341076</t>
    <phoneticPr fontId="3"/>
  </si>
  <si>
    <t>34213</t>
  </si>
  <si>
    <t>廿日市市</t>
  </si>
  <si>
    <t>341062</t>
    <phoneticPr fontId="3"/>
  </si>
  <si>
    <t>34214</t>
  </si>
  <si>
    <t>安芸高田市</t>
  </si>
  <si>
    <t>341089</t>
    <phoneticPr fontId="3"/>
  </si>
  <si>
    <t>34215</t>
  </si>
  <si>
    <t>江田島市</t>
  </si>
  <si>
    <t>341078</t>
    <phoneticPr fontId="3"/>
  </si>
  <si>
    <t>34302</t>
  </si>
  <si>
    <t>府中町</t>
  </si>
  <si>
    <t>341107</t>
    <phoneticPr fontId="3"/>
  </si>
  <si>
    <t>34304</t>
  </si>
  <si>
    <t>海田町</t>
  </si>
  <si>
    <t>341091</t>
    <phoneticPr fontId="3"/>
  </si>
  <si>
    <t>34307</t>
  </si>
  <si>
    <t>熊野町</t>
  </si>
  <si>
    <t>341108</t>
    <phoneticPr fontId="3"/>
  </si>
  <si>
    <t>34309</t>
  </si>
  <si>
    <t>坂町</t>
  </si>
  <si>
    <t>341093</t>
    <phoneticPr fontId="3"/>
  </si>
  <si>
    <t>34368</t>
  </si>
  <si>
    <t>安芸太田町</t>
  </si>
  <si>
    <t>341111</t>
    <phoneticPr fontId="3"/>
  </si>
  <si>
    <t>34369</t>
  </si>
  <si>
    <t>北広島町</t>
  </si>
  <si>
    <t>341110</t>
    <phoneticPr fontId="3"/>
  </si>
  <si>
    <t>34431</t>
  </si>
  <si>
    <t>大崎上島町</t>
  </si>
  <si>
    <t>341102</t>
    <phoneticPr fontId="3"/>
  </si>
  <si>
    <t>34462</t>
  </si>
  <si>
    <t>世羅町</t>
  </si>
  <si>
    <t>341097</t>
    <phoneticPr fontId="3"/>
  </si>
  <si>
    <t>34545</t>
  </si>
  <si>
    <t>神石高原町</t>
  </si>
  <si>
    <t>341087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</si>
</sst>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20</v>
      </c>
      <c r="B7" s="116" t="s">
        <v>251</v>
      </c>
      <c r="C7" s="109" t="s">
        <v>200</v>
      </c>
      <c r="D7" s="110">
        <f>+SUM(E7,+I7)</f>
        <v>2850211</v>
      </c>
      <c r="E7" s="110">
        <f>+SUM(G7,+H7)</f>
        <v>274429</v>
      </c>
      <c r="F7" s="111">
        <f>IF(D7&gt;0,E7/D7*100,"-")</f>
        <v>9.6283748817192834</v>
      </c>
      <c r="G7" s="108">
        <f>SUM(G$8:G$207)</f>
        <v>266776</v>
      </c>
      <c r="H7" s="108">
        <f>SUM(H$8:H$207)</f>
        <v>7653</v>
      </c>
      <c r="I7" s="110">
        <f>+SUM(K7,+M7,+O7)</f>
        <v>2575782</v>
      </c>
      <c r="J7" s="111">
        <f>IF(D7&gt;0,I7/D7*100,"-")</f>
        <v>90.371625118280718</v>
      </c>
      <c r="K7" s="108">
        <f>SUM(K$8:K$207)</f>
        <v>2009758</v>
      </c>
      <c r="L7" s="111">
        <f>IF(D7&gt;0,K7/D7*100,"-")</f>
        <v>70.512604154569615</v>
      </c>
      <c r="M7" s="108">
        <f>SUM(M$8:M$207)</f>
        <v>3928</v>
      </c>
      <c r="N7" s="111">
        <f>IF(D7&gt;0,M7/D7*100,"-")</f>
        <v>0.13781435830540265</v>
      </c>
      <c r="O7" s="108">
        <f>SUM(O$8:O$207)</f>
        <v>562096</v>
      </c>
      <c r="P7" s="108">
        <f>SUM(P$8:P$207)</f>
        <v>356585</v>
      </c>
      <c r="Q7" s="111">
        <f>IF(D7&gt;0,O7/D7*100,"-")</f>
        <v>19.721206605405705</v>
      </c>
      <c r="R7" s="108">
        <f>SUM(R$8:R$207)</f>
        <v>47299</v>
      </c>
      <c r="S7" s="112">
        <f t="shared" ref="S7:Z7" si="0">COUNTIF(S$8:S$207,"○")</f>
        <v>18</v>
      </c>
      <c r="T7" s="112">
        <f t="shared" si="0"/>
        <v>1</v>
      </c>
      <c r="U7" s="112">
        <f t="shared" si="0"/>
        <v>0</v>
      </c>
      <c r="V7" s="112">
        <f t="shared" si="0"/>
        <v>4</v>
      </c>
      <c r="W7" s="112">
        <f t="shared" si="0"/>
        <v>13</v>
      </c>
      <c r="X7" s="112">
        <f t="shared" si="0"/>
        <v>0</v>
      </c>
      <c r="Y7" s="112">
        <f t="shared" si="0"/>
        <v>1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20</v>
      </c>
      <c r="B8" s="102" t="s">
        <v>254</v>
      </c>
      <c r="C8" s="101" t="s">
        <v>255</v>
      </c>
      <c r="D8" s="103">
        <f>+SUM(E8,+I8)</f>
        <v>1195150</v>
      </c>
      <c r="E8" s="103">
        <f>+SUM(G8,+H8)</f>
        <v>19958</v>
      </c>
      <c r="F8" s="104">
        <f>IF(D8&gt;0,E8/D8*100,"-")</f>
        <v>1.6699159101368031</v>
      </c>
      <c r="G8" s="103">
        <v>19958</v>
      </c>
      <c r="H8" s="103">
        <v>0</v>
      </c>
      <c r="I8" s="103">
        <f>+SUM(K8,+M8,+O8)</f>
        <v>1175192</v>
      </c>
      <c r="J8" s="104">
        <f>IF(D8&gt;0,I8/D8*100,"-")</f>
        <v>98.330084089863206</v>
      </c>
      <c r="K8" s="103">
        <v>1106383</v>
      </c>
      <c r="L8" s="104">
        <f>IF(D8&gt;0,K8/D8*100,"-")</f>
        <v>92.572731456302563</v>
      </c>
      <c r="M8" s="103">
        <v>0</v>
      </c>
      <c r="N8" s="104">
        <f>IF(D8&gt;0,M8/D8*100,"-")</f>
        <v>0</v>
      </c>
      <c r="O8" s="103">
        <v>68809</v>
      </c>
      <c r="P8" s="103">
        <v>42055</v>
      </c>
      <c r="Q8" s="104">
        <f>IF(D8&gt;0,O8/D8*100,"-")</f>
        <v>5.7573526335606413</v>
      </c>
      <c r="R8" s="103">
        <v>18056</v>
      </c>
      <c r="S8" s="101" t="s">
        <v>256</v>
      </c>
      <c r="T8" s="101"/>
      <c r="U8" s="101"/>
      <c r="V8" s="101"/>
      <c r="W8" s="101"/>
      <c r="X8" s="101"/>
      <c r="Y8" s="101" t="s">
        <v>256</v>
      </c>
      <c r="Z8" s="101"/>
      <c r="AA8" s="189" t="s">
        <v>257</v>
      </c>
      <c r="AB8" s="190"/>
    </row>
    <row r="9" spans="1:28" s="105" customFormat="1" ht="13.5" customHeight="1">
      <c r="A9" s="101" t="s">
        <v>20</v>
      </c>
      <c r="B9" s="102" t="s">
        <v>258</v>
      </c>
      <c r="C9" s="101" t="s">
        <v>259</v>
      </c>
      <c r="D9" s="103">
        <f>+SUM(E9,+I9)</f>
        <v>228636</v>
      </c>
      <c r="E9" s="103">
        <f>+SUM(G9,+H9)</f>
        <v>17458</v>
      </c>
      <c r="F9" s="104">
        <f>IF(D9&gt;0,E9/D9*100,"-")</f>
        <v>7.6357179096905119</v>
      </c>
      <c r="G9" s="103">
        <v>17458</v>
      </c>
      <c r="H9" s="103">
        <v>0</v>
      </c>
      <c r="I9" s="103">
        <f>+SUM(K9,+M9,+O9)</f>
        <v>211178</v>
      </c>
      <c r="J9" s="104">
        <f>IF(D9&gt;0,I9/D9*100,"-")</f>
        <v>92.364282090309487</v>
      </c>
      <c r="K9" s="103">
        <v>190076</v>
      </c>
      <c r="L9" s="104">
        <f>IF(D9&gt;0,K9/D9*100,"-")</f>
        <v>83.134764429048786</v>
      </c>
      <c r="M9" s="103">
        <v>713</v>
      </c>
      <c r="N9" s="104">
        <f>IF(D9&gt;0,M9/D9*100,"-")</f>
        <v>0.31184940254378135</v>
      </c>
      <c r="O9" s="103">
        <v>20389</v>
      </c>
      <c r="P9" s="103">
        <v>11159</v>
      </c>
      <c r="Q9" s="104">
        <f>IF(D9&gt;0,O9/D9*100,"-")</f>
        <v>8.9176682587169118</v>
      </c>
      <c r="R9" s="103">
        <v>3104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20</v>
      </c>
      <c r="B10" s="102" t="s">
        <v>261</v>
      </c>
      <c r="C10" s="101" t="s">
        <v>262</v>
      </c>
      <c r="D10" s="103">
        <f>+SUM(E10,+I10)</f>
        <v>26385</v>
      </c>
      <c r="E10" s="103">
        <f>+SUM(G10,+H10)</f>
        <v>6436</v>
      </c>
      <c r="F10" s="104">
        <f>IF(D10&gt;0,E10/D10*100,"-")</f>
        <v>24.392647337502368</v>
      </c>
      <c r="G10" s="103">
        <v>6436</v>
      </c>
      <c r="H10" s="103">
        <v>0</v>
      </c>
      <c r="I10" s="103">
        <f>+SUM(K10,+M10,+O10)</f>
        <v>19949</v>
      </c>
      <c r="J10" s="104">
        <f>IF(D10&gt;0,I10/D10*100,"-")</f>
        <v>75.607352662497632</v>
      </c>
      <c r="K10" s="103">
        <v>3286</v>
      </c>
      <c r="L10" s="104">
        <f>IF(D10&gt;0,K10/D10*100,"-")</f>
        <v>12.454045859389804</v>
      </c>
      <c r="M10" s="103">
        <v>0</v>
      </c>
      <c r="N10" s="104">
        <f>IF(D10&gt;0,M10/D10*100,"-")</f>
        <v>0</v>
      </c>
      <c r="O10" s="103">
        <v>16663</v>
      </c>
      <c r="P10" s="103">
        <v>6365</v>
      </c>
      <c r="Q10" s="104">
        <f>IF(D10&gt;0,O10/D10*100,"-")</f>
        <v>63.153306803107824</v>
      </c>
      <c r="R10" s="103">
        <v>181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20</v>
      </c>
      <c r="B11" s="102" t="s">
        <v>264</v>
      </c>
      <c r="C11" s="101" t="s">
        <v>265</v>
      </c>
      <c r="D11" s="103">
        <f>+SUM(E11,+I11)</f>
        <v>95963</v>
      </c>
      <c r="E11" s="103">
        <f>+SUM(G11,+H11)</f>
        <v>16229</v>
      </c>
      <c r="F11" s="104">
        <f>IF(D11&gt;0,E11/D11*100,"-")</f>
        <v>16.911726394547898</v>
      </c>
      <c r="G11" s="103">
        <v>15790</v>
      </c>
      <c r="H11" s="103">
        <v>439</v>
      </c>
      <c r="I11" s="103">
        <f>+SUM(K11,+M11,+O11)</f>
        <v>79734</v>
      </c>
      <c r="J11" s="104">
        <f>IF(D11&gt;0,I11/D11*100,"-")</f>
        <v>83.088273605452102</v>
      </c>
      <c r="K11" s="103">
        <v>38342</v>
      </c>
      <c r="L11" s="104">
        <f>IF(D11&gt;0,K11/D11*100,"-")</f>
        <v>39.954982649562851</v>
      </c>
      <c r="M11" s="103">
        <v>0</v>
      </c>
      <c r="N11" s="104">
        <f>IF(D11&gt;0,M11/D11*100,"-")</f>
        <v>0</v>
      </c>
      <c r="O11" s="103">
        <v>41392</v>
      </c>
      <c r="P11" s="103">
        <v>25789</v>
      </c>
      <c r="Q11" s="104">
        <f>IF(D11&gt;0,O11/D11*100,"-")</f>
        <v>43.133290955889251</v>
      </c>
      <c r="R11" s="103">
        <v>1930</v>
      </c>
      <c r="S11" s="101"/>
      <c r="T11" s="101" t="s">
        <v>256</v>
      </c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20</v>
      </c>
      <c r="B12" s="102" t="s">
        <v>267</v>
      </c>
      <c r="C12" s="101" t="s">
        <v>268</v>
      </c>
      <c r="D12" s="103">
        <f>+SUM(E12,+I12)</f>
        <v>139601</v>
      </c>
      <c r="E12" s="103">
        <f>+SUM(G12,+H12)</f>
        <v>67455</v>
      </c>
      <c r="F12" s="104">
        <f>IF(D12&gt;0,E12/D12*100,"-")</f>
        <v>48.319854442303424</v>
      </c>
      <c r="G12" s="103">
        <v>67455</v>
      </c>
      <c r="H12" s="103">
        <v>0</v>
      </c>
      <c r="I12" s="103">
        <f>+SUM(K12,+M12,+O12)</f>
        <v>72146</v>
      </c>
      <c r="J12" s="104">
        <f>IF(D12&gt;0,I12/D12*100,"-")</f>
        <v>51.680145557696576</v>
      </c>
      <c r="K12" s="103">
        <v>16782</v>
      </c>
      <c r="L12" s="104">
        <f>IF(D12&gt;0,K12/D12*100,"-")</f>
        <v>12.021403858138552</v>
      </c>
      <c r="M12" s="103">
        <v>0</v>
      </c>
      <c r="N12" s="104">
        <f>IF(D12&gt;0,M12/D12*100,"-")</f>
        <v>0</v>
      </c>
      <c r="O12" s="103">
        <v>55364</v>
      </c>
      <c r="P12" s="103">
        <v>47124</v>
      </c>
      <c r="Q12" s="104">
        <f>IF(D12&gt;0,O12/D12*100,"-")</f>
        <v>39.658741699558028</v>
      </c>
      <c r="R12" s="103">
        <v>2440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20</v>
      </c>
      <c r="B13" s="102" t="s">
        <v>270</v>
      </c>
      <c r="C13" s="101" t="s">
        <v>271</v>
      </c>
      <c r="D13" s="103">
        <f>+SUM(E13,+I13)</f>
        <v>470556</v>
      </c>
      <c r="E13" s="103">
        <f>+SUM(G13,+H13)</f>
        <v>53961</v>
      </c>
      <c r="F13" s="104">
        <f>IF(D13&gt;0,E13/D13*100,"-")</f>
        <v>11.467498023614619</v>
      </c>
      <c r="G13" s="103">
        <v>52570</v>
      </c>
      <c r="H13" s="103">
        <v>1391</v>
      </c>
      <c r="I13" s="103">
        <f>+SUM(K13,+M13,+O13)</f>
        <v>416595</v>
      </c>
      <c r="J13" s="104">
        <f>IF(D13&gt;0,I13/D13*100,"-")</f>
        <v>88.532501976385376</v>
      </c>
      <c r="K13" s="103">
        <v>319811</v>
      </c>
      <c r="L13" s="104">
        <f>IF(D13&gt;0,K13/D13*100,"-")</f>
        <v>67.964493067775152</v>
      </c>
      <c r="M13" s="103">
        <v>0</v>
      </c>
      <c r="N13" s="104">
        <f>IF(D13&gt;0,M13/D13*100,"-")</f>
        <v>0</v>
      </c>
      <c r="O13" s="103">
        <v>96784</v>
      </c>
      <c r="P13" s="103">
        <v>49970</v>
      </c>
      <c r="Q13" s="104">
        <f>IF(D13&gt;0,O13/D13*100,"-")</f>
        <v>20.568008908610238</v>
      </c>
      <c r="R13" s="103">
        <v>8397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20</v>
      </c>
      <c r="B14" s="102" t="s">
        <v>273</v>
      </c>
      <c r="C14" s="101" t="s">
        <v>274</v>
      </c>
      <c r="D14" s="103">
        <f>+SUM(E14,+I14)</f>
        <v>40334</v>
      </c>
      <c r="E14" s="103">
        <f>+SUM(G14,+H14)</f>
        <v>5146</v>
      </c>
      <c r="F14" s="104">
        <f>IF(D14&gt;0,E14/D14*100,"-")</f>
        <v>12.758466802201617</v>
      </c>
      <c r="G14" s="103">
        <v>4824</v>
      </c>
      <c r="H14" s="103">
        <v>322</v>
      </c>
      <c r="I14" s="103">
        <f>+SUM(K14,+M14,+O14)</f>
        <v>35188</v>
      </c>
      <c r="J14" s="104">
        <f>IF(D14&gt;0,I14/D14*100,"-")</f>
        <v>87.241533197798375</v>
      </c>
      <c r="K14" s="103">
        <v>11155</v>
      </c>
      <c r="L14" s="104">
        <f>IF(D14&gt;0,K14/D14*100,"-")</f>
        <v>27.656567660038679</v>
      </c>
      <c r="M14" s="103">
        <v>0</v>
      </c>
      <c r="N14" s="104">
        <f>IF(D14&gt;0,M14/D14*100,"-")</f>
        <v>0</v>
      </c>
      <c r="O14" s="103">
        <v>24033</v>
      </c>
      <c r="P14" s="103">
        <v>9718</v>
      </c>
      <c r="Q14" s="104">
        <f>IF(D14&gt;0,O14/D14*100,"-")</f>
        <v>59.584965537759707</v>
      </c>
      <c r="R14" s="103">
        <v>459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20</v>
      </c>
      <c r="B15" s="102" t="s">
        <v>276</v>
      </c>
      <c r="C15" s="101" t="s">
        <v>277</v>
      </c>
      <c r="D15" s="103">
        <f>+SUM(E15,+I15)</f>
        <v>53395</v>
      </c>
      <c r="E15" s="103">
        <f>+SUM(G15,+H15)</f>
        <v>13766</v>
      </c>
      <c r="F15" s="104">
        <f>IF(D15&gt;0,E15/D15*100,"-")</f>
        <v>25.781440209757466</v>
      </c>
      <c r="G15" s="103">
        <v>11697</v>
      </c>
      <c r="H15" s="103">
        <v>2069</v>
      </c>
      <c r="I15" s="103">
        <f>+SUM(K15,+M15,+O15)</f>
        <v>39629</v>
      </c>
      <c r="J15" s="104">
        <f>IF(D15&gt;0,I15/D15*100,"-")</f>
        <v>74.218559790242537</v>
      </c>
      <c r="K15" s="103">
        <v>15527</v>
      </c>
      <c r="L15" s="104">
        <f>IF(D15&gt;0,K15/D15*100,"-")</f>
        <v>29.079501826013672</v>
      </c>
      <c r="M15" s="103">
        <v>0</v>
      </c>
      <c r="N15" s="104">
        <f>IF(D15&gt;0,M15/D15*100,"-")</f>
        <v>0</v>
      </c>
      <c r="O15" s="103">
        <v>24102</v>
      </c>
      <c r="P15" s="103">
        <v>1870</v>
      </c>
      <c r="Q15" s="104">
        <f>IF(D15&gt;0,O15/D15*100,"-")</f>
        <v>45.139057964228861</v>
      </c>
      <c r="R15" s="103">
        <v>516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20</v>
      </c>
      <c r="B16" s="102" t="s">
        <v>279</v>
      </c>
      <c r="C16" s="101" t="s">
        <v>280</v>
      </c>
      <c r="D16" s="103">
        <f>+SUM(E16,+I16)</f>
        <v>36395</v>
      </c>
      <c r="E16" s="103">
        <f>+SUM(G16,+H16)</f>
        <v>12887</v>
      </c>
      <c r="F16" s="104">
        <f>IF(D16&gt;0,E16/D16*100,"-")</f>
        <v>35.40870998763566</v>
      </c>
      <c r="G16" s="103">
        <v>10310</v>
      </c>
      <c r="H16" s="103">
        <v>2577</v>
      </c>
      <c r="I16" s="103">
        <f>+SUM(K16,+M16,+O16)</f>
        <v>23508</v>
      </c>
      <c r="J16" s="104">
        <f>IF(D16&gt;0,I16/D16*100,"-")</f>
        <v>64.59129001236434</v>
      </c>
      <c r="K16" s="103">
        <v>12395</v>
      </c>
      <c r="L16" s="104">
        <f>IF(D16&gt;0,K16/D16*100,"-")</f>
        <v>34.056875944497875</v>
      </c>
      <c r="M16" s="103">
        <v>0</v>
      </c>
      <c r="N16" s="104">
        <f>IF(D16&gt;0,M16/D16*100,"-")</f>
        <v>0</v>
      </c>
      <c r="O16" s="103">
        <v>11113</v>
      </c>
      <c r="P16" s="103">
        <v>10572</v>
      </c>
      <c r="Q16" s="104">
        <f>IF(D16&gt;0,O16/D16*100,"-")</f>
        <v>30.534414067866468</v>
      </c>
      <c r="R16" s="103">
        <v>367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20</v>
      </c>
      <c r="B17" s="102" t="s">
        <v>282</v>
      </c>
      <c r="C17" s="101" t="s">
        <v>283</v>
      </c>
      <c r="D17" s="103">
        <f>+SUM(E17,+I17)</f>
        <v>27592</v>
      </c>
      <c r="E17" s="103">
        <f>+SUM(G17,+H17)</f>
        <v>330</v>
      </c>
      <c r="F17" s="104">
        <f>IF(D17&gt;0,E17/D17*100,"-")</f>
        <v>1.1959988402435489</v>
      </c>
      <c r="G17" s="103">
        <v>330</v>
      </c>
      <c r="H17" s="103">
        <v>0</v>
      </c>
      <c r="I17" s="103">
        <f>+SUM(K17,+M17,+O17)</f>
        <v>27262</v>
      </c>
      <c r="J17" s="104">
        <f>IF(D17&gt;0,I17/D17*100,"-")</f>
        <v>98.804001159756453</v>
      </c>
      <c r="K17" s="103">
        <v>25933</v>
      </c>
      <c r="L17" s="104">
        <f>IF(D17&gt;0,K17/D17*100,"-")</f>
        <v>93.987387648593796</v>
      </c>
      <c r="M17" s="103">
        <v>0</v>
      </c>
      <c r="N17" s="104">
        <f>IF(D17&gt;0,M17/D17*100,"-")</f>
        <v>0</v>
      </c>
      <c r="O17" s="103">
        <v>1329</v>
      </c>
      <c r="P17" s="103">
        <v>581</v>
      </c>
      <c r="Q17" s="104">
        <f>IF(D17&gt;0,O17/D17*100,"-")</f>
        <v>4.8166135111626565</v>
      </c>
      <c r="R17" s="103">
        <v>315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20</v>
      </c>
      <c r="B18" s="102" t="s">
        <v>285</v>
      </c>
      <c r="C18" s="101" t="s">
        <v>286</v>
      </c>
      <c r="D18" s="103">
        <f>+SUM(E18,+I18)</f>
        <v>186263</v>
      </c>
      <c r="E18" s="103">
        <f>+SUM(G18,+H18)</f>
        <v>20659</v>
      </c>
      <c r="F18" s="104">
        <f>IF(D18&gt;0,E18/D18*100,"-")</f>
        <v>11.091306378615185</v>
      </c>
      <c r="G18" s="103">
        <v>20659</v>
      </c>
      <c r="H18" s="103">
        <v>0</v>
      </c>
      <c r="I18" s="103">
        <f>+SUM(K18,+M18,+O18)</f>
        <v>165604</v>
      </c>
      <c r="J18" s="104">
        <f>IF(D18&gt;0,I18/D18*100,"-")</f>
        <v>88.908693621384813</v>
      </c>
      <c r="K18" s="103">
        <v>74728</v>
      </c>
      <c r="L18" s="104">
        <f>IF(D18&gt;0,K18/D18*100,"-")</f>
        <v>40.119615812050704</v>
      </c>
      <c r="M18" s="103">
        <v>0</v>
      </c>
      <c r="N18" s="104">
        <f>IF(D18&gt;0,M18/D18*100,"-")</f>
        <v>0</v>
      </c>
      <c r="O18" s="103">
        <v>90876</v>
      </c>
      <c r="P18" s="103">
        <v>76516</v>
      </c>
      <c r="Q18" s="104">
        <f>IF(D18&gt;0,O18/D18*100,"-")</f>
        <v>48.789077809334117</v>
      </c>
      <c r="R18" s="103">
        <v>6335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20</v>
      </c>
      <c r="B19" s="102" t="s">
        <v>288</v>
      </c>
      <c r="C19" s="101" t="s">
        <v>289</v>
      </c>
      <c r="D19" s="103">
        <f>+SUM(E19,+I19)</f>
        <v>117523</v>
      </c>
      <c r="E19" s="103">
        <f>+SUM(G19,+H19)</f>
        <v>8895</v>
      </c>
      <c r="F19" s="104">
        <f>IF(D19&gt;0,E19/D19*100,"-")</f>
        <v>7.5687312270789553</v>
      </c>
      <c r="G19" s="103">
        <v>8895</v>
      </c>
      <c r="H19" s="103">
        <v>0</v>
      </c>
      <c r="I19" s="103">
        <f>+SUM(K19,+M19,+O19)</f>
        <v>108628</v>
      </c>
      <c r="J19" s="104">
        <f>IF(D19&gt;0,I19/D19*100,"-")</f>
        <v>92.431268772921044</v>
      </c>
      <c r="K19" s="103">
        <v>57761</v>
      </c>
      <c r="L19" s="104">
        <f>IF(D19&gt;0,K19/D19*100,"-")</f>
        <v>49.148677280191961</v>
      </c>
      <c r="M19" s="103">
        <v>3139</v>
      </c>
      <c r="N19" s="104">
        <f>IF(D19&gt;0,M19/D19*100,"-")</f>
        <v>2.6709665342103248</v>
      </c>
      <c r="O19" s="103">
        <v>47728</v>
      </c>
      <c r="P19" s="103">
        <v>26012</v>
      </c>
      <c r="Q19" s="104">
        <f>IF(D19&gt;0,O19/D19*100,"-")</f>
        <v>40.61162495851876</v>
      </c>
      <c r="R19" s="103">
        <v>1145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20</v>
      </c>
      <c r="B20" s="102" t="s">
        <v>291</v>
      </c>
      <c r="C20" s="101" t="s">
        <v>292</v>
      </c>
      <c r="D20" s="103">
        <f>+SUM(E20,+I20)</f>
        <v>29379</v>
      </c>
      <c r="E20" s="103">
        <f>+SUM(G20,+H20)</f>
        <v>8003</v>
      </c>
      <c r="F20" s="104">
        <f>IF(D20&gt;0,E20/D20*100,"-")</f>
        <v>27.240545968208586</v>
      </c>
      <c r="G20" s="103">
        <v>8003</v>
      </c>
      <c r="H20" s="103">
        <v>0</v>
      </c>
      <c r="I20" s="103">
        <f>+SUM(K20,+M20,+O20)</f>
        <v>21376</v>
      </c>
      <c r="J20" s="104">
        <f>IF(D20&gt;0,I20/D20*100,"-")</f>
        <v>72.759454031791421</v>
      </c>
      <c r="K20" s="103">
        <v>7804</v>
      </c>
      <c r="L20" s="104">
        <f>IF(D20&gt;0,K20/D20*100,"-")</f>
        <v>26.563191395214268</v>
      </c>
      <c r="M20" s="103">
        <v>76</v>
      </c>
      <c r="N20" s="104">
        <f>IF(D20&gt;0,M20/D20*100,"-")</f>
        <v>0.25868817863099491</v>
      </c>
      <c r="O20" s="103">
        <v>13496</v>
      </c>
      <c r="P20" s="103">
        <v>12376</v>
      </c>
      <c r="Q20" s="104">
        <f>IF(D20&gt;0,O20/D20*100,"-")</f>
        <v>45.937574457946148</v>
      </c>
      <c r="R20" s="103">
        <v>625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20</v>
      </c>
      <c r="B21" s="102" t="s">
        <v>294</v>
      </c>
      <c r="C21" s="101" t="s">
        <v>295</v>
      </c>
      <c r="D21" s="103">
        <f>+SUM(E21,+I21)</f>
        <v>24173</v>
      </c>
      <c r="E21" s="103">
        <f>+SUM(G21,+H21)</f>
        <v>7074</v>
      </c>
      <c r="F21" s="104">
        <f>IF(D21&gt;0,E21/D21*100,"-")</f>
        <v>29.264054937326772</v>
      </c>
      <c r="G21" s="103">
        <v>7074</v>
      </c>
      <c r="H21" s="103">
        <v>0</v>
      </c>
      <c r="I21" s="103">
        <f>+SUM(K21,+M21,+O21)</f>
        <v>17099</v>
      </c>
      <c r="J21" s="104">
        <f>IF(D21&gt;0,I21/D21*100,"-")</f>
        <v>70.735945062673238</v>
      </c>
      <c r="K21" s="103">
        <v>9796</v>
      </c>
      <c r="L21" s="104">
        <f>IF(D21&gt;0,K21/D21*100,"-")</f>
        <v>40.524552186323589</v>
      </c>
      <c r="M21" s="103">
        <v>0</v>
      </c>
      <c r="N21" s="104">
        <f>IF(D21&gt;0,M21/D21*100,"-")</f>
        <v>0</v>
      </c>
      <c r="O21" s="103">
        <v>7303</v>
      </c>
      <c r="P21" s="103">
        <v>4201</v>
      </c>
      <c r="Q21" s="104">
        <f>IF(D21&gt;0,O21/D21*100,"-")</f>
        <v>30.211392876349645</v>
      </c>
      <c r="R21" s="103">
        <v>709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20</v>
      </c>
      <c r="B22" s="102" t="s">
        <v>297</v>
      </c>
      <c r="C22" s="101" t="s">
        <v>298</v>
      </c>
      <c r="D22" s="103">
        <f>+SUM(E22,+I22)</f>
        <v>52095</v>
      </c>
      <c r="E22" s="103">
        <f>+SUM(G22,+H22)</f>
        <v>2209</v>
      </c>
      <c r="F22" s="104">
        <f>IF(D22&gt;0,E22/D22*100,"-")</f>
        <v>4.2403301660428063</v>
      </c>
      <c r="G22" s="103">
        <v>2201</v>
      </c>
      <c r="H22" s="103">
        <v>8</v>
      </c>
      <c r="I22" s="103">
        <f>+SUM(K22,+M22,+O22)</f>
        <v>49886</v>
      </c>
      <c r="J22" s="104">
        <f>IF(D22&gt;0,I22/D22*100,"-")</f>
        <v>95.75966983395719</v>
      </c>
      <c r="K22" s="103">
        <v>45808</v>
      </c>
      <c r="L22" s="104">
        <f>IF(D22&gt;0,K22/D22*100,"-")</f>
        <v>87.931663307419143</v>
      </c>
      <c r="M22" s="103">
        <v>0</v>
      </c>
      <c r="N22" s="104">
        <f>IF(D22&gt;0,M22/D22*100,"-")</f>
        <v>0</v>
      </c>
      <c r="O22" s="103">
        <v>4078</v>
      </c>
      <c r="P22" s="103">
        <v>2098</v>
      </c>
      <c r="Q22" s="104">
        <f>IF(D22&gt;0,O22/D22*100,"-")</f>
        <v>7.8280065265380561</v>
      </c>
      <c r="R22" s="103">
        <v>659</v>
      </c>
      <c r="S22" s="101" t="s">
        <v>256</v>
      </c>
      <c r="T22" s="101"/>
      <c r="U22" s="101"/>
      <c r="V22" s="101"/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20</v>
      </c>
      <c r="B23" s="102" t="s">
        <v>300</v>
      </c>
      <c r="C23" s="101" t="s">
        <v>301</v>
      </c>
      <c r="D23" s="103">
        <f>+SUM(E23,+I23)</f>
        <v>29780</v>
      </c>
      <c r="E23" s="103">
        <f>+SUM(G23,+H23)</f>
        <v>653</v>
      </c>
      <c r="F23" s="104">
        <f>IF(D23&gt;0,E23/D23*100,"-")</f>
        <v>2.1927468099395568</v>
      </c>
      <c r="G23" s="103">
        <v>653</v>
      </c>
      <c r="H23" s="103">
        <v>0</v>
      </c>
      <c r="I23" s="103">
        <f>+SUM(K23,+M23,+O23)</f>
        <v>29127</v>
      </c>
      <c r="J23" s="104">
        <f>IF(D23&gt;0,I23/D23*100,"-")</f>
        <v>97.807253190060436</v>
      </c>
      <c r="K23" s="103">
        <v>27443</v>
      </c>
      <c r="L23" s="104">
        <f>IF(D23&gt;0,K23/D23*100,"-")</f>
        <v>92.152451309603762</v>
      </c>
      <c r="M23" s="103">
        <v>0</v>
      </c>
      <c r="N23" s="104">
        <f>IF(D23&gt;0,M23/D23*100,"-")</f>
        <v>0</v>
      </c>
      <c r="O23" s="103">
        <v>1684</v>
      </c>
      <c r="P23" s="103">
        <v>106</v>
      </c>
      <c r="Q23" s="104">
        <f>IF(D23&gt;0,O23/D23*100,"-")</f>
        <v>5.6548018804566818</v>
      </c>
      <c r="R23" s="103">
        <v>773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20</v>
      </c>
      <c r="B24" s="102" t="s">
        <v>303</v>
      </c>
      <c r="C24" s="101" t="s">
        <v>304</v>
      </c>
      <c r="D24" s="103">
        <f>+SUM(E24,+I24)</f>
        <v>24350</v>
      </c>
      <c r="E24" s="103">
        <f>+SUM(G24,+H24)</f>
        <v>989</v>
      </c>
      <c r="F24" s="104">
        <f>IF(D24&gt;0,E24/D24*100,"-")</f>
        <v>4.0616016427104729</v>
      </c>
      <c r="G24" s="103">
        <v>989</v>
      </c>
      <c r="H24" s="103">
        <v>0</v>
      </c>
      <c r="I24" s="103">
        <f>+SUM(K24,+M24,+O24)</f>
        <v>23361</v>
      </c>
      <c r="J24" s="104">
        <f>IF(D24&gt;0,I24/D24*100,"-")</f>
        <v>95.938398357289529</v>
      </c>
      <c r="K24" s="103">
        <v>21279</v>
      </c>
      <c r="L24" s="104">
        <f>IF(D24&gt;0,K24/D24*100,"-")</f>
        <v>87.388090349075981</v>
      </c>
      <c r="M24" s="103">
        <v>0</v>
      </c>
      <c r="N24" s="104">
        <f>IF(D24&gt;0,M24/D24*100,"-")</f>
        <v>0</v>
      </c>
      <c r="O24" s="103">
        <v>2082</v>
      </c>
      <c r="P24" s="103">
        <v>1412</v>
      </c>
      <c r="Q24" s="104">
        <f>IF(D24&gt;0,O24/D24*100,"-")</f>
        <v>8.5503080082135536</v>
      </c>
      <c r="R24" s="103">
        <v>192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20</v>
      </c>
      <c r="B25" s="102" t="s">
        <v>306</v>
      </c>
      <c r="C25" s="101" t="s">
        <v>307</v>
      </c>
      <c r="D25" s="103">
        <f>+SUM(E25,+I25)</f>
        <v>13213</v>
      </c>
      <c r="E25" s="103">
        <f>+SUM(G25,+H25)</f>
        <v>205</v>
      </c>
      <c r="F25" s="104">
        <f>IF(D25&gt;0,E25/D25*100,"-")</f>
        <v>1.5515023083327026</v>
      </c>
      <c r="G25" s="103">
        <v>205</v>
      </c>
      <c r="H25" s="103">
        <v>0</v>
      </c>
      <c r="I25" s="103">
        <f>+SUM(K25,+M25,+O25)</f>
        <v>13008</v>
      </c>
      <c r="J25" s="104">
        <f>IF(D25&gt;0,I25/D25*100,"-")</f>
        <v>98.448497691667299</v>
      </c>
      <c r="K25" s="103">
        <v>12874</v>
      </c>
      <c r="L25" s="104">
        <f>IF(D25&gt;0,K25/D25*100,"-")</f>
        <v>97.434344963293725</v>
      </c>
      <c r="M25" s="103">
        <v>0</v>
      </c>
      <c r="N25" s="104">
        <f>IF(D25&gt;0,M25/D25*100,"-")</f>
        <v>0</v>
      </c>
      <c r="O25" s="103">
        <v>134</v>
      </c>
      <c r="P25" s="103">
        <v>57</v>
      </c>
      <c r="Q25" s="104">
        <f>IF(D25&gt;0,O25/D25*100,"-")</f>
        <v>1.0141527283735714</v>
      </c>
      <c r="R25" s="103">
        <v>134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20</v>
      </c>
      <c r="B26" s="102" t="s">
        <v>309</v>
      </c>
      <c r="C26" s="101" t="s">
        <v>310</v>
      </c>
      <c r="D26" s="103">
        <f>+SUM(E26,+I26)</f>
        <v>6519</v>
      </c>
      <c r="E26" s="103">
        <f>+SUM(G26,+H26)</f>
        <v>1189</v>
      </c>
      <c r="F26" s="104">
        <f>IF(D26&gt;0,E26/D26*100,"-")</f>
        <v>18.238993710691823</v>
      </c>
      <c r="G26" s="103">
        <v>1139</v>
      </c>
      <c r="H26" s="103">
        <v>50</v>
      </c>
      <c r="I26" s="103">
        <f>+SUM(K26,+M26,+O26)</f>
        <v>5330</v>
      </c>
      <c r="J26" s="104">
        <f>IF(D26&gt;0,I26/D26*100,"-")</f>
        <v>81.761006289308185</v>
      </c>
      <c r="K26" s="103">
        <v>2175</v>
      </c>
      <c r="L26" s="104">
        <f>IF(D26&gt;0,K26/D26*100,"-")</f>
        <v>33.364012885411874</v>
      </c>
      <c r="M26" s="103">
        <v>0</v>
      </c>
      <c r="N26" s="104">
        <f>IF(D26&gt;0,M26/D26*100,"-")</f>
        <v>0</v>
      </c>
      <c r="O26" s="103">
        <v>3155</v>
      </c>
      <c r="P26" s="103">
        <v>2999</v>
      </c>
      <c r="Q26" s="104">
        <f>IF(D26&gt;0,O26/D26*100,"-")</f>
        <v>48.396993403896303</v>
      </c>
      <c r="R26" s="103">
        <v>27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20</v>
      </c>
      <c r="B27" s="102" t="s">
        <v>312</v>
      </c>
      <c r="C27" s="101" t="s">
        <v>313</v>
      </c>
      <c r="D27" s="103">
        <f>+SUM(E27,+I27)</f>
        <v>19108</v>
      </c>
      <c r="E27" s="103">
        <f>+SUM(G27,+H27)</f>
        <v>1053</v>
      </c>
      <c r="F27" s="104">
        <f>IF(D27&gt;0,E27/D27*100,"-")</f>
        <v>5.5107808247854297</v>
      </c>
      <c r="G27" s="103">
        <v>290</v>
      </c>
      <c r="H27" s="103">
        <v>763</v>
      </c>
      <c r="I27" s="103">
        <f>+SUM(K27,+M27,+O27)</f>
        <v>18055</v>
      </c>
      <c r="J27" s="104">
        <f>IF(D27&gt;0,I27/D27*100,"-")</f>
        <v>94.489219175214572</v>
      </c>
      <c r="K27" s="103">
        <v>7777</v>
      </c>
      <c r="L27" s="104">
        <f>IF(D27&gt;0,K27/D27*100,"-")</f>
        <v>40.70023027004396</v>
      </c>
      <c r="M27" s="103">
        <v>0</v>
      </c>
      <c r="N27" s="104">
        <f>IF(D27&gt;0,M27/D27*100,"-")</f>
        <v>0</v>
      </c>
      <c r="O27" s="103">
        <v>10278</v>
      </c>
      <c r="P27" s="103">
        <v>9356</v>
      </c>
      <c r="Q27" s="104">
        <f>IF(D27&gt;0,O27/D27*100,"-")</f>
        <v>53.788988905170612</v>
      </c>
      <c r="R27" s="103">
        <v>439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20</v>
      </c>
      <c r="B28" s="102" t="s">
        <v>315</v>
      </c>
      <c r="C28" s="101" t="s">
        <v>316</v>
      </c>
      <c r="D28" s="103">
        <f>+SUM(E28,+I28)</f>
        <v>7765</v>
      </c>
      <c r="E28" s="103">
        <f>+SUM(G28,+H28)</f>
        <v>2230</v>
      </c>
      <c r="F28" s="104">
        <f>IF(D28&gt;0,E28/D28*100,"-")</f>
        <v>28.718609143593042</v>
      </c>
      <c r="G28" s="103">
        <v>2230</v>
      </c>
      <c r="H28" s="103">
        <v>0</v>
      </c>
      <c r="I28" s="103">
        <f>+SUM(K28,+M28,+O28)</f>
        <v>5535</v>
      </c>
      <c r="J28" s="104">
        <f>IF(D28&gt;0,I28/D28*100,"-")</f>
        <v>71.281390856406958</v>
      </c>
      <c r="K28" s="103">
        <v>1988</v>
      </c>
      <c r="L28" s="104">
        <f>IF(D28&gt;0,K28/D28*100,"-")</f>
        <v>25.602060528010302</v>
      </c>
      <c r="M28" s="103">
        <v>0</v>
      </c>
      <c r="N28" s="104">
        <f>IF(D28&gt;0,M28/D28*100,"-")</f>
        <v>0</v>
      </c>
      <c r="O28" s="103">
        <v>3547</v>
      </c>
      <c r="P28" s="103">
        <v>2043</v>
      </c>
      <c r="Q28" s="104">
        <f>IF(D28&gt;0,O28/D28*100,"-")</f>
        <v>45.679330328396652</v>
      </c>
      <c r="R28" s="103">
        <v>129</v>
      </c>
      <c r="S28" s="101"/>
      <c r="T28" s="101"/>
      <c r="U28" s="101"/>
      <c r="V28" s="101" t="s">
        <v>256</v>
      </c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20</v>
      </c>
      <c r="B29" s="102" t="s">
        <v>318</v>
      </c>
      <c r="C29" s="101" t="s">
        <v>319</v>
      </c>
      <c r="D29" s="103">
        <f>+SUM(E29,+I29)</f>
        <v>16667</v>
      </c>
      <c r="E29" s="103">
        <f>+SUM(G29,+H29)</f>
        <v>5010</v>
      </c>
      <c r="F29" s="104">
        <f>IF(D29&gt;0,E29/D29*100,"-")</f>
        <v>30.059398812023758</v>
      </c>
      <c r="G29" s="103">
        <v>5010</v>
      </c>
      <c r="H29" s="103">
        <v>0</v>
      </c>
      <c r="I29" s="103">
        <f>+SUM(K29,+M29,+O29)</f>
        <v>11657</v>
      </c>
      <c r="J29" s="104">
        <f>IF(D29&gt;0,I29/D29*100,"-")</f>
        <v>69.940601187976242</v>
      </c>
      <c r="K29" s="103">
        <v>635</v>
      </c>
      <c r="L29" s="104">
        <f>IF(D29&gt;0,K29/D29*100,"-")</f>
        <v>3.8099238015239694</v>
      </c>
      <c r="M29" s="103">
        <v>0</v>
      </c>
      <c r="N29" s="104">
        <f>IF(D29&gt;0,M29/D29*100,"-")</f>
        <v>0</v>
      </c>
      <c r="O29" s="103">
        <v>11022</v>
      </c>
      <c r="P29" s="103">
        <v>7748</v>
      </c>
      <c r="Q29" s="104">
        <f>IF(D29&gt;0,O29/D29*100,"-")</f>
        <v>66.130677386452277</v>
      </c>
      <c r="R29" s="103">
        <v>278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20</v>
      </c>
      <c r="B30" s="102" t="s">
        <v>321</v>
      </c>
      <c r="C30" s="101" t="s">
        <v>322</v>
      </c>
      <c r="D30" s="103">
        <f>+SUM(E30,+I30)</f>
        <v>9369</v>
      </c>
      <c r="E30" s="103">
        <f>+SUM(G30,+H30)</f>
        <v>2634</v>
      </c>
      <c r="F30" s="104">
        <f>IF(D30&gt;0,E30/D30*100,"-")</f>
        <v>28.113992955491511</v>
      </c>
      <c r="G30" s="103">
        <v>2600</v>
      </c>
      <c r="H30" s="103">
        <v>34</v>
      </c>
      <c r="I30" s="103">
        <f>+SUM(K30,+M30,+O30)</f>
        <v>6735</v>
      </c>
      <c r="J30" s="104">
        <f>IF(D30&gt;0,I30/D30*100,"-")</f>
        <v>71.886007044508489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6735</v>
      </c>
      <c r="P30" s="103">
        <v>6458</v>
      </c>
      <c r="Q30" s="104">
        <f>IF(D30&gt;0,O30/D30*100,"-")</f>
        <v>71.886007044508489</v>
      </c>
      <c r="R30" s="103">
        <v>89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0">
    <sortCondition ref="A8:A30"/>
    <sortCondition ref="B8:B30"/>
    <sortCondition ref="C8:C3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広島県</v>
      </c>
      <c r="B7" s="107" t="str">
        <f>水洗化人口等!B7</f>
        <v>34000</v>
      </c>
      <c r="C7" s="106" t="s">
        <v>200</v>
      </c>
      <c r="D7" s="108">
        <f>SUM(E7,+H7,+K7)</f>
        <v>641659</v>
      </c>
      <c r="E7" s="108">
        <f>SUM(F7:G7)</f>
        <v>12190</v>
      </c>
      <c r="F7" s="108">
        <f>SUM(F$8:F$207)</f>
        <v>12190</v>
      </c>
      <c r="G7" s="108">
        <f>SUM(G$8:G$207)</f>
        <v>0</v>
      </c>
      <c r="H7" s="108">
        <f>SUM(I7:J7)</f>
        <v>45334</v>
      </c>
      <c r="I7" s="108">
        <f>SUM(I$8:I$207)</f>
        <v>38627</v>
      </c>
      <c r="J7" s="108">
        <f>SUM(J$8:J$207)</f>
        <v>6707</v>
      </c>
      <c r="K7" s="108">
        <f>SUM(L7:M7)</f>
        <v>584135</v>
      </c>
      <c r="L7" s="108">
        <f>SUM(L$8:L$207)</f>
        <v>152260</v>
      </c>
      <c r="M7" s="108">
        <f>SUM(M$8:M$207)</f>
        <v>431875</v>
      </c>
      <c r="N7" s="108">
        <f>SUM(O7,+V7,+AC7)</f>
        <v>645340</v>
      </c>
      <c r="O7" s="108">
        <f>SUM(P7:U7)</f>
        <v>203077</v>
      </c>
      <c r="P7" s="108">
        <f t="shared" ref="P7:U7" si="0">SUM(P$8:P$207)</f>
        <v>172160</v>
      </c>
      <c r="Q7" s="108">
        <f t="shared" si="0"/>
        <v>0</v>
      </c>
      <c r="R7" s="108">
        <f t="shared" si="0"/>
        <v>0</v>
      </c>
      <c r="S7" s="108">
        <f t="shared" si="0"/>
        <v>30097</v>
      </c>
      <c r="T7" s="108">
        <f t="shared" si="0"/>
        <v>0</v>
      </c>
      <c r="U7" s="108">
        <f t="shared" si="0"/>
        <v>820</v>
      </c>
      <c r="V7" s="108">
        <f>SUM(W7:AB7)</f>
        <v>438582</v>
      </c>
      <c r="W7" s="108">
        <f t="shared" ref="W7:AB7" si="1">SUM(W$8:W$207)</f>
        <v>394911</v>
      </c>
      <c r="X7" s="108">
        <f t="shared" si="1"/>
        <v>0</v>
      </c>
      <c r="Y7" s="108">
        <f t="shared" si="1"/>
        <v>0</v>
      </c>
      <c r="Z7" s="108">
        <f t="shared" si="1"/>
        <v>40708</v>
      </c>
      <c r="AA7" s="108">
        <f t="shared" si="1"/>
        <v>0</v>
      </c>
      <c r="AB7" s="108">
        <f t="shared" si="1"/>
        <v>2963</v>
      </c>
      <c r="AC7" s="108">
        <f>SUM(AD7:AE7)</f>
        <v>3681</v>
      </c>
      <c r="AD7" s="108">
        <f>SUM(AD$8:AD$207)</f>
        <v>3681</v>
      </c>
      <c r="AE7" s="108">
        <f>SUM(AE$8:AE$207)</f>
        <v>0</v>
      </c>
      <c r="AF7" s="108">
        <f>SUM(AG7:AI7)</f>
        <v>10883</v>
      </c>
      <c r="AG7" s="108">
        <f>SUM(AG$8:AG$207)</f>
        <v>10883</v>
      </c>
      <c r="AH7" s="108">
        <f>SUM(AH$8:AH$207)</f>
        <v>0</v>
      </c>
      <c r="AI7" s="108">
        <f>SUM(AI$8:AI$207)</f>
        <v>0</v>
      </c>
      <c r="AJ7" s="108">
        <f>SUM(AK7:AS7)</f>
        <v>46503</v>
      </c>
      <c r="AK7" s="108">
        <f t="shared" ref="AK7:AS7" si="2">SUM(AK$8:AK$207)</f>
        <v>36015</v>
      </c>
      <c r="AL7" s="108">
        <f t="shared" si="2"/>
        <v>0</v>
      </c>
      <c r="AM7" s="108">
        <f t="shared" si="2"/>
        <v>7625</v>
      </c>
      <c r="AN7" s="108">
        <f t="shared" si="2"/>
        <v>1609</v>
      </c>
      <c r="AO7" s="108">
        <f t="shared" si="2"/>
        <v>0</v>
      </c>
      <c r="AP7" s="108">
        <f t="shared" si="2"/>
        <v>39</v>
      </c>
      <c r="AQ7" s="108">
        <f t="shared" si="2"/>
        <v>393</v>
      </c>
      <c r="AR7" s="108">
        <f t="shared" si="2"/>
        <v>87</v>
      </c>
      <c r="AS7" s="108">
        <f t="shared" si="2"/>
        <v>735</v>
      </c>
      <c r="AT7" s="108">
        <f>SUM(AU7:AY7)</f>
        <v>788</v>
      </c>
      <c r="AU7" s="108">
        <f>SUM(AU$8:AU$207)</f>
        <v>395</v>
      </c>
      <c r="AV7" s="108">
        <f>SUM(AV$8:AV$207)</f>
        <v>0</v>
      </c>
      <c r="AW7" s="108">
        <f>SUM(AW$8:AW$207)</f>
        <v>393</v>
      </c>
      <c r="AX7" s="108">
        <f>SUM(AX$8:AX$207)</f>
        <v>0</v>
      </c>
      <c r="AY7" s="108">
        <f>SUM(AY$8:AY$207)</f>
        <v>0</v>
      </c>
      <c r="AZ7" s="108">
        <f>SUM(BA7:BC7)</f>
        <v>74</v>
      </c>
      <c r="BA7" s="108">
        <f>SUM(BA$8:BA$207)</f>
        <v>74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20</v>
      </c>
      <c r="B8" s="113" t="s">
        <v>254</v>
      </c>
      <c r="C8" s="101" t="s">
        <v>255</v>
      </c>
      <c r="D8" s="103">
        <f>SUM(E8,+H8,+K8)</f>
        <v>62817</v>
      </c>
      <c r="E8" s="103">
        <f>SUM(F8:G8)</f>
        <v>0</v>
      </c>
      <c r="F8" s="103">
        <v>0</v>
      </c>
      <c r="G8" s="103">
        <v>0</v>
      </c>
      <c r="H8" s="103">
        <f>SUM(I8:J8)</f>
        <v>27861</v>
      </c>
      <c r="I8" s="103">
        <v>27861</v>
      </c>
      <c r="J8" s="103">
        <v>0</v>
      </c>
      <c r="K8" s="103">
        <f>SUM(L8:M8)</f>
        <v>34956</v>
      </c>
      <c r="L8" s="103">
        <v>0</v>
      </c>
      <c r="M8" s="103">
        <v>34956</v>
      </c>
      <c r="N8" s="103">
        <f>SUM(O8,+V8,+AC8)</f>
        <v>62817</v>
      </c>
      <c r="O8" s="103">
        <f>SUM(P8:U8)</f>
        <v>27861</v>
      </c>
      <c r="P8" s="103">
        <v>3837</v>
      </c>
      <c r="Q8" s="103">
        <v>0</v>
      </c>
      <c r="R8" s="103">
        <v>0</v>
      </c>
      <c r="S8" s="103">
        <v>24024</v>
      </c>
      <c r="T8" s="103">
        <v>0</v>
      </c>
      <c r="U8" s="103">
        <v>0</v>
      </c>
      <c r="V8" s="103">
        <f>SUM(W8:AB8)</f>
        <v>34956</v>
      </c>
      <c r="W8" s="103">
        <v>4532</v>
      </c>
      <c r="X8" s="103">
        <v>0</v>
      </c>
      <c r="Y8" s="103">
        <v>0</v>
      </c>
      <c r="Z8" s="103">
        <v>30424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289</v>
      </c>
      <c r="AG8" s="103">
        <v>289</v>
      </c>
      <c r="AH8" s="103">
        <v>0</v>
      </c>
      <c r="AI8" s="103">
        <v>0</v>
      </c>
      <c r="AJ8" s="103">
        <f>SUM(AK8:AS8)</f>
        <v>289</v>
      </c>
      <c r="AK8" s="103">
        <v>0</v>
      </c>
      <c r="AL8" s="103">
        <v>0</v>
      </c>
      <c r="AM8" s="103">
        <v>9</v>
      </c>
      <c r="AN8" s="103">
        <v>280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20</v>
      </c>
      <c r="B9" s="113" t="s">
        <v>258</v>
      </c>
      <c r="C9" s="101" t="s">
        <v>259</v>
      </c>
      <c r="D9" s="103">
        <f>SUM(E9,+H9,+K9)</f>
        <v>31667</v>
      </c>
      <c r="E9" s="103">
        <f>SUM(F9:G9)</f>
        <v>0</v>
      </c>
      <c r="F9" s="103">
        <v>0</v>
      </c>
      <c r="G9" s="103">
        <v>0</v>
      </c>
      <c r="H9" s="103">
        <f>SUM(I9:J9)</f>
        <v>2844</v>
      </c>
      <c r="I9" s="103">
        <v>2844</v>
      </c>
      <c r="J9" s="103">
        <v>0</v>
      </c>
      <c r="K9" s="103">
        <f>SUM(L9:M9)</f>
        <v>28823</v>
      </c>
      <c r="L9" s="103">
        <v>11185</v>
      </c>
      <c r="M9" s="103">
        <v>17638</v>
      </c>
      <c r="N9" s="103">
        <f>SUM(O9,+V9,+AC9)</f>
        <v>31671</v>
      </c>
      <c r="O9" s="103">
        <f>SUM(P9:U9)</f>
        <v>14029</v>
      </c>
      <c r="P9" s="103">
        <v>13134</v>
      </c>
      <c r="Q9" s="103">
        <v>0</v>
      </c>
      <c r="R9" s="103">
        <v>0</v>
      </c>
      <c r="S9" s="103">
        <v>895</v>
      </c>
      <c r="T9" s="103">
        <v>0</v>
      </c>
      <c r="U9" s="103">
        <v>0</v>
      </c>
      <c r="V9" s="103">
        <f>SUM(W9:AB9)</f>
        <v>17638</v>
      </c>
      <c r="W9" s="103">
        <v>14297</v>
      </c>
      <c r="X9" s="103">
        <v>0</v>
      </c>
      <c r="Y9" s="103">
        <v>0</v>
      </c>
      <c r="Z9" s="103">
        <v>3341</v>
      </c>
      <c r="AA9" s="103">
        <v>0</v>
      </c>
      <c r="AB9" s="103">
        <v>0</v>
      </c>
      <c r="AC9" s="103">
        <f>SUM(AD9:AE9)</f>
        <v>4</v>
      </c>
      <c r="AD9" s="103">
        <v>4</v>
      </c>
      <c r="AE9" s="103">
        <v>0</v>
      </c>
      <c r="AF9" s="103">
        <f>SUM(AG9:AI9)</f>
        <v>615</v>
      </c>
      <c r="AG9" s="103">
        <v>615</v>
      </c>
      <c r="AH9" s="103">
        <v>0</v>
      </c>
      <c r="AI9" s="103">
        <v>0</v>
      </c>
      <c r="AJ9" s="103">
        <f>SUM(AK9:AS9)</f>
        <v>615</v>
      </c>
      <c r="AK9" s="103">
        <v>0</v>
      </c>
      <c r="AL9" s="103">
        <v>0</v>
      </c>
      <c r="AM9" s="103">
        <v>265</v>
      </c>
      <c r="AN9" s="103">
        <v>350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20</v>
      </c>
      <c r="B10" s="113" t="s">
        <v>261</v>
      </c>
      <c r="C10" s="101" t="s">
        <v>262</v>
      </c>
      <c r="D10" s="103">
        <f>SUM(E10,+H10,+K10)</f>
        <v>17050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17050</v>
      </c>
      <c r="L10" s="103">
        <v>3367</v>
      </c>
      <c r="M10" s="103">
        <v>13683</v>
      </c>
      <c r="N10" s="103">
        <f>SUM(O10,+V10,+AC10)</f>
        <v>17050</v>
      </c>
      <c r="O10" s="103">
        <f>SUM(P10:U10)</f>
        <v>3367</v>
      </c>
      <c r="P10" s="103">
        <v>3367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13683</v>
      </c>
      <c r="W10" s="103">
        <v>13683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467</v>
      </c>
      <c r="AG10" s="103">
        <v>467</v>
      </c>
      <c r="AH10" s="103">
        <v>0</v>
      </c>
      <c r="AI10" s="103">
        <v>0</v>
      </c>
      <c r="AJ10" s="103">
        <f>SUM(AK10:AS10)</f>
        <v>467</v>
      </c>
      <c r="AK10" s="103">
        <v>0</v>
      </c>
      <c r="AL10" s="103">
        <v>0</v>
      </c>
      <c r="AM10" s="103">
        <v>467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20</v>
      </c>
      <c r="B11" s="113" t="s">
        <v>264</v>
      </c>
      <c r="C11" s="101" t="s">
        <v>265</v>
      </c>
      <c r="D11" s="103">
        <f>SUM(E11,+H11,+K11)</f>
        <v>50989</v>
      </c>
      <c r="E11" s="103">
        <f>SUM(F11:G11)</f>
        <v>0</v>
      </c>
      <c r="F11" s="103">
        <v>0</v>
      </c>
      <c r="G11" s="103">
        <v>0</v>
      </c>
      <c r="H11" s="103">
        <f>SUM(I11:J11)</f>
        <v>44</v>
      </c>
      <c r="I11" s="103">
        <v>37</v>
      </c>
      <c r="J11" s="103">
        <v>7</v>
      </c>
      <c r="K11" s="103">
        <f>SUM(L11:M11)</f>
        <v>50945</v>
      </c>
      <c r="L11" s="103">
        <v>13703</v>
      </c>
      <c r="M11" s="103">
        <v>37242</v>
      </c>
      <c r="N11" s="103">
        <f>SUM(O11,+V11,+AC11)</f>
        <v>51214</v>
      </c>
      <c r="O11" s="103">
        <f>SUM(P11:U11)</f>
        <v>13740</v>
      </c>
      <c r="P11" s="103">
        <v>13740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37249</v>
      </c>
      <c r="W11" s="103">
        <v>37249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225</v>
      </c>
      <c r="AD11" s="103">
        <v>225</v>
      </c>
      <c r="AE11" s="103">
        <v>0</v>
      </c>
      <c r="AF11" s="103">
        <f>SUM(AG11:AI11)</f>
        <v>1055</v>
      </c>
      <c r="AG11" s="103">
        <v>1055</v>
      </c>
      <c r="AH11" s="103">
        <v>0</v>
      </c>
      <c r="AI11" s="103">
        <v>0</v>
      </c>
      <c r="AJ11" s="103">
        <f>SUM(AK11:AS11)</f>
        <v>1055</v>
      </c>
      <c r="AK11" s="103">
        <v>0</v>
      </c>
      <c r="AL11" s="103">
        <v>0</v>
      </c>
      <c r="AM11" s="103">
        <v>1026</v>
      </c>
      <c r="AN11" s="103">
        <v>0</v>
      </c>
      <c r="AO11" s="103">
        <v>0</v>
      </c>
      <c r="AP11" s="103">
        <v>0</v>
      </c>
      <c r="AQ11" s="103">
        <v>0</v>
      </c>
      <c r="AR11" s="103">
        <v>29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20</v>
      </c>
      <c r="B12" s="113" t="s">
        <v>267</v>
      </c>
      <c r="C12" s="101" t="s">
        <v>268</v>
      </c>
      <c r="D12" s="103">
        <f>SUM(E12,+H12,+K12)</f>
        <v>103671</v>
      </c>
      <c r="E12" s="103">
        <f>SUM(F12:G12)</f>
        <v>10382</v>
      </c>
      <c r="F12" s="103">
        <v>10382</v>
      </c>
      <c r="G12" s="103">
        <v>0</v>
      </c>
      <c r="H12" s="103">
        <f>SUM(I12:J12)</f>
        <v>187</v>
      </c>
      <c r="I12" s="103">
        <v>187</v>
      </c>
      <c r="J12" s="103">
        <v>0</v>
      </c>
      <c r="K12" s="103">
        <f>SUM(L12:M12)</f>
        <v>93102</v>
      </c>
      <c r="L12" s="103">
        <v>40468</v>
      </c>
      <c r="M12" s="103">
        <v>52634</v>
      </c>
      <c r="N12" s="103">
        <f>SUM(O12,+V12,+AC12)</f>
        <v>103671</v>
      </c>
      <c r="O12" s="103">
        <f>SUM(P12:U12)</f>
        <v>51037</v>
      </c>
      <c r="P12" s="103">
        <v>51037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52634</v>
      </c>
      <c r="W12" s="103">
        <v>52634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1209</v>
      </c>
      <c r="AG12" s="103">
        <v>1209</v>
      </c>
      <c r="AH12" s="103">
        <v>0</v>
      </c>
      <c r="AI12" s="103">
        <v>0</v>
      </c>
      <c r="AJ12" s="103">
        <f>SUM(AK12:AS12)</f>
        <v>1033</v>
      </c>
      <c r="AK12" s="103">
        <v>0</v>
      </c>
      <c r="AL12" s="103">
        <v>0</v>
      </c>
      <c r="AM12" s="103">
        <v>53</v>
      </c>
      <c r="AN12" s="103">
        <v>979</v>
      </c>
      <c r="AO12" s="103">
        <v>0</v>
      </c>
      <c r="AP12" s="103">
        <v>0</v>
      </c>
      <c r="AQ12" s="103">
        <v>1</v>
      </c>
      <c r="AR12" s="103">
        <v>0</v>
      </c>
      <c r="AS12" s="103">
        <v>0</v>
      </c>
      <c r="AT12" s="103">
        <f>SUM(AU12:AY12)</f>
        <v>184</v>
      </c>
      <c r="AU12" s="103">
        <v>176</v>
      </c>
      <c r="AV12" s="103">
        <v>0</v>
      </c>
      <c r="AW12" s="103">
        <v>8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20</v>
      </c>
      <c r="B13" s="113" t="s">
        <v>270</v>
      </c>
      <c r="C13" s="101" t="s">
        <v>271</v>
      </c>
      <c r="D13" s="103">
        <f>SUM(E13,+H13,+K13)</f>
        <v>103787</v>
      </c>
      <c r="E13" s="103">
        <f>SUM(F13:G13)</f>
        <v>0</v>
      </c>
      <c r="F13" s="103">
        <v>0</v>
      </c>
      <c r="G13" s="103">
        <v>0</v>
      </c>
      <c r="H13" s="103">
        <f>SUM(I13:J13)</f>
        <v>116</v>
      </c>
      <c r="I13" s="103">
        <v>116</v>
      </c>
      <c r="J13" s="103">
        <v>0</v>
      </c>
      <c r="K13" s="103">
        <f>SUM(L13:M13)</f>
        <v>103671</v>
      </c>
      <c r="L13" s="103">
        <v>28182</v>
      </c>
      <c r="M13" s="103">
        <v>75489</v>
      </c>
      <c r="N13" s="103">
        <f>SUM(O13,+V13,+AC13)</f>
        <v>104397</v>
      </c>
      <c r="O13" s="103">
        <f>SUM(P13:U13)</f>
        <v>28298</v>
      </c>
      <c r="P13" s="103">
        <v>28298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75489</v>
      </c>
      <c r="W13" s="103">
        <v>75489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610</v>
      </c>
      <c r="AD13" s="103">
        <v>610</v>
      </c>
      <c r="AE13" s="103">
        <v>0</v>
      </c>
      <c r="AF13" s="103">
        <f>SUM(AG13:AI13)</f>
        <v>2487</v>
      </c>
      <c r="AG13" s="103">
        <v>2487</v>
      </c>
      <c r="AH13" s="103">
        <v>0</v>
      </c>
      <c r="AI13" s="103">
        <v>0</v>
      </c>
      <c r="AJ13" s="103">
        <f>SUM(AK13:AS13)</f>
        <v>2487</v>
      </c>
      <c r="AK13" s="103">
        <v>0</v>
      </c>
      <c r="AL13" s="103">
        <v>0</v>
      </c>
      <c r="AM13" s="103">
        <v>2463</v>
      </c>
      <c r="AN13" s="103">
        <v>0</v>
      </c>
      <c r="AO13" s="103">
        <v>0</v>
      </c>
      <c r="AP13" s="103">
        <v>0</v>
      </c>
      <c r="AQ13" s="103">
        <v>0</v>
      </c>
      <c r="AR13" s="103">
        <v>24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20</v>
      </c>
      <c r="B14" s="113" t="s">
        <v>273</v>
      </c>
      <c r="C14" s="101" t="s">
        <v>274</v>
      </c>
      <c r="D14" s="103">
        <f>SUM(E14,+H14,+K14)</f>
        <v>23019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23019</v>
      </c>
      <c r="L14" s="103">
        <v>5932</v>
      </c>
      <c r="M14" s="103">
        <v>17087</v>
      </c>
      <c r="N14" s="103">
        <f>SUM(O14,+V14,+AC14)</f>
        <v>23067</v>
      </c>
      <c r="O14" s="103">
        <f>SUM(P14:U14)</f>
        <v>5932</v>
      </c>
      <c r="P14" s="103">
        <v>5932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17087</v>
      </c>
      <c r="W14" s="103">
        <v>17087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48</v>
      </c>
      <c r="AD14" s="103">
        <v>48</v>
      </c>
      <c r="AE14" s="103">
        <v>0</v>
      </c>
      <c r="AF14" s="103">
        <f>SUM(AG14:AI14)</f>
        <v>100</v>
      </c>
      <c r="AG14" s="103">
        <v>100</v>
      </c>
      <c r="AH14" s="103">
        <v>0</v>
      </c>
      <c r="AI14" s="103">
        <v>0</v>
      </c>
      <c r="AJ14" s="103">
        <f>SUM(AK14:AS14)</f>
        <v>1000</v>
      </c>
      <c r="AK14" s="103">
        <v>1000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100</v>
      </c>
      <c r="AU14" s="103">
        <v>100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20</v>
      </c>
      <c r="B15" s="113" t="s">
        <v>276</v>
      </c>
      <c r="C15" s="101" t="s">
        <v>277</v>
      </c>
      <c r="D15" s="103">
        <f>SUM(E15,+H15,+K15)</f>
        <v>31537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31537</v>
      </c>
      <c r="L15" s="103">
        <v>8489</v>
      </c>
      <c r="M15" s="103">
        <v>23048</v>
      </c>
      <c r="N15" s="103">
        <f>SUM(O15,+V15,+AC15)</f>
        <v>32594</v>
      </c>
      <c r="O15" s="103">
        <f>SUM(P15:U15)</f>
        <v>8489</v>
      </c>
      <c r="P15" s="103">
        <v>8489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23048</v>
      </c>
      <c r="W15" s="103">
        <v>23048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1057</v>
      </c>
      <c r="AD15" s="103">
        <v>1057</v>
      </c>
      <c r="AE15" s="103">
        <v>0</v>
      </c>
      <c r="AF15" s="103">
        <f>SUM(AG15:AI15)</f>
        <v>70</v>
      </c>
      <c r="AG15" s="103">
        <v>70</v>
      </c>
      <c r="AH15" s="103">
        <v>0</v>
      </c>
      <c r="AI15" s="103">
        <v>0</v>
      </c>
      <c r="AJ15" s="103">
        <f>SUM(AK15:AS15)</f>
        <v>70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36</v>
      </c>
      <c r="AR15" s="103">
        <v>34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36</v>
      </c>
      <c r="BA15" s="103">
        <v>36</v>
      </c>
      <c r="BB15" s="103">
        <v>0</v>
      </c>
      <c r="BC15" s="103">
        <v>0</v>
      </c>
    </row>
    <row r="16" spans="1:55" s="105" customFormat="1" ht="13.5" customHeight="1">
      <c r="A16" s="115" t="s">
        <v>20</v>
      </c>
      <c r="B16" s="113" t="s">
        <v>279</v>
      </c>
      <c r="C16" s="101" t="s">
        <v>280</v>
      </c>
      <c r="D16" s="103">
        <f>SUM(E16,+H16,+K16)</f>
        <v>17904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17904</v>
      </c>
      <c r="L16" s="103">
        <v>6267</v>
      </c>
      <c r="M16" s="103">
        <v>11637</v>
      </c>
      <c r="N16" s="103">
        <f>SUM(O16,+V16,+AC16)</f>
        <v>19082</v>
      </c>
      <c r="O16" s="103">
        <f>SUM(P16:U16)</f>
        <v>6267</v>
      </c>
      <c r="P16" s="103">
        <v>6267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11637</v>
      </c>
      <c r="W16" s="103">
        <v>11637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1178</v>
      </c>
      <c r="AD16" s="103">
        <v>1178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38</v>
      </c>
      <c r="BA16" s="103">
        <v>38</v>
      </c>
      <c r="BB16" s="103">
        <v>0</v>
      </c>
      <c r="BC16" s="103">
        <v>0</v>
      </c>
    </row>
    <row r="17" spans="1:55" s="105" customFormat="1" ht="13.5" customHeight="1">
      <c r="A17" s="115" t="s">
        <v>20</v>
      </c>
      <c r="B17" s="113" t="s">
        <v>282</v>
      </c>
      <c r="C17" s="101" t="s">
        <v>283</v>
      </c>
      <c r="D17" s="103">
        <f>SUM(E17,+H17,+K17)</f>
        <v>2981</v>
      </c>
      <c r="E17" s="103">
        <f>SUM(F17:G17)</f>
        <v>0</v>
      </c>
      <c r="F17" s="103">
        <v>0</v>
      </c>
      <c r="G17" s="103">
        <v>0</v>
      </c>
      <c r="H17" s="103">
        <f>SUM(I17:J17)</f>
        <v>382</v>
      </c>
      <c r="I17" s="103">
        <v>382</v>
      </c>
      <c r="J17" s="103">
        <v>0</v>
      </c>
      <c r="K17" s="103">
        <f>SUM(L17:M17)</f>
        <v>2599</v>
      </c>
      <c r="L17" s="103">
        <v>0</v>
      </c>
      <c r="M17" s="103">
        <v>2599</v>
      </c>
      <c r="N17" s="103">
        <f>SUM(O17,+V17,+AC17)</f>
        <v>2981</v>
      </c>
      <c r="O17" s="103">
        <f>SUM(P17:U17)</f>
        <v>382</v>
      </c>
      <c r="P17" s="103">
        <v>0</v>
      </c>
      <c r="Q17" s="103">
        <v>0</v>
      </c>
      <c r="R17" s="103">
        <v>0</v>
      </c>
      <c r="S17" s="103">
        <v>382</v>
      </c>
      <c r="T17" s="103">
        <v>0</v>
      </c>
      <c r="U17" s="103">
        <v>0</v>
      </c>
      <c r="V17" s="103">
        <f>SUM(W17:AB17)</f>
        <v>2599</v>
      </c>
      <c r="W17" s="103">
        <v>0</v>
      </c>
      <c r="X17" s="103">
        <v>0</v>
      </c>
      <c r="Y17" s="103">
        <v>0</v>
      </c>
      <c r="Z17" s="103">
        <v>2599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20</v>
      </c>
      <c r="B18" s="113" t="s">
        <v>285</v>
      </c>
      <c r="C18" s="101" t="s">
        <v>286</v>
      </c>
      <c r="D18" s="103">
        <f>SUM(E18,+H18,+K18)</f>
        <v>82541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82541</v>
      </c>
      <c r="L18" s="103">
        <v>17205</v>
      </c>
      <c r="M18" s="103">
        <v>65336</v>
      </c>
      <c r="N18" s="103">
        <f>SUM(O18,+V18,+AC18)</f>
        <v>82541</v>
      </c>
      <c r="O18" s="103">
        <f>SUM(P18:U18)</f>
        <v>17205</v>
      </c>
      <c r="P18" s="103">
        <v>17205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65336</v>
      </c>
      <c r="W18" s="103">
        <v>65336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3175</v>
      </c>
      <c r="AG18" s="103">
        <v>3175</v>
      </c>
      <c r="AH18" s="103">
        <v>0</v>
      </c>
      <c r="AI18" s="103">
        <v>0</v>
      </c>
      <c r="AJ18" s="103">
        <f>SUM(AK18:AS18)</f>
        <v>3314</v>
      </c>
      <c r="AK18" s="103">
        <v>152</v>
      </c>
      <c r="AL18" s="103">
        <v>0</v>
      </c>
      <c r="AM18" s="103">
        <v>3162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398</v>
      </c>
      <c r="AU18" s="103">
        <v>13</v>
      </c>
      <c r="AV18" s="103">
        <v>0</v>
      </c>
      <c r="AW18" s="103">
        <v>385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20</v>
      </c>
      <c r="B19" s="113" t="s">
        <v>288</v>
      </c>
      <c r="C19" s="101" t="s">
        <v>289</v>
      </c>
      <c r="D19" s="103">
        <f>SUM(E19,+H19,+K19)</f>
        <v>34941</v>
      </c>
      <c r="E19" s="103">
        <f>SUM(F19:G19)</f>
        <v>0</v>
      </c>
      <c r="F19" s="103">
        <v>0</v>
      </c>
      <c r="G19" s="103">
        <v>0</v>
      </c>
      <c r="H19" s="103">
        <f>SUM(I19:J19)</f>
        <v>28</v>
      </c>
      <c r="I19" s="103">
        <v>28</v>
      </c>
      <c r="J19" s="103">
        <v>0</v>
      </c>
      <c r="K19" s="103">
        <f>SUM(L19:M19)</f>
        <v>34913</v>
      </c>
      <c r="L19" s="103">
        <v>6053</v>
      </c>
      <c r="M19" s="103">
        <v>28860</v>
      </c>
      <c r="N19" s="103">
        <f>SUM(O19,+V19,+AC19)</f>
        <v>34941</v>
      </c>
      <c r="O19" s="103">
        <f>SUM(P19:U19)</f>
        <v>6081</v>
      </c>
      <c r="P19" s="103">
        <v>6053</v>
      </c>
      <c r="Q19" s="103">
        <v>0</v>
      </c>
      <c r="R19" s="103">
        <v>0</v>
      </c>
      <c r="S19" s="103">
        <v>28</v>
      </c>
      <c r="T19" s="103">
        <v>0</v>
      </c>
      <c r="U19" s="103">
        <v>0</v>
      </c>
      <c r="V19" s="103">
        <f>SUM(W19:AB19)</f>
        <v>28860</v>
      </c>
      <c r="W19" s="103">
        <v>28849</v>
      </c>
      <c r="X19" s="103">
        <v>0</v>
      </c>
      <c r="Y19" s="103">
        <v>0</v>
      </c>
      <c r="Z19" s="103">
        <v>11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145</v>
      </c>
      <c r="AG19" s="103">
        <v>145</v>
      </c>
      <c r="AH19" s="103">
        <v>0</v>
      </c>
      <c r="AI19" s="103">
        <v>0</v>
      </c>
      <c r="AJ19" s="103">
        <f>SUM(AK19:AS19)</f>
        <v>34902</v>
      </c>
      <c r="AK19" s="103">
        <v>34863</v>
      </c>
      <c r="AL19" s="103">
        <v>0</v>
      </c>
      <c r="AM19" s="103">
        <v>0</v>
      </c>
      <c r="AN19" s="103">
        <v>0</v>
      </c>
      <c r="AO19" s="103">
        <v>0</v>
      </c>
      <c r="AP19" s="103">
        <v>39</v>
      </c>
      <c r="AQ19" s="103">
        <v>0</v>
      </c>
      <c r="AR19" s="103">
        <v>0</v>
      </c>
      <c r="AS19" s="103">
        <v>0</v>
      </c>
      <c r="AT19" s="103">
        <f>SUM(AU19:AY19)</f>
        <v>106</v>
      </c>
      <c r="AU19" s="103">
        <v>106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20</v>
      </c>
      <c r="B20" s="113" t="s">
        <v>291</v>
      </c>
      <c r="C20" s="101" t="s">
        <v>292</v>
      </c>
      <c r="D20" s="103">
        <f>SUM(E20,+H20,+K20)</f>
        <v>20234</v>
      </c>
      <c r="E20" s="103">
        <f>SUM(F20:G20)</f>
        <v>0</v>
      </c>
      <c r="F20" s="103">
        <v>0</v>
      </c>
      <c r="G20" s="103">
        <v>0</v>
      </c>
      <c r="H20" s="103">
        <f>SUM(I20:J20)</f>
        <v>10603</v>
      </c>
      <c r="I20" s="103">
        <v>3903</v>
      </c>
      <c r="J20" s="103">
        <v>6700</v>
      </c>
      <c r="K20" s="103">
        <f>SUM(L20:M20)</f>
        <v>9631</v>
      </c>
      <c r="L20" s="103">
        <v>0</v>
      </c>
      <c r="M20" s="103">
        <v>9631</v>
      </c>
      <c r="N20" s="103">
        <f>SUM(O20,+V20,+AC20)</f>
        <v>20234</v>
      </c>
      <c r="O20" s="103">
        <f>SUM(P20:U20)</f>
        <v>3903</v>
      </c>
      <c r="P20" s="103">
        <v>3903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16331</v>
      </c>
      <c r="W20" s="103">
        <v>16331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20</v>
      </c>
      <c r="B21" s="113" t="s">
        <v>294</v>
      </c>
      <c r="C21" s="101" t="s">
        <v>295</v>
      </c>
      <c r="D21" s="103">
        <f>SUM(E21,+H21,+K21)</f>
        <v>9101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9101</v>
      </c>
      <c r="L21" s="103">
        <v>4768</v>
      </c>
      <c r="M21" s="103">
        <v>4333</v>
      </c>
      <c r="N21" s="103">
        <f>SUM(O21,+V21,+AC21)</f>
        <v>9101</v>
      </c>
      <c r="O21" s="103">
        <f>SUM(P21:U21)</f>
        <v>4768</v>
      </c>
      <c r="P21" s="103">
        <v>0</v>
      </c>
      <c r="Q21" s="103">
        <v>0</v>
      </c>
      <c r="R21" s="103">
        <v>0</v>
      </c>
      <c r="S21" s="103">
        <v>4768</v>
      </c>
      <c r="T21" s="103">
        <v>0</v>
      </c>
      <c r="U21" s="103">
        <v>0</v>
      </c>
      <c r="V21" s="103">
        <f>SUM(W21:AB21)</f>
        <v>4333</v>
      </c>
      <c r="W21" s="103">
        <v>0</v>
      </c>
      <c r="X21" s="103">
        <v>0</v>
      </c>
      <c r="Y21" s="103">
        <v>0</v>
      </c>
      <c r="Z21" s="103">
        <v>4333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20</v>
      </c>
      <c r="B22" s="113" t="s">
        <v>297</v>
      </c>
      <c r="C22" s="101" t="s">
        <v>298</v>
      </c>
      <c r="D22" s="103">
        <f>SUM(E22,+H22,+K22)</f>
        <v>5703</v>
      </c>
      <c r="E22" s="103">
        <f>SUM(F22:G22)</f>
        <v>0</v>
      </c>
      <c r="F22" s="103">
        <v>0</v>
      </c>
      <c r="G22" s="103">
        <v>0</v>
      </c>
      <c r="H22" s="103">
        <f>SUM(I22:J22)</f>
        <v>1265</v>
      </c>
      <c r="I22" s="103">
        <v>1265</v>
      </c>
      <c r="J22" s="103">
        <v>0</v>
      </c>
      <c r="K22" s="103">
        <f>SUM(L22:M22)</f>
        <v>4438</v>
      </c>
      <c r="L22" s="103">
        <v>0</v>
      </c>
      <c r="M22" s="103">
        <v>4438</v>
      </c>
      <c r="N22" s="103">
        <f>SUM(O22,+V22,+AC22)</f>
        <v>5708</v>
      </c>
      <c r="O22" s="103">
        <f>SUM(P22:U22)</f>
        <v>1265</v>
      </c>
      <c r="P22" s="103">
        <v>1265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4438</v>
      </c>
      <c r="W22" s="103">
        <v>4438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5</v>
      </c>
      <c r="AD22" s="103">
        <v>5</v>
      </c>
      <c r="AE22" s="103">
        <v>0</v>
      </c>
      <c r="AF22" s="103">
        <f>SUM(AG22:AI22)</f>
        <v>197</v>
      </c>
      <c r="AG22" s="103">
        <v>197</v>
      </c>
      <c r="AH22" s="103">
        <v>0</v>
      </c>
      <c r="AI22" s="103">
        <v>0</v>
      </c>
      <c r="AJ22" s="103">
        <f>SUM(AK22:AS22)</f>
        <v>197</v>
      </c>
      <c r="AK22" s="103">
        <v>0</v>
      </c>
      <c r="AL22" s="103">
        <v>0</v>
      </c>
      <c r="AM22" s="103">
        <v>6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191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20</v>
      </c>
      <c r="B23" s="113" t="s">
        <v>300</v>
      </c>
      <c r="C23" s="101" t="s">
        <v>301</v>
      </c>
      <c r="D23" s="103">
        <f>SUM(E23,+H23,+K23)</f>
        <v>1602</v>
      </c>
      <c r="E23" s="103">
        <f>SUM(F23:G23)</f>
        <v>0</v>
      </c>
      <c r="F23" s="103">
        <v>0</v>
      </c>
      <c r="G23" s="103">
        <v>0</v>
      </c>
      <c r="H23" s="103">
        <f>SUM(I23:J23)</f>
        <v>683</v>
      </c>
      <c r="I23" s="103">
        <v>683</v>
      </c>
      <c r="J23" s="103">
        <v>0</v>
      </c>
      <c r="K23" s="103">
        <f>SUM(L23:M23)</f>
        <v>919</v>
      </c>
      <c r="L23" s="103">
        <v>0</v>
      </c>
      <c r="M23" s="103">
        <v>919</v>
      </c>
      <c r="N23" s="103">
        <f>SUM(O23,+V23,+AC23)</f>
        <v>1602</v>
      </c>
      <c r="O23" s="103">
        <f>SUM(P23:U23)</f>
        <v>683</v>
      </c>
      <c r="P23" s="103">
        <v>683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919</v>
      </c>
      <c r="W23" s="103">
        <v>919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55</v>
      </c>
      <c r="AG23" s="103">
        <v>55</v>
      </c>
      <c r="AH23" s="103">
        <v>0</v>
      </c>
      <c r="AI23" s="103">
        <v>0</v>
      </c>
      <c r="AJ23" s="103">
        <f>SUM(AK23:AS23)</f>
        <v>55</v>
      </c>
      <c r="AK23" s="103">
        <v>0</v>
      </c>
      <c r="AL23" s="103">
        <v>0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53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20</v>
      </c>
      <c r="B24" s="113" t="s">
        <v>303</v>
      </c>
      <c r="C24" s="101" t="s">
        <v>304</v>
      </c>
      <c r="D24" s="103">
        <f>SUM(E24,+H24,+K24)</f>
        <v>3040</v>
      </c>
      <c r="E24" s="103">
        <f>SUM(F24:G24)</f>
        <v>0</v>
      </c>
      <c r="F24" s="103">
        <v>0</v>
      </c>
      <c r="G24" s="103">
        <v>0</v>
      </c>
      <c r="H24" s="103">
        <f>SUM(I24:J24)</f>
        <v>1101</v>
      </c>
      <c r="I24" s="103">
        <v>1101</v>
      </c>
      <c r="J24" s="103">
        <v>0</v>
      </c>
      <c r="K24" s="103">
        <f>SUM(L24:M24)</f>
        <v>1939</v>
      </c>
      <c r="L24" s="103">
        <v>0</v>
      </c>
      <c r="M24" s="103">
        <v>1939</v>
      </c>
      <c r="N24" s="103">
        <f>SUM(O24,+V24,+AC24)</f>
        <v>3040</v>
      </c>
      <c r="O24" s="103">
        <f>SUM(P24:U24)</f>
        <v>1101</v>
      </c>
      <c r="P24" s="103">
        <v>1101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1939</v>
      </c>
      <c r="W24" s="103">
        <v>1939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105</v>
      </c>
      <c r="AG24" s="103">
        <v>105</v>
      </c>
      <c r="AH24" s="103">
        <v>0</v>
      </c>
      <c r="AI24" s="103">
        <v>0</v>
      </c>
      <c r="AJ24" s="103">
        <f>SUM(AK24:AS24)</f>
        <v>105</v>
      </c>
      <c r="AK24" s="103">
        <v>0</v>
      </c>
      <c r="AL24" s="103">
        <v>0</v>
      </c>
      <c r="AM24" s="103">
        <v>3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102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20</v>
      </c>
      <c r="B25" s="113" t="s">
        <v>306</v>
      </c>
      <c r="C25" s="101" t="s">
        <v>307</v>
      </c>
      <c r="D25" s="103">
        <f>SUM(E25,+H25,+K25)</f>
        <v>638</v>
      </c>
      <c r="E25" s="103">
        <f>SUM(F25:G25)</f>
        <v>0</v>
      </c>
      <c r="F25" s="103">
        <v>0</v>
      </c>
      <c r="G25" s="103">
        <v>0</v>
      </c>
      <c r="H25" s="103">
        <f>SUM(I25:J25)</f>
        <v>220</v>
      </c>
      <c r="I25" s="103">
        <v>220</v>
      </c>
      <c r="J25" s="103">
        <v>0</v>
      </c>
      <c r="K25" s="103">
        <f>SUM(L25:M25)</f>
        <v>418</v>
      </c>
      <c r="L25" s="103">
        <v>0</v>
      </c>
      <c r="M25" s="103">
        <v>418</v>
      </c>
      <c r="N25" s="103">
        <f>SUM(O25,+V25,+AC25)</f>
        <v>638</v>
      </c>
      <c r="O25" s="103">
        <f>SUM(P25:U25)</f>
        <v>220</v>
      </c>
      <c r="P25" s="103">
        <v>220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418</v>
      </c>
      <c r="W25" s="103">
        <v>418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22</v>
      </c>
      <c r="AG25" s="103">
        <v>22</v>
      </c>
      <c r="AH25" s="103">
        <v>0</v>
      </c>
      <c r="AI25" s="103">
        <v>0</v>
      </c>
      <c r="AJ25" s="103">
        <f>SUM(AK25:AS25)</f>
        <v>22</v>
      </c>
      <c r="AK25" s="103">
        <v>0</v>
      </c>
      <c r="AL25" s="103">
        <v>0</v>
      </c>
      <c r="AM25" s="103">
        <v>22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20</v>
      </c>
      <c r="B26" s="113" t="s">
        <v>309</v>
      </c>
      <c r="C26" s="101" t="s">
        <v>310</v>
      </c>
      <c r="D26" s="103">
        <f>SUM(E26,+H26,+K26)</f>
        <v>3783</v>
      </c>
      <c r="E26" s="103">
        <f>SUM(F26:G26)</f>
        <v>820</v>
      </c>
      <c r="F26" s="103">
        <v>820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2963</v>
      </c>
      <c r="L26" s="103">
        <v>0</v>
      </c>
      <c r="M26" s="103">
        <v>2963</v>
      </c>
      <c r="N26" s="103">
        <f>SUM(O26,+V26,+AC26)</f>
        <v>3819</v>
      </c>
      <c r="O26" s="103">
        <f>SUM(P26:U26)</f>
        <v>820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820</v>
      </c>
      <c r="V26" s="103">
        <f>SUM(W26:AB26)</f>
        <v>2963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3">
        <v>2963</v>
      </c>
      <c r="AC26" s="103">
        <f>SUM(AD26:AE26)</f>
        <v>36</v>
      </c>
      <c r="AD26" s="103">
        <v>36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20</v>
      </c>
      <c r="B27" s="113" t="s">
        <v>312</v>
      </c>
      <c r="C27" s="101" t="s">
        <v>313</v>
      </c>
      <c r="D27" s="103">
        <f>SUM(E27,+H27,+K27)</f>
        <v>10326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10326</v>
      </c>
      <c r="L27" s="103">
        <v>1642</v>
      </c>
      <c r="M27" s="103">
        <v>8684</v>
      </c>
      <c r="N27" s="103">
        <f>SUM(O27,+V27,+AC27)</f>
        <v>10832</v>
      </c>
      <c r="O27" s="103">
        <f>SUM(P27:U27)</f>
        <v>1642</v>
      </c>
      <c r="P27" s="103">
        <v>1642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8684</v>
      </c>
      <c r="W27" s="103">
        <v>8684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506</v>
      </c>
      <c r="AD27" s="103">
        <v>506</v>
      </c>
      <c r="AE27" s="103">
        <v>0</v>
      </c>
      <c r="AF27" s="103">
        <f>SUM(AG27:AI27)</f>
        <v>320</v>
      </c>
      <c r="AG27" s="103">
        <v>320</v>
      </c>
      <c r="AH27" s="103">
        <v>0</v>
      </c>
      <c r="AI27" s="103">
        <v>0</v>
      </c>
      <c r="AJ27" s="103">
        <f>SUM(AK27:AS27)</f>
        <v>320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320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20</v>
      </c>
      <c r="B28" s="113" t="s">
        <v>315</v>
      </c>
      <c r="C28" s="101" t="s">
        <v>316</v>
      </c>
      <c r="D28" s="103">
        <f>SUM(E28,+H28,+K28)</f>
        <v>4446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4446</v>
      </c>
      <c r="L28" s="103">
        <v>1668</v>
      </c>
      <c r="M28" s="103">
        <v>2778</v>
      </c>
      <c r="N28" s="103">
        <f>SUM(O28,+V28,+AC28)</f>
        <v>4446</v>
      </c>
      <c r="O28" s="103">
        <f>SUM(P28:U28)</f>
        <v>1668</v>
      </c>
      <c r="P28" s="103">
        <v>1668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2778</v>
      </c>
      <c r="W28" s="103">
        <v>2778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147</v>
      </c>
      <c r="AG28" s="103">
        <v>147</v>
      </c>
      <c r="AH28" s="103">
        <v>0</v>
      </c>
      <c r="AI28" s="103">
        <v>0</v>
      </c>
      <c r="AJ28" s="103">
        <f>SUM(AK28:AS28)</f>
        <v>147</v>
      </c>
      <c r="AK28" s="103">
        <v>0</v>
      </c>
      <c r="AL28" s="103">
        <v>0</v>
      </c>
      <c r="AM28" s="103">
        <v>147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20</v>
      </c>
      <c r="B29" s="113" t="s">
        <v>318</v>
      </c>
      <c r="C29" s="101" t="s">
        <v>319</v>
      </c>
      <c r="D29" s="103">
        <f>SUM(E29,+H29,+K29)</f>
        <v>14329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14329</v>
      </c>
      <c r="L29" s="103">
        <v>3331</v>
      </c>
      <c r="M29" s="103">
        <v>10998</v>
      </c>
      <c r="N29" s="103">
        <f>SUM(O29,+V29,+AC29)</f>
        <v>14329</v>
      </c>
      <c r="O29" s="103">
        <f>SUM(P29:U29)</f>
        <v>3331</v>
      </c>
      <c r="P29" s="103">
        <v>3331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10998</v>
      </c>
      <c r="W29" s="103">
        <v>10998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384</v>
      </c>
      <c r="AG29" s="103">
        <v>384</v>
      </c>
      <c r="AH29" s="103">
        <v>0</v>
      </c>
      <c r="AI29" s="103">
        <v>0</v>
      </c>
      <c r="AJ29" s="103">
        <f>SUM(AK29:AS29)</f>
        <v>384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384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20</v>
      </c>
      <c r="B30" s="113" t="s">
        <v>321</v>
      </c>
      <c r="C30" s="101" t="s">
        <v>322</v>
      </c>
      <c r="D30" s="103">
        <f>SUM(E30,+H30,+K30)</f>
        <v>5553</v>
      </c>
      <c r="E30" s="103">
        <f>SUM(F30:G30)</f>
        <v>988</v>
      </c>
      <c r="F30" s="103">
        <v>988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4565</v>
      </c>
      <c r="L30" s="103">
        <v>0</v>
      </c>
      <c r="M30" s="103">
        <v>4565</v>
      </c>
      <c r="N30" s="103">
        <f>SUM(O30,+V30,+AC30)</f>
        <v>5565</v>
      </c>
      <c r="O30" s="103">
        <f>SUM(P30:U30)</f>
        <v>988</v>
      </c>
      <c r="P30" s="103">
        <v>988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4565</v>
      </c>
      <c r="W30" s="103">
        <v>4565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12</v>
      </c>
      <c r="AD30" s="103">
        <v>12</v>
      </c>
      <c r="AE30" s="103">
        <v>0</v>
      </c>
      <c r="AF30" s="103">
        <f>SUM(AG30:AI30)</f>
        <v>41</v>
      </c>
      <c r="AG30" s="103">
        <v>41</v>
      </c>
      <c r="AH30" s="103">
        <v>0</v>
      </c>
      <c r="AI30" s="103">
        <v>0</v>
      </c>
      <c r="AJ30" s="103">
        <f>SUM(AK30:AS30)</f>
        <v>41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36</v>
      </c>
      <c r="AR30" s="103">
        <v>0</v>
      </c>
      <c r="AS30" s="103">
        <v>5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0">
    <sortCondition ref="A8:A30"/>
    <sortCondition ref="B8:B30"/>
    <sortCondition ref="C8:C3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9" man="1"/>
    <brk id="31" min="1" max="29" man="1"/>
    <brk id="45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34100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34210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34211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34212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34213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34214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34215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34302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34304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34307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34309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34368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34369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34431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34462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34545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2019-03-05T01:19:06Z</dcterms:modified>
</cp:coreProperties>
</file>