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4\Desktop\環境省廃棄物実態調査集約結果（33岡山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水洗化人口等!$A$6:$AA$33</definedName>
    <definedName name="_xlnm.Print_Area" localSheetId="2">し尿集計結果!$A$1:$M$36</definedName>
    <definedName name="_xlnm.Print_Area" localSheetId="1">し尿処理状況!$2:$34</definedName>
    <definedName name="_xlnm.Print_Area" localSheetId="0">水洗化人口等!$2:$34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V8" i="2"/>
  <c r="V9" i="2"/>
  <c r="V10" i="2"/>
  <c r="N10" i="2" s="1"/>
  <c r="V11" i="2"/>
  <c r="V12" i="2"/>
  <c r="V13" i="2"/>
  <c r="V14" i="2"/>
  <c r="N14" i="2" s="1"/>
  <c r="V15" i="2"/>
  <c r="V16" i="2"/>
  <c r="V17" i="2"/>
  <c r="V18" i="2"/>
  <c r="N18" i="2" s="1"/>
  <c r="V19" i="2"/>
  <c r="V20" i="2"/>
  <c r="V21" i="2"/>
  <c r="V22" i="2"/>
  <c r="N22" i="2" s="1"/>
  <c r="V23" i="2"/>
  <c r="V24" i="2"/>
  <c r="V25" i="2"/>
  <c r="V26" i="2"/>
  <c r="N26" i="2" s="1"/>
  <c r="V27" i="2"/>
  <c r="V28" i="2"/>
  <c r="V29" i="2"/>
  <c r="V30" i="2"/>
  <c r="N30" i="2" s="1"/>
  <c r="V31" i="2"/>
  <c r="V32" i="2"/>
  <c r="V33" i="2"/>
  <c r="V34" i="2"/>
  <c r="N34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N8" i="2"/>
  <c r="N12" i="2"/>
  <c r="N16" i="2"/>
  <c r="N20" i="2"/>
  <c r="N24" i="2"/>
  <c r="N28" i="2"/>
  <c r="N32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E8" i="1"/>
  <c r="D8" i="1" s="1"/>
  <c r="E9" i="1"/>
  <c r="E10" i="1"/>
  <c r="D10" i="1" s="1"/>
  <c r="E11" i="1"/>
  <c r="E12" i="1"/>
  <c r="D12" i="1" s="1"/>
  <c r="E13" i="1"/>
  <c r="E14" i="1"/>
  <c r="D14" i="1" s="1"/>
  <c r="E15" i="1"/>
  <c r="E16" i="1"/>
  <c r="D16" i="1" s="1"/>
  <c r="E17" i="1"/>
  <c r="E18" i="1"/>
  <c r="D18" i="1" s="1"/>
  <c r="E19" i="1"/>
  <c r="E20" i="1"/>
  <c r="D20" i="1" s="1"/>
  <c r="E21" i="1"/>
  <c r="E22" i="1"/>
  <c r="D22" i="1" s="1"/>
  <c r="E23" i="1"/>
  <c r="E24" i="1"/>
  <c r="D24" i="1" s="1"/>
  <c r="E25" i="1"/>
  <c r="E26" i="1"/>
  <c r="D26" i="1" s="1"/>
  <c r="E27" i="1"/>
  <c r="E28" i="1"/>
  <c r="D28" i="1" s="1"/>
  <c r="E29" i="1"/>
  <c r="E30" i="1"/>
  <c r="D30" i="1" s="1"/>
  <c r="E31" i="1"/>
  <c r="E32" i="1"/>
  <c r="D32" i="1" s="1"/>
  <c r="E33" i="1"/>
  <c r="E34" i="1"/>
  <c r="D34" i="1" s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Q34" i="1" l="1"/>
  <c r="L34" i="1"/>
  <c r="N34" i="1"/>
  <c r="F34" i="1"/>
  <c r="J34" i="1"/>
  <c r="Q32" i="1"/>
  <c r="L32" i="1"/>
  <c r="J32" i="1"/>
  <c r="F32" i="1"/>
  <c r="N32" i="1"/>
  <c r="Q30" i="1"/>
  <c r="L30" i="1"/>
  <c r="N30" i="1"/>
  <c r="F30" i="1"/>
  <c r="J30" i="1"/>
  <c r="Q28" i="1"/>
  <c r="L28" i="1"/>
  <c r="J28" i="1"/>
  <c r="F28" i="1"/>
  <c r="N28" i="1"/>
  <c r="Q26" i="1"/>
  <c r="L26" i="1"/>
  <c r="N26" i="1"/>
  <c r="F26" i="1"/>
  <c r="J26" i="1"/>
  <c r="Q24" i="1"/>
  <c r="L24" i="1"/>
  <c r="J24" i="1"/>
  <c r="F24" i="1"/>
  <c r="N24" i="1"/>
  <c r="Q22" i="1"/>
  <c r="L22" i="1"/>
  <c r="N22" i="1"/>
  <c r="F22" i="1"/>
  <c r="J22" i="1"/>
  <c r="Q20" i="1"/>
  <c r="L20" i="1"/>
  <c r="J20" i="1"/>
  <c r="F20" i="1"/>
  <c r="N20" i="1"/>
  <c r="Q18" i="1"/>
  <c r="L18" i="1"/>
  <c r="N18" i="1"/>
  <c r="F18" i="1"/>
  <c r="J18" i="1"/>
  <c r="Q16" i="1"/>
  <c r="L16" i="1"/>
  <c r="J16" i="1"/>
  <c r="N16" i="1"/>
  <c r="F16" i="1"/>
  <c r="Q14" i="1"/>
  <c r="L14" i="1"/>
  <c r="N14" i="1"/>
  <c r="F14" i="1"/>
  <c r="J14" i="1"/>
  <c r="Q12" i="1"/>
  <c r="L12" i="1"/>
  <c r="J12" i="1"/>
  <c r="N12" i="1"/>
  <c r="F12" i="1"/>
  <c r="Q10" i="1"/>
  <c r="L10" i="1"/>
  <c r="N10" i="1"/>
  <c r="F10" i="1"/>
  <c r="J10" i="1"/>
  <c r="Q8" i="1"/>
  <c r="L8" i="1"/>
  <c r="J8" i="1"/>
  <c r="N8" i="1"/>
  <c r="F8" i="1"/>
  <c r="N33" i="1"/>
  <c r="J33" i="1"/>
  <c r="N31" i="1"/>
  <c r="J31" i="1"/>
  <c r="N29" i="1"/>
  <c r="J29" i="1"/>
  <c r="N27" i="1"/>
  <c r="J27" i="1"/>
  <c r="N25" i="1"/>
  <c r="J25" i="1"/>
  <c r="N23" i="1"/>
  <c r="J23" i="1"/>
  <c r="N21" i="1"/>
  <c r="J21" i="1"/>
  <c r="N19" i="1"/>
  <c r="J19" i="1"/>
  <c r="N17" i="1"/>
  <c r="J17" i="1"/>
  <c r="F17" i="1"/>
  <c r="N15" i="1"/>
  <c r="J15" i="1"/>
  <c r="F15" i="1"/>
  <c r="N13" i="1"/>
  <c r="J13" i="1"/>
  <c r="F13" i="1"/>
  <c r="N11" i="1"/>
  <c r="J11" i="1"/>
  <c r="F11" i="1"/>
  <c r="N9" i="1"/>
  <c r="J9" i="1"/>
  <c r="F9" i="1"/>
  <c r="F33" i="1"/>
  <c r="F31" i="1"/>
  <c r="F29" i="1"/>
  <c r="F27" i="1"/>
  <c r="F25" i="1"/>
  <c r="F23" i="1"/>
  <c r="F21" i="1"/>
  <c r="F19" i="1"/>
  <c r="L33" i="1"/>
  <c r="L29" i="1"/>
  <c r="L25" i="1"/>
  <c r="L21" i="1"/>
  <c r="L17" i="1"/>
  <c r="L13" i="1"/>
  <c r="L9" i="1"/>
  <c r="Q31" i="1"/>
  <c r="Q27" i="1"/>
  <c r="Q23" i="1"/>
  <c r="Q19" i="1"/>
  <c r="Q15" i="1"/>
  <c r="Q11" i="1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L31" i="1"/>
  <c r="L27" i="1"/>
  <c r="L23" i="1"/>
  <c r="L19" i="1"/>
  <c r="L15" i="1"/>
  <c r="L11" i="1"/>
  <c r="Q33" i="1"/>
  <c r="Q29" i="1"/>
  <c r="Q25" i="1"/>
  <c r="Q21" i="1"/>
  <c r="Q17" i="1"/>
  <c r="Q13" i="1"/>
  <c r="Q9" i="1"/>
  <c r="D33" i="2"/>
  <c r="D31" i="2"/>
  <c r="D29" i="2"/>
  <c r="D27" i="2"/>
  <c r="D25" i="2"/>
  <c r="D23" i="2"/>
  <c r="D21" i="2"/>
  <c r="D19" i="2"/>
  <c r="D17" i="2"/>
  <c r="D15" i="2"/>
  <c r="D13" i="2"/>
  <c r="D11" i="2"/>
  <c r="D9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1" l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<sst xmlns="http://schemas.openxmlformats.org/spreadsheetml/2006/main" count="727" uniqueCount="336">
  <si>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</si>
  <si>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</si>
  <si>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</si>
  <si>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</si>
  <si>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</si>
  <si>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</si>
  <si>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</si>
  <si>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</si>
  <si>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</si>
  <si>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</si>
  <si>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</si>
  <si>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</si>
  <si>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</si>
  <si>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</si>
  <si>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</si>
  <si>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</si>
  <si>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</si>
  <si>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</si>
  <si>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</si>
  <si>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</si>
  <si>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</si>
  <si>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</si>
  <si>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</si>
  <si>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</si>
  <si>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</si>
  <si>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</si>
  <si>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</si>
  <si>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</si>
  <si>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</si>
  <si>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</si>
  <si>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</si>
  <si>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</si>
  <si>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</si>
  <si>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</si>
  <si>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</si>
  <si>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</si>
  <si>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</si>
  <si>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</si>
  <si>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</si>
  <si>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</si>
  <si>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</si>
  <si>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</si>
  <si>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</si>
  <si>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</si>
  <si>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</si>
  <si>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</si>
  <si>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</si>
  <si>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</si>
  <si>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</si>
  <si>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</si>
  <si>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</si>
  <si>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</si>
  <si>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</si>
  <si>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</si>
  <si>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</si>
  <si>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</si>
  <si>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</si>
  <si>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</si>
  <si>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</si>
  <si>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</si>
  <si>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</si>
  <si>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</si>
  <si>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</si>
  <si>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</si>
  <si>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</si>
  <si>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</si>
  <si>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</si>
  <si>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</si>
  <si>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</si>
  <si>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</si>
  <si>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</si>
  <si>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</si>
  <si>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</si>
  <si>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</si>
  <si>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</si>
  <si>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</si>
  <si>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</si>
  <si>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</si>
  <si>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</si>
  <si>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</si>
  <si>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</si>
  <si>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</si>
  <si>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</si>
  <si>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</si>
  <si>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</si>
  <si>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</si>
  <si>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</si>
  <si>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</si>
  <si>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</si>
  <si>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</si>
  <si>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</si>
  <si>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</si>
  <si>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</si>
  <si>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</si>
  <si>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</si>
  <si>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</si>
  <si>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</si>
  <si>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</si>
  <si>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</si>
  <si>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</si>
  <si>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</si>
  <si>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</si>
  <si>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</si>
  <si>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</si>
  <si>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</si>
  <si>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</si>
  <si>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</si>
  <si>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</si>
  <si>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</si>
  <si>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</si>
  <si>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</si>
  <si>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</si>
  <si>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</si>
  <si>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</si>
  <si>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</si>
  <si>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</si>
  <si>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</si>
  <si>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</si>
  <si>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</si>
  <si>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</si>
  <si>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</si>
  <si>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</si>
  <si>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</si>
  <si>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</si>
  <si>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</si>
  <si>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</si>
  <si>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</si>
  <si>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</si>
  <si>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</si>
  <si>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</si>
  <si>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</si>
  <si>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</si>
  <si>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</si>
  <si>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</si>
  <si>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</si>
  <si>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</si>
  <si>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</si>
  <si>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</si>
  <si>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</si>
  <si>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</si>
  <si>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</si>
  <si>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</si>
  <si>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</si>
  <si>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</si>
  <si>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</si>
  <si>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</si>
  <si>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</si>
  <si>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</si>
  <si>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</si>
  <si>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</si>
  <si>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</si>
  <si>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</si>
  <si>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</si>
  <si>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</si>
  <si>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</si>
  <si>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</si>
  <si>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</si>
  <si>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</si>
  <si>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</si>
  <si>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</si>
  <si>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</si>
  <si>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</si>
  <si>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</si>
  <si>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</si>
  <si>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</si>
  <si>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</si>
  <si>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</si>
  <si>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</si>
  <si>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</si>
  <si>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</si>
  <si>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</si>
  <si>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</si>
  <si>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</si>
  <si>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</si>
  <si>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</si>
  <si>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</si>
  <si>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</si>
  <si>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</si>
  <si>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</si>
  <si>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</si>
  <si>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</si>
  <si>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</si>
  <si>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</si>
  <si>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</si>
  <si>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</si>
  <si>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</si>
  <si>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</si>
  <si>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</si>
  <si>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</si>
  <si>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</si>
  <si>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</si>
  <si>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</si>
  <si>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</si>
  <si>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</si>
  <si>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</si>
  <si>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</si>
  <si>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</si>
  <si>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</si>
  <si>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</si>
  <si>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</si>
  <si>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</si>
  <si>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</si>
  <si>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</si>
  <si>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</si>
  <si>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</si>
  <si>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</si>
  <si>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</si>
  <si>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</si>
  <si>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</si>
  <si>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</si>
  <si>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</si>
  <si>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</si>
  <si>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</si>
  <si>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</si>
  <si>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</si>
  <si>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</si>
  <si>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</si>
  <si>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</si>
  <si>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</si>
  <si>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</si>
  <si>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</si>
  <si>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</si>
  <si>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</si>
  <si>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</si>
  <si>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</si>
  <si>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</si>
  <si>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</si>
  <si>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</si>
  <si>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</si>
  <si>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</si>
  <si>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</si>
  <si>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</si>
  <si>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</si>
  <si>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</si>
  <si>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</si>
  <si>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</si>
  <si>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</si>
  <si>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</si>
  <si>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</si>
  <si>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</si>
  <si>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</si>
  <si>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</si>
  <si>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</si>
  <si>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</si>
  <si>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</si>
  <si>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</si>
  <si>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</si>
  <si>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</si>
  <si>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</si>
  <si>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</si>
  <si>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</si>
  <si>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33000</t>
  </si>
  <si>
    <t>水洗化人口等（平成29年度実績）</t>
    <phoneticPr fontId="3"/>
  </si>
  <si>
    <t>し尿処理の状況（平成29年度実績）</t>
    <phoneticPr fontId="3"/>
  </si>
  <si>
    <t>33100</t>
  </si>
  <si>
    <t>岡山市</t>
  </si>
  <si>
    <t>○</t>
  </si>
  <si>
    <t>331018</t>
    <phoneticPr fontId="3"/>
  </si>
  <si>
    <t>33202</t>
  </si>
  <si>
    <t>倉敷市</t>
  </si>
  <si>
    <t>331019</t>
    <phoneticPr fontId="3"/>
  </si>
  <si>
    <t>33203</t>
  </si>
  <si>
    <t>津山市</t>
  </si>
  <si>
    <t>331042</t>
    <phoneticPr fontId="3"/>
  </si>
  <si>
    <t>33204</t>
  </si>
  <si>
    <t>玉野市</t>
  </si>
  <si>
    <t>331021</t>
    <phoneticPr fontId="3"/>
  </si>
  <si>
    <t>33205</t>
  </si>
  <si>
    <t>笠岡市</t>
  </si>
  <si>
    <t>331097</t>
    <phoneticPr fontId="3"/>
  </si>
  <si>
    <t>33207</t>
  </si>
  <si>
    <t>井原市</t>
  </si>
  <si>
    <t>331079</t>
    <phoneticPr fontId="3"/>
  </si>
  <si>
    <t>33208</t>
  </si>
  <si>
    <t>総社市</t>
  </si>
  <si>
    <t>331056</t>
    <phoneticPr fontId="3"/>
  </si>
  <si>
    <t>33209</t>
  </si>
  <si>
    <t>高梁市</t>
  </si>
  <si>
    <t>331045</t>
    <phoneticPr fontId="3"/>
  </si>
  <si>
    <t>33210</t>
  </si>
  <si>
    <t>新見市</t>
  </si>
  <si>
    <t>331025</t>
    <phoneticPr fontId="3"/>
  </si>
  <si>
    <t>33211</t>
  </si>
  <si>
    <t>備前市</t>
  </si>
  <si>
    <t>331026</t>
    <phoneticPr fontId="3"/>
  </si>
  <si>
    <t>33212</t>
  </si>
  <si>
    <t>瀬戸内市</t>
  </si>
  <si>
    <t>331027</t>
    <phoneticPr fontId="3"/>
  </si>
  <si>
    <t>33213</t>
  </si>
  <si>
    <t>赤磐市</t>
  </si>
  <si>
    <t>331028</t>
    <phoneticPr fontId="3"/>
  </si>
  <si>
    <t>33214</t>
  </si>
  <si>
    <t>真庭市</t>
  </si>
  <si>
    <t>331029</t>
    <phoneticPr fontId="3"/>
  </si>
  <si>
    <t>33215</t>
  </si>
  <si>
    <t>美作市</t>
  </si>
  <si>
    <t>331030</t>
    <phoneticPr fontId="3"/>
  </si>
  <si>
    <t>33216</t>
  </si>
  <si>
    <t>浅口市</t>
  </si>
  <si>
    <t>331046</t>
    <phoneticPr fontId="3"/>
  </si>
  <si>
    <t>33346</t>
  </si>
  <si>
    <t>和気町</t>
  </si>
  <si>
    <t>331032</t>
    <phoneticPr fontId="3"/>
  </si>
  <si>
    <t>33423</t>
  </si>
  <si>
    <t>早島町</t>
  </si>
  <si>
    <t>331057</t>
    <phoneticPr fontId="3"/>
  </si>
  <si>
    <t>33445</t>
  </si>
  <si>
    <t>里庄町</t>
  </si>
  <si>
    <t>331098</t>
    <phoneticPr fontId="3"/>
  </si>
  <si>
    <t>33461</t>
  </si>
  <si>
    <t>矢掛町</t>
  </si>
  <si>
    <t>331096</t>
    <phoneticPr fontId="3"/>
  </si>
  <si>
    <t>33586</t>
  </si>
  <si>
    <t>新庄村</t>
  </si>
  <si>
    <t>331095</t>
    <phoneticPr fontId="3"/>
  </si>
  <si>
    <t>33606</t>
  </si>
  <si>
    <t>鏡野町</t>
  </si>
  <si>
    <t>331088</t>
    <phoneticPr fontId="3"/>
  </si>
  <si>
    <t>33622</t>
  </si>
  <si>
    <t>勝央町</t>
  </si>
  <si>
    <t>331093</t>
    <phoneticPr fontId="3"/>
  </si>
  <si>
    <t>33623</t>
  </si>
  <si>
    <t>奈義町</t>
  </si>
  <si>
    <t>331090</t>
    <phoneticPr fontId="3"/>
  </si>
  <si>
    <t>33643</t>
  </si>
  <si>
    <t>西粟倉村</t>
  </si>
  <si>
    <t>331085</t>
    <phoneticPr fontId="3"/>
  </si>
  <si>
    <t>33663</t>
  </si>
  <si>
    <t>久米南町</t>
  </si>
  <si>
    <t>331064</t>
    <phoneticPr fontId="3"/>
  </si>
  <si>
    <t>33666</t>
  </si>
  <si>
    <t>美咲町</t>
  </si>
  <si>
    <t>331041</t>
    <phoneticPr fontId="3"/>
  </si>
  <si>
    <t>33681</t>
  </si>
  <si>
    <t>吉備中央町</t>
  </si>
  <si>
    <t>331099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</si>
</sst>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21</v>
      </c>
      <c r="B7" s="116" t="s">
        <v>251</v>
      </c>
      <c r="C7" s="109" t="s">
        <v>200</v>
      </c>
      <c r="D7" s="110">
        <f>+SUM(E7,+I7)</f>
        <v>1916913</v>
      </c>
      <c r="E7" s="110">
        <f>+SUM(G7,+H7)</f>
        <v>214383</v>
      </c>
      <c r="F7" s="111">
        <f>IF(D7&gt;0,E7/D7*100,"-")</f>
        <v>11.183762643375053</v>
      </c>
      <c r="G7" s="108">
        <f>SUM(G$8:G$207)</f>
        <v>207027</v>
      </c>
      <c r="H7" s="108">
        <f>SUM(H$8:H$207)</f>
        <v>7356</v>
      </c>
      <c r="I7" s="110">
        <f>+SUM(K7,+M7,+O7)</f>
        <v>1702530</v>
      </c>
      <c r="J7" s="111">
        <f>IF(D7&gt;0,I7/D7*100,"-")</f>
        <v>88.816237356624953</v>
      </c>
      <c r="K7" s="108">
        <f>SUM(K$8:K$207)</f>
        <v>1140966</v>
      </c>
      <c r="L7" s="111">
        <f>IF(D7&gt;0,K7/D7*100,"-")</f>
        <v>59.521011125700539</v>
      </c>
      <c r="M7" s="108">
        <f>SUM(M$8:M$207)</f>
        <v>0</v>
      </c>
      <c r="N7" s="111">
        <f>IF(D7&gt;0,M7/D7*100,"-")</f>
        <v>0</v>
      </c>
      <c r="O7" s="108">
        <f>SUM(O$8:O$207)</f>
        <v>561564</v>
      </c>
      <c r="P7" s="108">
        <f>SUM(P$8:P$207)</f>
        <v>357060</v>
      </c>
      <c r="Q7" s="111">
        <f>IF(D7&gt;0,O7/D7*100,"-")</f>
        <v>29.29522623092441</v>
      </c>
      <c r="R7" s="108">
        <f>SUM(R$8:R$207)</f>
        <v>24346</v>
      </c>
      <c r="S7" s="112">
        <f t="shared" ref="S7:Z7" si="0">COUNTIF(S$8:S$207,"○")</f>
        <v>21</v>
      </c>
      <c r="T7" s="112">
        <f t="shared" si="0"/>
        <v>2</v>
      </c>
      <c r="U7" s="112">
        <f t="shared" si="0"/>
        <v>0</v>
      </c>
      <c r="V7" s="112">
        <f t="shared" si="0"/>
        <v>4</v>
      </c>
      <c r="W7" s="112">
        <f t="shared" si="0"/>
        <v>11</v>
      </c>
      <c r="X7" s="112">
        <f t="shared" si="0"/>
        <v>2</v>
      </c>
      <c r="Y7" s="112">
        <f t="shared" si="0"/>
        <v>0</v>
      </c>
      <c r="Z7" s="112">
        <f t="shared" si="0"/>
        <v>14</v>
      </c>
      <c r="AA7" s="188"/>
      <c r="AB7" s="188"/>
    </row>
    <row r="8" spans="1:28" s="105" customFormat="1" ht="13.5" customHeight="1">
      <c r="A8" s="101" t="s">
        <v>21</v>
      </c>
      <c r="B8" s="102" t="s">
        <v>254</v>
      </c>
      <c r="C8" s="101" t="s">
        <v>255</v>
      </c>
      <c r="D8" s="103">
        <f>+SUM(E8,+I8)</f>
        <v>708853</v>
      </c>
      <c r="E8" s="103">
        <f>+SUM(G8,+H8)</f>
        <v>58080</v>
      </c>
      <c r="F8" s="104">
        <f>IF(D8&gt;0,E8/D8*100,"-")</f>
        <v>8.1935182611909649</v>
      </c>
      <c r="G8" s="103">
        <v>58073</v>
      </c>
      <c r="H8" s="103">
        <v>7</v>
      </c>
      <c r="I8" s="103">
        <f>+SUM(K8,+M8,+O8)</f>
        <v>650773</v>
      </c>
      <c r="J8" s="104">
        <f>IF(D8&gt;0,I8/D8*100,"-")</f>
        <v>91.806481738809026</v>
      </c>
      <c r="K8" s="103">
        <v>413860</v>
      </c>
      <c r="L8" s="104">
        <f>IF(D8&gt;0,K8/D8*100,"-")</f>
        <v>58.384460529898298</v>
      </c>
      <c r="M8" s="103">
        <v>0</v>
      </c>
      <c r="N8" s="104">
        <f>IF(D8&gt;0,M8/D8*100,"-")</f>
        <v>0</v>
      </c>
      <c r="O8" s="103">
        <v>236913</v>
      </c>
      <c r="P8" s="103">
        <v>115916</v>
      </c>
      <c r="Q8" s="104">
        <f>IF(D8&gt;0,O8/D8*100,"-")</f>
        <v>33.422021208910735</v>
      </c>
      <c r="R8" s="103">
        <v>11564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21</v>
      </c>
      <c r="B9" s="102" t="s">
        <v>258</v>
      </c>
      <c r="C9" s="101" t="s">
        <v>259</v>
      </c>
      <c r="D9" s="103">
        <f>+SUM(E9,+I9)</f>
        <v>483788</v>
      </c>
      <c r="E9" s="103">
        <f>+SUM(G9,+H9)</f>
        <v>30021</v>
      </c>
      <c r="F9" s="104">
        <f>IF(D9&gt;0,E9/D9*100,"-")</f>
        <v>6.2054040199426197</v>
      </c>
      <c r="G9" s="103">
        <v>24932</v>
      </c>
      <c r="H9" s="103">
        <v>5089</v>
      </c>
      <c r="I9" s="103">
        <f>+SUM(K9,+M9,+O9)</f>
        <v>453767</v>
      </c>
      <c r="J9" s="104">
        <f>IF(D9&gt;0,I9/D9*100,"-")</f>
        <v>93.79459598005738</v>
      </c>
      <c r="K9" s="103">
        <v>349398</v>
      </c>
      <c r="L9" s="104">
        <f>IF(D9&gt;0,K9/D9*100,"-")</f>
        <v>72.221303546181375</v>
      </c>
      <c r="M9" s="103">
        <v>0</v>
      </c>
      <c r="N9" s="104">
        <f>IF(D9&gt;0,M9/D9*100,"-")</f>
        <v>0</v>
      </c>
      <c r="O9" s="103">
        <v>104369</v>
      </c>
      <c r="P9" s="103">
        <v>74839</v>
      </c>
      <c r="Q9" s="104">
        <f>IF(D9&gt;0,O9/D9*100,"-")</f>
        <v>21.573292433875995</v>
      </c>
      <c r="R9" s="103">
        <v>5608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21</v>
      </c>
      <c r="B10" s="102" t="s">
        <v>261</v>
      </c>
      <c r="C10" s="101" t="s">
        <v>262</v>
      </c>
      <c r="D10" s="103">
        <f>+SUM(E10,+I10)</f>
        <v>102348</v>
      </c>
      <c r="E10" s="103">
        <f>+SUM(G10,+H10)</f>
        <v>23100</v>
      </c>
      <c r="F10" s="104">
        <f>IF(D10&gt;0,E10/D10*100,"-")</f>
        <v>22.570055106108573</v>
      </c>
      <c r="G10" s="103">
        <v>23100</v>
      </c>
      <c r="H10" s="103">
        <v>0</v>
      </c>
      <c r="I10" s="103">
        <f>+SUM(K10,+M10,+O10)</f>
        <v>79248</v>
      </c>
      <c r="J10" s="104">
        <f>IF(D10&gt;0,I10/D10*100,"-")</f>
        <v>77.429944893891431</v>
      </c>
      <c r="K10" s="103">
        <v>29150</v>
      </c>
      <c r="L10" s="104">
        <f>IF(D10&gt;0,K10/D10*100,"-")</f>
        <v>28.481260014851291</v>
      </c>
      <c r="M10" s="103">
        <v>0</v>
      </c>
      <c r="N10" s="104">
        <f>IF(D10&gt;0,M10/D10*100,"-")</f>
        <v>0</v>
      </c>
      <c r="O10" s="103">
        <v>50098</v>
      </c>
      <c r="P10" s="103">
        <v>36398</v>
      </c>
      <c r="Q10" s="104">
        <f>IF(D10&gt;0,O10/D10*100,"-")</f>
        <v>48.948684879040137</v>
      </c>
      <c r="R10" s="103">
        <v>808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21</v>
      </c>
      <c r="B11" s="102" t="s">
        <v>264</v>
      </c>
      <c r="C11" s="101" t="s">
        <v>265</v>
      </c>
      <c r="D11" s="103">
        <f>+SUM(E11,+I11)</f>
        <v>60644</v>
      </c>
      <c r="E11" s="103">
        <f>+SUM(G11,+H11)</f>
        <v>3216</v>
      </c>
      <c r="F11" s="104">
        <f>IF(D11&gt;0,E11/D11*100,"-")</f>
        <v>5.3030802717498844</v>
      </c>
      <c r="G11" s="103">
        <v>3216</v>
      </c>
      <c r="H11" s="103">
        <v>0</v>
      </c>
      <c r="I11" s="103">
        <f>+SUM(K11,+M11,+O11)</f>
        <v>57428</v>
      </c>
      <c r="J11" s="104">
        <f>IF(D11&gt;0,I11/D11*100,"-")</f>
        <v>94.696919728250123</v>
      </c>
      <c r="K11" s="103">
        <v>53457</v>
      </c>
      <c r="L11" s="104">
        <f>IF(D11&gt;0,K11/D11*100,"-")</f>
        <v>88.14886880812611</v>
      </c>
      <c r="M11" s="103">
        <v>0</v>
      </c>
      <c r="N11" s="104">
        <f>IF(D11&gt;0,M11/D11*100,"-")</f>
        <v>0</v>
      </c>
      <c r="O11" s="103">
        <v>3971</v>
      </c>
      <c r="P11" s="103">
        <v>2541</v>
      </c>
      <c r="Q11" s="104">
        <f>IF(D11&gt;0,O11/D11*100,"-")</f>
        <v>6.5480509201240018</v>
      </c>
      <c r="R11" s="103">
        <v>556</v>
      </c>
      <c r="S11" s="101"/>
      <c r="T11" s="101" t="s">
        <v>256</v>
      </c>
      <c r="U11" s="101"/>
      <c r="V11" s="101"/>
      <c r="W11" s="101"/>
      <c r="X11" s="101" t="s">
        <v>256</v>
      </c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21</v>
      </c>
      <c r="B12" s="102" t="s">
        <v>267</v>
      </c>
      <c r="C12" s="101" t="s">
        <v>268</v>
      </c>
      <c r="D12" s="103">
        <f>+SUM(E12,+I12)</f>
        <v>49662</v>
      </c>
      <c r="E12" s="103">
        <f>+SUM(G12,+H12)</f>
        <v>11717</v>
      </c>
      <c r="F12" s="104">
        <f>IF(D12&gt;0,E12/D12*100,"-")</f>
        <v>23.593492005960293</v>
      </c>
      <c r="G12" s="103">
        <v>11717</v>
      </c>
      <c r="H12" s="103">
        <v>0</v>
      </c>
      <c r="I12" s="103">
        <f>+SUM(K12,+M12,+O12)</f>
        <v>37945</v>
      </c>
      <c r="J12" s="104">
        <f>IF(D12&gt;0,I12/D12*100,"-")</f>
        <v>76.406507994039714</v>
      </c>
      <c r="K12" s="103">
        <v>25132</v>
      </c>
      <c r="L12" s="104">
        <f>IF(D12&gt;0,K12/D12*100,"-")</f>
        <v>50.606097217188193</v>
      </c>
      <c r="M12" s="103">
        <v>0</v>
      </c>
      <c r="N12" s="104">
        <f>IF(D12&gt;0,M12/D12*100,"-")</f>
        <v>0</v>
      </c>
      <c r="O12" s="103">
        <v>12813</v>
      </c>
      <c r="P12" s="103">
        <v>10265</v>
      </c>
      <c r="Q12" s="104">
        <f>IF(D12&gt;0,O12/D12*100,"-")</f>
        <v>25.800410776851518</v>
      </c>
      <c r="R12" s="103">
        <v>415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21</v>
      </c>
      <c r="B13" s="102" t="s">
        <v>270</v>
      </c>
      <c r="C13" s="101" t="s">
        <v>271</v>
      </c>
      <c r="D13" s="103">
        <f>+SUM(E13,+I13)</f>
        <v>40310</v>
      </c>
      <c r="E13" s="103">
        <f>+SUM(G13,+H13)</f>
        <v>10591</v>
      </c>
      <c r="F13" s="104">
        <f>IF(D13&gt;0,E13/D13*100,"-")</f>
        <v>26.273877449764328</v>
      </c>
      <c r="G13" s="103">
        <v>10478</v>
      </c>
      <c r="H13" s="103">
        <v>113</v>
      </c>
      <c r="I13" s="103">
        <f>+SUM(K13,+M13,+O13)</f>
        <v>29719</v>
      </c>
      <c r="J13" s="104">
        <f>IF(D13&gt;0,I13/D13*100,"-")</f>
        <v>73.726122550235672</v>
      </c>
      <c r="K13" s="103">
        <v>16418</v>
      </c>
      <c r="L13" s="104">
        <f>IF(D13&gt;0,K13/D13*100,"-")</f>
        <v>40.72934755643761</v>
      </c>
      <c r="M13" s="103">
        <v>0</v>
      </c>
      <c r="N13" s="104">
        <f>IF(D13&gt;0,M13/D13*100,"-")</f>
        <v>0</v>
      </c>
      <c r="O13" s="103">
        <v>13301</v>
      </c>
      <c r="P13" s="103">
        <v>8916</v>
      </c>
      <c r="Q13" s="104">
        <f>IF(D13&gt;0,O13/D13*100,"-")</f>
        <v>32.99677499379807</v>
      </c>
      <c r="R13" s="103">
        <v>461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21</v>
      </c>
      <c r="B14" s="102" t="s">
        <v>273</v>
      </c>
      <c r="C14" s="101" t="s">
        <v>274</v>
      </c>
      <c r="D14" s="103">
        <f>+SUM(E14,+I14)</f>
        <v>68537</v>
      </c>
      <c r="E14" s="103">
        <f>+SUM(G14,+H14)</f>
        <v>3227</v>
      </c>
      <c r="F14" s="104">
        <f>IF(D14&gt;0,E14/D14*100,"-")</f>
        <v>4.7084056786845059</v>
      </c>
      <c r="G14" s="103">
        <v>3227</v>
      </c>
      <c r="H14" s="103">
        <v>0</v>
      </c>
      <c r="I14" s="103">
        <f>+SUM(K14,+M14,+O14)</f>
        <v>65310</v>
      </c>
      <c r="J14" s="104">
        <f>IF(D14&gt;0,I14/D14*100,"-")</f>
        <v>95.2915943213155</v>
      </c>
      <c r="K14" s="103">
        <v>39883</v>
      </c>
      <c r="L14" s="104">
        <f>IF(D14&gt;0,K14/D14*100,"-")</f>
        <v>58.191925529276155</v>
      </c>
      <c r="M14" s="103">
        <v>0</v>
      </c>
      <c r="N14" s="104">
        <f>IF(D14&gt;0,M14/D14*100,"-")</f>
        <v>0</v>
      </c>
      <c r="O14" s="103">
        <v>25427</v>
      </c>
      <c r="P14" s="103">
        <v>23879</v>
      </c>
      <c r="Q14" s="104">
        <f>IF(D14&gt;0,O14/D14*100,"-")</f>
        <v>37.099668792039338</v>
      </c>
      <c r="R14" s="103">
        <v>1178</v>
      </c>
      <c r="S14" s="101" t="s">
        <v>256</v>
      </c>
      <c r="T14" s="101"/>
      <c r="U14" s="101"/>
      <c r="V14" s="101"/>
      <c r="W14" s="101"/>
      <c r="X14" s="101"/>
      <c r="Y14" s="101"/>
      <c r="Z14" s="101" t="s">
        <v>256</v>
      </c>
      <c r="AA14" s="189" t="s">
        <v>275</v>
      </c>
      <c r="AB14" s="190"/>
    </row>
    <row r="15" spans="1:28" s="105" customFormat="1" ht="13.5" customHeight="1">
      <c r="A15" s="101" t="s">
        <v>21</v>
      </c>
      <c r="B15" s="102" t="s">
        <v>276</v>
      </c>
      <c r="C15" s="101" t="s">
        <v>277</v>
      </c>
      <c r="D15" s="103">
        <f>+SUM(E15,+I15)</f>
        <v>30955</v>
      </c>
      <c r="E15" s="103">
        <f>+SUM(G15,+H15)</f>
        <v>7749</v>
      </c>
      <c r="F15" s="104">
        <f>IF(D15&gt;0,E15/D15*100,"-")</f>
        <v>25.03311258278146</v>
      </c>
      <c r="G15" s="103">
        <v>6974</v>
      </c>
      <c r="H15" s="103">
        <v>775</v>
      </c>
      <c r="I15" s="103">
        <f>+SUM(K15,+M15,+O15)</f>
        <v>23206</v>
      </c>
      <c r="J15" s="104">
        <f>IF(D15&gt;0,I15/D15*100,"-")</f>
        <v>74.966887417218544</v>
      </c>
      <c r="K15" s="103">
        <v>12525</v>
      </c>
      <c r="L15" s="104">
        <f>IF(D15&gt;0,K15/D15*100,"-")</f>
        <v>40.461960910999842</v>
      </c>
      <c r="M15" s="103">
        <v>0</v>
      </c>
      <c r="N15" s="104">
        <f>IF(D15&gt;0,M15/D15*100,"-")</f>
        <v>0</v>
      </c>
      <c r="O15" s="103">
        <v>10681</v>
      </c>
      <c r="P15" s="103">
        <v>0</v>
      </c>
      <c r="Q15" s="104">
        <f>IF(D15&gt;0,O15/D15*100,"-")</f>
        <v>34.504926506218702</v>
      </c>
      <c r="R15" s="103">
        <v>735</v>
      </c>
      <c r="S15" s="101" t="s">
        <v>256</v>
      </c>
      <c r="T15" s="101"/>
      <c r="U15" s="101"/>
      <c r="V15" s="101"/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21</v>
      </c>
      <c r="B16" s="102" t="s">
        <v>279</v>
      </c>
      <c r="C16" s="101" t="s">
        <v>280</v>
      </c>
      <c r="D16" s="103">
        <f>+SUM(E16,+I16)</f>
        <v>30324</v>
      </c>
      <c r="E16" s="103">
        <f>+SUM(G16,+H16)</f>
        <v>8018</v>
      </c>
      <c r="F16" s="104">
        <f>IF(D16&gt;0,E16/D16*100,"-")</f>
        <v>26.441102756892231</v>
      </c>
      <c r="G16" s="103">
        <v>8018</v>
      </c>
      <c r="H16" s="103">
        <v>0</v>
      </c>
      <c r="I16" s="103">
        <f>+SUM(K16,+M16,+O16)</f>
        <v>22306</v>
      </c>
      <c r="J16" s="104">
        <f>IF(D16&gt;0,I16/D16*100,"-")</f>
        <v>73.558897243107765</v>
      </c>
      <c r="K16" s="103">
        <v>14704</v>
      </c>
      <c r="L16" s="104">
        <f>IF(D16&gt;0,K16/D16*100,"-")</f>
        <v>48.48964516554544</v>
      </c>
      <c r="M16" s="103">
        <v>0</v>
      </c>
      <c r="N16" s="104">
        <f>IF(D16&gt;0,M16/D16*100,"-")</f>
        <v>0</v>
      </c>
      <c r="O16" s="103">
        <v>7602</v>
      </c>
      <c r="P16" s="103">
        <v>7343</v>
      </c>
      <c r="Q16" s="104">
        <f>IF(D16&gt;0,O16/D16*100,"-")</f>
        <v>25.069252077562325</v>
      </c>
      <c r="R16" s="103">
        <v>221</v>
      </c>
      <c r="S16" s="101"/>
      <c r="T16" s="101"/>
      <c r="U16" s="101"/>
      <c r="V16" s="101" t="s">
        <v>256</v>
      </c>
      <c r="W16" s="101"/>
      <c r="X16" s="101" t="s">
        <v>256</v>
      </c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21</v>
      </c>
      <c r="B17" s="102" t="s">
        <v>282</v>
      </c>
      <c r="C17" s="101" t="s">
        <v>283</v>
      </c>
      <c r="D17" s="103">
        <f>+SUM(E17,+I17)</f>
        <v>35266</v>
      </c>
      <c r="E17" s="103">
        <f>+SUM(G17,+H17)</f>
        <v>4062</v>
      </c>
      <c r="F17" s="104">
        <f>IF(D17&gt;0,E17/D17*100,"-")</f>
        <v>11.518176146997108</v>
      </c>
      <c r="G17" s="103">
        <v>3783</v>
      </c>
      <c r="H17" s="103">
        <v>279</v>
      </c>
      <c r="I17" s="103">
        <f>+SUM(K17,+M17,+O17)</f>
        <v>31204</v>
      </c>
      <c r="J17" s="104">
        <f>IF(D17&gt;0,I17/D17*100,"-")</f>
        <v>88.481823853002894</v>
      </c>
      <c r="K17" s="103">
        <v>24894</v>
      </c>
      <c r="L17" s="104">
        <f>IF(D17&gt;0,K17/D17*100,"-")</f>
        <v>70.589236091419494</v>
      </c>
      <c r="M17" s="103">
        <v>0</v>
      </c>
      <c r="N17" s="104">
        <f>IF(D17&gt;0,M17/D17*100,"-")</f>
        <v>0</v>
      </c>
      <c r="O17" s="103">
        <v>6310</v>
      </c>
      <c r="P17" s="103">
        <v>4253</v>
      </c>
      <c r="Q17" s="104">
        <f>IF(D17&gt;0,O17/D17*100,"-")</f>
        <v>17.892587761583396</v>
      </c>
      <c r="R17" s="103">
        <v>447</v>
      </c>
      <c r="S17" s="101" t="s">
        <v>256</v>
      </c>
      <c r="T17" s="101"/>
      <c r="U17" s="101"/>
      <c r="V17" s="101"/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21</v>
      </c>
      <c r="B18" s="102" t="s">
        <v>285</v>
      </c>
      <c r="C18" s="101" t="s">
        <v>286</v>
      </c>
      <c r="D18" s="103">
        <f>+SUM(E18,+I18)</f>
        <v>37735</v>
      </c>
      <c r="E18" s="103">
        <f>+SUM(G18,+H18)</f>
        <v>2894</v>
      </c>
      <c r="F18" s="104">
        <f>IF(D18&gt;0,E18/D18*100,"-")</f>
        <v>7.669272558632569</v>
      </c>
      <c r="G18" s="103">
        <v>2844</v>
      </c>
      <c r="H18" s="103">
        <v>50</v>
      </c>
      <c r="I18" s="103">
        <f>+SUM(K18,+M18,+O18)</f>
        <v>34841</v>
      </c>
      <c r="J18" s="104">
        <f>IF(D18&gt;0,I18/D18*100,"-")</f>
        <v>92.330727441367429</v>
      </c>
      <c r="K18" s="103">
        <v>12018</v>
      </c>
      <c r="L18" s="104">
        <f>IF(D18&gt;0,K18/D18*100,"-")</f>
        <v>31.848416589373262</v>
      </c>
      <c r="M18" s="103">
        <v>0</v>
      </c>
      <c r="N18" s="104">
        <f>IF(D18&gt;0,M18/D18*100,"-")</f>
        <v>0</v>
      </c>
      <c r="O18" s="103">
        <v>22823</v>
      </c>
      <c r="P18" s="103">
        <v>19325</v>
      </c>
      <c r="Q18" s="104">
        <f>IF(D18&gt;0,O18/D18*100,"-")</f>
        <v>60.482310851994171</v>
      </c>
      <c r="R18" s="103">
        <v>413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21</v>
      </c>
      <c r="B19" s="102" t="s">
        <v>288</v>
      </c>
      <c r="C19" s="101" t="s">
        <v>289</v>
      </c>
      <c r="D19" s="103">
        <f>+SUM(E19,+I19)</f>
        <v>42913</v>
      </c>
      <c r="E19" s="103">
        <f>+SUM(G19,+H19)</f>
        <v>4931</v>
      </c>
      <c r="F19" s="104">
        <f>IF(D19&gt;0,E19/D19*100,"-")</f>
        <v>11.490690466758325</v>
      </c>
      <c r="G19" s="103">
        <v>4931</v>
      </c>
      <c r="H19" s="103">
        <v>0</v>
      </c>
      <c r="I19" s="103">
        <f>+SUM(K19,+M19,+O19)</f>
        <v>37982</v>
      </c>
      <c r="J19" s="104">
        <f>IF(D19&gt;0,I19/D19*100,"-")</f>
        <v>88.509309533241677</v>
      </c>
      <c r="K19" s="103">
        <v>32249</v>
      </c>
      <c r="L19" s="104">
        <f>IF(D19&gt;0,K19/D19*100,"-")</f>
        <v>75.14972152960641</v>
      </c>
      <c r="M19" s="103">
        <v>0</v>
      </c>
      <c r="N19" s="104">
        <f>IF(D19&gt;0,M19/D19*100,"-")</f>
        <v>0</v>
      </c>
      <c r="O19" s="103">
        <v>5733</v>
      </c>
      <c r="P19" s="103">
        <v>4866</v>
      </c>
      <c r="Q19" s="104">
        <f>IF(D19&gt;0,O19/D19*100,"-")</f>
        <v>13.359588003635261</v>
      </c>
      <c r="R19" s="103">
        <v>348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21</v>
      </c>
      <c r="B20" s="102" t="s">
        <v>291</v>
      </c>
      <c r="C20" s="101" t="s">
        <v>292</v>
      </c>
      <c r="D20" s="103">
        <f>+SUM(E20,+I20)</f>
        <v>46599</v>
      </c>
      <c r="E20" s="103">
        <f>+SUM(G20,+H20)</f>
        <v>15118</v>
      </c>
      <c r="F20" s="104">
        <f>IF(D20&gt;0,E20/D20*100,"-")</f>
        <v>32.442756282323657</v>
      </c>
      <c r="G20" s="103">
        <v>15102</v>
      </c>
      <c r="H20" s="103">
        <v>16</v>
      </c>
      <c r="I20" s="103">
        <f>+SUM(K20,+M20,+O20)</f>
        <v>31481</v>
      </c>
      <c r="J20" s="104">
        <f>IF(D20&gt;0,I20/D20*100,"-")</f>
        <v>67.557243717676343</v>
      </c>
      <c r="K20" s="103">
        <v>10069</v>
      </c>
      <c r="L20" s="104">
        <f>IF(D20&gt;0,K20/D20*100,"-")</f>
        <v>21.60775982317217</v>
      </c>
      <c r="M20" s="103">
        <v>0</v>
      </c>
      <c r="N20" s="104">
        <f>IF(D20&gt;0,M20/D20*100,"-")</f>
        <v>0</v>
      </c>
      <c r="O20" s="103">
        <v>21412</v>
      </c>
      <c r="P20" s="103">
        <v>18638</v>
      </c>
      <c r="Q20" s="104">
        <f>IF(D20&gt;0,O20/D20*100,"-")</f>
        <v>45.949483894504169</v>
      </c>
      <c r="R20" s="103">
        <v>245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21</v>
      </c>
      <c r="B21" s="102" t="s">
        <v>294</v>
      </c>
      <c r="C21" s="101" t="s">
        <v>295</v>
      </c>
      <c r="D21" s="103">
        <f>+SUM(E21,+I21)</f>
        <v>26993</v>
      </c>
      <c r="E21" s="103">
        <f>+SUM(G21,+H21)</f>
        <v>567</v>
      </c>
      <c r="F21" s="104">
        <f>IF(D21&gt;0,E21/D21*100,"-")</f>
        <v>2.1005445856333123</v>
      </c>
      <c r="G21" s="103">
        <v>567</v>
      </c>
      <c r="H21" s="103">
        <v>0</v>
      </c>
      <c r="I21" s="103">
        <f>+SUM(K21,+M21,+O21)</f>
        <v>26426</v>
      </c>
      <c r="J21" s="104">
        <f>IF(D21&gt;0,I21/D21*100,"-")</f>
        <v>97.899455414366685</v>
      </c>
      <c r="K21" s="103">
        <v>21783</v>
      </c>
      <c r="L21" s="104">
        <f>IF(D21&gt;0,K21/D21*100,"-")</f>
        <v>80.698699662875555</v>
      </c>
      <c r="M21" s="103">
        <v>0</v>
      </c>
      <c r="N21" s="104">
        <f>IF(D21&gt;0,M21/D21*100,"-")</f>
        <v>0</v>
      </c>
      <c r="O21" s="103">
        <v>4643</v>
      </c>
      <c r="P21" s="103">
        <v>890</v>
      </c>
      <c r="Q21" s="104">
        <f>IF(D21&gt;0,O21/D21*100,"-")</f>
        <v>17.20075575149113</v>
      </c>
      <c r="R21" s="103">
        <v>0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21</v>
      </c>
      <c r="B22" s="102" t="s">
        <v>297</v>
      </c>
      <c r="C22" s="101" t="s">
        <v>298</v>
      </c>
      <c r="D22" s="103">
        <f>+SUM(E22,+I22)</f>
        <v>34885</v>
      </c>
      <c r="E22" s="103">
        <f>+SUM(G22,+H22)</f>
        <v>9241</v>
      </c>
      <c r="F22" s="104">
        <f>IF(D22&gt;0,E22/D22*100,"-")</f>
        <v>26.489895370503081</v>
      </c>
      <c r="G22" s="103">
        <v>9117</v>
      </c>
      <c r="H22" s="103">
        <v>124</v>
      </c>
      <c r="I22" s="103">
        <f>+SUM(K22,+M22,+O22)</f>
        <v>25644</v>
      </c>
      <c r="J22" s="104">
        <f>IF(D22&gt;0,I22/D22*100,"-")</f>
        <v>73.510104629496922</v>
      </c>
      <c r="K22" s="103">
        <v>19947</v>
      </c>
      <c r="L22" s="104">
        <f>IF(D22&gt;0,K22/D22*100,"-")</f>
        <v>57.179303425541065</v>
      </c>
      <c r="M22" s="103">
        <v>0</v>
      </c>
      <c r="N22" s="104">
        <f>IF(D22&gt;0,M22/D22*100,"-")</f>
        <v>0</v>
      </c>
      <c r="O22" s="103">
        <v>5697</v>
      </c>
      <c r="P22" s="103">
        <v>4250</v>
      </c>
      <c r="Q22" s="104">
        <f>IF(D22&gt;0,O22/D22*100,"-")</f>
        <v>16.330801203955854</v>
      </c>
      <c r="R22" s="103">
        <v>179</v>
      </c>
      <c r="S22" s="101" t="s">
        <v>256</v>
      </c>
      <c r="T22" s="101"/>
      <c r="U22" s="101"/>
      <c r="V22" s="101"/>
      <c r="W22" s="101"/>
      <c r="X22" s="101"/>
      <c r="Y22" s="101"/>
      <c r="Z22" s="101" t="s">
        <v>256</v>
      </c>
      <c r="AA22" s="189" t="s">
        <v>299</v>
      </c>
      <c r="AB22" s="190"/>
    </row>
    <row r="23" spans="1:28" s="105" customFormat="1" ht="13.5" customHeight="1">
      <c r="A23" s="101" t="s">
        <v>21</v>
      </c>
      <c r="B23" s="102" t="s">
        <v>300</v>
      </c>
      <c r="C23" s="101" t="s">
        <v>301</v>
      </c>
      <c r="D23" s="103">
        <f>+SUM(E23,+I23)</f>
        <v>14411</v>
      </c>
      <c r="E23" s="103">
        <f>+SUM(G23,+H23)</f>
        <v>562</v>
      </c>
      <c r="F23" s="104">
        <f>IF(D23&gt;0,E23/D23*100,"-")</f>
        <v>3.8997987648324197</v>
      </c>
      <c r="G23" s="103">
        <v>0</v>
      </c>
      <c r="H23" s="103">
        <v>562</v>
      </c>
      <c r="I23" s="103">
        <f>+SUM(K23,+M23,+O23)</f>
        <v>13849</v>
      </c>
      <c r="J23" s="104">
        <f>IF(D23&gt;0,I23/D23*100,"-")</f>
        <v>96.100201235167589</v>
      </c>
      <c r="K23" s="103">
        <v>13026</v>
      </c>
      <c r="L23" s="104">
        <f>IF(D23&gt;0,K23/D23*100,"-")</f>
        <v>90.389285962112282</v>
      </c>
      <c r="M23" s="103">
        <v>0</v>
      </c>
      <c r="N23" s="104">
        <f>IF(D23&gt;0,M23/D23*100,"-")</f>
        <v>0</v>
      </c>
      <c r="O23" s="103">
        <v>823</v>
      </c>
      <c r="P23" s="103">
        <v>100</v>
      </c>
      <c r="Q23" s="104">
        <f>IF(D23&gt;0,O23/D23*100,"-")</f>
        <v>5.7109152730553054</v>
      </c>
      <c r="R23" s="103">
        <v>199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21</v>
      </c>
      <c r="B24" s="102" t="s">
        <v>303</v>
      </c>
      <c r="C24" s="101" t="s">
        <v>304</v>
      </c>
      <c r="D24" s="103">
        <f>+SUM(E24,+I24)</f>
        <v>12465</v>
      </c>
      <c r="E24" s="103">
        <f>+SUM(G24,+H24)</f>
        <v>161</v>
      </c>
      <c r="F24" s="104">
        <f>IF(D24&gt;0,E24/D24*100,"-")</f>
        <v>1.2916165262735659</v>
      </c>
      <c r="G24" s="103">
        <v>161</v>
      </c>
      <c r="H24" s="103">
        <v>0</v>
      </c>
      <c r="I24" s="103">
        <f>+SUM(K24,+M24,+O24)</f>
        <v>12304</v>
      </c>
      <c r="J24" s="104">
        <f>IF(D24&gt;0,I24/D24*100,"-")</f>
        <v>98.708383473726428</v>
      </c>
      <c r="K24" s="103">
        <v>11939</v>
      </c>
      <c r="L24" s="104">
        <f>IF(D24&gt;0,K24/D24*100,"-")</f>
        <v>95.780184516646614</v>
      </c>
      <c r="M24" s="103">
        <v>0</v>
      </c>
      <c r="N24" s="104">
        <f>IF(D24&gt;0,M24/D24*100,"-")</f>
        <v>0</v>
      </c>
      <c r="O24" s="103">
        <v>365</v>
      </c>
      <c r="P24" s="103">
        <v>115</v>
      </c>
      <c r="Q24" s="104">
        <f>IF(D24&gt;0,O24/D24*100,"-")</f>
        <v>2.9281989570798235</v>
      </c>
      <c r="R24" s="103">
        <v>46</v>
      </c>
      <c r="S24" s="101" t="s">
        <v>256</v>
      </c>
      <c r="T24" s="101"/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21</v>
      </c>
      <c r="B25" s="102" t="s">
        <v>306</v>
      </c>
      <c r="C25" s="101" t="s">
        <v>307</v>
      </c>
      <c r="D25" s="103">
        <f>+SUM(E25,+I25)</f>
        <v>11214</v>
      </c>
      <c r="E25" s="103">
        <f>+SUM(G25,+H25)</f>
        <v>4259</v>
      </c>
      <c r="F25" s="104">
        <f>IF(D25&gt;0,E25/D25*100,"-")</f>
        <v>37.979311574817196</v>
      </c>
      <c r="G25" s="103">
        <v>4251</v>
      </c>
      <c r="H25" s="103">
        <v>8</v>
      </c>
      <c r="I25" s="103">
        <f>+SUM(K25,+M25,+O25)</f>
        <v>6955</v>
      </c>
      <c r="J25" s="104">
        <f>IF(D25&gt;0,I25/D25*100,"-")</f>
        <v>62.020688425182804</v>
      </c>
      <c r="K25" s="103">
        <v>4895</v>
      </c>
      <c r="L25" s="104">
        <f>IF(D25&gt;0,K25/D25*100,"-")</f>
        <v>43.650793650793652</v>
      </c>
      <c r="M25" s="103">
        <v>0</v>
      </c>
      <c r="N25" s="104">
        <f>IF(D25&gt;0,M25/D25*100,"-")</f>
        <v>0</v>
      </c>
      <c r="O25" s="103">
        <v>2060</v>
      </c>
      <c r="P25" s="103">
        <v>1817</v>
      </c>
      <c r="Q25" s="104">
        <f>IF(D25&gt;0,O25/D25*100,"-")</f>
        <v>18.369894774389156</v>
      </c>
      <c r="R25" s="103">
        <v>142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21</v>
      </c>
      <c r="B26" s="102" t="s">
        <v>309</v>
      </c>
      <c r="C26" s="101" t="s">
        <v>310</v>
      </c>
      <c r="D26" s="103">
        <f>+SUM(E26,+I26)</f>
        <v>14451</v>
      </c>
      <c r="E26" s="103">
        <f>+SUM(G26,+H26)</f>
        <v>3297</v>
      </c>
      <c r="F26" s="104">
        <f>IF(D26&gt;0,E26/D26*100,"-")</f>
        <v>22.815030101723064</v>
      </c>
      <c r="G26" s="103">
        <v>3297</v>
      </c>
      <c r="H26" s="103">
        <v>0</v>
      </c>
      <c r="I26" s="103">
        <f>+SUM(K26,+M26,+O26)</f>
        <v>11154</v>
      </c>
      <c r="J26" s="104">
        <f>IF(D26&gt;0,I26/D26*100,"-")</f>
        <v>77.184969898276933</v>
      </c>
      <c r="K26" s="103">
        <v>6686</v>
      </c>
      <c r="L26" s="104">
        <f>IF(D26&gt;0,K26/D26*100,"-")</f>
        <v>46.26669434641201</v>
      </c>
      <c r="M26" s="103">
        <v>0</v>
      </c>
      <c r="N26" s="104">
        <f>IF(D26&gt;0,M26/D26*100,"-")</f>
        <v>0</v>
      </c>
      <c r="O26" s="103">
        <v>4468</v>
      </c>
      <c r="P26" s="103">
        <v>4181</v>
      </c>
      <c r="Q26" s="104">
        <f>IF(D26&gt;0,O26/D26*100,"-")</f>
        <v>30.918275551864919</v>
      </c>
      <c r="R26" s="103">
        <v>253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21</v>
      </c>
      <c r="B27" s="102" t="s">
        <v>312</v>
      </c>
      <c r="C27" s="101" t="s">
        <v>313</v>
      </c>
      <c r="D27" s="103">
        <f>+SUM(E27,+I27)</f>
        <v>960</v>
      </c>
      <c r="E27" s="103">
        <f>+SUM(G27,+H27)</f>
        <v>154</v>
      </c>
      <c r="F27" s="104">
        <f>IF(D27&gt;0,E27/D27*100,"-")</f>
        <v>16.041666666666668</v>
      </c>
      <c r="G27" s="103">
        <v>154</v>
      </c>
      <c r="H27" s="103">
        <v>0</v>
      </c>
      <c r="I27" s="103">
        <f>+SUM(K27,+M27,+O27)</f>
        <v>806</v>
      </c>
      <c r="J27" s="104">
        <f>IF(D27&gt;0,I27/D27*100,"-")</f>
        <v>83.958333333333329</v>
      </c>
      <c r="K27" s="103">
        <v>644</v>
      </c>
      <c r="L27" s="104">
        <f>IF(D27&gt;0,K27/D27*100,"-")</f>
        <v>67.083333333333329</v>
      </c>
      <c r="M27" s="103">
        <v>0</v>
      </c>
      <c r="N27" s="104">
        <f>IF(D27&gt;0,M27/D27*100,"-")</f>
        <v>0</v>
      </c>
      <c r="O27" s="103">
        <v>162</v>
      </c>
      <c r="P27" s="103">
        <v>162</v>
      </c>
      <c r="Q27" s="104">
        <f>IF(D27&gt;0,O27/D27*100,"-")</f>
        <v>16.875</v>
      </c>
      <c r="R27" s="103">
        <v>12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21</v>
      </c>
      <c r="B28" s="102" t="s">
        <v>315</v>
      </c>
      <c r="C28" s="101" t="s">
        <v>316</v>
      </c>
      <c r="D28" s="103">
        <f>+SUM(E28,+I28)</f>
        <v>13266</v>
      </c>
      <c r="E28" s="103">
        <f>+SUM(G28,+H28)</f>
        <v>2648</v>
      </c>
      <c r="F28" s="104">
        <f>IF(D28&gt;0,E28/D28*100,"-")</f>
        <v>19.960802050354289</v>
      </c>
      <c r="G28" s="103">
        <v>2645</v>
      </c>
      <c r="H28" s="103">
        <v>3</v>
      </c>
      <c r="I28" s="103">
        <f>+SUM(K28,+M28,+O28)</f>
        <v>10618</v>
      </c>
      <c r="J28" s="104">
        <f>IF(D28&gt;0,I28/D28*100,"-")</f>
        <v>80.039197949645711</v>
      </c>
      <c r="K28" s="103">
        <v>5699</v>
      </c>
      <c r="L28" s="104">
        <f>IF(D28&gt;0,K28/D28*100,"-")</f>
        <v>42.959445198251167</v>
      </c>
      <c r="M28" s="103">
        <v>0</v>
      </c>
      <c r="N28" s="104">
        <f>IF(D28&gt;0,M28/D28*100,"-")</f>
        <v>0</v>
      </c>
      <c r="O28" s="103">
        <v>4919</v>
      </c>
      <c r="P28" s="103">
        <v>4377</v>
      </c>
      <c r="Q28" s="104">
        <f>IF(D28&gt;0,O28/D28*100,"-")</f>
        <v>37.079752751394537</v>
      </c>
      <c r="R28" s="103">
        <v>96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21</v>
      </c>
      <c r="B29" s="102" t="s">
        <v>318</v>
      </c>
      <c r="C29" s="101" t="s">
        <v>319</v>
      </c>
      <c r="D29" s="103">
        <f>+SUM(E29,+I29)</f>
        <v>11152</v>
      </c>
      <c r="E29" s="103">
        <f>+SUM(G29,+H29)</f>
        <v>713</v>
      </c>
      <c r="F29" s="104">
        <f>IF(D29&gt;0,E29/D29*100,"-")</f>
        <v>6.3934720229555237</v>
      </c>
      <c r="G29" s="103">
        <v>713</v>
      </c>
      <c r="H29" s="103">
        <v>0</v>
      </c>
      <c r="I29" s="103">
        <f>+SUM(K29,+M29,+O29)</f>
        <v>10439</v>
      </c>
      <c r="J29" s="104">
        <f>IF(D29&gt;0,I29/D29*100,"-")</f>
        <v>93.606527977044479</v>
      </c>
      <c r="K29" s="103">
        <v>9243</v>
      </c>
      <c r="L29" s="104">
        <f>IF(D29&gt;0,K29/D29*100,"-")</f>
        <v>82.88199426111909</v>
      </c>
      <c r="M29" s="103">
        <v>0</v>
      </c>
      <c r="N29" s="104">
        <f>IF(D29&gt;0,M29/D29*100,"-")</f>
        <v>0</v>
      </c>
      <c r="O29" s="103">
        <v>1196</v>
      </c>
      <c r="P29" s="103">
        <v>1036</v>
      </c>
      <c r="Q29" s="104">
        <f>IF(D29&gt;0,O29/D29*100,"-")</f>
        <v>10.724533715925395</v>
      </c>
      <c r="R29" s="103">
        <v>38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21</v>
      </c>
      <c r="B30" s="102" t="s">
        <v>321</v>
      </c>
      <c r="C30" s="101" t="s">
        <v>322</v>
      </c>
      <c r="D30" s="103">
        <f>+SUM(E30,+I30)</f>
        <v>6106</v>
      </c>
      <c r="E30" s="103">
        <f>+SUM(G30,+H30)</f>
        <v>0</v>
      </c>
      <c r="F30" s="104">
        <f>IF(D30&gt;0,E30/D30*100,"-")</f>
        <v>0</v>
      </c>
      <c r="G30" s="103">
        <v>0</v>
      </c>
      <c r="H30" s="103">
        <v>0</v>
      </c>
      <c r="I30" s="103">
        <f>+SUM(K30,+M30,+O30)</f>
        <v>6106</v>
      </c>
      <c r="J30" s="104">
        <f>IF(D30&gt;0,I30/D30*100,"-")</f>
        <v>100</v>
      </c>
      <c r="K30" s="103">
        <v>4421</v>
      </c>
      <c r="L30" s="104">
        <f>IF(D30&gt;0,K30/D30*100,"-")</f>
        <v>72.404192597445132</v>
      </c>
      <c r="M30" s="103">
        <v>0</v>
      </c>
      <c r="N30" s="104">
        <f>IF(D30&gt;0,M30/D30*100,"-")</f>
        <v>0</v>
      </c>
      <c r="O30" s="103">
        <v>1685</v>
      </c>
      <c r="P30" s="103">
        <v>1685</v>
      </c>
      <c r="Q30" s="104">
        <f>IF(D30&gt;0,O30/D30*100,"-")</f>
        <v>27.595807402554861</v>
      </c>
      <c r="R30" s="103">
        <v>16</v>
      </c>
      <c r="S30" s="101"/>
      <c r="T30" s="101"/>
      <c r="U30" s="101"/>
      <c r="V30" s="101" t="s">
        <v>256</v>
      </c>
      <c r="W30" s="101"/>
      <c r="X30" s="101"/>
      <c r="Y30" s="101"/>
      <c r="Z30" s="101" t="s">
        <v>256</v>
      </c>
      <c r="AA30" s="189" t="s">
        <v>323</v>
      </c>
      <c r="AB30" s="190"/>
    </row>
    <row r="31" spans="1:28" s="105" customFormat="1" ht="13.5" customHeight="1">
      <c r="A31" s="101" t="s">
        <v>21</v>
      </c>
      <c r="B31" s="102" t="s">
        <v>324</v>
      </c>
      <c r="C31" s="101" t="s">
        <v>325</v>
      </c>
      <c r="D31" s="103">
        <f>+SUM(E31,+I31)</f>
        <v>1491</v>
      </c>
      <c r="E31" s="103">
        <f>+SUM(G31,+H31)</f>
        <v>111</v>
      </c>
      <c r="F31" s="104">
        <f>IF(D31&gt;0,E31/D31*100,"-")</f>
        <v>7.4446680080482901</v>
      </c>
      <c r="G31" s="103">
        <v>0</v>
      </c>
      <c r="H31" s="103">
        <v>111</v>
      </c>
      <c r="I31" s="103">
        <f>+SUM(K31,+M31,+O31)</f>
        <v>1380</v>
      </c>
      <c r="J31" s="104">
        <f>IF(D31&gt;0,I31/D31*100,"-")</f>
        <v>92.555331991951704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1380</v>
      </c>
      <c r="P31" s="103">
        <v>5</v>
      </c>
      <c r="Q31" s="104">
        <f>IF(D31&gt;0,O31/D31*100,"-")</f>
        <v>92.555331991951704</v>
      </c>
      <c r="R31" s="103">
        <v>7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21</v>
      </c>
      <c r="B32" s="102" t="s">
        <v>327</v>
      </c>
      <c r="C32" s="101" t="s">
        <v>328</v>
      </c>
      <c r="D32" s="103">
        <f>+SUM(E32,+I32)</f>
        <v>4944</v>
      </c>
      <c r="E32" s="103">
        <f>+SUM(G32,+H32)</f>
        <v>1337</v>
      </c>
      <c r="F32" s="104">
        <f>IF(D32&gt;0,E32/D32*100,"-")</f>
        <v>27.042880258899675</v>
      </c>
      <c r="G32" s="103">
        <v>1298</v>
      </c>
      <c r="H32" s="103">
        <v>39</v>
      </c>
      <c r="I32" s="103">
        <f>+SUM(K32,+M32,+O32)</f>
        <v>3607</v>
      </c>
      <c r="J32" s="104">
        <f>IF(D32&gt;0,I32/D32*100,"-")</f>
        <v>72.957119741100328</v>
      </c>
      <c r="K32" s="103">
        <v>2027</v>
      </c>
      <c r="L32" s="104">
        <f>IF(D32&gt;0,K32/D32*100,"-")</f>
        <v>40.999190938511326</v>
      </c>
      <c r="M32" s="103">
        <v>0</v>
      </c>
      <c r="N32" s="104">
        <f>IF(D32&gt;0,M32/D32*100,"-")</f>
        <v>0</v>
      </c>
      <c r="O32" s="103">
        <v>1580</v>
      </c>
      <c r="P32" s="103">
        <v>1325</v>
      </c>
      <c r="Q32" s="104">
        <f>IF(D32&gt;0,O32/D32*100,"-")</f>
        <v>31.957928802588999</v>
      </c>
      <c r="R32" s="103">
        <v>30</v>
      </c>
      <c r="S32" s="101" t="s">
        <v>256</v>
      </c>
      <c r="T32" s="101"/>
      <c r="U32" s="101"/>
      <c r="V32" s="101"/>
      <c r="W32" s="101"/>
      <c r="X32" s="101"/>
      <c r="Y32" s="101"/>
      <c r="Z32" s="101" t="s">
        <v>256</v>
      </c>
      <c r="AA32" s="189" t="s">
        <v>329</v>
      </c>
      <c r="AB32" s="190"/>
    </row>
    <row r="33" spans="1:28" s="105" customFormat="1" ht="13.5" customHeight="1">
      <c r="A33" s="101" t="s">
        <v>21</v>
      </c>
      <c r="B33" s="102" t="s">
        <v>330</v>
      </c>
      <c r="C33" s="101" t="s">
        <v>331</v>
      </c>
      <c r="D33" s="103">
        <f>+SUM(E33,+I33)</f>
        <v>14733</v>
      </c>
      <c r="E33" s="103">
        <f>+SUM(G33,+H33)</f>
        <v>4625</v>
      </c>
      <c r="F33" s="104">
        <f>IF(D33&gt;0,E33/D33*100,"-")</f>
        <v>31.39211294373176</v>
      </c>
      <c r="G33" s="103">
        <v>4591</v>
      </c>
      <c r="H33" s="103">
        <v>34</v>
      </c>
      <c r="I33" s="103">
        <f>+SUM(K33,+M33,+O33)</f>
        <v>10108</v>
      </c>
      <c r="J33" s="104">
        <f>IF(D33&gt;0,I33/D33*100,"-")</f>
        <v>68.60788705626824</v>
      </c>
      <c r="K33" s="103">
        <v>5304</v>
      </c>
      <c r="L33" s="104">
        <f>IF(D33&gt;0,K33/D33*100,"-")</f>
        <v>36.000814498065573</v>
      </c>
      <c r="M33" s="103">
        <v>0</v>
      </c>
      <c r="N33" s="104">
        <f>IF(D33&gt;0,M33/D33*100,"-")</f>
        <v>0</v>
      </c>
      <c r="O33" s="103">
        <v>4804</v>
      </c>
      <c r="P33" s="103">
        <v>4105</v>
      </c>
      <c r="Q33" s="104">
        <f>IF(D33&gt;0,O33/D33*100,"-")</f>
        <v>32.607072558202674</v>
      </c>
      <c r="R33" s="103">
        <v>88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21</v>
      </c>
      <c r="B34" s="102" t="s">
        <v>333</v>
      </c>
      <c r="C34" s="101" t="s">
        <v>334</v>
      </c>
      <c r="D34" s="103">
        <f>+SUM(E34,+I34)</f>
        <v>11908</v>
      </c>
      <c r="E34" s="103">
        <f>+SUM(G34,+H34)</f>
        <v>3984</v>
      </c>
      <c r="F34" s="104">
        <f>IF(D34&gt;0,E34/D34*100,"-")</f>
        <v>33.456499832045679</v>
      </c>
      <c r="G34" s="103">
        <v>3838</v>
      </c>
      <c r="H34" s="103">
        <v>146</v>
      </c>
      <c r="I34" s="103">
        <f>+SUM(K34,+M34,+O34)</f>
        <v>7924</v>
      </c>
      <c r="J34" s="104">
        <f>IF(D34&gt;0,I34/D34*100,"-")</f>
        <v>66.543500167954321</v>
      </c>
      <c r="K34" s="103">
        <v>1595</v>
      </c>
      <c r="L34" s="104">
        <f>IF(D34&gt;0,K34/D34*100,"-")</f>
        <v>13.394356734968088</v>
      </c>
      <c r="M34" s="103">
        <v>0</v>
      </c>
      <c r="N34" s="104">
        <f>IF(D34&gt;0,M34/D34*100,"-")</f>
        <v>0</v>
      </c>
      <c r="O34" s="103">
        <v>6329</v>
      </c>
      <c r="P34" s="103">
        <v>5833</v>
      </c>
      <c r="Q34" s="104">
        <f>IF(D34&gt;0,O34/D34*100,"-")</f>
        <v>53.149143432986222</v>
      </c>
      <c r="R34" s="103">
        <v>241</v>
      </c>
      <c r="S34" s="101" t="s">
        <v>256</v>
      </c>
      <c r="T34" s="101"/>
      <c r="U34" s="101"/>
      <c r="V34" s="101"/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4">
    <sortCondition ref="A8:A34"/>
    <sortCondition ref="B8:B34"/>
    <sortCondition ref="C8:C34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岡山県</v>
      </c>
      <c r="B7" s="107" t="str">
        <f>水洗化人口等!B7</f>
        <v>33000</v>
      </c>
      <c r="C7" s="106" t="s">
        <v>200</v>
      </c>
      <c r="D7" s="108">
        <f>SUM(E7,+H7,+K7)</f>
        <v>593477</v>
      </c>
      <c r="E7" s="108">
        <f>SUM(F7:G7)</f>
        <v>10770</v>
      </c>
      <c r="F7" s="108">
        <f>SUM(F$8:F$207)</f>
        <v>10770</v>
      </c>
      <c r="G7" s="108">
        <f>SUM(G$8:G$207)</f>
        <v>0</v>
      </c>
      <c r="H7" s="108">
        <f>SUM(I7:J7)</f>
        <v>45626</v>
      </c>
      <c r="I7" s="108">
        <f>SUM(I$8:I$207)</f>
        <v>17564</v>
      </c>
      <c r="J7" s="108">
        <f>SUM(J$8:J$207)</f>
        <v>28062</v>
      </c>
      <c r="K7" s="108">
        <f>SUM(L7:M7)</f>
        <v>537081</v>
      </c>
      <c r="L7" s="108">
        <f>SUM(L$8:L$207)</f>
        <v>149717</v>
      </c>
      <c r="M7" s="108">
        <f>SUM(M$8:M$207)</f>
        <v>387364</v>
      </c>
      <c r="N7" s="108">
        <f>SUM(O7,+V7,+AC7)</f>
        <v>595030</v>
      </c>
      <c r="O7" s="108">
        <f>SUM(P7:U7)</f>
        <v>178051</v>
      </c>
      <c r="P7" s="108">
        <f t="shared" ref="P7:U7" si="0">SUM(P$8:P$207)</f>
        <v>173487</v>
      </c>
      <c r="Q7" s="108">
        <f t="shared" si="0"/>
        <v>0</v>
      </c>
      <c r="R7" s="108">
        <f t="shared" si="0"/>
        <v>0</v>
      </c>
      <c r="S7" s="108">
        <f t="shared" si="0"/>
        <v>4564</v>
      </c>
      <c r="T7" s="108">
        <f t="shared" si="0"/>
        <v>0</v>
      </c>
      <c r="U7" s="108">
        <f t="shared" si="0"/>
        <v>0</v>
      </c>
      <c r="V7" s="108">
        <f>SUM(W7:AB7)</f>
        <v>415426</v>
      </c>
      <c r="W7" s="108">
        <f t="shared" ref="W7:AB7" si="1">SUM(W$8:W$207)</f>
        <v>395842</v>
      </c>
      <c r="X7" s="108">
        <f t="shared" si="1"/>
        <v>0</v>
      </c>
      <c r="Y7" s="108">
        <f t="shared" si="1"/>
        <v>0</v>
      </c>
      <c r="Z7" s="108">
        <f t="shared" si="1"/>
        <v>19584</v>
      </c>
      <c r="AA7" s="108">
        <f t="shared" si="1"/>
        <v>0</v>
      </c>
      <c r="AB7" s="108">
        <f t="shared" si="1"/>
        <v>0</v>
      </c>
      <c r="AC7" s="108">
        <f>SUM(AD7:AE7)</f>
        <v>1553</v>
      </c>
      <c r="AD7" s="108">
        <f>SUM(AD$8:AD$207)</f>
        <v>1553</v>
      </c>
      <c r="AE7" s="108">
        <f>SUM(AE$8:AE$207)</f>
        <v>0</v>
      </c>
      <c r="AF7" s="108">
        <f>SUM(AG7:AI7)</f>
        <v>16278</v>
      </c>
      <c r="AG7" s="108">
        <f>SUM(AG$8:AG$207)</f>
        <v>16278</v>
      </c>
      <c r="AH7" s="108">
        <f>SUM(AH$8:AH$207)</f>
        <v>0</v>
      </c>
      <c r="AI7" s="108">
        <f>SUM(AI$8:AI$207)</f>
        <v>0</v>
      </c>
      <c r="AJ7" s="108">
        <f>SUM(AK7:AS7)</f>
        <v>16370</v>
      </c>
      <c r="AK7" s="108">
        <f t="shared" ref="AK7:AS7" si="2">SUM(AK$8:AK$207)</f>
        <v>95</v>
      </c>
      <c r="AL7" s="108">
        <f t="shared" si="2"/>
        <v>0</v>
      </c>
      <c r="AM7" s="108">
        <f t="shared" si="2"/>
        <v>6146</v>
      </c>
      <c r="AN7" s="108">
        <f t="shared" si="2"/>
        <v>3404</v>
      </c>
      <c r="AO7" s="108">
        <f t="shared" si="2"/>
        <v>0</v>
      </c>
      <c r="AP7" s="108">
        <f t="shared" si="2"/>
        <v>135</v>
      </c>
      <c r="AQ7" s="108">
        <f t="shared" si="2"/>
        <v>477</v>
      </c>
      <c r="AR7" s="108">
        <f t="shared" si="2"/>
        <v>11</v>
      </c>
      <c r="AS7" s="108">
        <f t="shared" si="2"/>
        <v>6102</v>
      </c>
      <c r="AT7" s="108">
        <f>SUM(AU7:AY7)</f>
        <v>95</v>
      </c>
      <c r="AU7" s="108">
        <f>SUM(AU$8:AU$207)</f>
        <v>3</v>
      </c>
      <c r="AV7" s="108">
        <f>SUM(AV$8:AV$207)</f>
        <v>0</v>
      </c>
      <c r="AW7" s="108">
        <f>SUM(AW$8:AW$207)</f>
        <v>92</v>
      </c>
      <c r="AX7" s="108">
        <f>SUM(AX$8:AX$207)</f>
        <v>0</v>
      </c>
      <c r="AY7" s="108">
        <f>SUM(AY$8:AY$207)</f>
        <v>0</v>
      </c>
      <c r="AZ7" s="108">
        <f>SUM(BA7:BC7)</f>
        <v>43</v>
      </c>
      <c r="BA7" s="108">
        <f>SUM(BA$8:BA$207)</f>
        <v>43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21</v>
      </c>
      <c r="B8" s="113" t="s">
        <v>254</v>
      </c>
      <c r="C8" s="101" t="s">
        <v>255</v>
      </c>
      <c r="D8" s="103">
        <f>SUM(E8,+H8,+K8)</f>
        <v>190205</v>
      </c>
      <c r="E8" s="103">
        <f>SUM(F8:G8)</f>
        <v>3144</v>
      </c>
      <c r="F8" s="103">
        <v>3144</v>
      </c>
      <c r="G8" s="103">
        <v>0</v>
      </c>
      <c r="H8" s="103">
        <f>SUM(I8:J8)</f>
        <v>7003</v>
      </c>
      <c r="I8" s="103">
        <v>0</v>
      </c>
      <c r="J8" s="103">
        <v>7003</v>
      </c>
      <c r="K8" s="103">
        <f>SUM(L8:M8)</f>
        <v>180058</v>
      </c>
      <c r="L8" s="103">
        <v>39090</v>
      </c>
      <c r="M8" s="103">
        <v>140968</v>
      </c>
      <c r="N8" s="103">
        <f>SUM(O8,+V8,+AC8)</f>
        <v>190208</v>
      </c>
      <c r="O8" s="103">
        <f>SUM(P8:U8)</f>
        <v>42234</v>
      </c>
      <c r="P8" s="103">
        <v>42234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147971</v>
      </c>
      <c r="W8" s="103">
        <v>147971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3</v>
      </c>
      <c r="AD8" s="103">
        <v>3</v>
      </c>
      <c r="AE8" s="103">
        <v>0</v>
      </c>
      <c r="AF8" s="103">
        <f>SUM(AG8:AI8)</f>
        <v>5783</v>
      </c>
      <c r="AG8" s="103">
        <v>5783</v>
      </c>
      <c r="AH8" s="103">
        <v>0</v>
      </c>
      <c r="AI8" s="103">
        <v>0</v>
      </c>
      <c r="AJ8" s="103">
        <f>SUM(AK8:AS8)</f>
        <v>5783</v>
      </c>
      <c r="AK8" s="103">
        <v>0</v>
      </c>
      <c r="AL8" s="103">
        <v>0</v>
      </c>
      <c r="AM8" s="103">
        <v>1876</v>
      </c>
      <c r="AN8" s="103">
        <v>0</v>
      </c>
      <c r="AO8" s="103">
        <v>0</v>
      </c>
      <c r="AP8" s="103">
        <v>0</v>
      </c>
      <c r="AQ8" s="103">
        <v>0</v>
      </c>
      <c r="AR8" s="103">
        <v>11</v>
      </c>
      <c r="AS8" s="103">
        <v>3896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42</v>
      </c>
      <c r="BA8" s="103">
        <v>42</v>
      </c>
      <c r="BB8" s="103">
        <v>0</v>
      </c>
      <c r="BC8" s="103">
        <v>0</v>
      </c>
    </row>
    <row r="9" spans="1:55" s="105" customFormat="1" ht="13.5" customHeight="1">
      <c r="A9" s="115" t="s">
        <v>21</v>
      </c>
      <c r="B9" s="113" t="s">
        <v>258</v>
      </c>
      <c r="C9" s="101" t="s">
        <v>259</v>
      </c>
      <c r="D9" s="103">
        <f>SUM(E9,+H9,+K9)</f>
        <v>114442</v>
      </c>
      <c r="E9" s="103">
        <f>SUM(F9:G9)</f>
        <v>4564</v>
      </c>
      <c r="F9" s="103">
        <v>4564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109878</v>
      </c>
      <c r="L9" s="103">
        <v>21002</v>
      </c>
      <c r="M9" s="103">
        <v>88876</v>
      </c>
      <c r="N9" s="103">
        <f>SUM(O9,+V9,+AC9)</f>
        <v>114932</v>
      </c>
      <c r="O9" s="103">
        <f>SUM(P9:U9)</f>
        <v>25566</v>
      </c>
      <c r="P9" s="103">
        <v>21002</v>
      </c>
      <c r="Q9" s="103">
        <v>0</v>
      </c>
      <c r="R9" s="103">
        <v>0</v>
      </c>
      <c r="S9" s="103">
        <v>4564</v>
      </c>
      <c r="T9" s="103">
        <v>0</v>
      </c>
      <c r="U9" s="103">
        <v>0</v>
      </c>
      <c r="V9" s="103">
        <f>SUM(W9:AB9)</f>
        <v>88876</v>
      </c>
      <c r="W9" s="103">
        <v>80179</v>
      </c>
      <c r="X9" s="103">
        <v>0</v>
      </c>
      <c r="Y9" s="103">
        <v>0</v>
      </c>
      <c r="Z9" s="103">
        <v>8697</v>
      </c>
      <c r="AA9" s="103">
        <v>0</v>
      </c>
      <c r="AB9" s="103">
        <v>0</v>
      </c>
      <c r="AC9" s="103">
        <f>SUM(AD9:AE9)</f>
        <v>490</v>
      </c>
      <c r="AD9" s="103">
        <v>490</v>
      </c>
      <c r="AE9" s="103">
        <v>0</v>
      </c>
      <c r="AF9" s="103">
        <f>SUM(AG9:AI9)</f>
        <v>2512</v>
      </c>
      <c r="AG9" s="103">
        <v>2512</v>
      </c>
      <c r="AH9" s="103">
        <v>0</v>
      </c>
      <c r="AI9" s="103">
        <v>0</v>
      </c>
      <c r="AJ9" s="103">
        <f>SUM(AK9:AS9)</f>
        <v>2512</v>
      </c>
      <c r="AK9" s="103">
        <v>0</v>
      </c>
      <c r="AL9" s="103">
        <v>0</v>
      </c>
      <c r="AM9" s="103">
        <v>2512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21</v>
      </c>
      <c r="B10" s="113" t="s">
        <v>261</v>
      </c>
      <c r="C10" s="101" t="s">
        <v>262</v>
      </c>
      <c r="D10" s="103">
        <f>SUM(E10,+H10,+K10)</f>
        <v>55587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55587</v>
      </c>
      <c r="L10" s="103">
        <v>18034</v>
      </c>
      <c r="M10" s="103">
        <v>37553</v>
      </c>
      <c r="N10" s="103">
        <f>SUM(O10,+V10,+AC10)</f>
        <v>55587</v>
      </c>
      <c r="O10" s="103">
        <f>SUM(P10:U10)</f>
        <v>18034</v>
      </c>
      <c r="P10" s="103">
        <v>18034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37553</v>
      </c>
      <c r="W10" s="103">
        <v>27543</v>
      </c>
      <c r="X10" s="103">
        <v>0</v>
      </c>
      <c r="Y10" s="103">
        <v>0</v>
      </c>
      <c r="Z10" s="103">
        <v>10010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1640</v>
      </c>
      <c r="AG10" s="103">
        <v>1640</v>
      </c>
      <c r="AH10" s="103">
        <v>0</v>
      </c>
      <c r="AI10" s="103">
        <v>0</v>
      </c>
      <c r="AJ10" s="103">
        <f>SUM(AK10:AS10)</f>
        <v>1640</v>
      </c>
      <c r="AK10" s="103">
        <v>0</v>
      </c>
      <c r="AL10" s="103">
        <v>0</v>
      </c>
      <c r="AM10" s="103">
        <v>97</v>
      </c>
      <c r="AN10" s="103">
        <v>1543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21</v>
      </c>
      <c r="B11" s="113" t="s">
        <v>264</v>
      </c>
      <c r="C11" s="101" t="s">
        <v>265</v>
      </c>
      <c r="D11" s="103">
        <f>SUM(E11,+H11,+K11)</f>
        <v>8895</v>
      </c>
      <c r="E11" s="103">
        <f>SUM(F11:G11)</f>
        <v>0</v>
      </c>
      <c r="F11" s="103">
        <v>0</v>
      </c>
      <c r="G11" s="103">
        <v>0</v>
      </c>
      <c r="H11" s="103">
        <f>SUM(I11:J11)</f>
        <v>68</v>
      </c>
      <c r="I11" s="103">
        <v>68</v>
      </c>
      <c r="J11" s="103">
        <v>0</v>
      </c>
      <c r="K11" s="103">
        <f>SUM(L11:M11)</f>
        <v>8827</v>
      </c>
      <c r="L11" s="103">
        <v>3525</v>
      </c>
      <c r="M11" s="103">
        <v>5302</v>
      </c>
      <c r="N11" s="103">
        <f>SUM(O11,+V11,+AC11)</f>
        <v>8895</v>
      </c>
      <c r="O11" s="103">
        <f>SUM(P11:U11)</f>
        <v>3593</v>
      </c>
      <c r="P11" s="103">
        <v>3593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5302</v>
      </c>
      <c r="W11" s="103">
        <v>5302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35</v>
      </c>
      <c r="AG11" s="103">
        <v>35</v>
      </c>
      <c r="AH11" s="103">
        <v>0</v>
      </c>
      <c r="AI11" s="103">
        <v>0</v>
      </c>
      <c r="AJ11" s="103">
        <f>SUM(AK11:AS11)</f>
        <v>35</v>
      </c>
      <c r="AK11" s="103">
        <v>0</v>
      </c>
      <c r="AL11" s="103">
        <v>0</v>
      </c>
      <c r="AM11" s="103">
        <v>35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21</v>
      </c>
      <c r="B12" s="113" t="s">
        <v>267</v>
      </c>
      <c r="C12" s="101" t="s">
        <v>268</v>
      </c>
      <c r="D12" s="103">
        <f>SUM(E12,+H12,+K12)</f>
        <v>22190</v>
      </c>
      <c r="E12" s="103">
        <f>SUM(F12:G12)</f>
        <v>963</v>
      </c>
      <c r="F12" s="103">
        <v>963</v>
      </c>
      <c r="G12" s="103">
        <v>0</v>
      </c>
      <c r="H12" s="103">
        <f>SUM(I12:J12)</f>
        <v>7721</v>
      </c>
      <c r="I12" s="103">
        <v>7721</v>
      </c>
      <c r="J12" s="103">
        <v>0</v>
      </c>
      <c r="K12" s="103">
        <f>SUM(L12:M12)</f>
        <v>13506</v>
      </c>
      <c r="L12" s="103">
        <v>0</v>
      </c>
      <c r="M12" s="103">
        <v>13506</v>
      </c>
      <c r="N12" s="103">
        <f>SUM(O12,+V12,+AC12)</f>
        <v>22190</v>
      </c>
      <c r="O12" s="103">
        <f>SUM(P12:U12)</f>
        <v>8684</v>
      </c>
      <c r="P12" s="103">
        <v>8684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13506</v>
      </c>
      <c r="W12" s="103">
        <v>13506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569</v>
      </c>
      <c r="AG12" s="103">
        <v>569</v>
      </c>
      <c r="AH12" s="103">
        <v>0</v>
      </c>
      <c r="AI12" s="103">
        <v>0</v>
      </c>
      <c r="AJ12" s="103">
        <f>SUM(AK12:AS12)</f>
        <v>569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569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21</v>
      </c>
      <c r="B13" s="113" t="s">
        <v>270</v>
      </c>
      <c r="C13" s="101" t="s">
        <v>271</v>
      </c>
      <c r="D13" s="103">
        <f>SUM(E13,+H13,+K13)</f>
        <v>23222</v>
      </c>
      <c r="E13" s="103">
        <f>SUM(F13:G13)</f>
        <v>0</v>
      </c>
      <c r="F13" s="103">
        <v>0</v>
      </c>
      <c r="G13" s="103">
        <v>0</v>
      </c>
      <c r="H13" s="103">
        <f>SUM(I13:J13)</f>
        <v>3985</v>
      </c>
      <c r="I13" s="103">
        <v>1548</v>
      </c>
      <c r="J13" s="103">
        <v>2437</v>
      </c>
      <c r="K13" s="103">
        <f>SUM(L13:M13)</f>
        <v>19237</v>
      </c>
      <c r="L13" s="103">
        <v>7418</v>
      </c>
      <c r="M13" s="103">
        <v>11819</v>
      </c>
      <c r="N13" s="103">
        <f>SUM(O13,+V13,+AC13)</f>
        <v>23280</v>
      </c>
      <c r="O13" s="103">
        <f>SUM(P13:U13)</f>
        <v>8966</v>
      </c>
      <c r="P13" s="103">
        <v>8966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14256</v>
      </c>
      <c r="W13" s="103">
        <v>14256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58</v>
      </c>
      <c r="AD13" s="103">
        <v>58</v>
      </c>
      <c r="AE13" s="103">
        <v>0</v>
      </c>
      <c r="AF13" s="103">
        <f>SUM(AG13:AI13)</f>
        <v>596</v>
      </c>
      <c r="AG13" s="103">
        <v>596</v>
      </c>
      <c r="AH13" s="103">
        <v>0</v>
      </c>
      <c r="AI13" s="103">
        <v>0</v>
      </c>
      <c r="AJ13" s="103">
        <f>SUM(AK13:AS13)</f>
        <v>596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596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21</v>
      </c>
      <c r="B14" s="113" t="s">
        <v>273</v>
      </c>
      <c r="C14" s="101" t="s">
        <v>274</v>
      </c>
      <c r="D14" s="103">
        <f>SUM(E14,+H14,+K14)</f>
        <v>22051</v>
      </c>
      <c r="E14" s="103">
        <f>SUM(F14:G14)</f>
        <v>0</v>
      </c>
      <c r="F14" s="103">
        <v>0</v>
      </c>
      <c r="G14" s="103">
        <v>0</v>
      </c>
      <c r="H14" s="103">
        <f>SUM(I14:J14)</f>
        <v>20848</v>
      </c>
      <c r="I14" s="103">
        <v>3902</v>
      </c>
      <c r="J14" s="103">
        <v>16946</v>
      </c>
      <c r="K14" s="103">
        <f>SUM(L14:M14)</f>
        <v>1203</v>
      </c>
      <c r="L14" s="103">
        <v>107</v>
      </c>
      <c r="M14" s="103">
        <v>1096</v>
      </c>
      <c r="N14" s="103">
        <f>SUM(O14,+V14,+AC14)</f>
        <v>22051</v>
      </c>
      <c r="O14" s="103">
        <f>SUM(P14:U14)</f>
        <v>4009</v>
      </c>
      <c r="P14" s="103">
        <v>4009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18042</v>
      </c>
      <c r="W14" s="103">
        <v>18042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1020</v>
      </c>
      <c r="AG14" s="103">
        <v>1020</v>
      </c>
      <c r="AH14" s="103">
        <v>0</v>
      </c>
      <c r="AI14" s="103">
        <v>0</v>
      </c>
      <c r="AJ14" s="103">
        <f>SUM(AK14:AS14)</f>
        <v>1020</v>
      </c>
      <c r="AK14" s="103">
        <v>0</v>
      </c>
      <c r="AL14" s="103">
        <v>0</v>
      </c>
      <c r="AM14" s="103">
        <v>456</v>
      </c>
      <c r="AN14" s="103">
        <v>564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44</v>
      </c>
      <c r="AU14" s="103">
        <v>0</v>
      </c>
      <c r="AV14" s="103">
        <v>0</v>
      </c>
      <c r="AW14" s="103">
        <v>44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21</v>
      </c>
      <c r="B15" s="113" t="s">
        <v>276</v>
      </c>
      <c r="C15" s="101" t="s">
        <v>277</v>
      </c>
      <c r="D15" s="103">
        <f>SUM(E15,+H15,+K15)</f>
        <v>13195</v>
      </c>
      <c r="E15" s="103">
        <f>SUM(F15:G15)</f>
        <v>2099</v>
      </c>
      <c r="F15" s="103">
        <v>2099</v>
      </c>
      <c r="G15" s="103">
        <v>0</v>
      </c>
      <c r="H15" s="103">
        <f>SUM(I15:J15)</f>
        <v>2973</v>
      </c>
      <c r="I15" s="103">
        <v>2973</v>
      </c>
      <c r="J15" s="103">
        <v>0</v>
      </c>
      <c r="K15" s="103">
        <f>SUM(L15:M15)</f>
        <v>8123</v>
      </c>
      <c r="L15" s="103">
        <v>0</v>
      </c>
      <c r="M15" s="103">
        <v>8123</v>
      </c>
      <c r="N15" s="103">
        <f>SUM(O15,+V15,+AC15)</f>
        <v>13804</v>
      </c>
      <c r="O15" s="103">
        <f>SUM(P15:U15)</f>
        <v>5072</v>
      </c>
      <c r="P15" s="103">
        <v>5072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8123</v>
      </c>
      <c r="W15" s="103">
        <v>8123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609</v>
      </c>
      <c r="AD15" s="103">
        <v>609</v>
      </c>
      <c r="AE15" s="103">
        <v>0</v>
      </c>
      <c r="AF15" s="103">
        <f>SUM(AG15:AI15)</f>
        <v>296</v>
      </c>
      <c r="AG15" s="103">
        <v>296</v>
      </c>
      <c r="AH15" s="103">
        <v>0</v>
      </c>
      <c r="AI15" s="103">
        <v>0</v>
      </c>
      <c r="AJ15" s="103">
        <f>SUM(AK15:AS15)</f>
        <v>296</v>
      </c>
      <c r="AK15" s="103">
        <v>0</v>
      </c>
      <c r="AL15" s="103">
        <v>0</v>
      </c>
      <c r="AM15" s="103">
        <v>278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18</v>
      </c>
      <c r="AT15" s="103">
        <f>SUM(AU15:AY15)</f>
        <v>35</v>
      </c>
      <c r="AU15" s="103">
        <v>0</v>
      </c>
      <c r="AV15" s="103">
        <v>0</v>
      </c>
      <c r="AW15" s="103">
        <v>35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21</v>
      </c>
      <c r="B16" s="113" t="s">
        <v>279</v>
      </c>
      <c r="C16" s="101" t="s">
        <v>280</v>
      </c>
      <c r="D16" s="103">
        <f>SUM(E16,+H16,+K16)</f>
        <v>11766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11766</v>
      </c>
      <c r="L16" s="103">
        <v>5193</v>
      </c>
      <c r="M16" s="103">
        <v>6573</v>
      </c>
      <c r="N16" s="103">
        <f>SUM(O16,+V16,+AC16)</f>
        <v>11766</v>
      </c>
      <c r="O16" s="103">
        <f>SUM(P16:U16)</f>
        <v>5193</v>
      </c>
      <c r="P16" s="103">
        <v>5193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6573</v>
      </c>
      <c r="W16" s="103">
        <v>6573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470</v>
      </c>
      <c r="AG16" s="103">
        <v>470</v>
      </c>
      <c r="AH16" s="103">
        <v>0</v>
      </c>
      <c r="AI16" s="103">
        <v>0</v>
      </c>
      <c r="AJ16" s="103">
        <f>SUM(AK16:AS16)</f>
        <v>470</v>
      </c>
      <c r="AK16" s="103">
        <v>0</v>
      </c>
      <c r="AL16" s="103">
        <v>0</v>
      </c>
      <c r="AM16" s="103">
        <v>20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450</v>
      </c>
      <c r="AT16" s="103">
        <f>SUM(AU16:AY16)</f>
        <v>3</v>
      </c>
      <c r="AU16" s="103">
        <v>0</v>
      </c>
      <c r="AV16" s="103">
        <v>0</v>
      </c>
      <c r="AW16" s="103">
        <v>3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21</v>
      </c>
      <c r="B17" s="113" t="s">
        <v>282</v>
      </c>
      <c r="C17" s="101" t="s">
        <v>283</v>
      </c>
      <c r="D17" s="103">
        <f>SUM(E17,+H17,+K17)</f>
        <v>8715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8715</v>
      </c>
      <c r="L17" s="103">
        <v>3436</v>
      </c>
      <c r="M17" s="103">
        <v>5279</v>
      </c>
      <c r="N17" s="103">
        <f>SUM(O17,+V17,+AC17)</f>
        <v>8836</v>
      </c>
      <c r="O17" s="103">
        <f>SUM(P17:U17)</f>
        <v>3436</v>
      </c>
      <c r="P17" s="103">
        <v>3436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5279</v>
      </c>
      <c r="W17" s="103">
        <v>5279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121</v>
      </c>
      <c r="AD17" s="103">
        <v>121</v>
      </c>
      <c r="AE17" s="103">
        <v>0</v>
      </c>
      <c r="AF17" s="103">
        <f>SUM(AG17:AI17)</f>
        <v>233</v>
      </c>
      <c r="AG17" s="103">
        <v>233</v>
      </c>
      <c r="AH17" s="103">
        <v>0</v>
      </c>
      <c r="AI17" s="103">
        <v>0</v>
      </c>
      <c r="AJ17" s="103">
        <f>SUM(AK17:AS17)</f>
        <v>233</v>
      </c>
      <c r="AK17" s="103">
        <v>0</v>
      </c>
      <c r="AL17" s="103">
        <v>0</v>
      </c>
      <c r="AM17" s="103">
        <v>1</v>
      </c>
      <c r="AN17" s="103">
        <v>0</v>
      </c>
      <c r="AO17" s="103">
        <v>0</v>
      </c>
      <c r="AP17" s="103">
        <v>0</v>
      </c>
      <c r="AQ17" s="103">
        <v>232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</v>
      </c>
      <c r="BA17" s="103">
        <v>1</v>
      </c>
      <c r="BB17" s="103">
        <v>0</v>
      </c>
      <c r="BC17" s="103">
        <v>0</v>
      </c>
    </row>
    <row r="18" spans="1:55" s="105" customFormat="1" ht="13.5" customHeight="1">
      <c r="A18" s="115" t="s">
        <v>21</v>
      </c>
      <c r="B18" s="113" t="s">
        <v>285</v>
      </c>
      <c r="C18" s="101" t="s">
        <v>286</v>
      </c>
      <c r="D18" s="103">
        <f>SUM(E18,+H18,+K18)</f>
        <v>25205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25205</v>
      </c>
      <c r="L18" s="103">
        <v>10353</v>
      </c>
      <c r="M18" s="103">
        <v>14852</v>
      </c>
      <c r="N18" s="103">
        <f>SUM(O18,+V18,+AC18)</f>
        <v>25225</v>
      </c>
      <c r="O18" s="103">
        <f>SUM(P18:U18)</f>
        <v>10353</v>
      </c>
      <c r="P18" s="103">
        <v>10353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14852</v>
      </c>
      <c r="W18" s="103">
        <v>14852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20</v>
      </c>
      <c r="AD18" s="103">
        <v>20</v>
      </c>
      <c r="AE18" s="103">
        <v>0</v>
      </c>
      <c r="AF18" s="103">
        <f>SUM(AG18:AI18)</f>
        <v>821</v>
      </c>
      <c r="AG18" s="103">
        <v>821</v>
      </c>
      <c r="AH18" s="103">
        <v>0</v>
      </c>
      <c r="AI18" s="103">
        <v>0</v>
      </c>
      <c r="AJ18" s="103">
        <f>SUM(AK18:AS18)</f>
        <v>821</v>
      </c>
      <c r="AK18" s="103">
        <v>0</v>
      </c>
      <c r="AL18" s="103">
        <v>0</v>
      </c>
      <c r="AM18" s="103">
        <v>477</v>
      </c>
      <c r="AN18" s="103">
        <v>344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21</v>
      </c>
      <c r="B19" s="113" t="s">
        <v>288</v>
      </c>
      <c r="C19" s="101" t="s">
        <v>289</v>
      </c>
      <c r="D19" s="103">
        <f>SUM(E19,+H19,+K19)</f>
        <v>11969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11969</v>
      </c>
      <c r="L19" s="103">
        <v>6622</v>
      </c>
      <c r="M19" s="103">
        <v>5347</v>
      </c>
      <c r="N19" s="103">
        <f>SUM(O19,+V19,+AC19)</f>
        <v>11969</v>
      </c>
      <c r="O19" s="103">
        <f>SUM(P19:U19)</f>
        <v>6622</v>
      </c>
      <c r="P19" s="103">
        <v>6622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5347</v>
      </c>
      <c r="W19" s="103">
        <v>5347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248</v>
      </c>
      <c r="AG19" s="103">
        <v>248</v>
      </c>
      <c r="AH19" s="103">
        <v>0</v>
      </c>
      <c r="AI19" s="103">
        <v>0</v>
      </c>
      <c r="AJ19" s="103">
        <f>SUM(AK19:AS19)</f>
        <v>335</v>
      </c>
      <c r="AK19" s="103">
        <v>90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245</v>
      </c>
      <c r="AR19" s="103">
        <v>0</v>
      </c>
      <c r="AS19" s="103">
        <v>0</v>
      </c>
      <c r="AT19" s="103">
        <f>SUM(AU19:AY19)</f>
        <v>3</v>
      </c>
      <c r="AU19" s="103">
        <v>3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21</v>
      </c>
      <c r="B20" s="113" t="s">
        <v>291</v>
      </c>
      <c r="C20" s="101" t="s">
        <v>292</v>
      </c>
      <c r="D20" s="103">
        <f>SUM(E20,+H20,+K20)</f>
        <v>31146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31146</v>
      </c>
      <c r="L20" s="103">
        <v>10315</v>
      </c>
      <c r="M20" s="103">
        <v>20831</v>
      </c>
      <c r="N20" s="103">
        <f>SUM(O20,+V20,+AC20)</f>
        <v>31171</v>
      </c>
      <c r="O20" s="103">
        <f>SUM(P20:U20)</f>
        <v>10315</v>
      </c>
      <c r="P20" s="103">
        <v>10315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20831</v>
      </c>
      <c r="W20" s="103">
        <v>20831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25</v>
      </c>
      <c r="AD20" s="103">
        <v>25</v>
      </c>
      <c r="AE20" s="103">
        <v>0</v>
      </c>
      <c r="AF20" s="103">
        <f>SUM(AG20:AI20)</f>
        <v>1040</v>
      </c>
      <c r="AG20" s="103">
        <v>1040</v>
      </c>
      <c r="AH20" s="103">
        <v>0</v>
      </c>
      <c r="AI20" s="103">
        <v>0</v>
      </c>
      <c r="AJ20" s="103">
        <f>SUM(AK20:AS20)</f>
        <v>1040</v>
      </c>
      <c r="AK20" s="103">
        <v>0</v>
      </c>
      <c r="AL20" s="103">
        <v>0</v>
      </c>
      <c r="AM20" s="103">
        <v>17</v>
      </c>
      <c r="AN20" s="103">
        <v>934</v>
      </c>
      <c r="AO20" s="103">
        <v>0</v>
      </c>
      <c r="AP20" s="103">
        <v>0</v>
      </c>
      <c r="AQ20" s="103">
        <v>0</v>
      </c>
      <c r="AR20" s="103">
        <v>0</v>
      </c>
      <c r="AS20" s="103">
        <v>89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21</v>
      </c>
      <c r="B21" s="113" t="s">
        <v>294</v>
      </c>
      <c r="C21" s="101" t="s">
        <v>295</v>
      </c>
      <c r="D21" s="103">
        <f>SUM(E21,+H21,+K21)</f>
        <v>4930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4930</v>
      </c>
      <c r="L21" s="103">
        <v>1883</v>
      </c>
      <c r="M21" s="103">
        <v>3047</v>
      </c>
      <c r="N21" s="103">
        <f>SUM(O21,+V21,+AC21)</f>
        <v>4930</v>
      </c>
      <c r="O21" s="103">
        <f>SUM(P21:U21)</f>
        <v>1883</v>
      </c>
      <c r="P21" s="103">
        <v>1883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3047</v>
      </c>
      <c r="W21" s="103">
        <v>3047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21</v>
      </c>
      <c r="B22" s="113" t="s">
        <v>297</v>
      </c>
      <c r="C22" s="101" t="s">
        <v>298</v>
      </c>
      <c r="D22" s="103">
        <f>SUM(E22,+H22,+K22)</f>
        <v>13572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13572</v>
      </c>
      <c r="L22" s="103">
        <v>8715</v>
      </c>
      <c r="M22" s="103">
        <v>4857</v>
      </c>
      <c r="N22" s="103">
        <f>SUM(O22,+V22,+AC22)</f>
        <v>13652</v>
      </c>
      <c r="O22" s="103">
        <f>SUM(P22:U22)</f>
        <v>8715</v>
      </c>
      <c r="P22" s="103">
        <v>8715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4857</v>
      </c>
      <c r="W22" s="103">
        <v>4857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80</v>
      </c>
      <c r="AD22" s="103">
        <v>80</v>
      </c>
      <c r="AE22" s="103">
        <v>0</v>
      </c>
      <c r="AF22" s="103">
        <f>SUM(AG22:AI22)</f>
        <v>348</v>
      </c>
      <c r="AG22" s="103">
        <v>348</v>
      </c>
      <c r="AH22" s="103">
        <v>0</v>
      </c>
      <c r="AI22" s="103">
        <v>0</v>
      </c>
      <c r="AJ22" s="103">
        <f>SUM(AK22:AS22)</f>
        <v>348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348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21</v>
      </c>
      <c r="B23" s="113" t="s">
        <v>300</v>
      </c>
      <c r="C23" s="101" t="s">
        <v>301</v>
      </c>
      <c r="D23" s="103">
        <f>SUM(E23,+H23,+K23)</f>
        <v>748</v>
      </c>
      <c r="E23" s="103">
        <f>SUM(F23:G23)</f>
        <v>0</v>
      </c>
      <c r="F23" s="103">
        <v>0</v>
      </c>
      <c r="G23" s="103">
        <v>0</v>
      </c>
      <c r="H23" s="103">
        <f>SUM(I23:J23)</f>
        <v>748</v>
      </c>
      <c r="I23" s="103">
        <v>400</v>
      </c>
      <c r="J23" s="103">
        <v>348</v>
      </c>
      <c r="K23" s="103">
        <f>SUM(L23:M23)</f>
        <v>0</v>
      </c>
      <c r="L23" s="103">
        <v>0</v>
      </c>
      <c r="M23" s="103">
        <v>0</v>
      </c>
      <c r="N23" s="103">
        <f>SUM(O23,+V23,+AC23)</f>
        <v>748</v>
      </c>
      <c r="O23" s="103">
        <f>SUM(P23:U23)</f>
        <v>400</v>
      </c>
      <c r="P23" s="103">
        <v>400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348</v>
      </c>
      <c r="W23" s="103">
        <v>348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5</v>
      </c>
      <c r="AK23" s="103">
        <v>5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21</v>
      </c>
      <c r="B24" s="113" t="s">
        <v>303</v>
      </c>
      <c r="C24" s="101" t="s">
        <v>304</v>
      </c>
      <c r="D24" s="103">
        <f>SUM(E24,+H24,+K24)</f>
        <v>462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462</v>
      </c>
      <c r="L24" s="103">
        <v>194</v>
      </c>
      <c r="M24" s="103">
        <v>268</v>
      </c>
      <c r="N24" s="103">
        <f>SUM(O24,+V24,+AC24)</f>
        <v>462</v>
      </c>
      <c r="O24" s="103">
        <f>SUM(P24:U24)</f>
        <v>194</v>
      </c>
      <c r="P24" s="103">
        <v>194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268</v>
      </c>
      <c r="W24" s="103">
        <v>268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</v>
      </c>
      <c r="AG24" s="103">
        <v>1</v>
      </c>
      <c r="AH24" s="103">
        <v>0</v>
      </c>
      <c r="AI24" s="103">
        <v>0</v>
      </c>
      <c r="AJ24" s="103">
        <f>SUM(AK24:AS24)</f>
        <v>1</v>
      </c>
      <c r="AK24" s="103">
        <v>0</v>
      </c>
      <c r="AL24" s="103">
        <v>0</v>
      </c>
      <c r="AM24" s="103">
        <v>1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21</v>
      </c>
      <c r="B25" s="113" t="s">
        <v>306</v>
      </c>
      <c r="C25" s="101" t="s">
        <v>307</v>
      </c>
      <c r="D25" s="103">
        <f>SUM(E25,+H25,+K25)</f>
        <v>4775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4775</v>
      </c>
      <c r="L25" s="103">
        <v>3185</v>
      </c>
      <c r="M25" s="103">
        <v>1590</v>
      </c>
      <c r="N25" s="103">
        <f>SUM(O25,+V25,+AC25)</f>
        <v>4783</v>
      </c>
      <c r="O25" s="103">
        <f>SUM(P25:U25)</f>
        <v>3185</v>
      </c>
      <c r="P25" s="103">
        <v>3185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1590</v>
      </c>
      <c r="W25" s="103">
        <v>1590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8</v>
      </c>
      <c r="AD25" s="103">
        <v>8</v>
      </c>
      <c r="AE25" s="103">
        <v>0</v>
      </c>
      <c r="AF25" s="103">
        <f>SUM(AG25:AI25)</f>
        <v>123</v>
      </c>
      <c r="AG25" s="103">
        <v>123</v>
      </c>
      <c r="AH25" s="103">
        <v>0</v>
      </c>
      <c r="AI25" s="103">
        <v>0</v>
      </c>
      <c r="AJ25" s="103">
        <f>SUM(AK25:AS25)</f>
        <v>123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123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21</v>
      </c>
      <c r="B26" s="113" t="s">
        <v>309</v>
      </c>
      <c r="C26" s="101" t="s">
        <v>310</v>
      </c>
      <c r="D26" s="103">
        <f>SUM(E26,+H26,+K26)</f>
        <v>3982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3982</v>
      </c>
      <c r="L26" s="103">
        <v>2191</v>
      </c>
      <c r="M26" s="103">
        <v>1791</v>
      </c>
      <c r="N26" s="103">
        <f>SUM(O26,+V26,+AC26)</f>
        <v>3982</v>
      </c>
      <c r="O26" s="103">
        <f>SUM(P26:U26)</f>
        <v>2191</v>
      </c>
      <c r="P26" s="103">
        <v>2191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1791</v>
      </c>
      <c r="W26" s="103">
        <v>1791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21</v>
      </c>
      <c r="B27" s="113" t="s">
        <v>312</v>
      </c>
      <c r="C27" s="101" t="s">
        <v>313</v>
      </c>
      <c r="D27" s="103">
        <f>SUM(E27,+H27,+K27)</f>
        <v>253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253</v>
      </c>
      <c r="L27" s="103">
        <v>69</v>
      </c>
      <c r="M27" s="103">
        <v>184</v>
      </c>
      <c r="N27" s="103">
        <f>SUM(O27,+V27,+AC27)</f>
        <v>253</v>
      </c>
      <c r="O27" s="103">
        <f>SUM(P27:U27)</f>
        <v>69</v>
      </c>
      <c r="P27" s="103">
        <v>69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184</v>
      </c>
      <c r="W27" s="103">
        <v>184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9</v>
      </c>
      <c r="AG27" s="103">
        <v>9</v>
      </c>
      <c r="AH27" s="103">
        <v>0</v>
      </c>
      <c r="AI27" s="103">
        <v>0</v>
      </c>
      <c r="AJ27" s="103">
        <f>SUM(AK27:AS27)</f>
        <v>9</v>
      </c>
      <c r="AK27" s="103">
        <v>0</v>
      </c>
      <c r="AL27" s="103">
        <v>0</v>
      </c>
      <c r="AM27" s="103">
        <v>1</v>
      </c>
      <c r="AN27" s="103">
        <v>8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21</v>
      </c>
      <c r="B28" s="113" t="s">
        <v>315</v>
      </c>
      <c r="C28" s="101" t="s">
        <v>316</v>
      </c>
      <c r="D28" s="103">
        <f>SUM(E28,+H28,+K28)</f>
        <v>5254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5254</v>
      </c>
      <c r="L28" s="103">
        <v>1764</v>
      </c>
      <c r="M28" s="103">
        <v>3490</v>
      </c>
      <c r="N28" s="103">
        <f>SUM(O28,+V28,+AC28)</f>
        <v>5256</v>
      </c>
      <c r="O28" s="103">
        <f>SUM(P28:U28)</f>
        <v>1764</v>
      </c>
      <c r="P28" s="103">
        <v>1764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3490</v>
      </c>
      <c r="W28" s="103">
        <v>2613</v>
      </c>
      <c r="X28" s="103">
        <v>0</v>
      </c>
      <c r="Y28" s="103">
        <v>0</v>
      </c>
      <c r="Z28" s="103">
        <v>877</v>
      </c>
      <c r="AA28" s="103">
        <v>0</v>
      </c>
      <c r="AB28" s="103">
        <v>0</v>
      </c>
      <c r="AC28" s="103">
        <f>SUM(AD28:AE28)</f>
        <v>2</v>
      </c>
      <c r="AD28" s="103">
        <v>2</v>
      </c>
      <c r="AE28" s="103">
        <v>0</v>
      </c>
      <c r="AF28" s="103">
        <f>SUM(AG28:AI28)</f>
        <v>155</v>
      </c>
      <c r="AG28" s="103">
        <v>155</v>
      </c>
      <c r="AH28" s="103">
        <v>0</v>
      </c>
      <c r="AI28" s="103">
        <v>0</v>
      </c>
      <c r="AJ28" s="103">
        <f>SUM(AK28:AS28)</f>
        <v>155</v>
      </c>
      <c r="AK28" s="103">
        <v>0</v>
      </c>
      <c r="AL28" s="103">
        <v>0</v>
      </c>
      <c r="AM28" s="103">
        <v>5</v>
      </c>
      <c r="AN28" s="103">
        <v>11</v>
      </c>
      <c r="AO28" s="103">
        <v>0</v>
      </c>
      <c r="AP28" s="103">
        <v>135</v>
      </c>
      <c r="AQ28" s="103">
        <v>0</v>
      </c>
      <c r="AR28" s="103">
        <v>0</v>
      </c>
      <c r="AS28" s="103">
        <v>4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21</v>
      </c>
      <c r="B29" s="113" t="s">
        <v>318</v>
      </c>
      <c r="C29" s="101" t="s">
        <v>319</v>
      </c>
      <c r="D29" s="103">
        <f>SUM(E29,+H29,+K29)</f>
        <v>1398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1398</v>
      </c>
      <c r="L29" s="103">
        <v>472</v>
      </c>
      <c r="M29" s="103">
        <v>926</v>
      </c>
      <c r="N29" s="103">
        <f>SUM(O29,+V29,+AC29)</f>
        <v>1398</v>
      </c>
      <c r="O29" s="103">
        <f>SUM(P29:U29)</f>
        <v>472</v>
      </c>
      <c r="P29" s="103">
        <v>472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926</v>
      </c>
      <c r="W29" s="103">
        <v>926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7</v>
      </c>
      <c r="AG29" s="103">
        <v>7</v>
      </c>
      <c r="AH29" s="103">
        <v>0</v>
      </c>
      <c r="AI29" s="103">
        <v>0</v>
      </c>
      <c r="AJ29" s="103">
        <f>SUM(AK29:AS29)</f>
        <v>7</v>
      </c>
      <c r="AK29" s="103">
        <v>0</v>
      </c>
      <c r="AL29" s="103">
        <v>0</v>
      </c>
      <c r="AM29" s="103">
        <v>7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21</v>
      </c>
      <c r="B30" s="113" t="s">
        <v>321</v>
      </c>
      <c r="C30" s="101" t="s">
        <v>322</v>
      </c>
      <c r="D30" s="103">
        <f>SUM(E30,+H30,+K30)</f>
        <v>2280</v>
      </c>
      <c r="E30" s="103">
        <f>SUM(F30:G30)</f>
        <v>0</v>
      </c>
      <c r="F30" s="103">
        <v>0</v>
      </c>
      <c r="G30" s="103">
        <v>0</v>
      </c>
      <c r="H30" s="103">
        <f>SUM(I30:J30)</f>
        <v>2280</v>
      </c>
      <c r="I30" s="103">
        <v>952</v>
      </c>
      <c r="J30" s="103">
        <v>1328</v>
      </c>
      <c r="K30" s="103">
        <f>SUM(L30:M30)</f>
        <v>0</v>
      </c>
      <c r="L30" s="103">
        <v>0</v>
      </c>
      <c r="M30" s="103">
        <v>0</v>
      </c>
      <c r="N30" s="103">
        <f>SUM(O30,+V30,+AC30)</f>
        <v>2280</v>
      </c>
      <c r="O30" s="103">
        <f>SUM(P30:U30)</f>
        <v>952</v>
      </c>
      <c r="P30" s="103">
        <v>952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1328</v>
      </c>
      <c r="W30" s="103">
        <v>1328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</v>
      </c>
      <c r="AG30" s="103">
        <v>3</v>
      </c>
      <c r="AH30" s="103">
        <v>0</v>
      </c>
      <c r="AI30" s="103">
        <v>0</v>
      </c>
      <c r="AJ30" s="103">
        <f>SUM(AK30:AS30)</f>
        <v>3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3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21</v>
      </c>
      <c r="B31" s="113" t="s">
        <v>324</v>
      </c>
      <c r="C31" s="101" t="s">
        <v>325</v>
      </c>
      <c r="D31" s="103">
        <f>SUM(E31,+H31,+K31)</f>
        <v>96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96</v>
      </c>
      <c r="L31" s="103">
        <v>17</v>
      </c>
      <c r="M31" s="103">
        <v>79</v>
      </c>
      <c r="N31" s="103">
        <f>SUM(O31,+V31,+AC31)</f>
        <v>97</v>
      </c>
      <c r="O31" s="103">
        <f>SUM(P31:U31)</f>
        <v>17</v>
      </c>
      <c r="P31" s="103">
        <v>17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79</v>
      </c>
      <c r="W31" s="103">
        <v>79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1</v>
      </c>
      <c r="AD31" s="103">
        <v>1</v>
      </c>
      <c r="AE31" s="103">
        <v>0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1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1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21</v>
      </c>
      <c r="B32" s="113" t="s">
        <v>327</v>
      </c>
      <c r="C32" s="101" t="s">
        <v>328</v>
      </c>
      <c r="D32" s="103">
        <f>SUM(E32,+H32,+K32)</f>
        <v>2091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2091</v>
      </c>
      <c r="L32" s="103">
        <v>823</v>
      </c>
      <c r="M32" s="103">
        <v>1268</v>
      </c>
      <c r="N32" s="103">
        <f>SUM(O32,+V32,+AC32)</f>
        <v>2114</v>
      </c>
      <c r="O32" s="103">
        <f>SUM(P32:U32)</f>
        <v>823</v>
      </c>
      <c r="P32" s="103">
        <v>823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1268</v>
      </c>
      <c r="W32" s="103">
        <v>1268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23</v>
      </c>
      <c r="AD32" s="103">
        <v>23</v>
      </c>
      <c r="AE32" s="103">
        <v>0</v>
      </c>
      <c r="AF32" s="103">
        <f>SUM(AG32:AI32)</f>
        <v>53</v>
      </c>
      <c r="AG32" s="103">
        <v>53</v>
      </c>
      <c r="AH32" s="103">
        <v>0</v>
      </c>
      <c r="AI32" s="103">
        <v>0</v>
      </c>
      <c r="AJ32" s="103">
        <f>SUM(AK32:AS32)</f>
        <v>53</v>
      </c>
      <c r="AK32" s="103">
        <v>0</v>
      </c>
      <c r="AL32" s="103">
        <v>0</v>
      </c>
      <c r="AM32" s="103">
        <v>53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21</v>
      </c>
      <c r="B33" s="113" t="s">
        <v>330</v>
      </c>
      <c r="C33" s="101" t="s">
        <v>331</v>
      </c>
      <c r="D33" s="103">
        <f>SUM(E33,+H33,+K33)</f>
        <v>8223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8223</v>
      </c>
      <c r="L33" s="103">
        <v>2726</v>
      </c>
      <c r="M33" s="103">
        <v>5497</v>
      </c>
      <c r="N33" s="103">
        <f>SUM(O33,+V33,+AC33)</f>
        <v>8240</v>
      </c>
      <c r="O33" s="103">
        <f>SUM(P33:U33)</f>
        <v>2726</v>
      </c>
      <c r="P33" s="103">
        <v>2726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5497</v>
      </c>
      <c r="W33" s="103">
        <v>5497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17</v>
      </c>
      <c r="AD33" s="103">
        <v>17</v>
      </c>
      <c r="AE33" s="103">
        <v>0</v>
      </c>
      <c r="AF33" s="103">
        <f>SUM(AG33:AI33)</f>
        <v>156</v>
      </c>
      <c r="AG33" s="103">
        <v>156</v>
      </c>
      <c r="AH33" s="103">
        <v>0</v>
      </c>
      <c r="AI33" s="103">
        <v>0</v>
      </c>
      <c r="AJ33" s="103">
        <f>SUM(AK33:AS33)</f>
        <v>156</v>
      </c>
      <c r="AK33" s="103">
        <v>0</v>
      </c>
      <c r="AL33" s="103">
        <v>0</v>
      </c>
      <c r="AM33" s="103">
        <v>156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21</v>
      </c>
      <c r="B34" s="113" t="s">
        <v>333</v>
      </c>
      <c r="C34" s="101" t="s">
        <v>334</v>
      </c>
      <c r="D34" s="103">
        <f>SUM(E34,+H34,+K34)</f>
        <v>6825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6825</v>
      </c>
      <c r="L34" s="103">
        <v>2583</v>
      </c>
      <c r="M34" s="103">
        <v>4242</v>
      </c>
      <c r="N34" s="103">
        <f>SUM(O34,+V34,+AC34)</f>
        <v>6921</v>
      </c>
      <c r="O34" s="103">
        <f>SUM(P34:U34)</f>
        <v>2583</v>
      </c>
      <c r="P34" s="103">
        <v>2583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4242</v>
      </c>
      <c r="W34" s="103">
        <v>4242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96</v>
      </c>
      <c r="AD34" s="103">
        <v>96</v>
      </c>
      <c r="AE34" s="103">
        <v>0</v>
      </c>
      <c r="AF34" s="103">
        <f>SUM(AG34:AI34)</f>
        <v>159</v>
      </c>
      <c r="AG34" s="103">
        <v>159</v>
      </c>
      <c r="AH34" s="103">
        <v>0</v>
      </c>
      <c r="AI34" s="103">
        <v>0</v>
      </c>
      <c r="AJ34" s="103">
        <f>SUM(AK34:AS34)</f>
        <v>159</v>
      </c>
      <c r="AK34" s="103">
        <v>0</v>
      </c>
      <c r="AL34" s="103">
        <v>0</v>
      </c>
      <c r="AM34" s="103">
        <v>154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5</v>
      </c>
      <c r="AT34" s="103">
        <f>SUM(AU34:AY34)</f>
        <v>10</v>
      </c>
      <c r="AU34" s="103">
        <v>0</v>
      </c>
      <c r="AV34" s="103">
        <v>0</v>
      </c>
      <c r="AW34" s="103">
        <v>10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4">
    <sortCondition ref="A8:A34"/>
    <sortCondition ref="B8:B34"/>
    <sortCondition ref="C8:C34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33" man="1"/>
    <brk id="31" min="1" max="33" man="1"/>
    <brk id="45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33000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33100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33204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33205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33207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33209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33210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33211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33212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33213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33214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33215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33216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33346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33423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33445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33461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33586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33606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33622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33623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33643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33663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33666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33681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スタッフ４</cp:lastModifiedBy>
  <cp:lastPrinted>2016-10-24T05:42:31Z</cp:lastPrinted>
  <dcterms:created xsi:type="dcterms:W3CDTF">2008-01-06T09:25:24Z</dcterms:created>
  <dcterms:modified xsi:type="dcterms:W3CDTF">2019-03-04T10:31:13Z</dcterms:modified>
</cp:coreProperties>
</file>