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2島根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N9" i="2" s="1"/>
  <c r="AC10" i="2"/>
  <c r="AC11" i="2"/>
  <c r="N11" i="2" s="1"/>
  <c r="AC12" i="2"/>
  <c r="AC13" i="2"/>
  <c r="N13" i="2" s="1"/>
  <c r="AC14" i="2"/>
  <c r="AC15" i="2"/>
  <c r="N15" i="2" s="1"/>
  <c r="AC16" i="2"/>
  <c r="AC17" i="2"/>
  <c r="N17" i="2" s="1"/>
  <c r="AC18" i="2"/>
  <c r="AC19" i="2"/>
  <c r="N19" i="2" s="1"/>
  <c r="AC20" i="2"/>
  <c r="AC21" i="2"/>
  <c r="N21" i="2" s="1"/>
  <c r="AC22" i="2"/>
  <c r="AC23" i="2"/>
  <c r="N23" i="2" s="1"/>
  <c r="AC24" i="2"/>
  <c r="AC25" i="2"/>
  <c r="N25" i="2" s="1"/>
  <c r="AC26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10" i="2"/>
  <c r="N12" i="2"/>
  <c r="N14" i="2"/>
  <c r="N16" i="2"/>
  <c r="N18" i="2"/>
  <c r="N20" i="2"/>
  <c r="N22" i="2"/>
  <c r="N24" i="2"/>
  <c r="N26" i="2"/>
  <c r="K8" i="2"/>
  <c r="K9" i="2"/>
  <c r="D9" i="2" s="1"/>
  <c r="K10" i="2"/>
  <c r="K11" i="2"/>
  <c r="D11" i="2" s="1"/>
  <c r="K12" i="2"/>
  <c r="K13" i="2"/>
  <c r="D13" i="2" s="1"/>
  <c r="K14" i="2"/>
  <c r="K15" i="2"/>
  <c r="D15" i="2" s="1"/>
  <c r="K16" i="2"/>
  <c r="K17" i="2"/>
  <c r="D17" i="2" s="1"/>
  <c r="K18" i="2"/>
  <c r="K19" i="2"/>
  <c r="D19" i="2" s="1"/>
  <c r="K20" i="2"/>
  <c r="K21" i="2"/>
  <c r="D21" i="2" s="1"/>
  <c r="K22" i="2"/>
  <c r="K23" i="2"/>
  <c r="D23" i="2" s="1"/>
  <c r="K24" i="2"/>
  <c r="K25" i="2"/>
  <c r="D25" i="2" s="1"/>
  <c r="K2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8" i="2"/>
  <c r="D10" i="2"/>
  <c r="D12" i="2"/>
  <c r="D14" i="2"/>
  <c r="D16" i="2"/>
  <c r="D18" i="2"/>
  <c r="D20" i="2"/>
  <c r="D22" i="2"/>
  <c r="D24" i="2"/>
  <c r="D26" i="2"/>
  <c r="N12" i="1"/>
  <c r="N16" i="1"/>
  <c r="N20" i="1"/>
  <c r="N24" i="1"/>
  <c r="I8" i="1"/>
  <c r="I9" i="1"/>
  <c r="D9" i="1" s="1"/>
  <c r="I10" i="1"/>
  <c r="I11" i="1"/>
  <c r="D11" i="1" s="1"/>
  <c r="I12" i="1"/>
  <c r="I13" i="1"/>
  <c r="D13" i="1" s="1"/>
  <c r="I14" i="1"/>
  <c r="I15" i="1"/>
  <c r="D15" i="1" s="1"/>
  <c r="I16" i="1"/>
  <c r="I17" i="1"/>
  <c r="D17" i="1" s="1"/>
  <c r="I18" i="1"/>
  <c r="I19" i="1"/>
  <c r="D19" i="1" s="1"/>
  <c r="I20" i="1"/>
  <c r="I21" i="1"/>
  <c r="D21" i="1" s="1"/>
  <c r="I22" i="1"/>
  <c r="I23" i="1"/>
  <c r="D23" i="1" s="1"/>
  <c r="I24" i="1"/>
  <c r="I25" i="1"/>
  <c r="D25" i="1" s="1"/>
  <c r="I26" i="1"/>
  <c r="F8" i="1"/>
  <c r="F12" i="1"/>
  <c r="F16" i="1"/>
  <c r="F20" i="1"/>
  <c r="F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D10" i="1"/>
  <c r="D12" i="1"/>
  <c r="D14" i="1"/>
  <c r="D16" i="1"/>
  <c r="D18" i="1"/>
  <c r="D20" i="1"/>
  <c r="D22" i="1"/>
  <c r="D24" i="1"/>
  <c r="D26" i="1"/>
  <c r="Q26" i="1" l="1"/>
  <c r="L26" i="1"/>
  <c r="Q22" i="1"/>
  <c r="L22" i="1"/>
  <c r="Q18" i="1"/>
  <c r="L18" i="1"/>
  <c r="Q14" i="1"/>
  <c r="L14" i="1"/>
  <c r="Q10" i="1"/>
  <c r="L10" i="1"/>
  <c r="N25" i="1"/>
  <c r="J25" i="1"/>
  <c r="F25" i="1"/>
  <c r="Q25" i="1"/>
  <c r="N23" i="1"/>
  <c r="J23" i="1"/>
  <c r="F23" i="1"/>
  <c r="Q23" i="1"/>
  <c r="N21" i="1"/>
  <c r="J21" i="1"/>
  <c r="F21" i="1"/>
  <c r="Q21" i="1"/>
  <c r="N19" i="1"/>
  <c r="J19" i="1"/>
  <c r="F19" i="1"/>
  <c r="Q19" i="1"/>
  <c r="N17" i="1"/>
  <c r="J17" i="1"/>
  <c r="F17" i="1"/>
  <c r="Q17" i="1"/>
  <c r="N15" i="1"/>
  <c r="J15" i="1"/>
  <c r="F15" i="1"/>
  <c r="Q15" i="1"/>
  <c r="N13" i="1"/>
  <c r="J13" i="1"/>
  <c r="F13" i="1"/>
  <c r="Q13" i="1"/>
  <c r="N11" i="1"/>
  <c r="J11" i="1"/>
  <c r="F11" i="1"/>
  <c r="Q11" i="1"/>
  <c r="N9" i="1"/>
  <c r="J9" i="1"/>
  <c r="F9" i="1"/>
  <c r="Q9" i="1"/>
  <c r="J26" i="1"/>
  <c r="J22" i="1"/>
  <c r="J18" i="1"/>
  <c r="J14" i="1"/>
  <c r="J10" i="1"/>
  <c r="L25" i="1"/>
  <c r="L21" i="1"/>
  <c r="L17" i="1"/>
  <c r="L13" i="1"/>
  <c r="L9" i="1"/>
  <c r="Q24" i="1"/>
  <c r="L24" i="1"/>
  <c r="Q20" i="1"/>
  <c r="L20" i="1"/>
  <c r="Q16" i="1"/>
  <c r="L16" i="1"/>
  <c r="Q12" i="1"/>
  <c r="L12" i="1"/>
  <c r="Q8" i="1"/>
  <c r="L8" i="1"/>
  <c r="N8" i="1"/>
  <c r="F26" i="1"/>
  <c r="F22" i="1"/>
  <c r="F18" i="1"/>
  <c r="F14" i="1"/>
  <c r="F10" i="1"/>
  <c r="J24" i="1"/>
  <c r="J20" i="1"/>
  <c r="J16" i="1"/>
  <c r="J12" i="1"/>
  <c r="J8" i="1"/>
  <c r="L23" i="1"/>
  <c r="L19" i="1"/>
  <c r="L15" i="1"/>
  <c r="L11" i="1"/>
  <c r="N26" i="1"/>
  <c r="N22" i="1"/>
  <c r="N18" i="1"/>
  <c r="N14" i="1"/>
  <c r="N10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1" l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<sst xmlns="http://schemas.openxmlformats.org/spreadsheetml/2006/main" count="655" uniqueCount="312">
  <si>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</si>
  <si>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</si>
  <si>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</si>
  <si>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</si>
  <si>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</si>
  <si>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</si>
  <si>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</si>
  <si>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</si>
  <si>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</si>
  <si>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</si>
  <si>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</si>
  <si>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</si>
  <si>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</si>
  <si>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</si>
  <si>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</si>
  <si>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</si>
  <si>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</si>
  <si>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</si>
  <si>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</si>
  <si>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</si>
  <si>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</si>
  <si>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</si>
  <si>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</si>
  <si>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</si>
  <si>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</si>
  <si>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</si>
  <si>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</si>
  <si>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</si>
  <si>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</si>
  <si>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</si>
  <si>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</si>
  <si>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</si>
  <si>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</si>
  <si>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</si>
  <si>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</si>
  <si>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</si>
  <si>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</si>
  <si>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</si>
  <si>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</si>
  <si>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</si>
  <si>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</si>
  <si>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</si>
  <si>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</si>
  <si>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</si>
  <si>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</si>
  <si>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</si>
  <si>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</si>
  <si>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</si>
  <si>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</si>
  <si>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</si>
  <si>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</si>
  <si>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</si>
  <si>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</si>
  <si>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</si>
  <si>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</si>
  <si>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</si>
  <si>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</si>
  <si>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</si>
  <si>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</si>
  <si>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</si>
  <si>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</si>
  <si>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</si>
  <si>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</si>
  <si>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</si>
  <si>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</si>
  <si>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</si>
  <si>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</si>
  <si>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</si>
  <si>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</si>
  <si>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</si>
  <si>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</si>
  <si>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</si>
  <si>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</si>
  <si>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</si>
  <si>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</si>
  <si>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</si>
  <si>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</si>
  <si>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</si>
  <si>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</si>
  <si>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</si>
  <si>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</si>
  <si>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</si>
  <si>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</si>
  <si>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</si>
  <si>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</si>
  <si>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</si>
  <si>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</si>
  <si>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</si>
  <si>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</si>
  <si>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</si>
  <si>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</si>
  <si>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</si>
  <si>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</si>
  <si>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</si>
  <si>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</si>
  <si>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</si>
  <si>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</si>
  <si>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</si>
  <si>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</si>
  <si>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</si>
  <si>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</si>
  <si>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</si>
  <si>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</si>
  <si>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</si>
  <si>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</si>
  <si>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</si>
  <si>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</si>
  <si>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</si>
  <si>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</si>
  <si>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</si>
  <si>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</si>
  <si>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</si>
  <si>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</si>
  <si>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</si>
  <si>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</si>
  <si>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</si>
  <si>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</si>
  <si>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</si>
  <si>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</si>
  <si>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</si>
  <si>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</si>
  <si>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</si>
  <si>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</si>
  <si>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</si>
  <si>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</si>
  <si>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</si>
  <si>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</si>
  <si>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</si>
  <si>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</si>
  <si>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</si>
  <si>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</si>
  <si>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</si>
  <si>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</si>
  <si>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</si>
  <si>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</si>
  <si>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</si>
  <si>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</si>
  <si>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</si>
  <si>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</si>
  <si>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</si>
  <si>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</si>
  <si>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</si>
  <si>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</si>
  <si>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</si>
  <si>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</si>
  <si>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</si>
  <si>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</si>
  <si>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</si>
  <si>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</si>
  <si>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</si>
  <si>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</si>
  <si>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</si>
  <si>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</si>
  <si>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</si>
  <si>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</si>
  <si>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</si>
  <si>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</si>
  <si>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</si>
  <si>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</si>
  <si>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</si>
  <si>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</si>
  <si>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</si>
  <si>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</si>
  <si>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</si>
  <si>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</si>
  <si>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</si>
  <si>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</si>
  <si>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</si>
  <si>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</si>
  <si>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</si>
  <si>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</si>
  <si>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</si>
  <si>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</si>
  <si>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</si>
  <si>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</si>
  <si>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</si>
  <si>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</si>
  <si>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</si>
  <si>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</si>
  <si>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</si>
  <si>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</si>
  <si>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</si>
  <si>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</si>
  <si>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</si>
  <si>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</si>
  <si>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</si>
  <si>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</si>
  <si>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</si>
  <si>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</si>
  <si>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</si>
  <si>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</si>
  <si>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</si>
  <si>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</si>
  <si>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</si>
  <si>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</si>
  <si>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</si>
  <si>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</si>
  <si>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</si>
  <si>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</si>
  <si>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</si>
  <si>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</si>
  <si>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</si>
  <si>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</si>
  <si>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</si>
  <si>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</si>
  <si>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</si>
  <si>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</si>
  <si>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</si>
  <si>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</si>
  <si>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</si>
  <si>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</si>
  <si>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</si>
  <si>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</si>
  <si>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</si>
  <si>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</si>
  <si>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</si>
  <si>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</si>
  <si>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</si>
  <si>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</si>
  <si>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</si>
  <si>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</si>
  <si>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</si>
  <si>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</si>
  <si>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</si>
  <si>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</si>
  <si>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</si>
  <si>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</si>
  <si>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</si>
  <si>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</si>
  <si>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</si>
  <si>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</si>
  <si>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</si>
  <si>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</si>
  <si>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</si>
  <si>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</si>
  <si>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</si>
  <si>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</si>
  <si>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</si>
  <si>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</si>
  <si>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</si>
  <si>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</si>
  <si>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</si>
  <si>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</si>
  <si>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</si>
  <si>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</si>
  <si>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</si>
  <si>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</si>
  <si>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</si>
  <si>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</si>
  <si>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</si>
  <si>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</si>
  <si>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32000</t>
  </si>
  <si>
    <t>水洗化人口等（平成29年度実績）</t>
    <phoneticPr fontId="3"/>
  </si>
  <si>
    <t>し尿処理の状況（平成29年度実績）</t>
    <phoneticPr fontId="3"/>
  </si>
  <si>
    <t>32201</t>
  </si>
  <si>
    <t>松江市</t>
  </si>
  <si>
    <t>○</t>
  </si>
  <si>
    <t>321026</t>
    <phoneticPr fontId="3"/>
  </si>
  <si>
    <t>32202</t>
  </si>
  <si>
    <t>浜田市</t>
  </si>
  <si>
    <t>321045</t>
    <phoneticPr fontId="3"/>
  </si>
  <si>
    <t>32203</t>
  </si>
  <si>
    <t>出雲市</t>
  </si>
  <si>
    <t>321028</t>
    <phoneticPr fontId="3"/>
  </si>
  <si>
    <t>32204</t>
  </si>
  <si>
    <t>益田市</t>
  </si>
  <si>
    <t>321056</t>
    <phoneticPr fontId="3"/>
  </si>
  <si>
    <t>32205</t>
  </si>
  <si>
    <t>大田市</t>
  </si>
  <si>
    <t>321047</t>
    <phoneticPr fontId="3"/>
  </si>
  <si>
    <t>32206</t>
  </si>
  <si>
    <t>安来市</t>
  </si>
  <si>
    <t>321031</t>
    <phoneticPr fontId="3"/>
  </si>
  <si>
    <t>32207</t>
  </si>
  <si>
    <t>江津市</t>
  </si>
  <si>
    <t>321048</t>
    <phoneticPr fontId="3"/>
  </si>
  <si>
    <t>32209</t>
  </si>
  <si>
    <t>雲南市</t>
  </si>
  <si>
    <t>321049</t>
    <phoneticPr fontId="3"/>
  </si>
  <si>
    <t>32343</t>
  </si>
  <si>
    <t>奥出雲町</t>
  </si>
  <si>
    <t>321034</t>
    <phoneticPr fontId="3"/>
  </si>
  <si>
    <t>32386</t>
  </si>
  <si>
    <t>飯南町</t>
  </si>
  <si>
    <t>321075</t>
    <phoneticPr fontId="3"/>
  </si>
  <si>
    <t>32441</t>
  </si>
  <si>
    <t>川本町</t>
  </si>
  <si>
    <t>321074</t>
    <phoneticPr fontId="3"/>
  </si>
  <si>
    <t>32448</t>
  </si>
  <si>
    <t>美郷町</t>
  </si>
  <si>
    <t>321072</t>
    <phoneticPr fontId="3"/>
  </si>
  <si>
    <t>32449</t>
  </si>
  <si>
    <t>邑南町</t>
  </si>
  <si>
    <t>321069</t>
    <phoneticPr fontId="3"/>
  </si>
  <si>
    <t>32501</t>
  </si>
  <si>
    <t>津和野町</t>
  </si>
  <si>
    <t>321061</t>
    <phoneticPr fontId="3"/>
  </si>
  <si>
    <t>32505</t>
  </si>
  <si>
    <t>吉賀町</t>
  </si>
  <si>
    <t>321055</t>
    <phoneticPr fontId="3"/>
  </si>
  <si>
    <t>32525</t>
  </si>
  <si>
    <t>海士町</t>
  </si>
  <si>
    <t>321041</t>
    <phoneticPr fontId="3"/>
  </si>
  <si>
    <t>32526</t>
  </si>
  <si>
    <t>西ノ島町</t>
  </si>
  <si>
    <t>321042</t>
    <phoneticPr fontId="3"/>
  </si>
  <si>
    <t>32527</t>
  </si>
  <si>
    <t>知夫村</t>
  </si>
  <si>
    <t>321043</t>
    <phoneticPr fontId="3"/>
  </si>
  <si>
    <t>32528</t>
  </si>
  <si>
    <t>隠岐の島町</t>
  </si>
  <si>
    <t>321044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</si>
</sst>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22</v>
      </c>
      <c r="B7" s="116" t="s">
        <v>251</v>
      </c>
      <c r="C7" s="109" t="s">
        <v>200</v>
      </c>
      <c r="D7" s="110">
        <f>+SUM(E7,+I7)</f>
        <v>691933</v>
      </c>
      <c r="E7" s="110">
        <f>+SUM(G7,+H7)</f>
        <v>125708</v>
      </c>
      <c r="F7" s="111">
        <f>IF(D7&gt;0,E7/D7*100,"-")</f>
        <v>18.16765496081268</v>
      </c>
      <c r="G7" s="108">
        <f>SUM(G$8:G$207)</f>
        <v>123584</v>
      </c>
      <c r="H7" s="108">
        <f>SUM(H$8:H$207)</f>
        <v>2124</v>
      </c>
      <c r="I7" s="110">
        <f>+SUM(K7,+M7,+O7)</f>
        <v>566225</v>
      </c>
      <c r="J7" s="111">
        <f>IF(D7&gt;0,I7/D7*100,"-")</f>
        <v>81.832345039187317</v>
      </c>
      <c r="K7" s="108">
        <f>SUM(K$8:K$207)</f>
        <v>296085</v>
      </c>
      <c r="L7" s="111">
        <f>IF(D7&gt;0,K7/D7*100,"-")</f>
        <v>42.790992769531158</v>
      </c>
      <c r="M7" s="108">
        <f>SUM(M$8:M$207)</f>
        <v>4154</v>
      </c>
      <c r="N7" s="111">
        <f>IF(D7&gt;0,M7/D7*100,"-")</f>
        <v>0.60034714343729811</v>
      </c>
      <c r="O7" s="108">
        <f>SUM(O$8:O$207)</f>
        <v>265986</v>
      </c>
      <c r="P7" s="108">
        <f>SUM(P$8:P$207)</f>
        <v>198525</v>
      </c>
      <c r="Q7" s="111">
        <f>IF(D7&gt;0,O7/D7*100,"-")</f>
        <v>38.441005126218869</v>
      </c>
      <c r="R7" s="108">
        <f>SUM(R$8:R$207)</f>
        <v>7453</v>
      </c>
      <c r="S7" s="112">
        <f t="shared" ref="S7:Z7" si="0">COUNTIF(S$8:S$207,"○")</f>
        <v>12</v>
      </c>
      <c r="T7" s="112">
        <f t="shared" si="0"/>
        <v>1</v>
      </c>
      <c r="U7" s="112">
        <f t="shared" si="0"/>
        <v>1</v>
      </c>
      <c r="V7" s="112">
        <f t="shared" si="0"/>
        <v>5</v>
      </c>
      <c r="W7" s="112">
        <f t="shared" si="0"/>
        <v>11</v>
      </c>
      <c r="X7" s="112">
        <f t="shared" si="0"/>
        <v>2</v>
      </c>
      <c r="Y7" s="112">
        <f t="shared" si="0"/>
        <v>1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22</v>
      </c>
      <c r="B8" s="102" t="s">
        <v>254</v>
      </c>
      <c r="C8" s="101" t="s">
        <v>255</v>
      </c>
      <c r="D8" s="103">
        <f>+SUM(E8,+I8)</f>
        <v>203899</v>
      </c>
      <c r="E8" s="103">
        <f>+SUM(G8,+H8)</f>
        <v>7036</v>
      </c>
      <c r="F8" s="104">
        <f>IF(D8&gt;0,E8/D8*100,"-")</f>
        <v>3.4507280565377956</v>
      </c>
      <c r="G8" s="103">
        <v>7036</v>
      </c>
      <c r="H8" s="103">
        <v>0</v>
      </c>
      <c r="I8" s="103">
        <f>+SUM(K8,+M8,+O8)</f>
        <v>196863</v>
      </c>
      <c r="J8" s="104">
        <f>IF(D8&gt;0,I8/D8*100,"-")</f>
        <v>96.549271943462202</v>
      </c>
      <c r="K8" s="103">
        <v>159542</v>
      </c>
      <c r="L8" s="104">
        <f>IF(D8&gt;0,K8/D8*100,"-")</f>
        <v>78.245601989220148</v>
      </c>
      <c r="M8" s="103">
        <v>1428</v>
      </c>
      <c r="N8" s="104">
        <f>IF(D8&gt;0,M8/D8*100,"-")</f>
        <v>0.70034674029789257</v>
      </c>
      <c r="O8" s="103">
        <v>35893</v>
      </c>
      <c r="P8" s="103">
        <v>24765</v>
      </c>
      <c r="Q8" s="104">
        <f>IF(D8&gt;0,O8/D8*100,"-")</f>
        <v>17.603323213944158</v>
      </c>
      <c r="R8" s="103">
        <v>1360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22</v>
      </c>
      <c r="B9" s="102" t="s">
        <v>258</v>
      </c>
      <c r="C9" s="101" t="s">
        <v>259</v>
      </c>
      <c r="D9" s="103">
        <f>+SUM(E9,+I9)</f>
        <v>55337</v>
      </c>
      <c r="E9" s="103">
        <f>+SUM(G9,+H9)</f>
        <v>18276</v>
      </c>
      <c r="F9" s="104">
        <f>IF(D9&gt;0,E9/D9*100,"-")</f>
        <v>33.0267271445868</v>
      </c>
      <c r="G9" s="103">
        <v>16948</v>
      </c>
      <c r="H9" s="103">
        <v>1328</v>
      </c>
      <c r="I9" s="103">
        <f>+SUM(K9,+M9,+O9)</f>
        <v>37061</v>
      </c>
      <c r="J9" s="104">
        <f>IF(D9&gt;0,I9/D9*100,"-")</f>
        <v>66.973272855413185</v>
      </c>
      <c r="K9" s="103">
        <v>4635</v>
      </c>
      <c r="L9" s="104">
        <f>IF(D9&gt;0,K9/D9*100,"-")</f>
        <v>8.3759509911993781</v>
      </c>
      <c r="M9" s="103">
        <v>1584</v>
      </c>
      <c r="N9" s="104">
        <f>IF(D9&gt;0,M9/D9*100,"-")</f>
        <v>2.8624609212642533</v>
      </c>
      <c r="O9" s="103">
        <v>30842</v>
      </c>
      <c r="P9" s="103">
        <v>15551</v>
      </c>
      <c r="Q9" s="104">
        <f>IF(D9&gt;0,O9/D9*100,"-")</f>
        <v>55.73486094294956</v>
      </c>
      <c r="R9" s="103">
        <v>609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22</v>
      </c>
      <c r="B10" s="102" t="s">
        <v>261</v>
      </c>
      <c r="C10" s="101" t="s">
        <v>262</v>
      </c>
      <c r="D10" s="103">
        <f>+SUM(E10,+I10)</f>
        <v>175165</v>
      </c>
      <c r="E10" s="103">
        <f>+SUM(G10,+H10)</f>
        <v>26842</v>
      </c>
      <c r="F10" s="104">
        <f>IF(D10&gt;0,E10/D10*100,"-")</f>
        <v>15.323837524619643</v>
      </c>
      <c r="G10" s="103">
        <v>26842</v>
      </c>
      <c r="H10" s="103">
        <v>0</v>
      </c>
      <c r="I10" s="103">
        <f>+SUM(K10,+M10,+O10)</f>
        <v>148323</v>
      </c>
      <c r="J10" s="104">
        <f>IF(D10&gt;0,I10/D10*100,"-")</f>
        <v>84.676162475380352</v>
      </c>
      <c r="K10" s="103">
        <v>71784</v>
      </c>
      <c r="L10" s="104">
        <f>IF(D10&gt;0,K10/D10*100,"-")</f>
        <v>40.980789541289639</v>
      </c>
      <c r="M10" s="103">
        <v>177</v>
      </c>
      <c r="N10" s="104">
        <f>IF(D10&gt;0,M10/D10*100,"-")</f>
        <v>0.10104758370679075</v>
      </c>
      <c r="O10" s="103">
        <v>76362</v>
      </c>
      <c r="P10" s="103">
        <v>66228</v>
      </c>
      <c r="Q10" s="104">
        <f>IF(D10&gt;0,O10/D10*100,"-")</f>
        <v>43.594325350383926</v>
      </c>
      <c r="R10" s="103">
        <v>3565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22</v>
      </c>
      <c r="B11" s="102" t="s">
        <v>264</v>
      </c>
      <c r="C11" s="101" t="s">
        <v>265</v>
      </c>
      <c r="D11" s="103">
        <f>+SUM(E11,+I11)</f>
        <v>47590</v>
      </c>
      <c r="E11" s="103">
        <f>+SUM(G11,+H11)</f>
        <v>18073</v>
      </c>
      <c r="F11" s="104">
        <f>IF(D11&gt;0,E11/D11*100,"-")</f>
        <v>37.976465644042868</v>
      </c>
      <c r="G11" s="103">
        <v>18037</v>
      </c>
      <c r="H11" s="103">
        <v>36</v>
      </c>
      <c r="I11" s="103">
        <f>+SUM(K11,+M11,+O11)</f>
        <v>29517</v>
      </c>
      <c r="J11" s="104">
        <f>IF(D11&gt;0,I11/D11*100,"-")</f>
        <v>62.023534355957132</v>
      </c>
      <c r="K11" s="103">
        <v>1797</v>
      </c>
      <c r="L11" s="104">
        <f>IF(D11&gt;0,K11/D11*100,"-")</f>
        <v>3.7760033620508513</v>
      </c>
      <c r="M11" s="103">
        <v>469</v>
      </c>
      <c r="N11" s="104">
        <f>IF(D11&gt;0,M11/D11*100,"-")</f>
        <v>0.98550115570498009</v>
      </c>
      <c r="O11" s="103">
        <v>27251</v>
      </c>
      <c r="P11" s="103">
        <v>14810</v>
      </c>
      <c r="Q11" s="104">
        <f>IF(D11&gt;0,O11/D11*100,"-")</f>
        <v>57.2620298382013</v>
      </c>
      <c r="R11" s="103">
        <v>355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22</v>
      </c>
      <c r="B12" s="102" t="s">
        <v>267</v>
      </c>
      <c r="C12" s="101" t="s">
        <v>268</v>
      </c>
      <c r="D12" s="103">
        <f>+SUM(E12,+I12)</f>
        <v>35636</v>
      </c>
      <c r="E12" s="103">
        <f>+SUM(G12,+H12)</f>
        <v>16729</v>
      </c>
      <c r="F12" s="104">
        <f>IF(D12&gt;0,E12/D12*100,"-")</f>
        <v>46.944101470423163</v>
      </c>
      <c r="G12" s="103">
        <v>16612</v>
      </c>
      <c r="H12" s="103">
        <v>117</v>
      </c>
      <c r="I12" s="103">
        <f>+SUM(K12,+M12,+O12)</f>
        <v>18907</v>
      </c>
      <c r="J12" s="104">
        <f>IF(D12&gt;0,I12/D12*100,"-")</f>
        <v>53.05589852957683</v>
      </c>
      <c r="K12" s="103">
        <v>7668</v>
      </c>
      <c r="L12" s="104">
        <f>IF(D12&gt;0,K12/D12*100,"-")</f>
        <v>21.517566505780671</v>
      </c>
      <c r="M12" s="103">
        <v>0</v>
      </c>
      <c r="N12" s="104">
        <f>IF(D12&gt;0,M12/D12*100,"-")</f>
        <v>0</v>
      </c>
      <c r="O12" s="103">
        <v>11239</v>
      </c>
      <c r="P12" s="103">
        <v>7087</v>
      </c>
      <c r="Q12" s="104">
        <f>IF(D12&gt;0,O12/D12*100,"-")</f>
        <v>31.538332023796162</v>
      </c>
      <c r="R12" s="103">
        <v>366</v>
      </c>
      <c r="S12" s="101"/>
      <c r="T12" s="101"/>
      <c r="U12" s="101" t="s">
        <v>256</v>
      </c>
      <c r="V12" s="101"/>
      <c r="W12" s="101"/>
      <c r="X12" s="101"/>
      <c r="Y12" s="101" t="s">
        <v>256</v>
      </c>
      <c r="Z12" s="101"/>
      <c r="AA12" s="189" t="s">
        <v>269</v>
      </c>
      <c r="AB12" s="190"/>
    </row>
    <row r="13" spans="1:28" s="105" customFormat="1" ht="13.5" customHeight="1">
      <c r="A13" s="101" t="s">
        <v>22</v>
      </c>
      <c r="B13" s="102" t="s">
        <v>270</v>
      </c>
      <c r="C13" s="101" t="s">
        <v>271</v>
      </c>
      <c r="D13" s="103">
        <f>+SUM(E13,+I13)</f>
        <v>39513</v>
      </c>
      <c r="E13" s="103">
        <f>+SUM(G13,+H13)</f>
        <v>6840</v>
      </c>
      <c r="F13" s="104">
        <f>IF(D13&gt;0,E13/D13*100,"-")</f>
        <v>17.310758484549389</v>
      </c>
      <c r="G13" s="103">
        <v>6840</v>
      </c>
      <c r="H13" s="103">
        <v>0</v>
      </c>
      <c r="I13" s="103">
        <f>+SUM(K13,+M13,+O13)</f>
        <v>32673</v>
      </c>
      <c r="J13" s="104">
        <f>IF(D13&gt;0,I13/D13*100,"-")</f>
        <v>82.689241515450604</v>
      </c>
      <c r="K13" s="103">
        <v>17468</v>
      </c>
      <c r="L13" s="104">
        <f>IF(D13&gt;0,K13/D13*100,"-")</f>
        <v>44.208235264343379</v>
      </c>
      <c r="M13" s="103">
        <v>65</v>
      </c>
      <c r="N13" s="104">
        <f>IF(D13&gt;0,M13/D13*100,"-")</f>
        <v>0.16450282185609799</v>
      </c>
      <c r="O13" s="103">
        <v>15140</v>
      </c>
      <c r="P13" s="103">
        <v>13108</v>
      </c>
      <c r="Q13" s="104">
        <f>IF(D13&gt;0,O13/D13*100,"-")</f>
        <v>38.316503429251128</v>
      </c>
      <c r="R13" s="103">
        <v>181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22</v>
      </c>
      <c r="B14" s="102" t="s">
        <v>273</v>
      </c>
      <c r="C14" s="101" t="s">
        <v>274</v>
      </c>
      <c r="D14" s="103">
        <f>+SUM(E14,+I14)</f>
        <v>24034</v>
      </c>
      <c r="E14" s="103">
        <f>+SUM(G14,+H14)</f>
        <v>8286</v>
      </c>
      <c r="F14" s="104">
        <f>IF(D14&gt;0,E14/D14*100,"-")</f>
        <v>34.476158775068654</v>
      </c>
      <c r="G14" s="103">
        <v>8070</v>
      </c>
      <c r="H14" s="103">
        <v>216</v>
      </c>
      <c r="I14" s="103">
        <f>+SUM(K14,+M14,+O14)</f>
        <v>15748</v>
      </c>
      <c r="J14" s="104">
        <f>IF(D14&gt;0,I14/D14*100,"-")</f>
        <v>65.523841224931346</v>
      </c>
      <c r="K14" s="103">
        <v>2925</v>
      </c>
      <c r="L14" s="104">
        <f>IF(D14&gt;0,K14/D14*100,"-")</f>
        <v>12.170258800033286</v>
      </c>
      <c r="M14" s="103">
        <v>0</v>
      </c>
      <c r="N14" s="104">
        <f>IF(D14&gt;0,M14/D14*100,"-")</f>
        <v>0</v>
      </c>
      <c r="O14" s="103">
        <v>12823</v>
      </c>
      <c r="P14" s="103">
        <v>5796</v>
      </c>
      <c r="Q14" s="104">
        <f>IF(D14&gt;0,O14/D14*100,"-")</f>
        <v>53.353582424898057</v>
      </c>
      <c r="R14" s="103">
        <v>289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22</v>
      </c>
      <c r="B15" s="102" t="s">
        <v>276</v>
      </c>
      <c r="C15" s="101" t="s">
        <v>277</v>
      </c>
      <c r="D15" s="103">
        <f>+SUM(E15,+I15)</f>
        <v>39420</v>
      </c>
      <c r="E15" s="103">
        <f>+SUM(G15,+H15)</f>
        <v>7338</v>
      </c>
      <c r="F15" s="104">
        <f>IF(D15&gt;0,E15/D15*100,"-")</f>
        <v>18.614916286149164</v>
      </c>
      <c r="G15" s="103">
        <v>7338</v>
      </c>
      <c r="H15" s="103">
        <v>0</v>
      </c>
      <c r="I15" s="103">
        <f>+SUM(K15,+M15,+O15)</f>
        <v>32082</v>
      </c>
      <c r="J15" s="104">
        <f>IF(D15&gt;0,I15/D15*100,"-")</f>
        <v>81.385083713850833</v>
      </c>
      <c r="K15" s="103">
        <v>12101</v>
      </c>
      <c r="L15" s="104">
        <f>IF(D15&gt;0,K15/D15*100,"-")</f>
        <v>30.697615423642823</v>
      </c>
      <c r="M15" s="103">
        <v>326</v>
      </c>
      <c r="N15" s="104">
        <f>IF(D15&gt;0,M15/D15*100,"-")</f>
        <v>0.82699137493658037</v>
      </c>
      <c r="O15" s="103">
        <v>19655</v>
      </c>
      <c r="P15" s="103">
        <v>19329</v>
      </c>
      <c r="Q15" s="104">
        <f>IF(D15&gt;0,O15/D15*100,"-")</f>
        <v>49.860476915271434</v>
      </c>
      <c r="R15" s="103">
        <v>207</v>
      </c>
      <c r="S15" s="101"/>
      <c r="T15" s="101"/>
      <c r="U15" s="101"/>
      <c r="V15" s="101" t="s">
        <v>256</v>
      </c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22</v>
      </c>
      <c r="B16" s="102" t="s">
        <v>279</v>
      </c>
      <c r="C16" s="101" t="s">
        <v>280</v>
      </c>
      <c r="D16" s="103">
        <f>+SUM(E16,+I16)</f>
        <v>12787</v>
      </c>
      <c r="E16" s="103">
        <f>+SUM(G16,+H16)</f>
        <v>2040</v>
      </c>
      <c r="F16" s="104">
        <f>IF(D16&gt;0,E16/D16*100,"-")</f>
        <v>15.953702979588643</v>
      </c>
      <c r="G16" s="103">
        <v>2040</v>
      </c>
      <c r="H16" s="103">
        <v>0</v>
      </c>
      <c r="I16" s="103">
        <f>+SUM(K16,+M16,+O16)</f>
        <v>10747</v>
      </c>
      <c r="J16" s="104">
        <f>IF(D16&gt;0,I16/D16*100,"-")</f>
        <v>84.046297020411359</v>
      </c>
      <c r="K16" s="103">
        <v>2623</v>
      </c>
      <c r="L16" s="104">
        <f>IF(D16&gt;0,K16/D16*100,"-")</f>
        <v>20.513021036990693</v>
      </c>
      <c r="M16" s="103">
        <v>0</v>
      </c>
      <c r="N16" s="104">
        <f>IF(D16&gt;0,M16/D16*100,"-")</f>
        <v>0</v>
      </c>
      <c r="O16" s="103">
        <v>8124</v>
      </c>
      <c r="P16" s="103">
        <v>7782</v>
      </c>
      <c r="Q16" s="104">
        <f>IF(D16&gt;0,O16/D16*100,"-")</f>
        <v>63.533275983420658</v>
      </c>
      <c r="R16" s="103">
        <v>72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22</v>
      </c>
      <c r="B17" s="102" t="s">
        <v>282</v>
      </c>
      <c r="C17" s="101" t="s">
        <v>283</v>
      </c>
      <c r="D17" s="103">
        <f>+SUM(E17,+I17)</f>
        <v>5031</v>
      </c>
      <c r="E17" s="103">
        <f>+SUM(G17,+H17)</f>
        <v>304</v>
      </c>
      <c r="F17" s="104">
        <f>IF(D17&gt;0,E17/D17*100,"-")</f>
        <v>6.042536275094414</v>
      </c>
      <c r="G17" s="103">
        <v>304</v>
      </c>
      <c r="H17" s="103">
        <v>0</v>
      </c>
      <c r="I17" s="103">
        <f>+SUM(K17,+M17,+O17)</f>
        <v>4727</v>
      </c>
      <c r="J17" s="104">
        <f>IF(D17&gt;0,I17/D17*100,"-")</f>
        <v>93.957463724905594</v>
      </c>
      <c r="K17" s="103">
        <v>2546</v>
      </c>
      <c r="L17" s="104">
        <f>IF(D17&gt;0,K17/D17*100,"-")</f>
        <v>50.606241303915724</v>
      </c>
      <c r="M17" s="103">
        <v>0</v>
      </c>
      <c r="N17" s="104">
        <f>IF(D17&gt;0,M17/D17*100,"-")</f>
        <v>0</v>
      </c>
      <c r="O17" s="103">
        <v>2181</v>
      </c>
      <c r="P17" s="103">
        <v>2003</v>
      </c>
      <c r="Q17" s="104">
        <f>IF(D17&gt;0,O17/D17*100,"-")</f>
        <v>43.351222420989863</v>
      </c>
      <c r="R17" s="103">
        <v>34</v>
      </c>
      <c r="S17" s="101"/>
      <c r="T17" s="101" t="s">
        <v>256</v>
      </c>
      <c r="U17" s="101"/>
      <c r="V17" s="101"/>
      <c r="W17" s="101"/>
      <c r="X17" s="101" t="s">
        <v>256</v>
      </c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22</v>
      </c>
      <c r="B18" s="102" t="s">
        <v>285</v>
      </c>
      <c r="C18" s="101" t="s">
        <v>286</v>
      </c>
      <c r="D18" s="103">
        <f>+SUM(E18,+I18)</f>
        <v>3398</v>
      </c>
      <c r="E18" s="103">
        <f>+SUM(G18,+H18)</f>
        <v>1084</v>
      </c>
      <c r="F18" s="104">
        <f>IF(D18&gt;0,E18/D18*100,"-")</f>
        <v>31.90111830488523</v>
      </c>
      <c r="G18" s="103">
        <v>1084</v>
      </c>
      <c r="H18" s="103">
        <v>0</v>
      </c>
      <c r="I18" s="103">
        <f>+SUM(K18,+M18,+O18)</f>
        <v>2314</v>
      </c>
      <c r="J18" s="104">
        <f>IF(D18&gt;0,I18/D18*100,"-")</f>
        <v>68.098881695114784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2314</v>
      </c>
      <c r="P18" s="103">
        <v>1904</v>
      </c>
      <c r="Q18" s="104">
        <f>IF(D18&gt;0,O18/D18*100,"-")</f>
        <v>68.098881695114784</v>
      </c>
      <c r="R18" s="103">
        <v>18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22</v>
      </c>
      <c r="B19" s="102" t="s">
        <v>288</v>
      </c>
      <c r="C19" s="101" t="s">
        <v>289</v>
      </c>
      <c r="D19" s="103">
        <f>+SUM(E19,+I19)</f>
        <v>4841</v>
      </c>
      <c r="E19" s="103">
        <f>+SUM(G19,+H19)</f>
        <v>971</v>
      </c>
      <c r="F19" s="104">
        <f>IF(D19&gt;0,E19/D19*100,"-")</f>
        <v>20.057839289403017</v>
      </c>
      <c r="G19" s="103">
        <v>971</v>
      </c>
      <c r="H19" s="103">
        <v>0</v>
      </c>
      <c r="I19" s="103">
        <f>+SUM(K19,+M19,+O19)</f>
        <v>3870</v>
      </c>
      <c r="J19" s="104">
        <f>IF(D19&gt;0,I19/D19*100,"-")</f>
        <v>79.942160710596994</v>
      </c>
      <c r="K19" s="103">
        <v>706</v>
      </c>
      <c r="L19" s="104">
        <f>IF(D19&gt;0,K19/D19*100,"-")</f>
        <v>14.583763685189011</v>
      </c>
      <c r="M19" s="103">
        <v>0</v>
      </c>
      <c r="N19" s="104">
        <f>IF(D19&gt;0,M19/D19*100,"-")</f>
        <v>0</v>
      </c>
      <c r="O19" s="103">
        <v>3164</v>
      </c>
      <c r="P19" s="103">
        <v>2826</v>
      </c>
      <c r="Q19" s="104">
        <f>IF(D19&gt;0,O19/D19*100,"-")</f>
        <v>65.358397025407982</v>
      </c>
      <c r="R19" s="103">
        <v>18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22</v>
      </c>
      <c r="B20" s="102" t="s">
        <v>291</v>
      </c>
      <c r="C20" s="101" t="s">
        <v>292</v>
      </c>
      <c r="D20" s="103">
        <f>+SUM(E20,+I20)</f>
        <v>11039</v>
      </c>
      <c r="E20" s="103">
        <f>+SUM(G20,+H20)</f>
        <v>1475</v>
      </c>
      <c r="F20" s="104">
        <f>IF(D20&gt;0,E20/D20*100,"-")</f>
        <v>13.361717546879245</v>
      </c>
      <c r="G20" s="103">
        <v>1475</v>
      </c>
      <c r="H20" s="103">
        <v>0</v>
      </c>
      <c r="I20" s="103">
        <f>+SUM(K20,+M20,+O20)</f>
        <v>9564</v>
      </c>
      <c r="J20" s="104">
        <f>IF(D20&gt;0,I20/D20*100,"-")</f>
        <v>86.638282453120752</v>
      </c>
      <c r="K20" s="103">
        <v>2544</v>
      </c>
      <c r="L20" s="104">
        <f>IF(D20&gt;0,K20/D20*100,"-")</f>
        <v>23.04556572153275</v>
      </c>
      <c r="M20" s="103">
        <v>0</v>
      </c>
      <c r="N20" s="104">
        <f>IF(D20&gt;0,M20/D20*100,"-")</f>
        <v>0</v>
      </c>
      <c r="O20" s="103">
        <v>7020</v>
      </c>
      <c r="P20" s="103">
        <v>6813</v>
      </c>
      <c r="Q20" s="104">
        <f>IF(D20&gt;0,O20/D20*100,"-")</f>
        <v>63.592716731588006</v>
      </c>
      <c r="R20" s="103">
        <v>92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22</v>
      </c>
      <c r="B21" s="102" t="s">
        <v>294</v>
      </c>
      <c r="C21" s="101" t="s">
        <v>295</v>
      </c>
      <c r="D21" s="103">
        <f>+SUM(E21,+I21)</f>
        <v>7638</v>
      </c>
      <c r="E21" s="103">
        <f>+SUM(G21,+H21)</f>
        <v>2176</v>
      </c>
      <c r="F21" s="104">
        <f>IF(D21&gt;0,E21/D21*100,"-")</f>
        <v>28.489133280963603</v>
      </c>
      <c r="G21" s="103">
        <v>1867</v>
      </c>
      <c r="H21" s="103">
        <v>309</v>
      </c>
      <c r="I21" s="103">
        <f>+SUM(K21,+M21,+O21)</f>
        <v>5462</v>
      </c>
      <c r="J21" s="104">
        <f>IF(D21&gt;0,I21/D21*100,"-")</f>
        <v>71.510866719036386</v>
      </c>
      <c r="K21" s="103">
        <v>2114</v>
      </c>
      <c r="L21" s="104">
        <f>IF(D21&gt;0,K21/D21*100,"-")</f>
        <v>27.677402461377326</v>
      </c>
      <c r="M21" s="103">
        <v>0</v>
      </c>
      <c r="N21" s="104">
        <f>IF(D21&gt;0,M21/D21*100,"-")</f>
        <v>0</v>
      </c>
      <c r="O21" s="103">
        <v>3348</v>
      </c>
      <c r="P21" s="103">
        <v>1972</v>
      </c>
      <c r="Q21" s="104">
        <f>IF(D21&gt;0,O21/D21*100,"-")</f>
        <v>43.833464257659074</v>
      </c>
      <c r="R21" s="103">
        <v>52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22</v>
      </c>
      <c r="B22" s="102" t="s">
        <v>297</v>
      </c>
      <c r="C22" s="101" t="s">
        <v>298</v>
      </c>
      <c r="D22" s="103">
        <f>+SUM(E22,+I22)</f>
        <v>6286</v>
      </c>
      <c r="E22" s="103">
        <f>+SUM(G22,+H22)</f>
        <v>1757</v>
      </c>
      <c r="F22" s="104">
        <f>IF(D22&gt;0,E22/D22*100,"-")</f>
        <v>27.95100222717149</v>
      </c>
      <c r="G22" s="103">
        <v>1639</v>
      </c>
      <c r="H22" s="103">
        <v>118</v>
      </c>
      <c r="I22" s="103">
        <f>+SUM(K22,+M22,+O22)</f>
        <v>4529</v>
      </c>
      <c r="J22" s="104">
        <f>IF(D22&gt;0,I22/D22*100,"-")</f>
        <v>72.0489977728285</v>
      </c>
      <c r="K22" s="103">
        <v>1826</v>
      </c>
      <c r="L22" s="104">
        <f>IF(D22&gt;0,K22/D22*100,"-")</f>
        <v>29.048679605472476</v>
      </c>
      <c r="M22" s="103">
        <v>0</v>
      </c>
      <c r="N22" s="104">
        <f>IF(D22&gt;0,M22/D22*100,"-")</f>
        <v>0</v>
      </c>
      <c r="O22" s="103">
        <v>2703</v>
      </c>
      <c r="P22" s="103">
        <v>2097</v>
      </c>
      <c r="Q22" s="104">
        <f>IF(D22&gt;0,O22/D22*100,"-")</f>
        <v>43.000318167356028</v>
      </c>
      <c r="R22" s="103">
        <v>126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22</v>
      </c>
      <c r="B23" s="102" t="s">
        <v>300</v>
      </c>
      <c r="C23" s="101" t="s">
        <v>301</v>
      </c>
      <c r="D23" s="103">
        <f>+SUM(E23,+I23)</f>
        <v>2299</v>
      </c>
      <c r="E23" s="103">
        <f>+SUM(G23,+H23)</f>
        <v>267</v>
      </c>
      <c r="F23" s="104">
        <f>IF(D23&gt;0,E23/D23*100,"-")</f>
        <v>11.613745106568073</v>
      </c>
      <c r="G23" s="103">
        <v>267</v>
      </c>
      <c r="H23" s="103">
        <v>0</v>
      </c>
      <c r="I23" s="103">
        <f>+SUM(K23,+M23,+O23)</f>
        <v>2032</v>
      </c>
      <c r="J23" s="104">
        <f>IF(D23&gt;0,I23/D23*100,"-")</f>
        <v>88.386254893431925</v>
      </c>
      <c r="K23" s="103">
        <v>1165</v>
      </c>
      <c r="L23" s="104">
        <f>IF(D23&gt;0,K23/D23*100,"-")</f>
        <v>50.674206176598524</v>
      </c>
      <c r="M23" s="103">
        <v>0</v>
      </c>
      <c r="N23" s="104">
        <f>IF(D23&gt;0,M23/D23*100,"-")</f>
        <v>0</v>
      </c>
      <c r="O23" s="103">
        <v>867</v>
      </c>
      <c r="P23" s="103">
        <v>769</v>
      </c>
      <c r="Q23" s="104">
        <f>IF(D23&gt;0,O23/D23*100,"-")</f>
        <v>37.712048716833408</v>
      </c>
      <c r="R23" s="103">
        <v>12</v>
      </c>
      <c r="S23" s="101" t="s">
        <v>256</v>
      </c>
      <c r="T23" s="101"/>
      <c r="U23" s="101"/>
      <c r="V23" s="101"/>
      <c r="W23" s="101"/>
      <c r="X23" s="101" t="s">
        <v>256</v>
      </c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22</v>
      </c>
      <c r="B24" s="102" t="s">
        <v>303</v>
      </c>
      <c r="C24" s="101" t="s">
        <v>304</v>
      </c>
      <c r="D24" s="103">
        <f>+SUM(E24,+I24)</f>
        <v>2892</v>
      </c>
      <c r="E24" s="103">
        <f>+SUM(G24,+H24)</f>
        <v>372</v>
      </c>
      <c r="F24" s="104">
        <f>IF(D24&gt;0,E24/D24*100,"-")</f>
        <v>12.863070539419086</v>
      </c>
      <c r="G24" s="103">
        <v>372</v>
      </c>
      <c r="H24" s="103">
        <v>0</v>
      </c>
      <c r="I24" s="103">
        <f>+SUM(K24,+M24,+O24)</f>
        <v>2520</v>
      </c>
      <c r="J24" s="104">
        <f>IF(D24&gt;0,I24/D24*100,"-")</f>
        <v>87.136929460580916</v>
      </c>
      <c r="K24" s="103">
        <v>405</v>
      </c>
      <c r="L24" s="104">
        <f>IF(D24&gt;0,K24/D24*100,"-")</f>
        <v>14.004149377593361</v>
      </c>
      <c r="M24" s="103">
        <v>0</v>
      </c>
      <c r="N24" s="104">
        <f>IF(D24&gt;0,M24/D24*100,"-")</f>
        <v>0</v>
      </c>
      <c r="O24" s="103">
        <v>2115</v>
      </c>
      <c r="P24" s="103">
        <v>1555</v>
      </c>
      <c r="Q24" s="104">
        <f>IF(D24&gt;0,O24/D24*100,"-")</f>
        <v>73.132780082987551</v>
      </c>
      <c r="R24" s="103">
        <v>20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22</v>
      </c>
      <c r="B25" s="102" t="s">
        <v>306</v>
      </c>
      <c r="C25" s="101" t="s">
        <v>307</v>
      </c>
      <c r="D25" s="103">
        <f>+SUM(E25,+I25)</f>
        <v>615</v>
      </c>
      <c r="E25" s="103">
        <f>+SUM(G25,+H25)</f>
        <v>13</v>
      </c>
      <c r="F25" s="104">
        <f>IF(D25&gt;0,E25/D25*100,"-")</f>
        <v>2.1138211382113821</v>
      </c>
      <c r="G25" s="103">
        <v>13</v>
      </c>
      <c r="H25" s="103">
        <v>0</v>
      </c>
      <c r="I25" s="103">
        <f>+SUM(K25,+M25,+O25)</f>
        <v>602</v>
      </c>
      <c r="J25" s="104">
        <f>IF(D25&gt;0,I25/D25*100,"-")</f>
        <v>97.886178861788622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602</v>
      </c>
      <c r="P25" s="103">
        <v>602</v>
      </c>
      <c r="Q25" s="104">
        <f>IF(D25&gt;0,O25/D25*100,"-")</f>
        <v>97.886178861788622</v>
      </c>
      <c r="R25" s="103">
        <v>3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22</v>
      </c>
      <c r="B26" s="102" t="s">
        <v>309</v>
      </c>
      <c r="C26" s="101" t="s">
        <v>310</v>
      </c>
      <c r="D26" s="103">
        <f>+SUM(E26,+I26)</f>
        <v>14513</v>
      </c>
      <c r="E26" s="103">
        <f>+SUM(G26,+H26)</f>
        <v>5829</v>
      </c>
      <c r="F26" s="104">
        <f>IF(D26&gt;0,E26/D26*100,"-")</f>
        <v>40.163990904706125</v>
      </c>
      <c r="G26" s="103">
        <v>5829</v>
      </c>
      <c r="H26" s="103">
        <v>0</v>
      </c>
      <c r="I26" s="103">
        <f>+SUM(K26,+M26,+O26)</f>
        <v>8684</v>
      </c>
      <c r="J26" s="104">
        <f>IF(D26&gt;0,I26/D26*100,"-")</f>
        <v>59.836009095293875</v>
      </c>
      <c r="K26" s="103">
        <v>4236</v>
      </c>
      <c r="L26" s="104">
        <f>IF(D26&gt;0,K26/D26*100,"-")</f>
        <v>29.187624888031422</v>
      </c>
      <c r="M26" s="103">
        <v>105</v>
      </c>
      <c r="N26" s="104">
        <f>IF(D26&gt;0,M26/D26*100,"-")</f>
        <v>0.7234892854682009</v>
      </c>
      <c r="O26" s="103">
        <v>4343</v>
      </c>
      <c r="P26" s="103">
        <v>3528</v>
      </c>
      <c r="Q26" s="104">
        <f>IF(D26&gt;0,O26/D26*100,"-")</f>
        <v>29.924894921794255</v>
      </c>
      <c r="R26" s="103">
        <v>74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島根県</v>
      </c>
      <c r="B7" s="107" t="str">
        <f>水洗化人口等!B7</f>
        <v>32000</v>
      </c>
      <c r="C7" s="106" t="s">
        <v>200</v>
      </c>
      <c r="D7" s="108">
        <f>SUM(E7,+H7,+K7)</f>
        <v>262084</v>
      </c>
      <c r="E7" s="108">
        <f>SUM(F7:G7)</f>
        <v>2725</v>
      </c>
      <c r="F7" s="108">
        <f>SUM(F$8:F$207)</f>
        <v>525</v>
      </c>
      <c r="G7" s="108">
        <f>SUM(G$8:G$207)</f>
        <v>2200</v>
      </c>
      <c r="H7" s="108">
        <f>SUM(I7:J7)</f>
        <v>4358</v>
      </c>
      <c r="I7" s="108">
        <f>SUM(I$8:I$207)</f>
        <v>4358</v>
      </c>
      <c r="J7" s="108">
        <f>SUM(J$8:J$207)</f>
        <v>0</v>
      </c>
      <c r="K7" s="108">
        <f>SUM(L7:M7)</f>
        <v>255001</v>
      </c>
      <c r="L7" s="108">
        <f>SUM(L$8:L$207)</f>
        <v>80152</v>
      </c>
      <c r="M7" s="108">
        <f>SUM(M$8:M$207)</f>
        <v>174849</v>
      </c>
      <c r="N7" s="108">
        <f>SUM(O7,+V7,+AC7)</f>
        <v>263341</v>
      </c>
      <c r="O7" s="108">
        <f>SUM(P7:U7)</f>
        <v>85035</v>
      </c>
      <c r="P7" s="108">
        <f t="shared" ref="P7:U7" si="0">SUM(P$8:P$207)</f>
        <v>78462</v>
      </c>
      <c r="Q7" s="108">
        <f t="shared" si="0"/>
        <v>0</v>
      </c>
      <c r="R7" s="108">
        <f t="shared" si="0"/>
        <v>0</v>
      </c>
      <c r="S7" s="108">
        <f t="shared" si="0"/>
        <v>6549</v>
      </c>
      <c r="T7" s="108">
        <f t="shared" si="0"/>
        <v>24</v>
      </c>
      <c r="U7" s="108">
        <f t="shared" si="0"/>
        <v>0</v>
      </c>
      <c r="V7" s="108">
        <f>SUM(W7:AB7)</f>
        <v>177049</v>
      </c>
      <c r="W7" s="108">
        <f t="shared" ref="W7:AB7" si="1">SUM(W$8:W$207)</f>
        <v>153877</v>
      </c>
      <c r="X7" s="108">
        <f t="shared" si="1"/>
        <v>0</v>
      </c>
      <c r="Y7" s="108">
        <f t="shared" si="1"/>
        <v>0</v>
      </c>
      <c r="Z7" s="108">
        <f t="shared" si="1"/>
        <v>23010</v>
      </c>
      <c r="AA7" s="108">
        <f t="shared" si="1"/>
        <v>162</v>
      </c>
      <c r="AB7" s="108">
        <f t="shared" si="1"/>
        <v>0</v>
      </c>
      <c r="AC7" s="108">
        <f>SUM(AD7:AE7)</f>
        <v>1257</v>
      </c>
      <c r="AD7" s="108">
        <f>SUM(AD$8:AD$207)</f>
        <v>1162</v>
      </c>
      <c r="AE7" s="108">
        <f>SUM(AE$8:AE$207)</f>
        <v>95</v>
      </c>
      <c r="AF7" s="108">
        <f>SUM(AG7:AI7)</f>
        <v>3207</v>
      </c>
      <c r="AG7" s="108">
        <f>SUM(AG$8:AG$207)</f>
        <v>3207</v>
      </c>
      <c r="AH7" s="108">
        <f>SUM(AH$8:AH$207)</f>
        <v>0</v>
      </c>
      <c r="AI7" s="108">
        <f>SUM(AI$8:AI$207)</f>
        <v>0</v>
      </c>
      <c r="AJ7" s="108">
        <f>SUM(AK7:AS7)</f>
        <v>5219</v>
      </c>
      <c r="AK7" s="108">
        <f t="shared" ref="AK7:AS7" si="2">SUM(AK$8:AK$207)</f>
        <v>1644</v>
      </c>
      <c r="AL7" s="108">
        <f t="shared" si="2"/>
        <v>442</v>
      </c>
      <c r="AM7" s="108">
        <f t="shared" si="2"/>
        <v>1603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33</v>
      </c>
      <c r="AR7" s="108">
        <f t="shared" si="2"/>
        <v>114</v>
      </c>
      <c r="AS7" s="108">
        <f t="shared" si="2"/>
        <v>1383</v>
      </c>
      <c r="AT7" s="108">
        <f>SUM(AU7:AY7)</f>
        <v>120</v>
      </c>
      <c r="AU7" s="108">
        <f>SUM(AU$8:AU$207)</f>
        <v>74</v>
      </c>
      <c r="AV7" s="108">
        <f>SUM(AV$8:AV$207)</f>
        <v>0</v>
      </c>
      <c r="AW7" s="108">
        <f>SUM(AW$8:AW$207)</f>
        <v>46</v>
      </c>
      <c r="AX7" s="108">
        <f>SUM(AX$8:AX$207)</f>
        <v>0</v>
      </c>
      <c r="AY7" s="108">
        <f>SUM(AY$8:AY$207)</f>
        <v>0</v>
      </c>
      <c r="AZ7" s="108">
        <f>SUM(BA7:BC7)</f>
        <v>1189</v>
      </c>
      <c r="BA7" s="108">
        <f>SUM(BA$8:BA$207)</f>
        <v>1189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22</v>
      </c>
      <c r="B8" s="113" t="s">
        <v>254</v>
      </c>
      <c r="C8" s="101" t="s">
        <v>255</v>
      </c>
      <c r="D8" s="103">
        <f>SUM(E8,+H8,+K8)</f>
        <v>14742</v>
      </c>
      <c r="E8" s="103">
        <f>SUM(F8:G8)</f>
        <v>0</v>
      </c>
      <c r="F8" s="103">
        <v>0</v>
      </c>
      <c r="G8" s="103">
        <v>0</v>
      </c>
      <c r="H8" s="103">
        <f>SUM(I8:J8)</f>
        <v>3647</v>
      </c>
      <c r="I8" s="103">
        <v>3647</v>
      </c>
      <c r="J8" s="103">
        <v>0</v>
      </c>
      <c r="K8" s="103">
        <f>SUM(L8:M8)</f>
        <v>11095</v>
      </c>
      <c r="L8" s="103">
        <v>0</v>
      </c>
      <c r="M8" s="103">
        <v>11095</v>
      </c>
      <c r="N8" s="103">
        <f>SUM(O8,+V8,+AC8)</f>
        <v>14742</v>
      </c>
      <c r="O8" s="103">
        <f>SUM(P8:U8)</f>
        <v>3647</v>
      </c>
      <c r="P8" s="103">
        <v>3647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11095</v>
      </c>
      <c r="W8" s="103">
        <v>11095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747</v>
      </c>
      <c r="BA8" s="103">
        <v>747</v>
      </c>
      <c r="BB8" s="103">
        <v>0</v>
      </c>
      <c r="BC8" s="103">
        <v>0</v>
      </c>
    </row>
    <row r="9" spans="1:55" s="105" customFormat="1" ht="13.5" customHeight="1">
      <c r="A9" s="115" t="s">
        <v>22</v>
      </c>
      <c r="B9" s="113" t="s">
        <v>258</v>
      </c>
      <c r="C9" s="101" t="s">
        <v>259</v>
      </c>
      <c r="D9" s="103">
        <f>SUM(E9,+H9,+K9)</f>
        <v>40601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40601</v>
      </c>
      <c r="L9" s="103">
        <v>11912</v>
      </c>
      <c r="M9" s="103">
        <v>28689</v>
      </c>
      <c r="N9" s="103">
        <f>SUM(O9,+V9,+AC9)</f>
        <v>41100</v>
      </c>
      <c r="O9" s="103">
        <f>SUM(P9:U9)</f>
        <v>11912</v>
      </c>
      <c r="P9" s="103">
        <v>11912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28689</v>
      </c>
      <c r="W9" s="103">
        <v>28689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499</v>
      </c>
      <c r="AD9" s="103">
        <v>499</v>
      </c>
      <c r="AE9" s="103">
        <v>0</v>
      </c>
      <c r="AF9" s="103">
        <f>SUM(AG9:AI9)</f>
        <v>63</v>
      </c>
      <c r="AG9" s="103">
        <v>63</v>
      </c>
      <c r="AH9" s="103">
        <v>0</v>
      </c>
      <c r="AI9" s="103">
        <v>0</v>
      </c>
      <c r="AJ9" s="103">
        <f>SUM(AK9:AS9)</f>
        <v>1498</v>
      </c>
      <c r="AK9" s="103">
        <v>1498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63</v>
      </c>
      <c r="AU9" s="103">
        <v>63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22</v>
      </c>
      <c r="B10" s="113" t="s">
        <v>261</v>
      </c>
      <c r="C10" s="101" t="s">
        <v>262</v>
      </c>
      <c r="D10" s="103">
        <f>SUM(E10,+H10,+K10)</f>
        <v>57083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57083</v>
      </c>
      <c r="L10" s="103">
        <v>13764</v>
      </c>
      <c r="M10" s="103">
        <v>43319</v>
      </c>
      <c r="N10" s="103">
        <f>SUM(O10,+V10,+AC10)</f>
        <v>57083</v>
      </c>
      <c r="O10" s="103">
        <f>SUM(P10:U10)</f>
        <v>13764</v>
      </c>
      <c r="P10" s="103">
        <v>13764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43319</v>
      </c>
      <c r="W10" s="103">
        <v>43319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160</v>
      </c>
      <c r="AG10" s="103">
        <v>160</v>
      </c>
      <c r="AH10" s="103">
        <v>0</v>
      </c>
      <c r="AI10" s="103">
        <v>0</v>
      </c>
      <c r="AJ10" s="103">
        <f>SUM(AK10:AS10)</f>
        <v>594</v>
      </c>
      <c r="AK10" s="103">
        <v>0</v>
      </c>
      <c r="AL10" s="103">
        <v>434</v>
      </c>
      <c r="AM10" s="103">
        <v>56</v>
      </c>
      <c r="AN10" s="103">
        <v>0</v>
      </c>
      <c r="AO10" s="103">
        <v>0</v>
      </c>
      <c r="AP10" s="103">
        <v>0</v>
      </c>
      <c r="AQ10" s="103">
        <v>0</v>
      </c>
      <c r="AR10" s="103">
        <v>104</v>
      </c>
      <c r="AS10" s="103">
        <v>0</v>
      </c>
      <c r="AT10" s="103">
        <f>SUM(AU10:AY10)</f>
        <v>5</v>
      </c>
      <c r="AU10" s="103">
        <v>0</v>
      </c>
      <c r="AV10" s="103">
        <v>0</v>
      </c>
      <c r="AW10" s="103">
        <v>5</v>
      </c>
      <c r="AX10" s="103">
        <v>0</v>
      </c>
      <c r="AY10" s="103">
        <v>0</v>
      </c>
      <c r="AZ10" s="103">
        <f>SUM(BA10:BC10)</f>
        <v>434</v>
      </c>
      <c r="BA10" s="103">
        <v>434</v>
      </c>
      <c r="BB10" s="103">
        <v>0</v>
      </c>
      <c r="BC10" s="103">
        <v>0</v>
      </c>
    </row>
    <row r="11" spans="1:55" s="105" customFormat="1" ht="13.5" customHeight="1">
      <c r="A11" s="115" t="s">
        <v>22</v>
      </c>
      <c r="B11" s="113" t="s">
        <v>264</v>
      </c>
      <c r="C11" s="101" t="s">
        <v>265</v>
      </c>
      <c r="D11" s="103">
        <f>SUM(E11,+H11,+K11)</f>
        <v>35245</v>
      </c>
      <c r="E11" s="103">
        <f>SUM(F11:G11)</f>
        <v>0</v>
      </c>
      <c r="F11" s="103">
        <v>0</v>
      </c>
      <c r="G11" s="103">
        <v>0</v>
      </c>
      <c r="H11" s="103">
        <f>SUM(I11:J11)</f>
        <v>711</v>
      </c>
      <c r="I11" s="103">
        <v>711</v>
      </c>
      <c r="J11" s="103">
        <v>0</v>
      </c>
      <c r="K11" s="103">
        <f>SUM(L11:M11)</f>
        <v>34534</v>
      </c>
      <c r="L11" s="103">
        <v>10366</v>
      </c>
      <c r="M11" s="103">
        <v>24168</v>
      </c>
      <c r="N11" s="103">
        <f>SUM(O11,+V11,+AC11)</f>
        <v>35263</v>
      </c>
      <c r="O11" s="103">
        <f>SUM(P11:U11)</f>
        <v>11077</v>
      </c>
      <c r="P11" s="103">
        <v>11077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24168</v>
      </c>
      <c r="W11" s="103">
        <v>24168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18</v>
      </c>
      <c r="AD11" s="103">
        <v>18</v>
      </c>
      <c r="AE11" s="103">
        <v>0</v>
      </c>
      <c r="AF11" s="103">
        <f>SUM(AG11:AI11)</f>
        <v>1013</v>
      </c>
      <c r="AG11" s="103">
        <v>1013</v>
      </c>
      <c r="AH11" s="103">
        <v>0</v>
      </c>
      <c r="AI11" s="103">
        <v>0</v>
      </c>
      <c r="AJ11" s="103">
        <f>SUM(AK11:AS11)</f>
        <v>1013</v>
      </c>
      <c r="AK11" s="103">
        <v>0</v>
      </c>
      <c r="AL11" s="103">
        <v>0</v>
      </c>
      <c r="AM11" s="103">
        <v>1005</v>
      </c>
      <c r="AN11" s="103">
        <v>0</v>
      </c>
      <c r="AO11" s="103">
        <v>0</v>
      </c>
      <c r="AP11" s="103">
        <v>0</v>
      </c>
      <c r="AQ11" s="103">
        <v>0</v>
      </c>
      <c r="AR11" s="103">
        <v>8</v>
      </c>
      <c r="AS11" s="103">
        <v>0</v>
      </c>
      <c r="AT11" s="103">
        <f>SUM(AU11:AY11)</f>
        <v>27</v>
      </c>
      <c r="AU11" s="103">
        <v>0</v>
      </c>
      <c r="AV11" s="103">
        <v>0</v>
      </c>
      <c r="AW11" s="103">
        <v>27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22</v>
      </c>
      <c r="B12" s="113" t="s">
        <v>267</v>
      </c>
      <c r="C12" s="101" t="s">
        <v>268</v>
      </c>
      <c r="D12" s="103">
        <f>SUM(E12,+H12,+K12)</f>
        <v>28543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28543</v>
      </c>
      <c r="L12" s="103">
        <v>16576</v>
      </c>
      <c r="M12" s="103">
        <v>11967</v>
      </c>
      <c r="N12" s="103">
        <f>SUM(O12,+V12,+AC12)</f>
        <v>28660</v>
      </c>
      <c r="O12" s="103">
        <f>SUM(P12:U12)</f>
        <v>16576</v>
      </c>
      <c r="P12" s="103">
        <v>16576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11967</v>
      </c>
      <c r="W12" s="103">
        <v>11967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117</v>
      </c>
      <c r="AD12" s="103">
        <v>117</v>
      </c>
      <c r="AE12" s="103">
        <v>0</v>
      </c>
      <c r="AF12" s="103">
        <f>SUM(AG12:AI12)</f>
        <v>884</v>
      </c>
      <c r="AG12" s="103">
        <v>884</v>
      </c>
      <c r="AH12" s="103">
        <v>0</v>
      </c>
      <c r="AI12" s="103">
        <v>0</v>
      </c>
      <c r="AJ12" s="103">
        <f>SUM(AK12:AS12)</f>
        <v>884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884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22</v>
      </c>
      <c r="B13" s="113" t="s">
        <v>270</v>
      </c>
      <c r="C13" s="101" t="s">
        <v>271</v>
      </c>
      <c r="D13" s="103">
        <f>SUM(E13,+H13,+K13)</f>
        <v>11055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11055</v>
      </c>
      <c r="L13" s="103">
        <v>3789</v>
      </c>
      <c r="M13" s="103">
        <v>7266</v>
      </c>
      <c r="N13" s="103">
        <f>SUM(O13,+V13,+AC13)</f>
        <v>11055</v>
      </c>
      <c r="O13" s="103">
        <f>SUM(P13:U13)</f>
        <v>3789</v>
      </c>
      <c r="P13" s="103">
        <v>3789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7266</v>
      </c>
      <c r="W13" s="103">
        <v>7266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192</v>
      </c>
      <c r="AG13" s="103">
        <v>192</v>
      </c>
      <c r="AH13" s="103">
        <v>0</v>
      </c>
      <c r="AI13" s="103">
        <v>0</v>
      </c>
      <c r="AJ13" s="103">
        <f>SUM(AK13:AS13)</f>
        <v>192</v>
      </c>
      <c r="AK13" s="103">
        <v>0</v>
      </c>
      <c r="AL13" s="103">
        <v>0</v>
      </c>
      <c r="AM13" s="103">
        <v>192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22</v>
      </c>
      <c r="B14" s="113" t="s">
        <v>273</v>
      </c>
      <c r="C14" s="101" t="s">
        <v>274</v>
      </c>
      <c r="D14" s="103">
        <f>SUM(E14,+H14,+K14)</f>
        <v>14677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14677</v>
      </c>
      <c r="L14" s="103">
        <v>5231</v>
      </c>
      <c r="M14" s="103">
        <v>9446</v>
      </c>
      <c r="N14" s="103">
        <f>SUM(O14,+V14,+AC14)</f>
        <v>14678</v>
      </c>
      <c r="O14" s="103">
        <f>SUM(P14:U14)</f>
        <v>5231</v>
      </c>
      <c r="P14" s="103">
        <v>5231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9446</v>
      </c>
      <c r="W14" s="103">
        <v>9446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</v>
      </c>
      <c r="AD14" s="103">
        <v>1</v>
      </c>
      <c r="AE14" s="103">
        <v>0</v>
      </c>
      <c r="AF14" s="103">
        <f>SUM(AG14:AI14)</f>
        <v>53</v>
      </c>
      <c r="AG14" s="103">
        <v>53</v>
      </c>
      <c r="AH14" s="103">
        <v>0</v>
      </c>
      <c r="AI14" s="103">
        <v>0</v>
      </c>
      <c r="AJ14" s="103">
        <f>SUM(AK14:AS14)</f>
        <v>188</v>
      </c>
      <c r="AK14" s="103">
        <v>146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42</v>
      </c>
      <c r="AT14" s="103">
        <f>SUM(AU14:AY14)</f>
        <v>11</v>
      </c>
      <c r="AU14" s="103">
        <v>11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22</v>
      </c>
      <c r="B15" s="113" t="s">
        <v>276</v>
      </c>
      <c r="C15" s="101" t="s">
        <v>277</v>
      </c>
      <c r="D15" s="103">
        <f>SUM(E15,+H15,+K15)</f>
        <v>19862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19862</v>
      </c>
      <c r="L15" s="103">
        <v>4098</v>
      </c>
      <c r="M15" s="103">
        <v>15764</v>
      </c>
      <c r="N15" s="103">
        <f>SUM(O15,+V15,+AC15)</f>
        <v>19862</v>
      </c>
      <c r="O15" s="103">
        <f>SUM(P15:U15)</f>
        <v>4098</v>
      </c>
      <c r="P15" s="103">
        <v>0</v>
      </c>
      <c r="Q15" s="103">
        <v>0</v>
      </c>
      <c r="R15" s="103">
        <v>0</v>
      </c>
      <c r="S15" s="103">
        <v>4098</v>
      </c>
      <c r="T15" s="103">
        <v>0</v>
      </c>
      <c r="U15" s="103">
        <v>0</v>
      </c>
      <c r="V15" s="103">
        <f>SUM(W15:AB15)</f>
        <v>15764</v>
      </c>
      <c r="W15" s="103">
        <v>0</v>
      </c>
      <c r="X15" s="103">
        <v>0</v>
      </c>
      <c r="Y15" s="103">
        <v>0</v>
      </c>
      <c r="Z15" s="103">
        <v>15764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22</v>
      </c>
      <c r="B16" s="113" t="s">
        <v>279</v>
      </c>
      <c r="C16" s="101" t="s">
        <v>280</v>
      </c>
      <c r="D16" s="103">
        <f>SUM(E16,+H16,+K16)</f>
        <v>6547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6547</v>
      </c>
      <c r="L16" s="103">
        <v>1582</v>
      </c>
      <c r="M16" s="103">
        <v>4965</v>
      </c>
      <c r="N16" s="103">
        <f>SUM(O16,+V16,+AC16)</f>
        <v>6547</v>
      </c>
      <c r="O16" s="103">
        <f>SUM(P16:U16)</f>
        <v>1582</v>
      </c>
      <c r="P16" s="103">
        <v>0</v>
      </c>
      <c r="Q16" s="103">
        <v>0</v>
      </c>
      <c r="R16" s="103">
        <v>0</v>
      </c>
      <c r="S16" s="103">
        <v>1582</v>
      </c>
      <c r="T16" s="103">
        <v>0</v>
      </c>
      <c r="U16" s="103">
        <v>0</v>
      </c>
      <c r="V16" s="103">
        <f>SUM(W16:AB16)</f>
        <v>4965</v>
      </c>
      <c r="W16" s="103">
        <v>0</v>
      </c>
      <c r="X16" s="103">
        <v>0</v>
      </c>
      <c r="Y16" s="103">
        <v>0</v>
      </c>
      <c r="Z16" s="103">
        <v>4965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22</v>
      </c>
      <c r="B17" s="113" t="s">
        <v>282</v>
      </c>
      <c r="C17" s="101" t="s">
        <v>283</v>
      </c>
      <c r="D17" s="103">
        <f>SUM(E17,+H17,+K17)</f>
        <v>2793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2793</v>
      </c>
      <c r="L17" s="103">
        <v>801</v>
      </c>
      <c r="M17" s="103">
        <v>1992</v>
      </c>
      <c r="N17" s="103">
        <f>SUM(O17,+V17,+AC17)</f>
        <v>2793</v>
      </c>
      <c r="O17" s="103">
        <f>SUM(P17:U17)</f>
        <v>801</v>
      </c>
      <c r="P17" s="103">
        <v>0</v>
      </c>
      <c r="Q17" s="103">
        <v>0</v>
      </c>
      <c r="R17" s="103">
        <v>0</v>
      </c>
      <c r="S17" s="103">
        <v>801</v>
      </c>
      <c r="T17" s="103">
        <v>0</v>
      </c>
      <c r="U17" s="103">
        <v>0</v>
      </c>
      <c r="V17" s="103">
        <f>SUM(W17:AB17)</f>
        <v>1992</v>
      </c>
      <c r="W17" s="103">
        <v>0</v>
      </c>
      <c r="X17" s="103">
        <v>0</v>
      </c>
      <c r="Y17" s="103">
        <v>0</v>
      </c>
      <c r="Z17" s="103">
        <v>1992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22</v>
      </c>
      <c r="B18" s="113" t="s">
        <v>285</v>
      </c>
      <c r="C18" s="101" t="s">
        <v>286</v>
      </c>
      <c r="D18" s="103">
        <f>SUM(E18,+H18,+K18)</f>
        <v>2701</v>
      </c>
      <c r="E18" s="103">
        <f>SUM(F18:G18)</f>
        <v>2701</v>
      </c>
      <c r="F18" s="103">
        <v>501</v>
      </c>
      <c r="G18" s="103">
        <v>2200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2701</v>
      </c>
      <c r="O18" s="103">
        <f>SUM(P18:U18)</f>
        <v>501</v>
      </c>
      <c r="P18" s="103">
        <v>501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2200</v>
      </c>
      <c r="W18" s="103">
        <v>2200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122</v>
      </c>
      <c r="AG18" s="103">
        <v>122</v>
      </c>
      <c r="AH18" s="103">
        <v>0</v>
      </c>
      <c r="AI18" s="103">
        <v>0</v>
      </c>
      <c r="AJ18" s="103">
        <f>SUM(AK18:AS18)</f>
        <v>122</v>
      </c>
      <c r="AK18" s="103">
        <v>0</v>
      </c>
      <c r="AL18" s="103">
        <v>0</v>
      </c>
      <c r="AM18" s="103">
        <v>2</v>
      </c>
      <c r="AN18" s="103">
        <v>0</v>
      </c>
      <c r="AO18" s="103">
        <v>0</v>
      </c>
      <c r="AP18" s="103">
        <v>0</v>
      </c>
      <c r="AQ18" s="103">
        <v>9</v>
      </c>
      <c r="AR18" s="103">
        <v>0</v>
      </c>
      <c r="AS18" s="103">
        <v>111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22</v>
      </c>
      <c r="B19" s="113" t="s">
        <v>288</v>
      </c>
      <c r="C19" s="101" t="s">
        <v>289</v>
      </c>
      <c r="D19" s="103">
        <f>SUM(E19,+H19,+K19)</f>
        <v>2503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2503</v>
      </c>
      <c r="L19" s="103">
        <v>784</v>
      </c>
      <c r="M19" s="103">
        <v>1719</v>
      </c>
      <c r="N19" s="103">
        <f>SUM(O19,+V19,+AC19)</f>
        <v>2503</v>
      </c>
      <c r="O19" s="103">
        <f>SUM(P19:U19)</f>
        <v>784</v>
      </c>
      <c r="P19" s="103">
        <v>784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1719</v>
      </c>
      <c r="W19" s="103">
        <v>1719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114</v>
      </c>
      <c r="AG19" s="103">
        <v>114</v>
      </c>
      <c r="AH19" s="103">
        <v>0</v>
      </c>
      <c r="AI19" s="103">
        <v>0</v>
      </c>
      <c r="AJ19" s="103">
        <f>SUM(AK19:AS19)</f>
        <v>114</v>
      </c>
      <c r="AK19" s="103">
        <v>0</v>
      </c>
      <c r="AL19" s="103">
        <v>0</v>
      </c>
      <c r="AM19" s="103">
        <v>2</v>
      </c>
      <c r="AN19" s="103">
        <v>0</v>
      </c>
      <c r="AO19" s="103">
        <v>0</v>
      </c>
      <c r="AP19" s="103">
        <v>0</v>
      </c>
      <c r="AQ19" s="103">
        <v>8</v>
      </c>
      <c r="AR19" s="103">
        <v>1</v>
      </c>
      <c r="AS19" s="103">
        <v>103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22</v>
      </c>
      <c r="B20" s="113" t="s">
        <v>291</v>
      </c>
      <c r="C20" s="101" t="s">
        <v>292</v>
      </c>
      <c r="D20" s="103">
        <f>SUM(E20,+H20,+K20)</f>
        <v>4893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4893</v>
      </c>
      <c r="L20" s="103">
        <v>861</v>
      </c>
      <c r="M20" s="103">
        <v>4032</v>
      </c>
      <c r="N20" s="103">
        <f>SUM(O20,+V20,+AC20)</f>
        <v>4893</v>
      </c>
      <c r="O20" s="103">
        <f>SUM(P20:U20)</f>
        <v>861</v>
      </c>
      <c r="P20" s="103">
        <v>861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4032</v>
      </c>
      <c r="W20" s="103">
        <v>4032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222</v>
      </c>
      <c r="AG20" s="103">
        <v>222</v>
      </c>
      <c r="AH20" s="103">
        <v>0</v>
      </c>
      <c r="AI20" s="103">
        <v>0</v>
      </c>
      <c r="AJ20" s="103">
        <f>SUM(AK20:AS20)</f>
        <v>222</v>
      </c>
      <c r="AK20" s="103">
        <v>0</v>
      </c>
      <c r="AL20" s="103">
        <v>0</v>
      </c>
      <c r="AM20" s="103">
        <v>4</v>
      </c>
      <c r="AN20" s="103">
        <v>0</v>
      </c>
      <c r="AO20" s="103">
        <v>0</v>
      </c>
      <c r="AP20" s="103">
        <v>0</v>
      </c>
      <c r="AQ20" s="103">
        <v>16</v>
      </c>
      <c r="AR20" s="103">
        <v>1</v>
      </c>
      <c r="AS20" s="103">
        <v>201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22</v>
      </c>
      <c r="B21" s="113" t="s">
        <v>294</v>
      </c>
      <c r="C21" s="101" t="s">
        <v>295</v>
      </c>
      <c r="D21" s="103">
        <f>SUM(E21,+H21,+K21)</f>
        <v>4696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4696</v>
      </c>
      <c r="L21" s="103">
        <v>2192</v>
      </c>
      <c r="M21" s="103">
        <v>2504</v>
      </c>
      <c r="N21" s="103">
        <f>SUM(O21,+V21,+AC21)</f>
        <v>5060</v>
      </c>
      <c r="O21" s="103">
        <f>SUM(P21:U21)</f>
        <v>2192</v>
      </c>
      <c r="P21" s="103">
        <v>2192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2504</v>
      </c>
      <c r="W21" s="103">
        <v>2504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364</v>
      </c>
      <c r="AD21" s="103">
        <v>364</v>
      </c>
      <c r="AE21" s="103">
        <v>0</v>
      </c>
      <c r="AF21" s="103">
        <f>SUM(AG21:AI21)</f>
        <v>159</v>
      </c>
      <c r="AG21" s="103">
        <v>159</v>
      </c>
      <c r="AH21" s="103">
        <v>0</v>
      </c>
      <c r="AI21" s="103">
        <v>0</v>
      </c>
      <c r="AJ21" s="103">
        <f>SUM(AK21:AS21)</f>
        <v>159</v>
      </c>
      <c r="AK21" s="103">
        <v>0</v>
      </c>
      <c r="AL21" s="103">
        <v>0</v>
      </c>
      <c r="AM21" s="103">
        <v>117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42</v>
      </c>
      <c r="AT21" s="103">
        <f>SUM(AU21:AY21)</f>
        <v>3</v>
      </c>
      <c r="AU21" s="103">
        <v>0</v>
      </c>
      <c r="AV21" s="103">
        <v>0</v>
      </c>
      <c r="AW21" s="103">
        <v>3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22</v>
      </c>
      <c r="B22" s="113" t="s">
        <v>297</v>
      </c>
      <c r="C22" s="101" t="s">
        <v>298</v>
      </c>
      <c r="D22" s="103">
        <f>SUM(E22,+H22,+K22)</f>
        <v>3747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3747</v>
      </c>
      <c r="L22" s="103">
        <v>2093</v>
      </c>
      <c r="M22" s="103">
        <v>1654</v>
      </c>
      <c r="N22" s="103">
        <f>SUM(O22,+V22,+AC22)</f>
        <v>4005</v>
      </c>
      <c r="O22" s="103">
        <f>SUM(P22:U22)</f>
        <v>2093</v>
      </c>
      <c r="P22" s="103">
        <v>2093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1654</v>
      </c>
      <c r="W22" s="103">
        <v>1654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258</v>
      </c>
      <c r="AD22" s="103">
        <v>163</v>
      </c>
      <c r="AE22" s="103">
        <v>95</v>
      </c>
      <c r="AF22" s="103">
        <f>SUM(AG22:AI22)</f>
        <v>97</v>
      </c>
      <c r="AG22" s="103">
        <v>97</v>
      </c>
      <c r="AH22" s="103">
        <v>0</v>
      </c>
      <c r="AI22" s="103">
        <v>0</v>
      </c>
      <c r="AJ22" s="103">
        <f>SUM(AK22:AS22)</f>
        <v>97</v>
      </c>
      <c r="AK22" s="103">
        <v>0</v>
      </c>
      <c r="AL22" s="103">
        <v>0</v>
      </c>
      <c r="AM22" s="103">
        <v>97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22</v>
      </c>
      <c r="B23" s="113" t="s">
        <v>300</v>
      </c>
      <c r="C23" s="101" t="s">
        <v>301</v>
      </c>
      <c r="D23" s="103">
        <f>SUM(E23,+H23,+K23)</f>
        <v>357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357</v>
      </c>
      <c r="L23" s="103">
        <v>68</v>
      </c>
      <c r="M23" s="103">
        <v>289</v>
      </c>
      <c r="N23" s="103">
        <f>SUM(O23,+V23,+AC23)</f>
        <v>357</v>
      </c>
      <c r="O23" s="103">
        <f>SUM(P23:U23)</f>
        <v>68</v>
      </c>
      <c r="P23" s="103">
        <v>0</v>
      </c>
      <c r="Q23" s="103">
        <v>0</v>
      </c>
      <c r="R23" s="103">
        <v>0</v>
      </c>
      <c r="S23" s="103">
        <v>68</v>
      </c>
      <c r="T23" s="103">
        <v>0</v>
      </c>
      <c r="U23" s="103">
        <v>0</v>
      </c>
      <c r="V23" s="103">
        <f>SUM(W23:AB23)</f>
        <v>289</v>
      </c>
      <c r="W23" s="103">
        <v>0</v>
      </c>
      <c r="X23" s="103">
        <v>0</v>
      </c>
      <c r="Y23" s="103">
        <v>0</v>
      </c>
      <c r="Z23" s="103">
        <v>289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22</v>
      </c>
      <c r="B24" s="113" t="s">
        <v>303</v>
      </c>
      <c r="C24" s="101" t="s">
        <v>304</v>
      </c>
      <c r="D24" s="103">
        <f>SUM(E24,+H24,+K24)</f>
        <v>2445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2445</v>
      </c>
      <c r="L24" s="103">
        <v>551</v>
      </c>
      <c r="M24" s="103">
        <v>1894</v>
      </c>
      <c r="N24" s="103">
        <f>SUM(O24,+V24,+AC24)</f>
        <v>2445</v>
      </c>
      <c r="O24" s="103">
        <f>SUM(P24:U24)</f>
        <v>551</v>
      </c>
      <c r="P24" s="103">
        <v>551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1894</v>
      </c>
      <c r="W24" s="103">
        <v>1894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66</v>
      </c>
      <c r="AG24" s="103">
        <v>66</v>
      </c>
      <c r="AH24" s="103">
        <v>0</v>
      </c>
      <c r="AI24" s="103">
        <v>0</v>
      </c>
      <c r="AJ24" s="103">
        <f>SUM(AK24:AS24)</f>
        <v>66</v>
      </c>
      <c r="AK24" s="103">
        <v>0</v>
      </c>
      <c r="AL24" s="103">
        <v>0</v>
      </c>
      <c r="AM24" s="103">
        <v>66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22</v>
      </c>
      <c r="B25" s="113" t="s">
        <v>306</v>
      </c>
      <c r="C25" s="101" t="s">
        <v>307</v>
      </c>
      <c r="D25" s="103">
        <f>SUM(E25,+H25,+K25)</f>
        <v>186</v>
      </c>
      <c r="E25" s="103">
        <f>SUM(F25:G25)</f>
        <v>24</v>
      </c>
      <c r="F25" s="103">
        <v>24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162</v>
      </c>
      <c r="L25" s="103">
        <v>0</v>
      </c>
      <c r="M25" s="103">
        <v>162</v>
      </c>
      <c r="N25" s="103">
        <f>SUM(O25,+V25,+AC25)</f>
        <v>186</v>
      </c>
      <c r="O25" s="103">
        <f>SUM(P25:U25)</f>
        <v>24</v>
      </c>
      <c r="P25" s="103">
        <v>0</v>
      </c>
      <c r="Q25" s="103">
        <v>0</v>
      </c>
      <c r="R25" s="103">
        <v>0</v>
      </c>
      <c r="S25" s="103">
        <v>0</v>
      </c>
      <c r="T25" s="103">
        <v>24</v>
      </c>
      <c r="U25" s="103">
        <v>0</v>
      </c>
      <c r="V25" s="103">
        <f>SUM(W25:AB25)</f>
        <v>162</v>
      </c>
      <c r="W25" s="103">
        <v>0</v>
      </c>
      <c r="X25" s="103">
        <v>0</v>
      </c>
      <c r="Y25" s="103">
        <v>0</v>
      </c>
      <c r="Z25" s="103">
        <v>0</v>
      </c>
      <c r="AA25" s="103">
        <v>162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22</v>
      </c>
      <c r="B26" s="113" t="s">
        <v>309</v>
      </c>
      <c r="C26" s="101" t="s">
        <v>310</v>
      </c>
      <c r="D26" s="103">
        <f>SUM(E26,+H26,+K26)</f>
        <v>9408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9408</v>
      </c>
      <c r="L26" s="103">
        <v>5484</v>
      </c>
      <c r="M26" s="103">
        <v>3924</v>
      </c>
      <c r="N26" s="103">
        <f>SUM(O26,+V26,+AC26)</f>
        <v>9408</v>
      </c>
      <c r="O26" s="103">
        <f>SUM(P26:U26)</f>
        <v>5484</v>
      </c>
      <c r="P26" s="103">
        <v>5484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3924</v>
      </c>
      <c r="W26" s="103">
        <v>3924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62</v>
      </c>
      <c r="AG26" s="103">
        <v>62</v>
      </c>
      <c r="AH26" s="103">
        <v>0</v>
      </c>
      <c r="AI26" s="103">
        <v>0</v>
      </c>
      <c r="AJ26" s="103">
        <f>SUM(AK26:AS26)</f>
        <v>70</v>
      </c>
      <c r="AK26" s="103">
        <v>0</v>
      </c>
      <c r="AL26" s="103">
        <v>8</v>
      </c>
      <c r="AM26" s="103">
        <v>62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11</v>
      </c>
      <c r="AU26" s="103">
        <v>0</v>
      </c>
      <c r="AV26" s="103">
        <v>0</v>
      </c>
      <c r="AW26" s="103">
        <v>11</v>
      </c>
      <c r="AX26" s="103">
        <v>0</v>
      </c>
      <c r="AY26" s="103">
        <v>0</v>
      </c>
      <c r="AZ26" s="103">
        <f>SUM(BA26:BC26)</f>
        <v>8</v>
      </c>
      <c r="BA26" s="103">
        <v>8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32201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32343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32386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32441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32448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32449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32501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32505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32525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32526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32527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32528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2019-02-21T09:13:58Z</dcterms:modified>
</cp:coreProperties>
</file>