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1鳥取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組合分担金内訳!$A$6:$BE$25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'廃棄物事業経費（市町村）'!$A$6:$DJ$25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組合分担金内訳!$2:$26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'廃棄物事業経費（市町村）'!$2:$26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9" i="5"/>
  <c r="I15" i="5"/>
  <c r="I16" i="5"/>
  <c r="I23" i="5"/>
  <c r="I24" i="5"/>
  <c r="I25" i="5"/>
  <c r="H8" i="5"/>
  <c r="H9" i="5"/>
  <c r="H10" i="5"/>
  <c r="H11" i="5"/>
  <c r="H12" i="5"/>
  <c r="H13" i="5"/>
  <c r="I13" i="5" s="1"/>
  <c r="H14" i="5"/>
  <c r="I14" i="5" s="1"/>
  <c r="H15" i="5"/>
  <c r="H16" i="5"/>
  <c r="H17" i="5"/>
  <c r="H18" i="5"/>
  <c r="H19" i="5"/>
  <c r="H20" i="5"/>
  <c r="H21" i="5"/>
  <c r="I21" i="5" s="1"/>
  <c r="H22" i="5"/>
  <c r="I22" i="5" s="1"/>
  <c r="H23" i="5"/>
  <c r="H24" i="5"/>
  <c r="H25" i="5"/>
  <c r="H26" i="5"/>
  <c r="G8" i="5"/>
  <c r="G9" i="5"/>
  <c r="G10" i="5"/>
  <c r="I10" i="5" s="1"/>
  <c r="G11" i="5"/>
  <c r="I11" i="5" s="1"/>
  <c r="G12" i="5"/>
  <c r="I12" i="5" s="1"/>
  <c r="G13" i="5"/>
  <c r="G14" i="5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G24" i="5"/>
  <c r="G25" i="5"/>
  <c r="G26" i="5"/>
  <c r="I26" i="5" s="1"/>
  <c r="F14" i="5"/>
  <c r="F15" i="5"/>
  <c r="F16" i="5"/>
  <c r="F22" i="5"/>
  <c r="F23" i="5"/>
  <c r="E8" i="5"/>
  <c r="E9" i="5"/>
  <c r="E10" i="5"/>
  <c r="E11" i="5"/>
  <c r="E12" i="5"/>
  <c r="F12" i="5" s="1"/>
  <c r="E13" i="5"/>
  <c r="F13" i="5" s="1"/>
  <c r="E14" i="5"/>
  <c r="E15" i="5"/>
  <c r="E16" i="5"/>
  <c r="E17" i="5"/>
  <c r="E18" i="5"/>
  <c r="E19" i="5"/>
  <c r="E20" i="5"/>
  <c r="F20" i="5" s="1"/>
  <c r="E21" i="5"/>
  <c r="F21" i="5" s="1"/>
  <c r="E22" i="5"/>
  <c r="E23" i="5"/>
  <c r="E24" i="5"/>
  <c r="E25" i="5"/>
  <c r="E26" i="5"/>
  <c r="D8" i="5"/>
  <c r="F8" i="5" s="1"/>
  <c r="D9" i="5"/>
  <c r="F9" i="5" s="1"/>
  <c r="D10" i="5"/>
  <c r="F10" i="5" s="1"/>
  <c r="D11" i="5"/>
  <c r="D12" i="5"/>
  <c r="D13" i="5"/>
  <c r="D14" i="5"/>
  <c r="D15" i="5"/>
  <c r="D16" i="5"/>
  <c r="D17" i="5"/>
  <c r="F17" i="5" s="1"/>
  <c r="D18" i="5"/>
  <c r="F18" i="5" s="1"/>
  <c r="D19" i="5"/>
  <c r="D20" i="5"/>
  <c r="D21" i="5"/>
  <c r="D22" i="5"/>
  <c r="D23" i="5"/>
  <c r="D24" i="5"/>
  <c r="F24" i="5" s="1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2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V1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Q15" i="4"/>
  <c r="BP15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I31" i="4"/>
  <c r="BH31" i="4"/>
  <c r="BG2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CA22" i="4" s="1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BV22" i="4" s="1"/>
  <c r="AT23" i="4"/>
  <c r="BV23" i="4" s="1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BQ14" i="4" s="1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G8" i="4"/>
  <c r="AG9" i="4"/>
  <c r="AG10" i="4"/>
  <c r="AG11" i="4"/>
  <c r="AG12" i="4"/>
  <c r="AG13" i="4"/>
  <c r="AG14" i="4"/>
  <c r="BI14" i="4" s="1"/>
  <c r="AG15" i="4"/>
  <c r="BI15" i="4" s="1"/>
  <c r="AG16" i="4"/>
  <c r="AG17" i="4"/>
  <c r="AG18" i="4"/>
  <c r="AG19" i="4"/>
  <c r="AG20" i="4"/>
  <c r="AG21" i="4"/>
  <c r="AG22" i="4"/>
  <c r="AG23" i="4"/>
  <c r="BI23" i="4" s="1"/>
  <c r="AG24" i="4"/>
  <c r="AG25" i="4"/>
  <c r="AG26" i="4"/>
  <c r="AG27" i="4"/>
  <c r="AG28" i="4"/>
  <c r="AG29" i="4"/>
  <c r="AG30" i="4"/>
  <c r="BI30" i="4" s="1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BH30" i="4" s="1"/>
  <c r="AF31" i="4"/>
  <c r="AE15" i="4"/>
  <c r="CI15" i="4" s="1"/>
  <c r="AE22" i="4"/>
  <c r="CI22" i="4" s="1"/>
  <c r="AE23" i="4"/>
  <c r="CI23" i="4" s="1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M15" i="4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L15" i="4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E31" i="4"/>
  <c r="D8" i="4"/>
  <c r="BH8" i="4" s="1"/>
  <c r="D9" i="4"/>
  <c r="BH9" i="4" s="1"/>
  <c r="D10" i="4"/>
  <c r="BH10" i="4" s="1"/>
  <c r="D11" i="4"/>
  <c r="BH11" i="4" s="1"/>
  <c r="D12" i="4"/>
  <c r="BH12" i="4" s="1"/>
  <c r="D13" i="4"/>
  <c r="AE13" i="4" s="1"/>
  <c r="CI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AE29" i="4" s="1"/>
  <c r="CI29" i="4" s="1"/>
  <c r="D30" i="4"/>
  <c r="AE30" i="4" s="1"/>
  <c r="CI30" i="4" s="1"/>
  <c r="D31" i="4"/>
  <c r="AE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14" i="3"/>
  <c r="W21" i="3"/>
  <c r="W22" i="3"/>
  <c r="W23" i="3"/>
  <c r="W29" i="3"/>
  <c r="V13" i="3"/>
  <c r="V15" i="3"/>
  <c r="V21" i="3"/>
  <c r="V22" i="3"/>
  <c r="V23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E22" i="3"/>
  <c r="E23" i="3"/>
  <c r="E24" i="3"/>
  <c r="W24" i="3" s="1"/>
  <c r="E25" i="3"/>
  <c r="W25" i="3" s="1"/>
  <c r="E26" i="3"/>
  <c r="W26" i="3" s="1"/>
  <c r="E27" i="3"/>
  <c r="W27" i="3" s="1"/>
  <c r="E28" i="3"/>
  <c r="W28" i="3" s="1"/>
  <c r="E29" i="3"/>
  <c r="E30" i="3"/>
  <c r="W30" i="3" s="1"/>
  <c r="E31" i="3"/>
  <c r="W3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D14" i="3"/>
  <c r="V14" i="3" s="1"/>
  <c r="D15" i="3"/>
  <c r="D16" i="3"/>
  <c r="V16" i="3" s="1"/>
  <c r="D17" i="3"/>
  <c r="V17" i="3" s="1"/>
  <c r="D18" i="3"/>
  <c r="V18" i="3" s="1"/>
  <c r="D19" i="3"/>
  <c r="V19" i="3" s="1"/>
  <c r="D20" i="3"/>
  <c r="V20" i="3" s="1"/>
  <c r="D21" i="3"/>
  <c r="D22" i="3"/>
  <c r="D23" i="3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10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R8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BZ8" i="2"/>
  <c r="DB8" i="2" s="1"/>
  <c r="BZ9" i="2"/>
  <c r="BZ10" i="2"/>
  <c r="BZ11" i="2"/>
  <c r="BZ12" i="2"/>
  <c r="BU8" i="2"/>
  <c r="CW8" i="2" s="1"/>
  <c r="BU9" i="2"/>
  <c r="CW9" i="2" s="1"/>
  <c r="BU10" i="2"/>
  <c r="CW10" i="2" s="1"/>
  <c r="BU11" i="2"/>
  <c r="CW11" i="2" s="1"/>
  <c r="BU12" i="2"/>
  <c r="CW12" i="2" s="1"/>
  <c r="BP8" i="2"/>
  <c r="BP9" i="2"/>
  <c r="BP10" i="2"/>
  <c r="BO10" i="2" s="1"/>
  <c r="BP11" i="2"/>
  <c r="CR11" i="2" s="1"/>
  <c r="BP12" i="2"/>
  <c r="BO9" i="2"/>
  <c r="BH8" i="2"/>
  <c r="BH9" i="2"/>
  <c r="BH10" i="2"/>
  <c r="BH11" i="2"/>
  <c r="BH12" i="2"/>
  <c r="AX8" i="2"/>
  <c r="AX9" i="2"/>
  <c r="DB9" i="2" s="1"/>
  <c r="AX10" i="2"/>
  <c r="AX11" i="2"/>
  <c r="DB11" i="2" s="1"/>
  <c r="AX12" i="2"/>
  <c r="AM12" i="2" s="1"/>
  <c r="BF12" i="2" s="1"/>
  <c r="AS8" i="2"/>
  <c r="AS9" i="2"/>
  <c r="AS10" i="2"/>
  <c r="AS11" i="2"/>
  <c r="AS12" i="2"/>
  <c r="AN8" i="2"/>
  <c r="AM8" i="2" s="1"/>
  <c r="BF8" i="2" s="1"/>
  <c r="AN9" i="2"/>
  <c r="AM9" i="2" s="1"/>
  <c r="BF9" i="2" s="1"/>
  <c r="AN10" i="2"/>
  <c r="AM10" i="2" s="1"/>
  <c r="BF10" i="2" s="1"/>
  <c r="AN11" i="2"/>
  <c r="AN12" i="2"/>
  <c r="AF8" i="2"/>
  <c r="AE8" i="2" s="1"/>
  <c r="AF9" i="2"/>
  <c r="AE9" i="2" s="1"/>
  <c r="AF10" i="2"/>
  <c r="AF11" i="2"/>
  <c r="AF12" i="2"/>
  <c r="AE10" i="2"/>
  <c r="AE11" i="2"/>
  <c r="AE12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10" i="2"/>
  <c r="W11" i="2"/>
  <c r="W12" i="2"/>
  <c r="N8" i="2"/>
  <c r="M8" i="2" s="1"/>
  <c r="N9" i="2"/>
  <c r="N10" i="2"/>
  <c r="M10" i="2" s="1"/>
  <c r="N11" i="2"/>
  <c r="N12" i="2"/>
  <c r="M11" i="2"/>
  <c r="M12" i="2"/>
  <c r="E8" i="2"/>
  <c r="E9" i="2"/>
  <c r="E10" i="2"/>
  <c r="E11" i="2"/>
  <c r="E12" i="2"/>
  <c r="D12" i="2" s="1"/>
  <c r="V12" i="2" s="1"/>
  <c r="D9" i="2"/>
  <c r="D10" i="2"/>
  <c r="V10" i="2" s="1"/>
  <c r="D1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2" i="1"/>
  <c r="DB13" i="1"/>
  <c r="DB14" i="1"/>
  <c r="DB20" i="1"/>
  <c r="DB2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8" i="1"/>
  <c r="CR14" i="1"/>
  <c r="CR22" i="1"/>
  <c r="CR23" i="1"/>
  <c r="CR2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8" i="1"/>
  <c r="CJ14" i="1"/>
  <c r="CJ16" i="1"/>
  <c r="CJ22" i="1"/>
  <c r="CJ24" i="1"/>
  <c r="CH16" i="1"/>
  <c r="BZ8" i="1"/>
  <c r="BZ9" i="1"/>
  <c r="BZ10" i="1"/>
  <c r="DB10" i="1" s="1"/>
  <c r="BZ11" i="1"/>
  <c r="DB11" i="1" s="1"/>
  <c r="BZ12" i="1"/>
  <c r="BZ13" i="1"/>
  <c r="BZ14" i="1"/>
  <c r="BZ15" i="1"/>
  <c r="BZ16" i="1"/>
  <c r="BZ17" i="1"/>
  <c r="BZ18" i="1"/>
  <c r="DB18" i="1" s="1"/>
  <c r="BZ19" i="1"/>
  <c r="DB19" i="1" s="1"/>
  <c r="BZ20" i="1"/>
  <c r="BZ21" i="1"/>
  <c r="BZ22" i="1"/>
  <c r="DB22" i="1" s="1"/>
  <c r="BZ23" i="1"/>
  <c r="BZ24" i="1"/>
  <c r="BZ25" i="1"/>
  <c r="BZ26" i="1"/>
  <c r="DB26" i="1" s="1"/>
  <c r="BU8" i="1"/>
  <c r="CW8" i="1" s="1"/>
  <c r="BU9" i="1"/>
  <c r="CW9" i="1" s="1"/>
  <c r="BU10" i="1"/>
  <c r="BU11" i="1"/>
  <c r="BU12" i="1"/>
  <c r="BU13" i="1"/>
  <c r="BU14" i="1"/>
  <c r="BU15" i="1"/>
  <c r="BU16" i="1"/>
  <c r="CW16" i="1" s="1"/>
  <c r="BU17" i="1"/>
  <c r="CW17" i="1" s="1"/>
  <c r="BU18" i="1"/>
  <c r="BU19" i="1"/>
  <c r="BU20" i="1"/>
  <c r="BU21" i="1"/>
  <c r="BU22" i="1"/>
  <c r="BU23" i="1"/>
  <c r="BU24" i="1"/>
  <c r="CW24" i="1" s="1"/>
  <c r="BU25" i="1"/>
  <c r="CW25" i="1" s="1"/>
  <c r="BU26" i="1"/>
  <c r="BP8" i="1"/>
  <c r="BO8" i="1" s="1"/>
  <c r="CH8" i="1" s="1"/>
  <c r="DJ8" i="1" s="1"/>
  <c r="BP9" i="1"/>
  <c r="BP10" i="1"/>
  <c r="BP11" i="1"/>
  <c r="BP12" i="1"/>
  <c r="BP13" i="1"/>
  <c r="CR13" i="1" s="1"/>
  <c r="BP14" i="1"/>
  <c r="BP15" i="1"/>
  <c r="BO15" i="1" s="1"/>
  <c r="BP16" i="1"/>
  <c r="BO16" i="1" s="1"/>
  <c r="BP17" i="1"/>
  <c r="BP18" i="1"/>
  <c r="BP19" i="1"/>
  <c r="BP20" i="1"/>
  <c r="BP21" i="1"/>
  <c r="CR21" i="1" s="1"/>
  <c r="BP22" i="1"/>
  <c r="BP23" i="1"/>
  <c r="BO23" i="1" s="1"/>
  <c r="BP24" i="1"/>
  <c r="BO24" i="1" s="1"/>
  <c r="BP25" i="1"/>
  <c r="BP26" i="1"/>
  <c r="BO12" i="1"/>
  <c r="CH12" i="1" s="1"/>
  <c r="BO13" i="1"/>
  <c r="CH13" i="1" s="1"/>
  <c r="BO14" i="1"/>
  <c r="BO20" i="1"/>
  <c r="BO21" i="1"/>
  <c r="CQ21" i="1" s="1"/>
  <c r="BO22" i="1"/>
  <c r="BH8" i="1"/>
  <c r="BH9" i="1"/>
  <c r="BH10" i="1"/>
  <c r="BH11" i="1"/>
  <c r="BH12" i="1"/>
  <c r="BH13" i="1"/>
  <c r="BH14" i="1"/>
  <c r="BH15" i="1"/>
  <c r="CJ15" i="1" s="1"/>
  <c r="BH16" i="1"/>
  <c r="BH17" i="1"/>
  <c r="BH18" i="1"/>
  <c r="BH19" i="1"/>
  <c r="BH20" i="1"/>
  <c r="BH21" i="1"/>
  <c r="BH22" i="1"/>
  <c r="BH23" i="1"/>
  <c r="CJ23" i="1" s="1"/>
  <c r="BH24" i="1"/>
  <c r="BH25" i="1"/>
  <c r="BH26" i="1"/>
  <c r="BG8" i="1"/>
  <c r="CI8" i="1" s="1"/>
  <c r="BG12" i="1"/>
  <c r="BG13" i="1"/>
  <c r="BG14" i="1"/>
  <c r="BG15" i="1"/>
  <c r="CI15" i="1" s="1"/>
  <c r="BG16" i="1"/>
  <c r="BG20" i="1"/>
  <c r="BG21" i="1"/>
  <c r="BG22" i="1"/>
  <c r="CI22" i="1" s="1"/>
  <c r="BG23" i="1"/>
  <c r="BG24" i="1"/>
  <c r="AX8" i="1"/>
  <c r="AX9" i="1"/>
  <c r="AX10" i="1"/>
  <c r="AX11" i="1"/>
  <c r="AX12" i="1"/>
  <c r="AX13" i="1"/>
  <c r="AX14" i="1"/>
  <c r="AX15" i="1"/>
  <c r="AX16" i="1"/>
  <c r="AM16" i="1" s="1"/>
  <c r="BF16" i="1" s="1"/>
  <c r="AX17" i="1"/>
  <c r="AM17" i="1" s="1"/>
  <c r="BF17" i="1" s="1"/>
  <c r="AX18" i="1"/>
  <c r="AX19" i="1"/>
  <c r="AX20" i="1"/>
  <c r="AX21" i="1"/>
  <c r="AX22" i="1"/>
  <c r="AX23" i="1"/>
  <c r="AM23" i="1" s="1"/>
  <c r="BF23" i="1" s="1"/>
  <c r="AX24" i="1"/>
  <c r="AM24" i="1" s="1"/>
  <c r="BF24" i="1" s="1"/>
  <c r="AX25" i="1"/>
  <c r="AX26" i="1"/>
  <c r="AS8" i="1"/>
  <c r="AS9" i="1"/>
  <c r="AS10" i="1"/>
  <c r="AS11" i="1"/>
  <c r="AS12" i="1"/>
  <c r="AS13" i="1"/>
  <c r="AM13" i="1" s="1"/>
  <c r="AS14" i="1"/>
  <c r="CW14" i="1" s="1"/>
  <c r="AS15" i="1"/>
  <c r="CW15" i="1" s="1"/>
  <c r="AS16" i="1"/>
  <c r="AS17" i="1"/>
  <c r="AS18" i="1"/>
  <c r="AS19" i="1"/>
  <c r="AS20" i="1"/>
  <c r="AS21" i="1"/>
  <c r="CW21" i="1" s="1"/>
  <c r="AS22" i="1"/>
  <c r="CW22" i="1" s="1"/>
  <c r="AS23" i="1"/>
  <c r="CW23" i="1" s="1"/>
  <c r="AS24" i="1"/>
  <c r="AS25" i="1"/>
  <c r="AS26" i="1"/>
  <c r="AN8" i="1"/>
  <c r="AN9" i="1"/>
  <c r="AM9" i="1" s="1"/>
  <c r="BF9" i="1" s="1"/>
  <c r="AN10" i="1"/>
  <c r="AM10" i="1" s="1"/>
  <c r="AN11" i="1"/>
  <c r="AM11" i="1" s="1"/>
  <c r="AN12" i="1"/>
  <c r="AN13" i="1"/>
  <c r="AN14" i="1"/>
  <c r="AN15" i="1"/>
  <c r="AN16" i="1"/>
  <c r="AN17" i="1"/>
  <c r="AN18" i="1"/>
  <c r="AM18" i="1" s="1"/>
  <c r="BF18" i="1" s="1"/>
  <c r="AN19" i="1"/>
  <c r="AM19" i="1" s="1"/>
  <c r="BF19" i="1" s="1"/>
  <c r="AN20" i="1"/>
  <c r="AN21" i="1"/>
  <c r="AN22" i="1"/>
  <c r="AN23" i="1"/>
  <c r="AN24" i="1"/>
  <c r="AN25" i="1"/>
  <c r="AM25" i="1" s="1"/>
  <c r="BF25" i="1" s="1"/>
  <c r="AN26" i="1"/>
  <c r="AM26" i="1" s="1"/>
  <c r="AM8" i="1"/>
  <c r="BF8" i="1" s="1"/>
  <c r="AM21" i="1"/>
  <c r="AM22" i="1"/>
  <c r="BF22" i="1" s="1"/>
  <c r="AF8" i="1"/>
  <c r="AF9" i="1"/>
  <c r="AF10" i="1"/>
  <c r="AE10" i="1" s="1"/>
  <c r="AF11" i="1"/>
  <c r="AE11" i="1" s="1"/>
  <c r="AF12" i="1"/>
  <c r="AF13" i="1"/>
  <c r="AF14" i="1"/>
  <c r="AE14" i="1" s="1"/>
  <c r="AF15" i="1"/>
  <c r="AF16" i="1"/>
  <c r="AF17" i="1"/>
  <c r="AF18" i="1"/>
  <c r="AF19" i="1"/>
  <c r="AF20" i="1"/>
  <c r="AF21" i="1"/>
  <c r="AF22" i="1"/>
  <c r="AE22" i="1" s="1"/>
  <c r="AF23" i="1"/>
  <c r="AF24" i="1"/>
  <c r="AF25" i="1"/>
  <c r="AF26" i="1"/>
  <c r="AE26" i="1" s="1"/>
  <c r="AE8" i="1"/>
  <c r="AE9" i="1"/>
  <c r="AE15" i="1"/>
  <c r="AE16" i="1"/>
  <c r="AE17" i="1"/>
  <c r="AE18" i="1"/>
  <c r="AE19" i="1"/>
  <c r="AE23" i="1"/>
  <c r="AE24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8" i="1"/>
  <c r="W19" i="1"/>
  <c r="N8" i="1"/>
  <c r="N9" i="1"/>
  <c r="M9" i="1" s="1"/>
  <c r="N10" i="1"/>
  <c r="N11" i="1"/>
  <c r="W11" i="1" s="1"/>
  <c r="N12" i="1"/>
  <c r="N13" i="1"/>
  <c r="M13" i="1" s="1"/>
  <c r="V13" i="1" s="1"/>
  <c r="N14" i="1"/>
  <c r="M14" i="1" s="1"/>
  <c r="N15" i="1"/>
  <c r="M15" i="1" s="1"/>
  <c r="N16" i="1"/>
  <c r="M16" i="1" s="1"/>
  <c r="N17" i="1"/>
  <c r="M17" i="1" s="1"/>
  <c r="N18" i="1"/>
  <c r="N19" i="1"/>
  <c r="N20" i="1"/>
  <c r="N21" i="1"/>
  <c r="M21" i="1" s="1"/>
  <c r="N22" i="1"/>
  <c r="M22" i="1" s="1"/>
  <c r="N23" i="1"/>
  <c r="M23" i="1" s="1"/>
  <c r="N24" i="1"/>
  <c r="M24" i="1" s="1"/>
  <c r="N25" i="1"/>
  <c r="M25" i="1" s="1"/>
  <c r="N26" i="1"/>
  <c r="M8" i="1"/>
  <c r="M10" i="1"/>
  <c r="M11" i="1"/>
  <c r="M12" i="1"/>
  <c r="V12" i="1" s="1"/>
  <c r="M18" i="1"/>
  <c r="M19" i="1"/>
  <c r="M20" i="1"/>
  <c r="M26" i="1"/>
  <c r="E8" i="1"/>
  <c r="W8" i="1" s="1"/>
  <c r="E9" i="1"/>
  <c r="W9" i="1" s="1"/>
  <c r="E10" i="1"/>
  <c r="W10" i="1" s="1"/>
  <c r="E11" i="1"/>
  <c r="D11" i="1" s="1"/>
  <c r="V11" i="1" s="1"/>
  <c r="E12" i="1"/>
  <c r="W12" i="1" s="1"/>
  <c r="E13" i="1"/>
  <c r="E14" i="1"/>
  <c r="E15" i="1"/>
  <c r="D15" i="1" s="1"/>
  <c r="E16" i="1"/>
  <c r="D16" i="1" s="1"/>
  <c r="V16" i="1" s="1"/>
  <c r="E17" i="1"/>
  <c r="D17" i="1" s="1"/>
  <c r="V17" i="1" s="1"/>
  <c r="E18" i="1"/>
  <c r="D18" i="1" s="1"/>
  <c r="V18" i="1" s="1"/>
  <c r="E19" i="1"/>
  <c r="D19" i="1" s="1"/>
  <c r="V19" i="1" s="1"/>
  <c r="E20" i="1"/>
  <c r="W20" i="1" s="1"/>
  <c r="E21" i="1"/>
  <c r="E22" i="1"/>
  <c r="E23" i="1"/>
  <c r="D23" i="1" s="1"/>
  <c r="E24" i="1"/>
  <c r="D24" i="1" s="1"/>
  <c r="V24" i="1" s="1"/>
  <c r="E25" i="1"/>
  <c r="D25" i="1" s="1"/>
  <c r="V25" i="1" s="1"/>
  <c r="E26" i="1"/>
  <c r="D26" i="1" s="1"/>
  <c r="V26" i="1" s="1"/>
  <c r="D12" i="1"/>
  <c r="D13" i="1"/>
  <c r="D14" i="1"/>
  <c r="D20" i="1"/>
  <c r="V20" i="1" s="1"/>
  <c r="D21" i="1"/>
  <c r="D22" i="1"/>
  <c r="V22" i="1" l="1"/>
  <c r="V21" i="1"/>
  <c r="V23" i="1"/>
  <c r="V15" i="1"/>
  <c r="BF21" i="1"/>
  <c r="BF11" i="1"/>
  <c r="V14" i="1"/>
  <c r="BF26" i="1"/>
  <c r="BF10" i="1"/>
  <c r="CI31" i="4"/>
  <c r="AE12" i="1"/>
  <c r="CI12" i="1" s="1"/>
  <c r="CJ12" i="1"/>
  <c r="BH13" i="4"/>
  <c r="CJ10" i="1"/>
  <c r="BG10" i="1"/>
  <c r="CI10" i="1" s="1"/>
  <c r="DB17" i="1"/>
  <c r="CW13" i="1"/>
  <c r="CJ25" i="1"/>
  <c r="BG25" i="1"/>
  <c r="CI25" i="1" s="1"/>
  <c r="CR26" i="1"/>
  <c r="DB8" i="1"/>
  <c r="CJ9" i="2"/>
  <c r="BH29" i="4"/>
  <c r="W22" i="1"/>
  <c r="W14" i="1"/>
  <c r="W26" i="1"/>
  <c r="W15" i="1"/>
  <c r="CI16" i="1"/>
  <c r="CR25" i="1"/>
  <c r="BO25" i="1"/>
  <c r="CR17" i="1"/>
  <c r="BO17" i="1"/>
  <c r="CR9" i="1"/>
  <c r="BO9" i="1"/>
  <c r="CW20" i="1"/>
  <c r="CW12" i="1"/>
  <c r="DB23" i="1"/>
  <c r="DB15" i="1"/>
  <c r="CJ8" i="2"/>
  <c r="DB12" i="2"/>
  <c r="AE21" i="4"/>
  <c r="CI21" i="4" s="1"/>
  <c r="CJ19" i="1"/>
  <c r="BG19" i="1"/>
  <c r="CI19" i="1" s="1"/>
  <c r="CQ10" i="2"/>
  <c r="CR19" i="1"/>
  <c r="CJ10" i="2"/>
  <c r="BG10" i="2"/>
  <c r="CI10" i="2" s="1"/>
  <c r="CR18" i="1"/>
  <c r="D10" i="1"/>
  <c r="V10" i="1" s="1"/>
  <c r="W25" i="1"/>
  <c r="CQ24" i="1"/>
  <c r="CW11" i="1"/>
  <c r="BO11" i="1"/>
  <c r="M9" i="2"/>
  <c r="V9" i="2" s="1"/>
  <c r="W9" i="2"/>
  <c r="CQ9" i="2"/>
  <c r="CH9" i="2"/>
  <c r="DJ9" i="2" s="1"/>
  <c r="AE20" i="1"/>
  <c r="CI20" i="1" s="1"/>
  <c r="CJ20" i="1"/>
  <c r="CJ11" i="1"/>
  <c r="BG11" i="1"/>
  <c r="CI11" i="1" s="1"/>
  <c r="DJ16" i="1"/>
  <c r="CJ11" i="2"/>
  <c r="BG11" i="2"/>
  <c r="CI11" i="2" s="1"/>
  <c r="CJ18" i="1"/>
  <c r="BG18" i="1"/>
  <c r="CI18" i="1" s="1"/>
  <c r="DB25" i="1"/>
  <c r="BP14" i="4"/>
  <c r="CJ9" i="1"/>
  <c r="BG9" i="1"/>
  <c r="CI9" i="1" s="1"/>
  <c r="DB24" i="1"/>
  <c r="W13" i="1"/>
  <c r="CQ22" i="1"/>
  <c r="CH22" i="1"/>
  <c r="DJ22" i="1" s="1"/>
  <c r="CQ8" i="1"/>
  <c r="CR16" i="1"/>
  <c r="W24" i="1"/>
  <c r="AM14" i="1"/>
  <c r="BF14" i="1" s="1"/>
  <c r="CI14" i="1"/>
  <c r="CH21" i="1"/>
  <c r="DJ21" i="1" s="1"/>
  <c r="CQ23" i="1"/>
  <c r="CH23" i="1"/>
  <c r="DJ23" i="1" s="1"/>
  <c r="CH15" i="1"/>
  <c r="DJ15" i="1" s="1"/>
  <c r="CW26" i="1"/>
  <c r="BO26" i="1"/>
  <c r="CW18" i="1"/>
  <c r="BO18" i="1"/>
  <c r="CW10" i="1"/>
  <c r="BO10" i="1"/>
  <c r="CH24" i="1"/>
  <c r="DJ24" i="1" s="1"/>
  <c r="CR15" i="1"/>
  <c r="BO8" i="2"/>
  <c r="CR10" i="2"/>
  <c r="AE14" i="4"/>
  <c r="CI14" i="4" s="1"/>
  <c r="W17" i="1"/>
  <c r="CJ26" i="1"/>
  <c r="BG26" i="1"/>
  <c r="CI26" i="1" s="1"/>
  <c r="CR11" i="1"/>
  <c r="DB9" i="1"/>
  <c r="W16" i="1"/>
  <c r="CJ17" i="1"/>
  <c r="BG17" i="1"/>
  <c r="CI17" i="1" s="1"/>
  <c r="CR10" i="1"/>
  <c r="DB16" i="1"/>
  <c r="W21" i="1"/>
  <c r="AM15" i="1"/>
  <c r="BF15" i="1" s="1"/>
  <c r="CQ16" i="1"/>
  <c r="CW19" i="1"/>
  <c r="BO19" i="1"/>
  <c r="D9" i="1"/>
  <c r="V9" i="1" s="1"/>
  <c r="D8" i="1"/>
  <c r="V8" i="1" s="1"/>
  <c r="W23" i="1"/>
  <c r="CI24" i="1"/>
  <c r="CH20" i="1"/>
  <c r="CQ13" i="1"/>
  <c r="W8" i="2"/>
  <c r="D8" i="2"/>
  <c r="V8" i="2" s="1"/>
  <c r="AM11" i="2"/>
  <c r="BF11" i="2" s="1"/>
  <c r="CR12" i="2"/>
  <c r="BO12" i="2"/>
  <c r="CR9" i="2"/>
  <c r="F19" i="5"/>
  <c r="F11" i="5"/>
  <c r="AE21" i="1"/>
  <c r="CI21" i="1" s="1"/>
  <c r="CJ21" i="1"/>
  <c r="AE13" i="1"/>
  <c r="CI13" i="1" s="1"/>
  <c r="CJ13" i="1"/>
  <c r="AM20" i="1"/>
  <c r="CR20" i="1"/>
  <c r="AM12" i="1"/>
  <c r="CR12" i="1"/>
  <c r="CI23" i="1"/>
  <c r="CQ14" i="1"/>
  <c r="CH14" i="1"/>
  <c r="DJ14" i="1" s="1"/>
  <c r="CQ12" i="1"/>
  <c r="V11" i="2"/>
  <c r="CJ12" i="2"/>
  <c r="BG12" i="2"/>
  <c r="CI12" i="2" s="1"/>
  <c r="AE28" i="4"/>
  <c r="CI28" i="4" s="1"/>
  <c r="AE20" i="4"/>
  <c r="CI20" i="4" s="1"/>
  <c r="AE12" i="4"/>
  <c r="CI12" i="4" s="1"/>
  <c r="AE27" i="4"/>
  <c r="CI27" i="4" s="1"/>
  <c r="AE19" i="4"/>
  <c r="CI19" i="4" s="1"/>
  <c r="AE11" i="4"/>
  <c r="CI11" i="4" s="1"/>
  <c r="AE26" i="4"/>
  <c r="CI26" i="4" s="1"/>
  <c r="AE18" i="4"/>
  <c r="CI18" i="4" s="1"/>
  <c r="AE10" i="4"/>
  <c r="CI10" i="4" s="1"/>
  <c r="BG9" i="2"/>
  <c r="CI9" i="2" s="1"/>
  <c r="BO11" i="2"/>
  <c r="AE25" i="4"/>
  <c r="CI25" i="4" s="1"/>
  <c r="AE17" i="4"/>
  <c r="CI17" i="4" s="1"/>
  <c r="AE9" i="4"/>
  <c r="CI9" i="4" s="1"/>
  <c r="BG8" i="2"/>
  <c r="CI8" i="2" s="1"/>
  <c r="AE24" i="4"/>
  <c r="CI24" i="4" s="1"/>
  <c r="AE16" i="4"/>
  <c r="CI16" i="4" s="1"/>
  <c r="AE8" i="4"/>
  <c r="CI8" i="4" s="1"/>
  <c r="C1" i="8"/>
  <c r="B1" i="8"/>
  <c r="CQ20" i="1" l="1"/>
  <c r="BF20" i="1"/>
  <c r="BF13" i="1"/>
  <c r="DJ13" i="1" s="1"/>
  <c r="CH11" i="2"/>
  <c r="DJ11" i="2" s="1"/>
  <c r="CQ11" i="2"/>
  <c r="CH19" i="1"/>
  <c r="DJ19" i="1" s="1"/>
  <c r="CQ19" i="1"/>
  <c r="CQ26" i="1"/>
  <c r="CH26" i="1"/>
  <c r="DJ26" i="1" s="1"/>
  <c r="CQ17" i="1"/>
  <c r="CH17" i="1"/>
  <c r="DJ17" i="1" s="1"/>
  <c r="CH12" i="2"/>
  <c r="DJ12" i="2" s="1"/>
  <c r="CQ12" i="2"/>
  <c r="CQ18" i="1"/>
  <c r="CH18" i="1"/>
  <c r="DJ18" i="1" s="1"/>
  <c r="CQ9" i="1"/>
  <c r="CH9" i="1"/>
  <c r="DJ9" i="1" s="1"/>
  <c r="CQ8" i="2"/>
  <c r="CH8" i="2"/>
  <c r="DJ8" i="2" s="1"/>
  <c r="CH11" i="1"/>
  <c r="DJ11" i="1" s="1"/>
  <c r="CQ11" i="1"/>
  <c r="CQ25" i="1"/>
  <c r="CH25" i="1"/>
  <c r="DJ25" i="1" s="1"/>
  <c r="BF12" i="1"/>
  <c r="DJ12" i="1" s="1"/>
  <c r="DJ20" i="1"/>
  <c r="CQ15" i="1"/>
  <c r="CH10" i="2"/>
  <c r="DJ10" i="2" s="1"/>
  <c r="CQ10" i="1"/>
  <c r="CH10" i="1"/>
  <c r="DJ1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DG7" i="1" s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DH7" i="2" s="1"/>
  <c r="CD7" i="2"/>
  <c r="CC7" i="2"/>
  <c r="DE7" i="2" s="1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DC7" i="2" s="1"/>
  <c r="AW7" i="2"/>
  <c r="AV7" i="2"/>
  <c r="AU7" i="2"/>
  <c r="AT7" i="2"/>
  <c r="AR7" i="2"/>
  <c r="AQ7" i="2"/>
  <c r="AP7" i="2"/>
  <c r="CT7" i="2" s="1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G7" i="4" s="1"/>
  <c r="AF7" i="4" s="1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E7" i="5" s="1"/>
  <c r="BA7" i="5"/>
  <c r="AZ7" i="5"/>
  <c r="BB7" i="5" s="1"/>
  <c r="AX7" i="5"/>
  <c r="AV7" i="5"/>
  <c r="AU7" i="5"/>
  <c r="AS7" i="5"/>
  <c r="AR7" i="5"/>
  <c r="AP7" i="5"/>
  <c r="AN7" i="5"/>
  <c r="AM7" i="5"/>
  <c r="AK7" i="5"/>
  <c r="AJ7" i="5"/>
  <c r="AL7" i="5" s="1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AS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BN7" i="4" l="1"/>
  <c r="BY7" i="4"/>
  <c r="CH7" i="4"/>
  <c r="Y7" i="3"/>
  <c r="AA7" i="2"/>
  <c r="CM7" i="2"/>
  <c r="CY7" i="2"/>
  <c r="DI7" i="2"/>
  <c r="N7" i="1"/>
  <c r="CY7" i="1"/>
  <c r="E7" i="6"/>
  <c r="AD7" i="5"/>
  <c r="BO7" i="4"/>
  <c r="BZ7" i="4"/>
  <c r="AC7" i="2"/>
  <c r="X7" i="1"/>
  <c r="Z7" i="1"/>
  <c r="CO7" i="1"/>
  <c r="CZ7" i="1"/>
  <c r="DI7" i="1"/>
  <c r="CT7" i="1"/>
  <c r="DD7" i="1"/>
  <c r="AB7" i="3"/>
  <c r="CO7" i="2"/>
  <c r="DA7" i="2"/>
  <c r="CK7" i="1"/>
  <c r="CU7" i="1"/>
  <c r="Y7" i="2"/>
  <c r="DF7" i="2"/>
  <c r="BP7" i="2"/>
  <c r="DF7" i="1"/>
  <c r="CX7" i="2"/>
  <c r="AD7" i="2"/>
  <c r="N7" i="2"/>
  <c r="M7" i="2" s="1"/>
  <c r="BZ7" i="2"/>
  <c r="BU7" i="2"/>
  <c r="CW7" i="2" s="1"/>
  <c r="E7" i="2"/>
  <c r="AB7" i="2"/>
  <c r="CN7" i="2"/>
  <c r="CZ7" i="2"/>
  <c r="BH7" i="2"/>
  <c r="BG7" i="2" s="1"/>
  <c r="CV7" i="2"/>
  <c r="Z7" i="2"/>
  <c r="AD7" i="1"/>
  <c r="W7" i="4"/>
  <c r="AT7" i="5"/>
  <c r="BK7" i="4"/>
  <c r="BU7" i="4"/>
  <c r="CE7" i="4"/>
  <c r="AC7" i="3"/>
  <c r="AC7" i="1"/>
  <c r="AN7" i="1"/>
  <c r="AX7" i="1"/>
  <c r="CL7" i="1"/>
  <c r="CV7" i="1"/>
  <c r="V7" i="5"/>
  <c r="BM7" i="4"/>
  <c r="BX7" i="4"/>
  <c r="CF7" i="4"/>
  <c r="CX7" i="1"/>
  <c r="AO7" i="4"/>
  <c r="BJ7" i="4"/>
  <c r="BL7" i="4"/>
  <c r="BW7" i="4"/>
  <c r="BR7" i="4"/>
  <c r="AA7" i="3"/>
  <c r="N7" i="5"/>
  <c r="CB7" i="4"/>
  <c r="R7" i="4"/>
  <c r="Z7" i="3"/>
  <c r="CC7" i="4"/>
  <c r="Q7" i="5"/>
  <c r="H7" i="5"/>
  <c r="AT7" i="4"/>
  <c r="CG7" i="4"/>
  <c r="AA7" i="1"/>
  <c r="BT7" i="4"/>
  <c r="CD7" i="4"/>
  <c r="CS7" i="1"/>
  <c r="DE7" i="1"/>
  <c r="CN7" i="1"/>
  <c r="BU7" i="1"/>
  <c r="DH7" i="1"/>
  <c r="BS7" i="4"/>
  <c r="Y7" i="1"/>
  <c r="E7" i="3"/>
  <c r="N7" i="3"/>
  <c r="M7" i="3" s="1"/>
  <c r="E7" i="1"/>
  <c r="W7" i="1" s="1"/>
  <c r="M7" i="4"/>
  <c r="X7" i="3"/>
  <c r="E7" i="4"/>
  <c r="BI7" i="4" s="1"/>
  <c r="AY7" i="4"/>
  <c r="AD7" i="3"/>
  <c r="AN7" i="2"/>
  <c r="CR7" i="2" s="1"/>
  <c r="X7" i="2"/>
  <c r="CK7" i="2"/>
  <c r="AF7" i="2"/>
  <c r="AE7" i="2" s="1"/>
  <c r="CI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DB7" i="1" s="1"/>
  <c r="CJ7" i="2"/>
  <c r="M7" i="1"/>
  <c r="AF2" i="8"/>
  <c r="DB7" i="2" l="1"/>
  <c r="W7" i="2"/>
  <c r="D7" i="2"/>
  <c r="V7" i="2" s="1"/>
  <c r="AM7" i="2"/>
  <c r="CA7" i="4"/>
  <c r="BO7" i="2"/>
  <c r="CH7" i="2" s="1"/>
  <c r="CR7" i="1"/>
  <c r="CW7" i="1"/>
  <c r="F7" i="5"/>
  <c r="CJ7" i="1"/>
  <c r="W7" i="3"/>
  <c r="D7" i="4"/>
  <c r="BH7" i="4" s="1"/>
  <c r="AM7" i="1"/>
  <c r="BF7" i="1" s="1"/>
  <c r="BV7" i="4"/>
  <c r="BO7" i="1"/>
  <c r="BG7" i="1"/>
  <c r="CI7" i="1" s="1"/>
  <c r="I7" i="5"/>
  <c r="D7" i="3"/>
  <c r="V7" i="3" s="1"/>
  <c r="AN7" i="4"/>
  <c r="BG7" i="4" s="1"/>
  <c r="D7" i="1"/>
  <c r="V7" i="1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AE7" i="4" l="1"/>
  <c r="CI7" i="4" s="1"/>
  <c r="CQ7" i="2"/>
  <c r="BF7" i="2"/>
  <c r="DJ7" i="2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<sst xmlns="http://schemas.openxmlformats.org/spreadsheetml/2006/main" count="1947" uniqueCount="401">
  <si>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</si>
  <si>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</si>
  <si>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</si>
  <si>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</si>
  <si>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</si>
  <si>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</si>
  <si>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</si>
  <si>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</si>
  <si>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</si>
  <si>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</si>
  <si>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</si>
  <si>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</si>
  <si>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</si>
  <si>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</si>
  <si>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</si>
  <si>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</si>
  <si>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</si>
  <si>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</si>
  <si>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</si>
  <si>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</si>
  <si>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</si>
  <si>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</si>
  <si>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</si>
  <si>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</si>
  <si>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</si>
  <si>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</si>
  <si>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</si>
  <si>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</si>
  <si>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</si>
  <si>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</si>
  <si>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</si>
  <si>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</si>
  <si>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</si>
  <si>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</si>
  <si>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</si>
  <si>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</si>
  <si>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</si>
  <si>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</si>
  <si>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</si>
  <si>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</si>
  <si>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</si>
  <si>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</si>
  <si>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</si>
  <si>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</si>
  <si>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</si>
  <si>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</si>
  <si>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</si>
  <si>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</si>
  <si>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</si>
  <si>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</si>
  <si>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</si>
  <si>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</si>
  <si>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</si>
  <si>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</si>
  <si>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</si>
  <si>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</si>
  <si>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</si>
  <si>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</si>
  <si>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</si>
  <si>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</si>
  <si>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</si>
  <si>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</si>
  <si>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</si>
  <si>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</si>
  <si>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</si>
  <si>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</si>
  <si>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</si>
  <si>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</si>
  <si>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</si>
  <si>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</si>
  <si>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</si>
  <si>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</si>
  <si>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</si>
  <si>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</si>
  <si>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</si>
  <si>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</si>
  <si>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</si>
  <si>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</si>
  <si>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</si>
  <si>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</si>
  <si>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</si>
  <si>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</si>
  <si>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</si>
  <si>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</si>
  <si>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</si>
  <si>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</si>
  <si>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</si>
  <si>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</si>
  <si>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</si>
  <si>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</si>
  <si>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</si>
  <si>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</si>
  <si>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</si>
  <si>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</si>
  <si>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</si>
  <si>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</si>
  <si>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</si>
  <si>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</si>
  <si>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</si>
  <si>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</si>
  <si>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</si>
  <si>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</si>
  <si>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</si>
  <si>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</si>
  <si>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</si>
  <si>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</si>
  <si>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</si>
  <si>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</si>
  <si>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</si>
  <si>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</si>
  <si>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</si>
  <si>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</si>
  <si>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</si>
  <si>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</si>
  <si>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</si>
  <si>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</si>
  <si>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</si>
  <si>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</si>
  <si>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</si>
  <si>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</si>
  <si>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</si>
  <si>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</si>
  <si>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</si>
  <si>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</si>
  <si>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</si>
  <si>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</si>
  <si>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</si>
  <si>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</si>
  <si>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</si>
  <si>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</si>
  <si>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</si>
  <si>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</si>
  <si>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</si>
  <si>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</si>
  <si>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</si>
  <si>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</si>
  <si>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</si>
  <si>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</si>
  <si>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</si>
  <si>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</si>
  <si>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</si>
  <si>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</si>
  <si>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</si>
  <si>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</si>
  <si>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</si>
  <si>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</si>
  <si>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</si>
  <si>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</si>
  <si>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</si>
  <si>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</si>
  <si>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</si>
  <si>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</si>
  <si>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</si>
  <si>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</si>
  <si>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</si>
  <si>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</si>
  <si>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</si>
  <si>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</si>
  <si>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</si>
  <si>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</si>
  <si>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</si>
  <si>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</si>
  <si>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</si>
  <si>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</si>
  <si>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</si>
  <si>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</si>
  <si>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</si>
  <si>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</si>
  <si>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</si>
  <si>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</si>
  <si>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</si>
  <si>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</si>
  <si>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</si>
  <si>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</si>
  <si>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</si>
  <si>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</si>
  <si>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</si>
  <si>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</si>
  <si>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</si>
  <si>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</si>
  <si>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</si>
  <si>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</si>
  <si>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</si>
  <si>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</si>
  <si>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</si>
  <si>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</si>
  <si>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</si>
  <si>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</si>
  <si>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</si>
  <si>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</si>
  <si>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</si>
  <si>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</si>
  <si>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</si>
  <si>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</si>
  <si>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</si>
  <si>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</si>
  <si>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</si>
  <si>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</si>
  <si>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</si>
  <si>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</si>
  <si>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</si>
  <si>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</si>
  <si>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</si>
  <si>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</si>
  <si>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</si>
  <si>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</si>
  <si>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</si>
  <si>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</si>
  <si>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</si>
  <si>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</si>
  <si>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</si>
  <si>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</si>
  <si>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</si>
  <si>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</si>
  <si>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</si>
  <si>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</si>
  <si>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</si>
  <si>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</si>
  <si>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</si>
  <si>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</si>
  <si>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</si>
  <si>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</si>
  <si>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</si>
  <si>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</si>
  <si>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</si>
  <si>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</si>
  <si>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</si>
  <si>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</si>
  <si>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</si>
  <si>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</si>
  <si>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</si>
  <si>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</si>
  <si>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</si>
  <si>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</si>
  <si>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</si>
  <si>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</si>
  <si>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</si>
  <si>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</si>
  <si>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</si>
  <si>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</si>
  <si>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</si>
  <si>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</si>
  <si>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</si>
  <si>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</si>
  <si>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</si>
  <si>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</si>
  <si>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</si>
  <si>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</si>
  <si>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</si>
  <si>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</si>
  <si>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</si>
  <si>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</si>
  <si>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</si>
  <si>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</si>
  <si>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</si>
  <si>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</si>
  <si>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</si>
  <si>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</si>
  <si>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</si>
  <si>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</si>
  <si>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</si>
  <si>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</si>
  <si>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</si>
  <si>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</si>
  <si>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</si>
  <si>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</si>
  <si>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</si>
  <si>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</si>
  <si>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</si>
  <si>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</si>
  <si>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</si>
  <si>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</si>
  <si>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</si>
  <si>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</si>
  <si>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</si>
  <si>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</si>
  <si>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</si>
  <si>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</si>
  <si>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</si>
  <si>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</si>
  <si>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</si>
  <si>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</si>
  <si>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</si>
  <si>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</si>
  <si>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</si>
  <si>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</si>
  <si>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</si>
  <si>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</si>
  <si>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</si>
  <si>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</si>
  <si>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</si>
  <si>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</si>
  <si>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</si>
  <si>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</si>
  <si>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</si>
  <si>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</si>
  <si>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</si>
  <si>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</si>
  <si>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</si>
  <si>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</si>
  <si>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</si>
  <si>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</si>
  <si>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</si>
  <si>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</si>
  <si>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</si>
  <si>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</si>
  <si>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</si>
  <si>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</si>
  <si>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</si>
  <si>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</si>
  <si>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</si>
  <si>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</si>
  <si>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</si>
  <si>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</si>
  <si>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</si>
  <si>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</si>
  <si>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</si>
  <si>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31000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</si>
  <si>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</si>
  <si>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</si>
  <si>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</si>
  <si>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</si>
  <si>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</si>
  <si>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</si>
  <si>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31201</t>
  </si>
  <si>
    <t>鳥取市</t>
  </si>
  <si>
    <t>311022</t>
  </si>
  <si>
    <t>31827</t>
  </si>
  <si>
    <t>鳥取県東部広域行政管理組合</t>
  </si>
  <si>
    <t>31202</t>
  </si>
  <si>
    <t>米子市</t>
  </si>
  <si>
    <t>311023</t>
  </si>
  <si>
    <t>31829</t>
  </si>
  <si>
    <t>鳥取県西部広域行政管理組合</t>
  </si>
  <si>
    <t>31203</t>
  </si>
  <si>
    <t>倉吉市</t>
  </si>
  <si>
    <t>311087</t>
  </si>
  <si>
    <t>31835</t>
  </si>
  <si>
    <t>鳥取県中部ふるさと広域連合</t>
  </si>
  <si>
    <t>31204</t>
  </si>
  <si>
    <t>境港市</t>
  </si>
  <si>
    <t>311054</t>
  </si>
  <si>
    <t>31302</t>
  </si>
  <si>
    <t>岩美町</t>
  </si>
  <si>
    <t>311088</t>
  </si>
  <si>
    <t>31325</t>
  </si>
  <si>
    <t>若桜町</t>
  </si>
  <si>
    <t>311056</t>
  </si>
  <si>
    <t>鳥取県東部広域連合</t>
  </si>
  <si>
    <t>31328</t>
  </si>
  <si>
    <t>智頭町</t>
  </si>
  <si>
    <t>311116</t>
  </si>
  <si>
    <t>東部広域行政管理組合</t>
  </si>
  <si>
    <t>31329</t>
  </si>
  <si>
    <t>八頭町</t>
  </si>
  <si>
    <t>311115</t>
  </si>
  <si>
    <t>31364</t>
  </si>
  <si>
    <t>三朝町</t>
  </si>
  <si>
    <t>311117</t>
  </si>
  <si>
    <t>鳥取中部ふるさと広域連合</t>
  </si>
  <si>
    <t>31370</t>
  </si>
  <si>
    <t>湯梨浜町</t>
  </si>
  <si>
    <t>311113</t>
  </si>
  <si>
    <t>31371</t>
  </si>
  <si>
    <t>琴浦町</t>
  </si>
  <si>
    <t>311110</t>
  </si>
  <si>
    <t>31372</t>
  </si>
  <si>
    <t>北栄町</t>
  </si>
  <si>
    <t>311106</t>
  </si>
  <si>
    <t>31384</t>
  </si>
  <si>
    <t>日吉津村</t>
  </si>
  <si>
    <t>311101</t>
  </si>
  <si>
    <t>31386</t>
  </si>
  <si>
    <t>大山町</t>
  </si>
  <si>
    <t>311034</t>
  </si>
  <si>
    <t>31389</t>
  </si>
  <si>
    <t>南部町</t>
  </si>
  <si>
    <t>311095</t>
  </si>
  <si>
    <t>31825</t>
  </si>
  <si>
    <t>南部町・伯耆町清掃施設管理組合</t>
  </si>
  <si>
    <t>31390</t>
  </si>
  <si>
    <t>伯耆町</t>
  </si>
  <si>
    <t>311036</t>
  </si>
  <si>
    <t>31401</t>
  </si>
  <si>
    <t>日南町</t>
  </si>
  <si>
    <t>311037</t>
  </si>
  <si>
    <t>31812</t>
  </si>
  <si>
    <t>日野町江府町日南町衛生施設組合</t>
  </si>
  <si>
    <t>31402</t>
  </si>
  <si>
    <t>日野町</t>
  </si>
  <si>
    <t>311086</t>
  </si>
  <si>
    <t>31403</t>
  </si>
  <si>
    <t>江府町</t>
  </si>
  <si>
    <t>311076</t>
  </si>
  <si>
    <t>日野町・江府町・日南町衛生施設組合</t>
  </si>
  <si>
    <t>312007</t>
  </si>
  <si>
    <t>312008</t>
  </si>
  <si>
    <t>312014</t>
  </si>
  <si>
    <t>312013</t>
  </si>
  <si>
    <t>312011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</si>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</sst>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36</v>
      </c>
      <c r="B7" s="154" t="s">
        <v>317</v>
      </c>
      <c r="C7" s="138" t="s">
        <v>33</v>
      </c>
      <c r="D7" s="140">
        <f>SUM(E7,+L7)</f>
        <v>9580688</v>
      </c>
      <c r="E7" s="140">
        <f>SUM(F7:I7,K7)</f>
        <v>2852777</v>
      </c>
      <c r="F7" s="140">
        <f>SUM(F$8:F$207)</f>
        <v>495170</v>
      </c>
      <c r="G7" s="140">
        <f>SUM(G$8:G$207)</f>
        <v>10104</v>
      </c>
      <c r="H7" s="140">
        <f>SUM(H$8:H$207)</f>
        <v>67500</v>
      </c>
      <c r="I7" s="140">
        <f>SUM(I$8:I$207)</f>
        <v>1660276</v>
      </c>
      <c r="J7" s="143" t="s">
        <v>314</v>
      </c>
      <c r="K7" s="140">
        <f>SUM(K$8:K$207)</f>
        <v>619727</v>
      </c>
      <c r="L7" s="140">
        <f>SUM(L$8:L$207)</f>
        <v>6727911</v>
      </c>
      <c r="M7" s="140">
        <f>SUM(N7,+U7)</f>
        <v>1132708</v>
      </c>
      <c r="N7" s="140">
        <f>SUM(O7:R7,T7)</f>
        <v>247596</v>
      </c>
      <c r="O7" s="140">
        <f>SUM(O$8:O$207)</f>
        <v>0</v>
      </c>
      <c r="P7" s="140">
        <f>SUM(P$8:P$207)</f>
        <v>0</v>
      </c>
      <c r="Q7" s="140">
        <f>SUM(Q$8:Q$207)</f>
        <v>224500</v>
      </c>
      <c r="R7" s="140">
        <f>SUM(R$8:R$207)</f>
        <v>20419</v>
      </c>
      <c r="S7" s="143" t="s">
        <v>314</v>
      </c>
      <c r="T7" s="140">
        <f>SUM(T$8:T$207)</f>
        <v>2677</v>
      </c>
      <c r="U7" s="140">
        <f>SUM(U$8:U$207)</f>
        <v>885112</v>
      </c>
      <c r="V7" s="140">
        <f t="shared" ref="V7:AA7" si="0">+SUM(D7,M7)</f>
        <v>10713396</v>
      </c>
      <c r="W7" s="140">
        <f t="shared" si="0"/>
        <v>3100373</v>
      </c>
      <c r="X7" s="140">
        <f t="shared" si="0"/>
        <v>495170</v>
      </c>
      <c r="Y7" s="140">
        <f t="shared" si="0"/>
        <v>10104</v>
      </c>
      <c r="Z7" s="140">
        <f t="shared" si="0"/>
        <v>292000</v>
      </c>
      <c r="AA7" s="140">
        <f t="shared" si="0"/>
        <v>1680695</v>
      </c>
      <c r="AB7" s="142" t="str">
        <f>IF(+SUM(J7,S7)=0,"-",+SUM(J7,S7))</f>
        <v>-</v>
      </c>
      <c r="AC7" s="140">
        <f>+SUM(K7,T7)</f>
        <v>622404</v>
      </c>
      <c r="AD7" s="140">
        <f>+SUM(L7,U7)</f>
        <v>7613023</v>
      </c>
      <c r="AE7" s="140">
        <f>SUM(AF7,+AK7)</f>
        <v>1556312</v>
      </c>
      <c r="AF7" s="140">
        <f>SUM(AG7:AJ7)</f>
        <v>1556312</v>
      </c>
      <c r="AG7" s="140">
        <f t="shared" ref="AG7:AL7" si="1">SUM(AG$8:AG$207)</f>
        <v>0</v>
      </c>
      <c r="AH7" s="140">
        <f t="shared" si="1"/>
        <v>1556312</v>
      </c>
      <c r="AI7" s="140">
        <f t="shared" si="1"/>
        <v>0</v>
      </c>
      <c r="AJ7" s="140">
        <f t="shared" si="1"/>
        <v>0</v>
      </c>
      <c r="AK7" s="140">
        <f t="shared" si="1"/>
        <v>0</v>
      </c>
      <c r="AL7" s="140">
        <f t="shared" si="1"/>
        <v>602057</v>
      </c>
      <c r="AM7" s="140">
        <f>SUM(AN7,AS7,AW7,AX7,BD7)</f>
        <v>5635330</v>
      </c>
      <c r="AN7" s="140">
        <f>SUM(AO7:AR7)</f>
        <v>445673</v>
      </c>
      <c r="AO7" s="140">
        <f>SUM(AO$8:AO$207)</f>
        <v>338367</v>
      </c>
      <c r="AP7" s="140">
        <f>SUM(AP$8:AP$207)</f>
        <v>52409</v>
      </c>
      <c r="AQ7" s="140">
        <f>SUM(AQ$8:AQ$207)</f>
        <v>54897</v>
      </c>
      <c r="AR7" s="140">
        <f>SUM(AR$8:AR$207)</f>
        <v>0</v>
      </c>
      <c r="AS7" s="140">
        <f>SUM(AT7:AV7)</f>
        <v>721538</v>
      </c>
      <c r="AT7" s="140">
        <f>SUM(AT$8:AT$207)</f>
        <v>156777</v>
      </c>
      <c r="AU7" s="140">
        <f>SUM(AU$8:AU$207)</f>
        <v>564683</v>
      </c>
      <c r="AV7" s="140">
        <f>SUM(AV$8:AV$207)</f>
        <v>78</v>
      </c>
      <c r="AW7" s="140">
        <f>SUM(AW$8:AW$207)</f>
        <v>0</v>
      </c>
      <c r="AX7" s="140">
        <f>SUM(AY7:BB7)</f>
        <v>4466508</v>
      </c>
      <c r="AY7" s="140">
        <f t="shared" ref="AY7:BE7" si="2">SUM(AY$8:AY$207)</f>
        <v>2482095</v>
      </c>
      <c r="AZ7" s="140">
        <f t="shared" si="2"/>
        <v>1955270</v>
      </c>
      <c r="BA7" s="140">
        <f t="shared" si="2"/>
        <v>3144</v>
      </c>
      <c r="BB7" s="140">
        <f t="shared" si="2"/>
        <v>25999</v>
      </c>
      <c r="BC7" s="140">
        <f t="shared" si="2"/>
        <v>1549274</v>
      </c>
      <c r="BD7" s="140">
        <f t="shared" si="2"/>
        <v>1611</v>
      </c>
      <c r="BE7" s="140">
        <f t="shared" si="2"/>
        <v>237715</v>
      </c>
      <c r="BF7" s="140">
        <f>SUM(AE7,+AM7,+BE7)</f>
        <v>7429357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335875</v>
      </c>
      <c r="BO7" s="140">
        <f>SUM(BP7,BU7,BY7,BZ7,CF7)</f>
        <v>57374</v>
      </c>
      <c r="BP7" s="140">
        <f>SUM(BQ7:BT7)</f>
        <v>18279</v>
      </c>
      <c r="BQ7" s="140">
        <f>SUM(BQ$8:BQ$207)</f>
        <v>16542</v>
      </c>
      <c r="BR7" s="140">
        <f>SUM(BR$8:BR$207)</f>
        <v>1390</v>
      </c>
      <c r="BS7" s="140">
        <f>SUM(BS$8:BS$207)</f>
        <v>347</v>
      </c>
      <c r="BT7" s="140">
        <f>SUM(BT$8:BT$207)</f>
        <v>0</v>
      </c>
      <c r="BU7" s="140">
        <f>SUM(BV7:BX7)</f>
        <v>2730</v>
      </c>
      <c r="BV7" s="140">
        <f>SUM(BV$8:BV$207)</f>
        <v>0</v>
      </c>
      <c r="BW7" s="140">
        <f>SUM(BW$8:BW$207)</f>
        <v>2730</v>
      </c>
      <c r="BX7" s="140">
        <f>SUM(BX$8:BX$207)</f>
        <v>0</v>
      </c>
      <c r="BY7" s="140">
        <f>SUM(BY$8:BY$207)</f>
        <v>0</v>
      </c>
      <c r="BZ7" s="140">
        <f>SUM(CA7:CD7)</f>
        <v>36365</v>
      </c>
      <c r="CA7" s="140">
        <f t="shared" ref="CA7:CG7" si="4">SUM(CA$8:CA$207)</f>
        <v>31731</v>
      </c>
      <c r="CB7" s="140">
        <f t="shared" si="4"/>
        <v>4051</v>
      </c>
      <c r="CC7" s="140">
        <f t="shared" si="4"/>
        <v>0</v>
      </c>
      <c r="CD7" s="140">
        <f t="shared" si="4"/>
        <v>583</v>
      </c>
      <c r="CE7" s="140">
        <f t="shared" si="4"/>
        <v>711757</v>
      </c>
      <c r="CF7" s="140">
        <f t="shared" si="4"/>
        <v>0</v>
      </c>
      <c r="CG7" s="140">
        <f t="shared" si="4"/>
        <v>27702</v>
      </c>
      <c r="CH7" s="140">
        <f>SUM(BG7,+BO7,+CG7)</f>
        <v>85076</v>
      </c>
      <c r="CI7" s="140">
        <f t="shared" ref="CI7:DJ7" si="5">SUM(AE7,+BG7)</f>
        <v>1556312</v>
      </c>
      <c r="CJ7" s="140">
        <f t="shared" si="5"/>
        <v>1556312</v>
      </c>
      <c r="CK7" s="140">
        <f t="shared" si="5"/>
        <v>0</v>
      </c>
      <c r="CL7" s="140">
        <f t="shared" si="5"/>
        <v>1556312</v>
      </c>
      <c r="CM7" s="140">
        <f t="shared" si="5"/>
        <v>0</v>
      </c>
      <c r="CN7" s="140">
        <f t="shared" si="5"/>
        <v>0</v>
      </c>
      <c r="CO7" s="140">
        <f t="shared" si="5"/>
        <v>0</v>
      </c>
      <c r="CP7" s="140">
        <f t="shared" si="5"/>
        <v>937932</v>
      </c>
      <c r="CQ7" s="140">
        <f t="shared" si="5"/>
        <v>5692704</v>
      </c>
      <c r="CR7" s="140">
        <f t="shared" si="5"/>
        <v>463952</v>
      </c>
      <c r="CS7" s="140">
        <f t="shared" si="5"/>
        <v>354909</v>
      </c>
      <c r="CT7" s="140">
        <f t="shared" si="5"/>
        <v>53799</v>
      </c>
      <c r="CU7" s="140">
        <f t="shared" si="5"/>
        <v>55244</v>
      </c>
      <c r="CV7" s="140">
        <f t="shared" si="5"/>
        <v>0</v>
      </c>
      <c r="CW7" s="140">
        <f t="shared" si="5"/>
        <v>724268</v>
      </c>
      <c r="CX7" s="140">
        <f t="shared" si="5"/>
        <v>156777</v>
      </c>
      <c r="CY7" s="140">
        <f t="shared" si="5"/>
        <v>567413</v>
      </c>
      <c r="CZ7" s="140">
        <f t="shared" si="5"/>
        <v>78</v>
      </c>
      <c r="DA7" s="140">
        <f t="shared" si="5"/>
        <v>0</v>
      </c>
      <c r="DB7" s="140">
        <f t="shared" si="5"/>
        <v>4502873</v>
      </c>
      <c r="DC7" s="140">
        <f t="shared" si="5"/>
        <v>2513826</v>
      </c>
      <c r="DD7" s="140">
        <f t="shared" si="5"/>
        <v>1959321</v>
      </c>
      <c r="DE7" s="140">
        <f t="shared" si="5"/>
        <v>3144</v>
      </c>
      <c r="DF7" s="140">
        <f t="shared" si="5"/>
        <v>26582</v>
      </c>
      <c r="DG7" s="140">
        <f t="shared" si="5"/>
        <v>2261031</v>
      </c>
      <c r="DH7" s="140">
        <f t="shared" si="5"/>
        <v>1611</v>
      </c>
      <c r="DI7" s="140">
        <f t="shared" si="5"/>
        <v>265417</v>
      </c>
      <c r="DJ7" s="140">
        <f t="shared" si="5"/>
        <v>7514433</v>
      </c>
    </row>
    <row r="8" spans="1:114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2430376</v>
      </c>
      <c r="E8" s="121">
        <f>SUM(F8:I8,K8)</f>
        <v>742413</v>
      </c>
      <c r="F8" s="121">
        <v>0</v>
      </c>
      <c r="G8" s="121">
        <v>0</v>
      </c>
      <c r="H8" s="121">
        <v>0</v>
      </c>
      <c r="I8" s="121">
        <v>633561</v>
      </c>
      <c r="J8" s="122" t="s">
        <v>400</v>
      </c>
      <c r="K8" s="121">
        <v>108852</v>
      </c>
      <c r="L8" s="121">
        <v>1687963</v>
      </c>
      <c r="M8" s="121">
        <f>SUM(N8,+U8)</f>
        <v>260051</v>
      </c>
      <c r="N8" s="121">
        <f>SUM(O8:R8,T8)</f>
        <v>6</v>
      </c>
      <c r="O8" s="121">
        <v>0</v>
      </c>
      <c r="P8" s="121">
        <v>0</v>
      </c>
      <c r="Q8" s="121">
        <v>0</v>
      </c>
      <c r="R8" s="121">
        <v>6</v>
      </c>
      <c r="S8" s="122" t="s">
        <v>400</v>
      </c>
      <c r="T8" s="121">
        <v>0</v>
      </c>
      <c r="U8" s="121">
        <v>260045</v>
      </c>
      <c r="V8" s="121">
        <f>+SUM(D8,M8)</f>
        <v>2690427</v>
      </c>
      <c r="W8" s="121">
        <f>+SUM(E8,N8)</f>
        <v>742419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633567</v>
      </c>
      <c r="AB8" s="122" t="str">
        <f>IF(+SUM(J8,S8)=0,"-",+SUM(J8,S8))</f>
        <v>-</v>
      </c>
      <c r="AC8" s="121">
        <f>+SUM(K8,T8)</f>
        <v>108852</v>
      </c>
      <c r="AD8" s="121">
        <f>+SUM(L8,U8)</f>
        <v>1948008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297160</v>
      </c>
      <c r="AM8" s="121">
        <f>SUM(AN8,AS8,AW8,AX8,BD8)</f>
        <v>1712286</v>
      </c>
      <c r="AN8" s="121">
        <f>SUM(AO8:AR8)</f>
        <v>69521</v>
      </c>
      <c r="AO8" s="121">
        <v>69521</v>
      </c>
      <c r="AP8" s="121">
        <v>0</v>
      </c>
      <c r="AQ8" s="121">
        <v>0</v>
      </c>
      <c r="AR8" s="121">
        <v>0</v>
      </c>
      <c r="AS8" s="121">
        <f>SUM(AT8:AV8)</f>
        <v>349499</v>
      </c>
      <c r="AT8" s="121">
        <v>0</v>
      </c>
      <c r="AU8" s="121">
        <v>349499</v>
      </c>
      <c r="AV8" s="121">
        <v>0</v>
      </c>
      <c r="AW8" s="121">
        <v>0</v>
      </c>
      <c r="AX8" s="121">
        <f>SUM(AY8:BB8)</f>
        <v>1293266</v>
      </c>
      <c r="AY8" s="121">
        <v>828376</v>
      </c>
      <c r="AZ8" s="121">
        <v>464890</v>
      </c>
      <c r="BA8" s="121">
        <v>0</v>
      </c>
      <c r="BB8" s="121">
        <v>0</v>
      </c>
      <c r="BC8" s="121">
        <v>317970</v>
      </c>
      <c r="BD8" s="121">
        <v>0</v>
      </c>
      <c r="BE8" s="121">
        <v>102960</v>
      </c>
      <c r="BF8" s="121">
        <f>SUM(AE8,+AM8,+BE8)</f>
        <v>1815246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11346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11346</v>
      </c>
      <c r="CA8" s="121">
        <v>11346</v>
      </c>
      <c r="CB8" s="121">
        <v>0</v>
      </c>
      <c r="CC8" s="121">
        <v>0</v>
      </c>
      <c r="CD8" s="121">
        <v>0</v>
      </c>
      <c r="CE8" s="121">
        <v>248705</v>
      </c>
      <c r="CF8" s="121">
        <v>0</v>
      </c>
      <c r="CG8" s="121">
        <v>0</v>
      </c>
      <c r="CH8" s="121">
        <f>SUM(BG8,+BO8,+CG8)</f>
        <v>11346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297160</v>
      </c>
      <c r="CQ8" s="121">
        <f>SUM(AM8,+BO8)</f>
        <v>1723632</v>
      </c>
      <c r="CR8" s="121">
        <f>SUM(AN8,+BP8)</f>
        <v>69521</v>
      </c>
      <c r="CS8" s="121">
        <f>SUM(AO8,+BQ8)</f>
        <v>69521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349499</v>
      </c>
      <c r="CX8" s="121">
        <f>SUM(AT8,+BV8)</f>
        <v>0</v>
      </c>
      <c r="CY8" s="121">
        <f>SUM(AU8,+BW8)</f>
        <v>349499</v>
      </c>
      <c r="CZ8" s="121">
        <f>SUM(AV8,+BX8)</f>
        <v>0</v>
      </c>
      <c r="DA8" s="121">
        <f>SUM(AW8,+BY8)</f>
        <v>0</v>
      </c>
      <c r="DB8" s="121">
        <f>SUM(AX8,+BZ8)</f>
        <v>1304612</v>
      </c>
      <c r="DC8" s="121">
        <f>SUM(AY8,+CA8)</f>
        <v>839722</v>
      </c>
      <c r="DD8" s="121">
        <f>SUM(AZ8,+CB8)</f>
        <v>464890</v>
      </c>
      <c r="DE8" s="121">
        <f>SUM(BA8,+CC8)</f>
        <v>0</v>
      </c>
      <c r="DF8" s="121">
        <f>SUM(BB8,+CD8)</f>
        <v>0</v>
      </c>
      <c r="DG8" s="121">
        <f>SUM(BC8,+CE8)</f>
        <v>566675</v>
      </c>
      <c r="DH8" s="121">
        <f>SUM(BD8,+CF8)</f>
        <v>0</v>
      </c>
      <c r="DI8" s="121">
        <f>SUM(BE8,+CG8)</f>
        <v>102960</v>
      </c>
      <c r="DJ8" s="121">
        <f>SUM(BF8,+CH8)</f>
        <v>1826592</v>
      </c>
    </row>
    <row r="9" spans="1:114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4010097</v>
      </c>
      <c r="E9" s="121">
        <f>SUM(F9:I9,K9)</f>
        <v>1658336</v>
      </c>
      <c r="F9" s="121">
        <v>495170</v>
      </c>
      <c r="G9" s="121">
        <v>4630</v>
      </c>
      <c r="H9" s="121">
        <v>0</v>
      </c>
      <c r="I9" s="121">
        <v>695410</v>
      </c>
      <c r="J9" s="122" t="s">
        <v>400</v>
      </c>
      <c r="K9" s="121">
        <v>463126</v>
      </c>
      <c r="L9" s="121">
        <v>2351761</v>
      </c>
      <c r="M9" s="121">
        <f>SUM(N9,+U9)</f>
        <v>170322</v>
      </c>
      <c r="N9" s="121">
        <f>SUM(O9:R9,T9)</f>
        <v>120</v>
      </c>
      <c r="O9" s="121">
        <v>0</v>
      </c>
      <c r="P9" s="121">
        <v>0</v>
      </c>
      <c r="Q9" s="121">
        <v>0</v>
      </c>
      <c r="R9" s="121">
        <v>0</v>
      </c>
      <c r="S9" s="122" t="s">
        <v>400</v>
      </c>
      <c r="T9" s="121">
        <v>120</v>
      </c>
      <c r="U9" s="121">
        <v>170202</v>
      </c>
      <c r="V9" s="121">
        <f>+SUM(D9,M9)</f>
        <v>4180419</v>
      </c>
      <c r="W9" s="121">
        <f>+SUM(E9,N9)</f>
        <v>1658456</v>
      </c>
      <c r="X9" s="121">
        <f>+SUM(F9,O9)</f>
        <v>495170</v>
      </c>
      <c r="Y9" s="121">
        <f>+SUM(G9,P9)</f>
        <v>4630</v>
      </c>
      <c r="Z9" s="121">
        <f>+SUM(H9,Q9)</f>
        <v>0</v>
      </c>
      <c r="AA9" s="121">
        <f>+SUM(I9,R9)</f>
        <v>695410</v>
      </c>
      <c r="AB9" s="122" t="str">
        <f>IF(+SUM(J9,S9)=0,"-",+SUM(J9,S9))</f>
        <v>-</v>
      </c>
      <c r="AC9" s="121">
        <f>+SUM(K9,T9)</f>
        <v>463246</v>
      </c>
      <c r="AD9" s="121">
        <f>+SUM(L9,U9)</f>
        <v>2521963</v>
      </c>
      <c r="AE9" s="121">
        <f>SUM(AF9,+AK9)</f>
        <v>1546830</v>
      </c>
      <c r="AF9" s="121">
        <f>SUM(AG9:AJ9)</f>
        <v>1546830</v>
      </c>
      <c r="AG9" s="121">
        <v>0</v>
      </c>
      <c r="AH9" s="121">
        <v>1546830</v>
      </c>
      <c r="AI9" s="121">
        <v>0</v>
      </c>
      <c r="AJ9" s="121">
        <v>0</v>
      </c>
      <c r="AK9" s="121">
        <v>0</v>
      </c>
      <c r="AL9" s="121">
        <v>9076</v>
      </c>
      <c r="AM9" s="121">
        <f>SUM(AN9,AS9,AW9,AX9,BD9)</f>
        <v>1973276</v>
      </c>
      <c r="AN9" s="121">
        <f>SUM(AO9:AR9)</f>
        <v>176578</v>
      </c>
      <c r="AO9" s="121">
        <v>158972</v>
      </c>
      <c r="AP9" s="121">
        <v>17606</v>
      </c>
      <c r="AQ9" s="121">
        <v>0</v>
      </c>
      <c r="AR9" s="121">
        <v>0</v>
      </c>
      <c r="AS9" s="121">
        <f>SUM(AT9:AV9)</f>
        <v>50290</v>
      </c>
      <c r="AT9" s="121">
        <v>7460</v>
      </c>
      <c r="AU9" s="121">
        <v>42830</v>
      </c>
      <c r="AV9" s="121">
        <v>0</v>
      </c>
      <c r="AW9" s="121">
        <v>0</v>
      </c>
      <c r="AX9" s="121">
        <f>SUM(AY9:BB9)</f>
        <v>1746408</v>
      </c>
      <c r="AY9" s="121">
        <v>590997</v>
      </c>
      <c r="AZ9" s="121">
        <v>1133878</v>
      </c>
      <c r="BA9" s="121">
        <v>0</v>
      </c>
      <c r="BB9" s="121">
        <v>21533</v>
      </c>
      <c r="BC9" s="121">
        <v>414275</v>
      </c>
      <c r="BD9" s="121">
        <v>0</v>
      </c>
      <c r="BE9" s="121">
        <v>66640</v>
      </c>
      <c r="BF9" s="121">
        <f>SUM(AE9,+AM9,+BE9)</f>
        <v>3586746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1951</v>
      </c>
      <c r="BP9" s="121">
        <f>SUM(BQ9:BT9)</f>
        <v>1390</v>
      </c>
      <c r="BQ9" s="121">
        <v>0</v>
      </c>
      <c r="BR9" s="121">
        <v>1390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561</v>
      </c>
      <c r="CA9" s="121">
        <v>0</v>
      </c>
      <c r="CB9" s="121">
        <v>0</v>
      </c>
      <c r="CC9" s="121">
        <v>0</v>
      </c>
      <c r="CD9" s="121">
        <v>561</v>
      </c>
      <c r="CE9" s="121">
        <v>166331</v>
      </c>
      <c r="CF9" s="121">
        <v>0</v>
      </c>
      <c r="CG9" s="121">
        <v>2040</v>
      </c>
      <c r="CH9" s="121">
        <f>SUM(BG9,+BO9,+CG9)</f>
        <v>3991</v>
      </c>
      <c r="CI9" s="121">
        <f>SUM(AE9,+BG9)</f>
        <v>1546830</v>
      </c>
      <c r="CJ9" s="121">
        <f>SUM(AF9,+BH9)</f>
        <v>1546830</v>
      </c>
      <c r="CK9" s="121">
        <f>SUM(AG9,+BI9)</f>
        <v>0</v>
      </c>
      <c r="CL9" s="121">
        <f>SUM(AH9,+BJ9)</f>
        <v>1546830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9076</v>
      </c>
      <c r="CQ9" s="121">
        <f>SUM(AM9,+BO9)</f>
        <v>1975227</v>
      </c>
      <c r="CR9" s="121">
        <f>SUM(AN9,+BP9)</f>
        <v>177968</v>
      </c>
      <c r="CS9" s="121">
        <f>SUM(AO9,+BQ9)</f>
        <v>158972</v>
      </c>
      <c r="CT9" s="121">
        <f>SUM(AP9,+BR9)</f>
        <v>18996</v>
      </c>
      <c r="CU9" s="121">
        <f>SUM(AQ9,+BS9)</f>
        <v>0</v>
      </c>
      <c r="CV9" s="121">
        <f>SUM(AR9,+BT9)</f>
        <v>0</v>
      </c>
      <c r="CW9" s="121">
        <f>SUM(AS9,+BU9)</f>
        <v>50290</v>
      </c>
      <c r="CX9" s="121">
        <f>SUM(AT9,+BV9)</f>
        <v>7460</v>
      </c>
      <c r="CY9" s="121">
        <f>SUM(AU9,+BW9)</f>
        <v>42830</v>
      </c>
      <c r="CZ9" s="121">
        <f>SUM(AV9,+BX9)</f>
        <v>0</v>
      </c>
      <c r="DA9" s="121">
        <f>SUM(AW9,+BY9)</f>
        <v>0</v>
      </c>
      <c r="DB9" s="121">
        <f>SUM(AX9,+BZ9)</f>
        <v>1746969</v>
      </c>
      <c r="DC9" s="121">
        <f>SUM(AY9,+CA9)</f>
        <v>590997</v>
      </c>
      <c r="DD9" s="121">
        <f>SUM(AZ9,+CB9)</f>
        <v>1133878</v>
      </c>
      <c r="DE9" s="121">
        <f>SUM(BA9,+CC9)</f>
        <v>0</v>
      </c>
      <c r="DF9" s="121">
        <f>SUM(BB9,+CD9)</f>
        <v>22094</v>
      </c>
      <c r="DG9" s="121">
        <f>SUM(BC9,+CE9)</f>
        <v>580606</v>
      </c>
      <c r="DH9" s="121">
        <f>SUM(BD9,+CF9)</f>
        <v>0</v>
      </c>
      <c r="DI9" s="121">
        <f>SUM(BE9,+CG9)</f>
        <v>68680</v>
      </c>
      <c r="DJ9" s="121">
        <f>SUM(BF9,+CH9)</f>
        <v>3590737</v>
      </c>
    </row>
    <row r="10" spans="1:114" s="136" customFormat="1" ht="13.5" customHeight="1" x14ac:dyDescent="0.15">
      <c r="A10" s="119" t="s">
        <v>36</v>
      </c>
      <c r="B10" s="120" t="s">
        <v>334</v>
      </c>
      <c r="C10" s="119" t="s">
        <v>335</v>
      </c>
      <c r="D10" s="121">
        <f>SUM(E10,+L10)</f>
        <v>467792</v>
      </c>
      <c r="E10" s="121">
        <f>SUM(F10:I10,K10)</f>
        <v>52999</v>
      </c>
      <c r="F10" s="121">
        <v>0</v>
      </c>
      <c r="G10" s="121">
        <v>663</v>
      </c>
      <c r="H10" s="121">
        <v>0</v>
      </c>
      <c r="I10" s="121">
        <v>50111</v>
      </c>
      <c r="J10" s="122" t="s">
        <v>400</v>
      </c>
      <c r="K10" s="121">
        <v>2225</v>
      </c>
      <c r="L10" s="121">
        <v>414793</v>
      </c>
      <c r="M10" s="121">
        <f>SUM(N10,+U10)</f>
        <v>67994</v>
      </c>
      <c r="N10" s="121">
        <f>SUM(O10:R10,T10)</f>
        <v>20390</v>
      </c>
      <c r="O10" s="121">
        <v>0</v>
      </c>
      <c r="P10" s="121">
        <v>0</v>
      </c>
      <c r="Q10" s="121">
        <v>0</v>
      </c>
      <c r="R10" s="121">
        <v>20390</v>
      </c>
      <c r="S10" s="122" t="s">
        <v>400</v>
      </c>
      <c r="T10" s="121">
        <v>0</v>
      </c>
      <c r="U10" s="121">
        <v>47604</v>
      </c>
      <c r="V10" s="121">
        <f>+SUM(D10,M10)</f>
        <v>535786</v>
      </c>
      <c r="W10" s="121">
        <f>+SUM(E10,N10)</f>
        <v>73389</v>
      </c>
      <c r="X10" s="121">
        <f>+SUM(F10,O10)</f>
        <v>0</v>
      </c>
      <c r="Y10" s="121">
        <f>+SUM(G10,P10)</f>
        <v>663</v>
      </c>
      <c r="Z10" s="121">
        <f>+SUM(H10,Q10)</f>
        <v>0</v>
      </c>
      <c r="AA10" s="121">
        <f>+SUM(I10,R10)</f>
        <v>70501</v>
      </c>
      <c r="AB10" s="122" t="str">
        <f>IF(+SUM(J10,S10)=0,"-",+SUM(J10,S10))</f>
        <v>-</v>
      </c>
      <c r="AC10" s="121">
        <f>+SUM(K10,T10)</f>
        <v>2225</v>
      </c>
      <c r="AD10" s="121">
        <f>+SUM(L10,U10)</f>
        <v>462397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78891</v>
      </c>
      <c r="AM10" s="121">
        <f>SUM(AN10,AS10,AW10,AX10,BD10)</f>
        <v>208210</v>
      </c>
      <c r="AN10" s="121">
        <f>SUM(AO10:AR10)</f>
        <v>7059</v>
      </c>
      <c r="AO10" s="121">
        <v>7059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201151</v>
      </c>
      <c r="AY10" s="121">
        <v>195110</v>
      </c>
      <c r="AZ10" s="121">
        <v>6041</v>
      </c>
      <c r="BA10" s="121">
        <v>0</v>
      </c>
      <c r="BB10" s="121">
        <v>0</v>
      </c>
      <c r="BC10" s="121">
        <v>152216</v>
      </c>
      <c r="BD10" s="121">
        <v>0</v>
      </c>
      <c r="BE10" s="121">
        <v>28475</v>
      </c>
      <c r="BF10" s="121">
        <f>SUM(AE10,+AM10,+BE10)</f>
        <v>236685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3133</v>
      </c>
      <c r="BO10" s="121">
        <f>SUM(BP10,BU10,BY10,BZ10,CF10)</f>
        <v>27444</v>
      </c>
      <c r="BP10" s="121">
        <f>SUM(BQ10:BT10)</f>
        <v>7059</v>
      </c>
      <c r="BQ10" s="121">
        <v>7059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20385</v>
      </c>
      <c r="CA10" s="121">
        <v>20385</v>
      </c>
      <c r="CB10" s="121">
        <v>0</v>
      </c>
      <c r="CC10" s="121">
        <v>0</v>
      </c>
      <c r="CD10" s="121">
        <v>0</v>
      </c>
      <c r="CE10" s="121">
        <v>36960</v>
      </c>
      <c r="CF10" s="121">
        <v>0</v>
      </c>
      <c r="CG10" s="121">
        <v>457</v>
      </c>
      <c r="CH10" s="121">
        <f>SUM(BG10,+BO10,+CG10)</f>
        <v>27901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82024</v>
      </c>
      <c r="CQ10" s="121">
        <f>SUM(AM10,+BO10)</f>
        <v>235654</v>
      </c>
      <c r="CR10" s="121">
        <f>SUM(AN10,+BP10)</f>
        <v>14118</v>
      </c>
      <c r="CS10" s="121">
        <f>SUM(AO10,+BQ10)</f>
        <v>14118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221536</v>
      </c>
      <c r="DC10" s="121">
        <f>SUM(AY10,+CA10)</f>
        <v>215495</v>
      </c>
      <c r="DD10" s="121">
        <f>SUM(AZ10,+CB10)</f>
        <v>6041</v>
      </c>
      <c r="DE10" s="121">
        <f>SUM(BA10,+CC10)</f>
        <v>0</v>
      </c>
      <c r="DF10" s="121">
        <f>SUM(BB10,+CD10)</f>
        <v>0</v>
      </c>
      <c r="DG10" s="121">
        <f>SUM(BC10,+CE10)</f>
        <v>189176</v>
      </c>
      <c r="DH10" s="121">
        <f>SUM(BD10,+CF10)</f>
        <v>0</v>
      </c>
      <c r="DI10" s="121">
        <f>SUM(BE10,+CG10)</f>
        <v>28932</v>
      </c>
      <c r="DJ10" s="121">
        <f>SUM(BF10,+CH10)</f>
        <v>264586</v>
      </c>
    </row>
    <row r="11" spans="1:114" s="136" customFormat="1" ht="13.5" customHeight="1" x14ac:dyDescent="0.15">
      <c r="A11" s="119" t="s">
        <v>36</v>
      </c>
      <c r="B11" s="120" t="s">
        <v>339</v>
      </c>
      <c r="C11" s="119" t="s">
        <v>340</v>
      </c>
      <c r="D11" s="121">
        <f>SUM(E11,+L11)</f>
        <v>583886</v>
      </c>
      <c r="E11" s="121">
        <f>SUM(F11:I11,K11)</f>
        <v>118593</v>
      </c>
      <c r="F11" s="121">
        <v>0</v>
      </c>
      <c r="G11" s="121">
        <v>0</v>
      </c>
      <c r="H11" s="121">
        <v>0</v>
      </c>
      <c r="I11" s="121">
        <v>94002</v>
      </c>
      <c r="J11" s="122" t="s">
        <v>400</v>
      </c>
      <c r="K11" s="121">
        <v>24591</v>
      </c>
      <c r="L11" s="121">
        <v>465293</v>
      </c>
      <c r="M11" s="121">
        <f>SUM(N11,+U11)</f>
        <v>37833</v>
      </c>
      <c r="N11" s="121">
        <f>SUM(O11:R11,T11)</f>
        <v>416</v>
      </c>
      <c r="O11" s="121">
        <v>0</v>
      </c>
      <c r="P11" s="121">
        <v>0</v>
      </c>
      <c r="Q11" s="121">
        <v>0</v>
      </c>
      <c r="R11" s="121">
        <v>0</v>
      </c>
      <c r="S11" s="122" t="s">
        <v>400</v>
      </c>
      <c r="T11" s="121">
        <v>416</v>
      </c>
      <c r="U11" s="121">
        <v>37417</v>
      </c>
      <c r="V11" s="121">
        <f>+SUM(D11,M11)</f>
        <v>621719</v>
      </c>
      <c r="W11" s="121">
        <f>+SUM(E11,N11)</f>
        <v>119009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94002</v>
      </c>
      <c r="AB11" s="122" t="str">
        <f>IF(+SUM(J11,S11)=0,"-",+SUM(J11,S11))</f>
        <v>-</v>
      </c>
      <c r="AC11" s="121">
        <f>+SUM(K11,T11)</f>
        <v>25007</v>
      </c>
      <c r="AD11" s="121">
        <f>+SUM(L11,U11)</f>
        <v>502710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527186</v>
      </c>
      <c r="AN11" s="121">
        <f>SUM(AO11:AR11)</f>
        <v>105168</v>
      </c>
      <c r="AO11" s="121">
        <v>33738</v>
      </c>
      <c r="AP11" s="121">
        <v>34803</v>
      </c>
      <c r="AQ11" s="121">
        <v>36627</v>
      </c>
      <c r="AR11" s="121">
        <v>0</v>
      </c>
      <c r="AS11" s="121">
        <f>SUM(AT11:AV11)</f>
        <v>62588</v>
      </c>
      <c r="AT11" s="121">
        <v>29724</v>
      </c>
      <c r="AU11" s="121">
        <v>32864</v>
      </c>
      <c r="AV11" s="121">
        <v>0</v>
      </c>
      <c r="AW11" s="121">
        <v>0</v>
      </c>
      <c r="AX11" s="121">
        <f>SUM(AY11:BB11)</f>
        <v>359430</v>
      </c>
      <c r="AY11" s="121">
        <v>135371</v>
      </c>
      <c r="AZ11" s="121">
        <v>224059</v>
      </c>
      <c r="BA11" s="121">
        <v>0</v>
      </c>
      <c r="BB11" s="121">
        <v>0</v>
      </c>
      <c r="BC11" s="121">
        <v>56700</v>
      </c>
      <c r="BD11" s="121">
        <v>0</v>
      </c>
      <c r="BE11" s="121">
        <v>0</v>
      </c>
      <c r="BF11" s="121">
        <f>SUM(AE11,+AM11,+BE11)</f>
        <v>527186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12663</v>
      </c>
      <c r="BP11" s="121">
        <f>SUM(BQ11:BT11)</f>
        <v>5951</v>
      </c>
      <c r="BQ11" s="121">
        <v>5604</v>
      </c>
      <c r="BR11" s="121">
        <v>0</v>
      </c>
      <c r="BS11" s="121">
        <v>347</v>
      </c>
      <c r="BT11" s="121">
        <v>0</v>
      </c>
      <c r="BU11" s="121">
        <f>SUM(BV11:BX11)</f>
        <v>2661</v>
      </c>
      <c r="BV11" s="121">
        <v>0</v>
      </c>
      <c r="BW11" s="121">
        <v>2661</v>
      </c>
      <c r="BX11" s="121">
        <v>0</v>
      </c>
      <c r="BY11" s="121">
        <v>0</v>
      </c>
      <c r="BZ11" s="121">
        <f>SUM(CA11:CD11)</f>
        <v>4051</v>
      </c>
      <c r="CA11" s="121">
        <v>0</v>
      </c>
      <c r="CB11" s="121">
        <v>4051</v>
      </c>
      <c r="CC11" s="121">
        <v>0</v>
      </c>
      <c r="CD11" s="121">
        <v>0</v>
      </c>
      <c r="CE11" s="121">
        <v>0</v>
      </c>
      <c r="CF11" s="121">
        <v>0</v>
      </c>
      <c r="CG11" s="121">
        <v>25170</v>
      </c>
      <c r="CH11" s="121">
        <f>SUM(BG11,+BO11,+CG11)</f>
        <v>37833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539849</v>
      </c>
      <c r="CR11" s="121">
        <f>SUM(AN11,+BP11)</f>
        <v>111119</v>
      </c>
      <c r="CS11" s="121">
        <f>SUM(AO11,+BQ11)</f>
        <v>39342</v>
      </c>
      <c r="CT11" s="121">
        <f>SUM(AP11,+BR11)</f>
        <v>34803</v>
      </c>
      <c r="CU11" s="121">
        <f>SUM(AQ11,+BS11)</f>
        <v>36974</v>
      </c>
      <c r="CV11" s="121">
        <f>SUM(AR11,+BT11)</f>
        <v>0</v>
      </c>
      <c r="CW11" s="121">
        <f>SUM(AS11,+BU11)</f>
        <v>65249</v>
      </c>
      <c r="CX11" s="121">
        <f>SUM(AT11,+BV11)</f>
        <v>29724</v>
      </c>
      <c r="CY11" s="121">
        <f>SUM(AU11,+BW11)</f>
        <v>35525</v>
      </c>
      <c r="CZ11" s="121">
        <f>SUM(AV11,+BX11)</f>
        <v>0</v>
      </c>
      <c r="DA11" s="121">
        <f>SUM(AW11,+BY11)</f>
        <v>0</v>
      </c>
      <c r="DB11" s="121">
        <f>SUM(AX11,+BZ11)</f>
        <v>363481</v>
      </c>
      <c r="DC11" s="121">
        <f>SUM(AY11,+CA11)</f>
        <v>135371</v>
      </c>
      <c r="DD11" s="121">
        <f>SUM(AZ11,+CB11)</f>
        <v>228110</v>
      </c>
      <c r="DE11" s="121">
        <f>SUM(BA11,+CC11)</f>
        <v>0</v>
      </c>
      <c r="DF11" s="121">
        <f>SUM(BB11,+CD11)</f>
        <v>0</v>
      </c>
      <c r="DG11" s="121">
        <f>SUM(BC11,+CE11)</f>
        <v>56700</v>
      </c>
      <c r="DH11" s="121">
        <f>SUM(BD11,+CF11)</f>
        <v>0</v>
      </c>
      <c r="DI11" s="121">
        <f>SUM(BE11,+CG11)</f>
        <v>25170</v>
      </c>
      <c r="DJ11" s="121">
        <f>SUM(BF11,+CH11)</f>
        <v>565019</v>
      </c>
    </row>
    <row r="12" spans="1:114" s="136" customFormat="1" ht="13.5" customHeight="1" x14ac:dyDescent="0.15">
      <c r="A12" s="119" t="s">
        <v>36</v>
      </c>
      <c r="B12" s="120" t="s">
        <v>342</v>
      </c>
      <c r="C12" s="119" t="s">
        <v>343</v>
      </c>
      <c r="D12" s="121">
        <f>SUM(E12,+L12)</f>
        <v>157085</v>
      </c>
      <c r="E12" s="121">
        <f>SUM(F12:I12,K12)</f>
        <v>21576</v>
      </c>
      <c r="F12" s="121">
        <v>0</v>
      </c>
      <c r="G12" s="121">
        <v>0</v>
      </c>
      <c r="H12" s="121">
        <v>10000</v>
      </c>
      <c r="I12" s="121">
        <v>10760</v>
      </c>
      <c r="J12" s="122" t="s">
        <v>400</v>
      </c>
      <c r="K12" s="121">
        <v>816</v>
      </c>
      <c r="L12" s="121">
        <v>135509</v>
      </c>
      <c r="M12" s="121">
        <f>SUM(N12,+U12)</f>
        <v>21237</v>
      </c>
      <c r="N12" s="121">
        <f>SUM(O12:R12,T12)</f>
        <v>12</v>
      </c>
      <c r="O12" s="121">
        <v>0</v>
      </c>
      <c r="P12" s="121">
        <v>0</v>
      </c>
      <c r="Q12" s="121">
        <v>0</v>
      </c>
      <c r="R12" s="121">
        <v>12</v>
      </c>
      <c r="S12" s="122" t="s">
        <v>400</v>
      </c>
      <c r="T12" s="121">
        <v>0</v>
      </c>
      <c r="U12" s="121">
        <v>21225</v>
      </c>
      <c r="V12" s="121">
        <f>+SUM(D12,M12)</f>
        <v>178322</v>
      </c>
      <c r="W12" s="121">
        <f>+SUM(E12,N12)</f>
        <v>21588</v>
      </c>
      <c r="X12" s="121">
        <f>+SUM(F12,O12)</f>
        <v>0</v>
      </c>
      <c r="Y12" s="121">
        <f>+SUM(G12,P12)</f>
        <v>0</v>
      </c>
      <c r="Z12" s="121">
        <f>+SUM(H12,Q12)</f>
        <v>10000</v>
      </c>
      <c r="AA12" s="121">
        <f>+SUM(I12,R12)</f>
        <v>10772</v>
      </c>
      <c r="AB12" s="122" t="str">
        <f>IF(+SUM(J12,S12)=0,"-",+SUM(J12,S12))</f>
        <v>-</v>
      </c>
      <c r="AC12" s="121">
        <f>+SUM(K12,T12)</f>
        <v>816</v>
      </c>
      <c r="AD12" s="121">
        <f>+SUM(L12,U12)</f>
        <v>156734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14828</v>
      </c>
      <c r="AM12" s="121">
        <f>SUM(AN12,AS12,AW12,AX12,BD12)</f>
        <v>116178</v>
      </c>
      <c r="AN12" s="121">
        <f>SUM(AO12:AR12)</f>
        <v>16218</v>
      </c>
      <c r="AO12" s="121">
        <v>16218</v>
      </c>
      <c r="AP12" s="121">
        <v>0</v>
      </c>
      <c r="AQ12" s="121">
        <v>0</v>
      </c>
      <c r="AR12" s="121">
        <v>0</v>
      </c>
      <c r="AS12" s="121">
        <f>SUM(AT12:AV12)</f>
        <v>382</v>
      </c>
      <c r="AT12" s="121">
        <v>0</v>
      </c>
      <c r="AU12" s="121">
        <v>304</v>
      </c>
      <c r="AV12" s="121">
        <v>78</v>
      </c>
      <c r="AW12" s="121">
        <v>0</v>
      </c>
      <c r="AX12" s="121">
        <f>SUM(AY12:BB12)</f>
        <v>99578</v>
      </c>
      <c r="AY12" s="121">
        <v>65423</v>
      </c>
      <c r="AZ12" s="121">
        <v>33949</v>
      </c>
      <c r="BA12" s="121">
        <v>64</v>
      </c>
      <c r="BB12" s="121">
        <v>142</v>
      </c>
      <c r="BC12" s="121">
        <v>19226</v>
      </c>
      <c r="BD12" s="121">
        <v>0</v>
      </c>
      <c r="BE12" s="121">
        <v>6853</v>
      </c>
      <c r="BF12" s="121">
        <f>SUM(AE12,+AM12,+BE12)</f>
        <v>123031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91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69</v>
      </c>
      <c r="BV12" s="121">
        <v>0</v>
      </c>
      <c r="BW12" s="121">
        <v>69</v>
      </c>
      <c r="BX12" s="121">
        <v>0</v>
      </c>
      <c r="BY12" s="121">
        <v>0</v>
      </c>
      <c r="BZ12" s="121">
        <f>SUM(CA12:CD12)</f>
        <v>22</v>
      </c>
      <c r="CA12" s="121">
        <v>0</v>
      </c>
      <c r="CB12" s="121">
        <v>0</v>
      </c>
      <c r="CC12" s="121">
        <v>0</v>
      </c>
      <c r="CD12" s="121">
        <v>22</v>
      </c>
      <c r="CE12" s="121">
        <v>21146</v>
      </c>
      <c r="CF12" s="121">
        <v>0</v>
      </c>
      <c r="CG12" s="121">
        <v>0</v>
      </c>
      <c r="CH12" s="121">
        <f>SUM(BG12,+BO12,+CG12)</f>
        <v>91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14828</v>
      </c>
      <c r="CQ12" s="121">
        <f>SUM(AM12,+BO12)</f>
        <v>116269</v>
      </c>
      <c r="CR12" s="121">
        <f>SUM(AN12,+BP12)</f>
        <v>16218</v>
      </c>
      <c r="CS12" s="121">
        <f>SUM(AO12,+BQ12)</f>
        <v>16218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451</v>
      </c>
      <c r="CX12" s="121">
        <f>SUM(AT12,+BV12)</f>
        <v>0</v>
      </c>
      <c r="CY12" s="121">
        <f>SUM(AU12,+BW12)</f>
        <v>373</v>
      </c>
      <c r="CZ12" s="121">
        <f>SUM(AV12,+BX12)</f>
        <v>78</v>
      </c>
      <c r="DA12" s="121">
        <f>SUM(AW12,+BY12)</f>
        <v>0</v>
      </c>
      <c r="DB12" s="121">
        <f>SUM(AX12,+BZ12)</f>
        <v>99600</v>
      </c>
      <c r="DC12" s="121">
        <f>SUM(AY12,+CA12)</f>
        <v>65423</v>
      </c>
      <c r="DD12" s="121">
        <f>SUM(AZ12,+CB12)</f>
        <v>33949</v>
      </c>
      <c r="DE12" s="121">
        <f>SUM(BA12,+CC12)</f>
        <v>64</v>
      </c>
      <c r="DF12" s="121">
        <f>SUM(BB12,+CD12)</f>
        <v>164</v>
      </c>
      <c r="DG12" s="121">
        <f>SUM(BC12,+CE12)</f>
        <v>40372</v>
      </c>
      <c r="DH12" s="121">
        <f>SUM(BD12,+CF12)</f>
        <v>0</v>
      </c>
      <c r="DI12" s="121">
        <f>SUM(BE12,+CG12)</f>
        <v>6853</v>
      </c>
      <c r="DJ12" s="121">
        <f>SUM(BF12,+CH12)</f>
        <v>123122</v>
      </c>
    </row>
    <row r="13" spans="1:114" s="136" customFormat="1" ht="13.5" customHeight="1" x14ac:dyDescent="0.15">
      <c r="A13" s="119" t="s">
        <v>36</v>
      </c>
      <c r="B13" s="120" t="s">
        <v>345</v>
      </c>
      <c r="C13" s="119" t="s">
        <v>346</v>
      </c>
      <c r="D13" s="121">
        <f>SUM(E13,+L13)</f>
        <v>57294</v>
      </c>
      <c r="E13" s="121">
        <f>SUM(F13:I13,K13)</f>
        <v>7358</v>
      </c>
      <c r="F13" s="121">
        <v>0</v>
      </c>
      <c r="G13" s="121">
        <v>0</v>
      </c>
      <c r="H13" s="121">
        <v>2800</v>
      </c>
      <c r="I13" s="121">
        <v>4537</v>
      </c>
      <c r="J13" s="122" t="s">
        <v>400</v>
      </c>
      <c r="K13" s="121">
        <v>21</v>
      </c>
      <c r="L13" s="121">
        <v>49936</v>
      </c>
      <c r="M13" s="121">
        <f>SUM(N13,+U13)</f>
        <v>4344</v>
      </c>
      <c r="N13" s="121">
        <f>SUM(O13:R13,T13)</f>
        <v>11</v>
      </c>
      <c r="O13" s="121">
        <v>0</v>
      </c>
      <c r="P13" s="121">
        <v>0</v>
      </c>
      <c r="Q13" s="121">
        <v>0</v>
      </c>
      <c r="R13" s="121">
        <v>0</v>
      </c>
      <c r="S13" s="122" t="s">
        <v>400</v>
      </c>
      <c r="T13" s="121">
        <v>11</v>
      </c>
      <c r="U13" s="121">
        <v>4333</v>
      </c>
      <c r="V13" s="121">
        <f>+SUM(D13,M13)</f>
        <v>61638</v>
      </c>
      <c r="W13" s="121">
        <f>+SUM(E13,N13)</f>
        <v>7369</v>
      </c>
      <c r="X13" s="121">
        <f>+SUM(F13,O13)</f>
        <v>0</v>
      </c>
      <c r="Y13" s="121">
        <f>+SUM(G13,P13)</f>
        <v>0</v>
      </c>
      <c r="Z13" s="121">
        <f>+SUM(H13,Q13)</f>
        <v>2800</v>
      </c>
      <c r="AA13" s="121">
        <f>+SUM(I13,R13)</f>
        <v>4537</v>
      </c>
      <c r="AB13" s="122" t="str">
        <f>IF(+SUM(J13,S13)=0,"-",+SUM(J13,S13))</f>
        <v>-</v>
      </c>
      <c r="AC13" s="121">
        <f>+SUM(K13,T13)</f>
        <v>32</v>
      </c>
      <c r="AD13" s="121">
        <f>+SUM(L13,U13)</f>
        <v>54269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4226</v>
      </c>
      <c r="AM13" s="121">
        <f>SUM(AN13,AS13,AW13,AX13,BD13)</f>
        <v>47841</v>
      </c>
      <c r="AN13" s="121">
        <f>SUM(AO13:AR13)</f>
        <v>6823</v>
      </c>
      <c r="AO13" s="121">
        <v>6823</v>
      </c>
      <c r="AP13" s="121">
        <v>0</v>
      </c>
      <c r="AQ13" s="121">
        <v>0</v>
      </c>
      <c r="AR13" s="121">
        <v>0</v>
      </c>
      <c r="AS13" s="121">
        <f>SUM(AT13:AV13)</f>
        <v>41018</v>
      </c>
      <c r="AT13" s="121">
        <v>41018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5227</v>
      </c>
      <c r="BD13" s="121">
        <v>0</v>
      </c>
      <c r="BE13" s="121">
        <v>0</v>
      </c>
      <c r="BF13" s="121">
        <f>SUM(AE13,+AM13,+BE13)</f>
        <v>47841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759</v>
      </c>
      <c r="BP13" s="121">
        <f>SUM(BQ13:BT13)</f>
        <v>759</v>
      </c>
      <c r="BQ13" s="121">
        <v>759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3585</v>
      </c>
      <c r="CF13" s="121">
        <v>0</v>
      </c>
      <c r="CG13" s="121">
        <v>0</v>
      </c>
      <c r="CH13" s="121">
        <f>SUM(BG13,+BO13,+CG13)</f>
        <v>759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4226</v>
      </c>
      <c r="CQ13" s="121">
        <f>SUM(AM13,+BO13)</f>
        <v>48600</v>
      </c>
      <c r="CR13" s="121">
        <f>SUM(AN13,+BP13)</f>
        <v>7582</v>
      </c>
      <c r="CS13" s="121">
        <f>SUM(AO13,+BQ13)</f>
        <v>7582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41018</v>
      </c>
      <c r="CX13" s="121">
        <f>SUM(AT13,+BV13)</f>
        <v>41018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8812</v>
      </c>
      <c r="DH13" s="121">
        <f>SUM(BD13,+CF13)</f>
        <v>0</v>
      </c>
      <c r="DI13" s="121">
        <f>SUM(BE13,+CG13)</f>
        <v>0</v>
      </c>
      <c r="DJ13" s="121">
        <f>SUM(BF13,+CH13)</f>
        <v>48600</v>
      </c>
    </row>
    <row r="14" spans="1:114" s="136" customFormat="1" ht="13.5" customHeight="1" x14ac:dyDescent="0.15">
      <c r="A14" s="119" t="s">
        <v>36</v>
      </c>
      <c r="B14" s="120" t="s">
        <v>349</v>
      </c>
      <c r="C14" s="119" t="s">
        <v>350</v>
      </c>
      <c r="D14" s="121">
        <f>SUM(E14,+L14)</f>
        <v>99052</v>
      </c>
      <c r="E14" s="121">
        <f>SUM(F14:I14,K14)</f>
        <v>12655</v>
      </c>
      <c r="F14" s="121">
        <v>0</v>
      </c>
      <c r="G14" s="121">
        <v>0</v>
      </c>
      <c r="H14" s="121">
        <v>0</v>
      </c>
      <c r="I14" s="121">
        <v>12655</v>
      </c>
      <c r="J14" s="122" t="s">
        <v>400</v>
      </c>
      <c r="K14" s="121">
        <v>0</v>
      </c>
      <c r="L14" s="121">
        <v>86397</v>
      </c>
      <c r="M14" s="121">
        <f>SUM(N14,+U14)</f>
        <v>18174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400</v>
      </c>
      <c r="T14" s="121">
        <v>0</v>
      </c>
      <c r="U14" s="121">
        <v>18174</v>
      </c>
      <c r="V14" s="121">
        <f>+SUM(D14,M14)</f>
        <v>117226</v>
      </c>
      <c r="W14" s="121">
        <f>+SUM(E14,N14)</f>
        <v>12655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12655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104571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9042</v>
      </c>
      <c r="AM14" s="121">
        <f>SUM(AN14,AS14,AW14,AX14,BD14)</f>
        <v>78474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78474</v>
      </c>
      <c r="AT14" s="121">
        <v>78474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11536</v>
      </c>
      <c r="BD14" s="121">
        <v>0</v>
      </c>
      <c r="BE14" s="121">
        <v>0</v>
      </c>
      <c r="BF14" s="121">
        <f>SUM(AE14,+AM14,+BE14)</f>
        <v>78474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18174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9042</v>
      </c>
      <c r="CQ14" s="121">
        <f>SUM(AM14,+BO14)</f>
        <v>78474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78474</v>
      </c>
      <c r="CX14" s="121">
        <f>SUM(AT14,+BV14)</f>
        <v>78474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29710</v>
      </c>
      <c r="DH14" s="121">
        <f>SUM(BD14,+CF14)</f>
        <v>0</v>
      </c>
      <c r="DI14" s="121">
        <f>SUM(BE14,+CG14)</f>
        <v>0</v>
      </c>
      <c r="DJ14" s="121">
        <f>SUM(BF14,+CH14)</f>
        <v>78474</v>
      </c>
    </row>
    <row r="15" spans="1:114" s="136" customFormat="1" ht="13.5" customHeight="1" x14ac:dyDescent="0.15">
      <c r="A15" s="119" t="s">
        <v>36</v>
      </c>
      <c r="B15" s="120" t="s">
        <v>353</v>
      </c>
      <c r="C15" s="119" t="s">
        <v>354</v>
      </c>
      <c r="D15" s="121">
        <f>SUM(E15,+L15)</f>
        <v>227146</v>
      </c>
      <c r="E15" s="121">
        <f>SUM(F15:I15,K15)</f>
        <v>17820</v>
      </c>
      <c r="F15" s="121">
        <v>0</v>
      </c>
      <c r="G15" s="121">
        <v>0</v>
      </c>
      <c r="H15" s="121">
        <v>0</v>
      </c>
      <c r="I15" s="121">
        <v>17784</v>
      </c>
      <c r="J15" s="122" t="s">
        <v>400</v>
      </c>
      <c r="K15" s="121">
        <v>36</v>
      </c>
      <c r="L15" s="121">
        <v>209326</v>
      </c>
      <c r="M15" s="121">
        <f>SUM(N15,+U15)</f>
        <v>35494</v>
      </c>
      <c r="N15" s="121">
        <f>SUM(O15:R15,T15)</f>
        <v>12</v>
      </c>
      <c r="O15" s="121">
        <v>0</v>
      </c>
      <c r="P15" s="121">
        <v>0</v>
      </c>
      <c r="Q15" s="121">
        <v>0</v>
      </c>
      <c r="R15" s="121">
        <v>0</v>
      </c>
      <c r="S15" s="122" t="s">
        <v>400</v>
      </c>
      <c r="T15" s="121">
        <v>12</v>
      </c>
      <c r="U15" s="121">
        <v>35482</v>
      </c>
      <c r="V15" s="121">
        <f>+SUM(D15,M15)</f>
        <v>262640</v>
      </c>
      <c r="W15" s="121">
        <f>+SUM(E15,N15)</f>
        <v>17832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17784</v>
      </c>
      <c r="AB15" s="122" t="str">
        <f>IF(+SUM(J15,S15)=0,"-",+SUM(J15,S15))</f>
        <v>-</v>
      </c>
      <c r="AC15" s="121">
        <f>+SUM(K15,T15)</f>
        <v>48</v>
      </c>
      <c r="AD15" s="121">
        <f>+SUM(L15,U15)</f>
        <v>244808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21185</v>
      </c>
      <c r="AM15" s="121">
        <f>SUM(AN15,AS15,AW15,AX15,BD15)</f>
        <v>180758</v>
      </c>
      <c r="AN15" s="121">
        <f>SUM(AO15:AR15)</f>
        <v>2500</v>
      </c>
      <c r="AO15" s="121">
        <v>2500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178258</v>
      </c>
      <c r="AY15" s="121">
        <v>148518</v>
      </c>
      <c r="AZ15" s="121">
        <v>29740</v>
      </c>
      <c r="BA15" s="121">
        <v>0</v>
      </c>
      <c r="BB15" s="121">
        <v>0</v>
      </c>
      <c r="BC15" s="121">
        <v>25203</v>
      </c>
      <c r="BD15" s="121">
        <v>0</v>
      </c>
      <c r="BE15" s="121">
        <v>0</v>
      </c>
      <c r="BF15" s="121">
        <f>SUM(AE15,+AM15,+BE15)</f>
        <v>180758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2500</v>
      </c>
      <c r="BP15" s="121">
        <f>SUM(BQ15:BT15)</f>
        <v>2500</v>
      </c>
      <c r="BQ15" s="121">
        <v>2500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32994</v>
      </c>
      <c r="CF15" s="121">
        <v>0</v>
      </c>
      <c r="CG15" s="121">
        <v>0</v>
      </c>
      <c r="CH15" s="121">
        <f>SUM(BG15,+BO15,+CG15)</f>
        <v>2500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21185</v>
      </c>
      <c r="CQ15" s="121">
        <f>SUM(AM15,+BO15)</f>
        <v>183258</v>
      </c>
      <c r="CR15" s="121">
        <f>SUM(AN15,+BP15)</f>
        <v>5000</v>
      </c>
      <c r="CS15" s="121">
        <f>SUM(AO15,+BQ15)</f>
        <v>5000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178258</v>
      </c>
      <c r="DC15" s="121">
        <f>SUM(AY15,+CA15)</f>
        <v>148518</v>
      </c>
      <c r="DD15" s="121">
        <f>SUM(AZ15,+CB15)</f>
        <v>29740</v>
      </c>
      <c r="DE15" s="121">
        <f>SUM(BA15,+CC15)</f>
        <v>0</v>
      </c>
      <c r="DF15" s="121">
        <f>SUM(BB15,+CD15)</f>
        <v>0</v>
      </c>
      <c r="DG15" s="121">
        <f>SUM(BC15,+CE15)</f>
        <v>58197</v>
      </c>
      <c r="DH15" s="121">
        <f>SUM(BD15,+CF15)</f>
        <v>0</v>
      </c>
      <c r="DI15" s="121">
        <f>SUM(BE15,+CG15)</f>
        <v>0</v>
      </c>
      <c r="DJ15" s="121">
        <f>SUM(BF15,+CH15)</f>
        <v>183258</v>
      </c>
    </row>
    <row r="16" spans="1:114" s="136" customFormat="1" ht="13.5" customHeight="1" x14ac:dyDescent="0.15">
      <c r="A16" s="119" t="s">
        <v>36</v>
      </c>
      <c r="B16" s="120" t="s">
        <v>356</v>
      </c>
      <c r="C16" s="119" t="s">
        <v>357</v>
      </c>
      <c r="D16" s="121">
        <f>SUM(E16,+L16)</f>
        <v>78783</v>
      </c>
      <c r="E16" s="121">
        <f>SUM(F16:I16,K16)</f>
        <v>19731</v>
      </c>
      <c r="F16" s="121">
        <v>0</v>
      </c>
      <c r="G16" s="121">
        <v>49</v>
      </c>
      <c r="H16" s="121">
        <v>0</v>
      </c>
      <c r="I16" s="121">
        <v>18780</v>
      </c>
      <c r="J16" s="122" t="s">
        <v>400</v>
      </c>
      <c r="K16" s="121">
        <v>902</v>
      </c>
      <c r="L16" s="121">
        <v>59052</v>
      </c>
      <c r="M16" s="121">
        <f>SUM(N16,+U16)</f>
        <v>8225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400</v>
      </c>
      <c r="T16" s="121">
        <v>0</v>
      </c>
      <c r="U16" s="121">
        <v>8225</v>
      </c>
      <c r="V16" s="121">
        <f>+SUM(D16,M16)</f>
        <v>87008</v>
      </c>
      <c r="W16" s="121">
        <f>+SUM(E16,N16)</f>
        <v>19731</v>
      </c>
      <c r="X16" s="121">
        <f>+SUM(F16,O16)</f>
        <v>0</v>
      </c>
      <c r="Y16" s="121">
        <f>+SUM(G16,P16)</f>
        <v>49</v>
      </c>
      <c r="Z16" s="121">
        <f>+SUM(H16,Q16)</f>
        <v>0</v>
      </c>
      <c r="AA16" s="121">
        <f>+SUM(I16,R16)</f>
        <v>18780</v>
      </c>
      <c r="AB16" s="122" t="str">
        <f>IF(+SUM(J16,S16)=0,"-",+SUM(J16,S16))</f>
        <v>-</v>
      </c>
      <c r="AC16" s="121">
        <f>+SUM(K16,T16)</f>
        <v>902</v>
      </c>
      <c r="AD16" s="121">
        <f>+SUM(L16,U16)</f>
        <v>67277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6196</v>
      </c>
      <c r="AM16" s="121">
        <f>SUM(AN16,AS16,AW16,AX16,BD16)</f>
        <v>52441</v>
      </c>
      <c r="AN16" s="121">
        <f>SUM(AO16:AR16)</f>
        <v>1868</v>
      </c>
      <c r="AO16" s="121">
        <v>1868</v>
      </c>
      <c r="AP16" s="121">
        <v>0</v>
      </c>
      <c r="AQ16" s="121">
        <v>0</v>
      </c>
      <c r="AR16" s="121">
        <v>0</v>
      </c>
      <c r="AS16" s="121">
        <f>SUM(AT16:AV16)</f>
        <v>101</v>
      </c>
      <c r="AT16" s="121">
        <v>101</v>
      </c>
      <c r="AU16" s="121">
        <v>0</v>
      </c>
      <c r="AV16" s="121">
        <v>0</v>
      </c>
      <c r="AW16" s="121">
        <v>0</v>
      </c>
      <c r="AX16" s="121">
        <f>SUM(AY16:BB16)</f>
        <v>50472</v>
      </c>
      <c r="AY16" s="121">
        <v>50352</v>
      </c>
      <c r="AZ16" s="121">
        <v>0</v>
      </c>
      <c r="BA16" s="121">
        <v>120</v>
      </c>
      <c r="BB16" s="121">
        <v>0</v>
      </c>
      <c r="BC16" s="121">
        <v>17334</v>
      </c>
      <c r="BD16" s="121">
        <v>0</v>
      </c>
      <c r="BE16" s="121">
        <v>2812</v>
      </c>
      <c r="BF16" s="121">
        <f>SUM(AE16,+AM16,+BE16)</f>
        <v>55253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419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7806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6615</v>
      </c>
      <c r="CQ16" s="121">
        <f>SUM(AM16,+BO16)</f>
        <v>52441</v>
      </c>
      <c r="CR16" s="121">
        <f>SUM(AN16,+BP16)</f>
        <v>1868</v>
      </c>
      <c r="CS16" s="121">
        <f>SUM(AO16,+BQ16)</f>
        <v>1868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101</v>
      </c>
      <c r="CX16" s="121">
        <f>SUM(AT16,+BV16)</f>
        <v>101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50472</v>
      </c>
      <c r="DC16" s="121">
        <f>SUM(AY16,+CA16)</f>
        <v>50352</v>
      </c>
      <c r="DD16" s="121">
        <f>SUM(AZ16,+CB16)</f>
        <v>0</v>
      </c>
      <c r="DE16" s="121">
        <f>SUM(BA16,+CC16)</f>
        <v>120</v>
      </c>
      <c r="DF16" s="121">
        <f>SUM(BB16,+CD16)</f>
        <v>0</v>
      </c>
      <c r="DG16" s="121">
        <f>SUM(BC16,+CE16)</f>
        <v>25140</v>
      </c>
      <c r="DH16" s="121">
        <f>SUM(BD16,+CF16)</f>
        <v>0</v>
      </c>
      <c r="DI16" s="121">
        <f>SUM(BE16,+CG16)</f>
        <v>2812</v>
      </c>
      <c r="DJ16" s="121">
        <f>SUM(BF16,+CH16)</f>
        <v>55253</v>
      </c>
    </row>
    <row r="17" spans="1:114" s="136" customFormat="1" ht="13.5" customHeight="1" x14ac:dyDescent="0.15">
      <c r="A17" s="119" t="s">
        <v>36</v>
      </c>
      <c r="B17" s="120" t="s">
        <v>360</v>
      </c>
      <c r="C17" s="119" t="s">
        <v>361</v>
      </c>
      <c r="D17" s="121">
        <f>SUM(E17,+L17)</f>
        <v>129341</v>
      </c>
      <c r="E17" s="121">
        <f>SUM(F17:I17,K17)</f>
        <v>19241</v>
      </c>
      <c r="F17" s="121">
        <v>0</v>
      </c>
      <c r="G17" s="121">
        <v>0</v>
      </c>
      <c r="H17" s="121">
        <v>0</v>
      </c>
      <c r="I17" s="121">
        <v>18143</v>
      </c>
      <c r="J17" s="122" t="s">
        <v>400</v>
      </c>
      <c r="K17" s="121">
        <v>1098</v>
      </c>
      <c r="L17" s="121">
        <v>110100</v>
      </c>
      <c r="M17" s="121">
        <f>SUM(N17,+U17)</f>
        <v>8150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400</v>
      </c>
      <c r="T17" s="121">
        <v>0</v>
      </c>
      <c r="U17" s="121">
        <v>8150</v>
      </c>
      <c r="V17" s="121">
        <f>+SUM(D17,M17)</f>
        <v>137491</v>
      </c>
      <c r="W17" s="121">
        <f>+SUM(E17,N17)</f>
        <v>19241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18143</v>
      </c>
      <c r="AB17" s="122" t="str">
        <f>IF(+SUM(J17,S17)=0,"-",+SUM(J17,S17))</f>
        <v>-</v>
      </c>
      <c r="AC17" s="121">
        <f>+SUM(K17,T17)</f>
        <v>1098</v>
      </c>
      <c r="AD17" s="121">
        <f>+SUM(L17,U17)</f>
        <v>118250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15134</v>
      </c>
      <c r="AM17" s="121">
        <f>SUM(AN17,AS17,AW17,AX17,BD17)</f>
        <v>61248</v>
      </c>
      <c r="AN17" s="121">
        <f>SUM(AO17:AR17)</f>
        <v>5759</v>
      </c>
      <c r="AO17" s="121">
        <v>5759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55489</v>
      </c>
      <c r="AY17" s="121">
        <v>52800</v>
      </c>
      <c r="AZ17" s="121">
        <v>0</v>
      </c>
      <c r="BA17" s="121">
        <v>2689</v>
      </c>
      <c r="BB17" s="121">
        <v>0</v>
      </c>
      <c r="BC17" s="121">
        <v>44965</v>
      </c>
      <c r="BD17" s="121">
        <v>0</v>
      </c>
      <c r="BE17" s="121">
        <v>7994</v>
      </c>
      <c r="BF17" s="121">
        <f>SUM(AE17,+AM17,+BE17)</f>
        <v>69242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431</v>
      </c>
      <c r="BO17" s="121">
        <f>SUM(BP17,BU17,BY17,BZ17,CF17)</f>
        <v>411</v>
      </c>
      <c r="BP17" s="121">
        <f>SUM(BQ17:BT17)</f>
        <v>411</v>
      </c>
      <c r="BQ17" s="121">
        <v>411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7308</v>
      </c>
      <c r="CF17" s="121">
        <v>0</v>
      </c>
      <c r="CG17" s="121">
        <v>0</v>
      </c>
      <c r="CH17" s="121">
        <f>SUM(BG17,+BO17,+CG17)</f>
        <v>411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15565</v>
      </c>
      <c r="CQ17" s="121">
        <f>SUM(AM17,+BO17)</f>
        <v>61659</v>
      </c>
      <c r="CR17" s="121">
        <f>SUM(AN17,+BP17)</f>
        <v>6170</v>
      </c>
      <c r="CS17" s="121">
        <f>SUM(AO17,+BQ17)</f>
        <v>6170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55489</v>
      </c>
      <c r="DC17" s="121">
        <f>SUM(AY17,+CA17)</f>
        <v>52800</v>
      </c>
      <c r="DD17" s="121">
        <f>SUM(AZ17,+CB17)</f>
        <v>0</v>
      </c>
      <c r="DE17" s="121">
        <f>SUM(BA17,+CC17)</f>
        <v>2689</v>
      </c>
      <c r="DF17" s="121">
        <f>SUM(BB17,+CD17)</f>
        <v>0</v>
      </c>
      <c r="DG17" s="121">
        <f>SUM(BC17,+CE17)</f>
        <v>52273</v>
      </c>
      <c r="DH17" s="121">
        <f>SUM(BD17,+CF17)</f>
        <v>0</v>
      </c>
      <c r="DI17" s="121">
        <f>SUM(BE17,+CG17)</f>
        <v>7994</v>
      </c>
      <c r="DJ17" s="121">
        <f>SUM(BF17,+CH17)</f>
        <v>69653</v>
      </c>
    </row>
    <row r="18" spans="1:114" s="136" customFormat="1" ht="13.5" customHeight="1" x14ac:dyDescent="0.15">
      <c r="A18" s="119" t="s">
        <v>36</v>
      </c>
      <c r="B18" s="120" t="s">
        <v>363</v>
      </c>
      <c r="C18" s="119" t="s">
        <v>364</v>
      </c>
      <c r="D18" s="121">
        <f>SUM(E18,+L18)</f>
        <v>159275</v>
      </c>
      <c r="E18" s="121">
        <f>SUM(F18:I18,K18)</f>
        <v>19600</v>
      </c>
      <c r="F18" s="121">
        <v>0</v>
      </c>
      <c r="G18" s="121">
        <v>2542</v>
      </c>
      <c r="H18" s="121">
        <v>0</v>
      </c>
      <c r="I18" s="121">
        <v>12016</v>
      </c>
      <c r="J18" s="122" t="s">
        <v>400</v>
      </c>
      <c r="K18" s="121">
        <v>5042</v>
      </c>
      <c r="L18" s="121">
        <v>139675</v>
      </c>
      <c r="M18" s="121">
        <f>SUM(N18,+U18)</f>
        <v>27492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400</v>
      </c>
      <c r="T18" s="121">
        <v>0</v>
      </c>
      <c r="U18" s="121">
        <v>27492</v>
      </c>
      <c r="V18" s="121">
        <f>+SUM(D18,M18)</f>
        <v>186767</v>
      </c>
      <c r="W18" s="121">
        <f>+SUM(E18,N18)</f>
        <v>19600</v>
      </c>
      <c r="X18" s="121">
        <f>+SUM(F18,O18)</f>
        <v>0</v>
      </c>
      <c r="Y18" s="121">
        <f>+SUM(G18,P18)</f>
        <v>2542</v>
      </c>
      <c r="Z18" s="121">
        <f>+SUM(H18,Q18)</f>
        <v>0</v>
      </c>
      <c r="AA18" s="121">
        <f>+SUM(I18,R18)</f>
        <v>12016</v>
      </c>
      <c r="AB18" s="122" t="str">
        <f>IF(+SUM(J18,S18)=0,"-",+SUM(J18,S18))</f>
        <v>-</v>
      </c>
      <c r="AC18" s="121">
        <f>+SUM(K18,T18)</f>
        <v>5042</v>
      </c>
      <c r="AD18" s="121">
        <f>+SUM(L18,U18)</f>
        <v>167167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16012</v>
      </c>
      <c r="AM18" s="121">
        <f>SUM(AN18,AS18,AW18,AX18,BD18)</f>
        <v>86590</v>
      </c>
      <c r="AN18" s="121">
        <f>SUM(AO18:AR18)</f>
        <v>1636</v>
      </c>
      <c r="AO18" s="121">
        <v>1636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84954</v>
      </c>
      <c r="AY18" s="121">
        <v>84954</v>
      </c>
      <c r="AZ18" s="121">
        <v>0</v>
      </c>
      <c r="BA18" s="121">
        <v>0</v>
      </c>
      <c r="BB18" s="121">
        <v>0</v>
      </c>
      <c r="BC18" s="121">
        <v>48380</v>
      </c>
      <c r="BD18" s="121">
        <v>0</v>
      </c>
      <c r="BE18" s="121">
        <v>8293</v>
      </c>
      <c r="BF18" s="121">
        <f>SUM(AE18,+AM18,+BE18)</f>
        <v>94883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1175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26282</v>
      </c>
      <c r="CF18" s="121">
        <v>0</v>
      </c>
      <c r="CG18" s="121">
        <v>35</v>
      </c>
      <c r="CH18" s="121">
        <f>SUM(BG18,+BO18,+CG18)</f>
        <v>35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17187</v>
      </c>
      <c r="CQ18" s="121">
        <f>SUM(AM18,+BO18)</f>
        <v>86590</v>
      </c>
      <c r="CR18" s="121">
        <f>SUM(AN18,+BP18)</f>
        <v>1636</v>
      </c>
      <c r="CS18" s="121">
        <f>SUM(AO18,+BQ18)</f>
        <v>1636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84954</v>
      </c>
      <c r="DC18" s="121">
        <f>SUM(AY18,+CA18)</f>
        <v>84954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74662</v>
      </c>
      <c r="DH18" s="121">
        <f>SUM(BD18,+CF18)</f>
        <v>0</v>
      </c>
      <c r="DI18" s="121">
        <f>SUM(BE18,+CG18)</f>
        <v>8328</v>
      </c>
      <c r="DJ18" s="121">
        <f>SUM(BF18,+CH18)</f>
        <v>94918</v>
      </c>
    </row>
    <row r="19" spans="1:114" s="136" customFormat="1" ht="13.5" customHeight="1" x14ac:dyDescent="0.15">
      <c r="A19" s="119" t="s">
        <v>36</v>
      </c>
      <c r="B19" s="120" t="s">
        <v>366</v>
      </c>
      <c r="C19" s="119" t="s">
        <v>367</v>
      </c>
      <c r="D19" s="121">
        <f>SUM(E19,+L19)</f>
        <v>97136</v>
      </c>
      <c r="E19" s="121">
        <f>SUM(F19:I19,K19)</f>
        <v>16638</v>
      </c>
      <c r="F19" s="121">
        <v>0</v>
      </c>
      <c r="G19" s="121">
        <v>1811</v>
      </c>
      <c r="H19" s="121">
        <v>0</v>
      </c>
      <c r="I19" s="121">
        <v>13985</v>
      </c>
      <c r="J19" s="122" t="s">
        <v>400</v>
      </c>
      <c r="K19" s="121">
        <v>842</v>
      </c>
      <c r="L19" s="121">
        <v>80498</v>
      </c>
      <c r="M19" s="121">
        <f>SUM(N19,+U19)</f>
        <v>6820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400</v>
      </c>
      <c r="T19" s="121">
        <v>0</v>
      </c>
      <c r="U19" s="121">
        <v>6820</v>
      </c>
      <c r="V19" s="121">
        <f>+SUM(D19,M19)</f>
        <v>103956</v>
      </c>
      <c r="W19" s="121">
        <f>+SUM(E19,N19)</f>
        <v>16638</v>
      </c>
      <c r="X19" s="121">
        <f>+SUM(F19,O19)</f>
        <v>0</v>
      </c>
      <c r="Y19" s="121">
        <f>+SUM(G19,P19)</f>
        <v>1811</v>
      </c>
      <c r="Z19" s="121">
        <f>+SUM(H19,Q19)</f>
        <v>0</v>
      </c>
      <c r="AA19" s="121">
        <f>+SUM(I19,R19)</f>
        <v>13985</v>
      </c>
      <c r="AB19" s="122" t="str">
        <f>IF(+SUM(J19,S19)=0,"-",+SUM(J19,S19))</f>
        <v>-</v>
      </c>
      <c r="AC19" s="121">
        <f>+SUM(K19,T19)</f>
        <v>842</v>
      </c>
      <c r="AD19" s="121">
        <f>+SUM(L19,U19)</f>
        <v>87318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13628</v>
      </c>
      <c r="AM19" s="121">
        <f>SUM(AN19,AS19,AW19,AX19,BD19)</f>
        <v>42304</v>
      </c>
      <c r="AN19" s="121">
        <f>SUM(AO19:AR19)</f>
        <v>2000</v>
      </c>
      <c r="AO19" s="121">
        <v>2000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40304</v>
      </c>
      <c r="AY19" s="121">
        <v>35969</v>
      </c>
      <c r="AZ19" s="121">
        <v>2316</v>
      </c>
      <c r="BA19" s="121">
        <v>0</v>
      </c>
      <c r="BB19" s="121">
        <v>2019</v>
      </c>
      <c r="BC19" s="121">
        <v>41204</v>
      </c>
      <c r="BD19" s="121">
        <v>0</v>
      </c>
      <c r="BE19" s="121">
        <v>0</v>
      </c>
      <c r="BF19" s="121">
        <f>SUM(AE19,+AM19,+BE19)</f>
        <v>42304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357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6463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13985</v>
      </c>
      <c r="CQ19" s="121">
        <f>SUM(AM19,+BO19)</f>
        <v>42304</v>
      </c>
      <c r="CR19" s="121">
        <f>SUM(AN19,+BP19)</f>
        <v>2000</v>
      </c>
      <c r="CS19" s="121">
        <f>SUM(AO19,+BQ19)</f>
        <v>2000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40304</v>
      </c>
      <c r="DC19" s="121">
        <f>SUM(AY19,+CA19)</f>
        <v>35969</v>
      </c>
      <c r="DD19" s="121">
        <f>SUM(AZ19,+CB19)</f>
        <v>2316</v>
      </c>
      <c r="DE19" s="121">
        <f>SUM(BA19,+CC19)</f>
        <v>0</v>
      </c>
      <c r="DF19" s="121">
        <f>SUM(BB19,+CD19)</f>
        <v>2019</v>
      </c>
      <c r="DG19" s="121">
        <f>SUM(BC19,+CE19)</f>
        <v>47667</v>
      </c>
      <c r="DH19" s="121">
        <f>SUM(BD19,+CF19)</f>
        <v>0</v>
      </c>
      <c r="DI19" s="121">
        <f>SUM(BE19,+CG19)</f>
        <v>0</v>
      </c>
      <c r="DJ19" s="121">
        <f>SUM(BF19,+CH19)</f>
        <v>42304</v>
      </c>
    </row>
    <row r="20" spans="1:114" s="136" customFormat="1" ht="13.5" customHeight="1" x14ac:dyDescent="0.15">
      <c r="A20" s="119" t="s">
        <v>36</v>
      </c>
      <c r="B20" s="120" t="s">
        <v>369</v>
      </c>
      <c r="C20" s="119" t="s">
        <v>370</v>
      </c>
      <c r="D20" s="121">
        <f>SUM(E20,+L20)</f>
        <v>69445</v>
      </c>
      <c r="E20" s="121">
        <f>SUM(F20:I20,K20)</f>
        <v>21767</v>
      </c>
      <c r="F20" s="121">
        <v>0</v>
      </c>
      <c r="G20" s="121">
        <v>409</v>
      </c>
      <c r="H20" s="121">
        <v>0</v>
      </c>
      <c r="I20" s="121">
        <v>21358</v>
      </c>
      <c r="J20" s="122" t="s">
        <v>400</v>
      </c>
      <c r="K20" s="121">
        <v>0</v>
      </c>
      <c r="L20" s="121">
        <v>47678</v>
      </c>
      <c r="M20" s="121">
        <f>SUM(N20,+U20)</f>
        <v>8105</v>
      </c>
      <c r="N20" s="121">
        <f>SUM(O20:R20,T20)</f>
        <v>2114</v>
      </c>
      <c r="O20" s="121">
        <v>0</v>
      </c>
      <c r="P20" s="121">
        <v>0</v>
      </c>
      <c r="Q20" s="121">
        <v>0</v>
      </c>
      <c r="R20" s="121">
        <v>2</v>
      </c>
      <c r="S20" s="122" t="s">
        <v>400</v>
      </c>
      <c r="T20" s="121">
        <v>2112</v>
      </c>
      <c r="U20" s="121">
        <v>5991</v>
      </c>
      <c r="V20" s="121">
        <f>+SUM(D20,M20)</f>
        <v>77550</v>
      </c>
      <c r="W20" s="121">
        <f>+SUM(E20,N20)</f>
        <v>23881</v>
      </c>
      <c r="X20" s="121">
        <f>+SUM(F20,O20)</f>
        <v>0</v>
      </c>
      <c r="Y20" s="121">
        <f>+SUM(G20,P20)</f>
        <v>409</v>
      </c>
      <c r="Z20" s="121">
        <f>+SUM(H20,Q20)</f>
        <v>0</v>
      </c>
      <c r="AA20" s="121">
        <f>+SUM(I20,R20)</f>
        <v>21360</v>
      </c>
      <c r="AB20" s="122" t="str">
        <f>IF(+SUM(J20,S20)=0,"-",+SUM(J20,S20))</f>
        <v>-</v>
      </c>
      <c r="AC20" s="121">
        <f>+SUM(K20,T20)</f>
        <v>2112</v>
      </c>
      <c r="AD20" s="121">
        <f>+SUM(L20,U20)</f>
        <v>53669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570</v>
      </c>
      <c r="AM20" s="121">
        <f>SUM(AN20,AS20,AW20,AX20,BD20)</f>
        <v>43686</v>
      </c>
      <c r="AN20" s="121">
        <f>SUM(AO20:AR20)</f>
        <v>4700</v>
      </c>
      <c r="AO20" s="121">
        <v>4700</v>
      </c>
      <c r="AP20" s="121">
        <v>0</v>
      </c>
      <c r="AQ20" s="121">
        <v>0</v>
      </c>
      <c r="AR20" s="121">
        <v>0</v>
      </c>
      <c r="AS20" s="121">
        <f>SUM(AT20:AV20)</f>
        <v>34014</v>
      </c>
      <c r="AT20" s="121">
        <v>0</v>
      </c>
      <c r="AU20" s="121">
        <v>34014</v>
      </c>
      <c r="AV20" s="121">
        <v>0</v>
      </c>
      <c r="AW20" s="121">
        <v>0</v>
      </c>
      <c r="AX20" s="121">
        <f>SUM(AY20:BB20)</f>
        <v>4972</v>
      </c>
      <c r="AY20" s="121">
        <v>4358</v>
      </c>
      <c r="AZ20" s="121">
        <v>0</v>
      </c>
      <c r="BA20" s="121">
        <v>0</v>
      </c>
      <c r="BB20" s="121">
        <v>614</v>
      </c>
      <c r="BC20" s="121">
        <v>25189</v>
      </c>
      <c r="BD20" s="121">
        <v>0</v>
      </c>
      <c r="BE20" s="121">
        <v>0</v>
      </c>
      <c r="BF20" s="121">
        <f>SUM(AE20,+AM20,+BE20)</f>
        <v>43686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8105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570</v>
      </c>
      <c r="CQ20" s="121">
        <f>SUM(AM20,+BO20)</f>
        <v>43686</v>
      </c>
      <c r="CR20" s="121">
        <f>SUM(AN20,+BP20)</f>
        <v>4700</v>
      </c>
      <c r="CS20" s="121">
        <f>SUM(AO20,+BQ20)</f>
        <v>4700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34014</v>
      </c>
      <c r="CX20" s="121">
        <f>SUM(AT20,+BV20)</f>
        <v>0</v>
      </c>
      <c r="CY20" s="121">
        <f>SUM(AU20,+BW20)</f>
        <v>34014</v>
      </c>
      <c r="CZ20" s="121">
        <f>SUM(AV20,+BX20)</f>
        <v>0</v>
      </c>
      <c r="DA20" s="121">
        <f>SUM(AW20,+BY20)</f>
        <v>0</v>
      </c>
      <c r="DB20" s="121">
        <f>SUM(AX20,+BZ20)</f>
        <v>4972</v>
      </c>
      <c r="DC20" s="121">
        <f>SUM(AY20,+CA20)</f>
        <v>4358</v>
      </c>
      <c r="DD20" s="121">
        <f>SUM(AZ20,+CB20)</f>
        <v>0</v>
      </c>
      <c r="DE20" s="121">
        <f>SUM(BA20,+CC20)</f>
        <v>0</v>
      </c>
      <c r="DF20" s="121">
        <f>SUM(BB20,+CD20)</f>
        <v>614</v>
      </c>
      <c r="DG20" s="121">
        <f>SUM(BC20,+CE20)</f>
        <v>33294</v>
      </c>
      <c r="DH20" s="121">
        <f>SUM(BD20,+CF20)</f>
        <v>0</v>
      </c>
      <c r="DI20" s="121">
        <f>SUM(BE20,+CG20)</f>
        <v>0</v>
      </c>
      <c r="DJ20" s="121">
        <f>SUM(BF20,+CH20)</f>
        <v>43686</v>
      </c>
    </row>
    <row r="21" spans="1:114" s="136" customFormat="1" ht="13.5" customHeight="1" x14ac:dyDescent="0.15">
      <c r="A21" s="119" t="s">
        <v>36</v>
      </c>
      <c r="B21" s="120" t="s">
        <v>372</v>
      </c>
      <c r="C21" s="119" t="s">
        <v>373</v>
      </c>
      <c r="D21" s="121">
        <f>SUM(E21,+L21)</f>
        <v>314647</v>
      </c>
      <c r="E21" s="121">
        <f>SUM(F21:I21,K21)</f>
        <v>47063</v>
      </c>
      <c r="F21" s="121">
        <v>0</v>
      </c>
      <c r="G21" s="121">
        <v>0</v>
      </c>
      <c r="H21" s="121">
        <v>13200</v>
      </c>
      <c r="I21" s="121">
        <v>33842</v>
      </c>
      <c r="J21" s="122" t="s">
        <v>400</v>
      </c>
      <c r="K21" s="121">
        <v>21</v>
      </c>
      <c r="L21" s="121">
        <v>267584</v>
      </c>
      <c r="M21" s="121">
        <f>SUM(N21,+U21)</f>
        <v>30174</v>
      </c>
      <c r="N21" s="121">
        <f>SUM(O21:R21,T21)</f>
        <v>6</v>
      </c>
      <c r="O21" s="121">
        <v>0</v>
      </c>
      <c r="P21" s="121">
        <v>0</v>
      </c>
      <c r="Q21" s="121">
        <v>0</v>
      </c>
      <c r="R21" s="121">
        <v>0</v>
      </c>
      <c r="S21" s="122" t="s">
        <v>400</v>
      </c>
      <c r="T21" s="121">
        <v>6</v>
      </c>
      <c r="U21" s="121">
        <v>30168</v>
      </c>
      <c r="V21" s="121">
        <f>+SUM(D21,M21)</f>
        <v>344821</v>
      </c>
      <c r="W21" s="121">
        <f>+SUM(E21,N21)</f>
        <v>47069</v>
      </c>
      <c r="X21" s="121">
        <f>+SUM(F21,O21)</f>
        <v>0</v>
      </c>
      <c r="Y21" s="121">
        <f>+SUM(G21,P21)</f>
        <v>0</v>
      </c>
      <c r="Z21" s="121">
        <f>+SUM(H21,Q21)</f>
        <v>13200</v>
      </c>
      <c r="AA21" s="121">
        <f>+SUM(I21,R21)</f>
        <v>33842</v>
      </c>
      <c r="AB21" s="122" t="str">
        <f>IF(+SUM(J21,S21)=0,"-",+SUM(J21,S21))</f>
        <v>-</v>
      </c>
      <c r="AC21" s="121">
        <f>+SUM(K21,T21)</f>
        <v>27</v>
      </c>
      <c r="AD21" s="121">
        <f>+SUM(L21,U21)</f>
        <v>297752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13237</v>
      </c>
      <c r="AM21" s="121">
        <f>SUM(AN21,AS21,AW21,AX21,BD21)</f>
        <v>237062</v>
      </c>
      <c r="AN21" s="121">
        <f>SUM(AO21:AR21)</f>
        <v>31112</v>
      </c>
      <c r="AO21" s="121">
        <v>12842</v>
      </c>
      <c r="AP21" s="121">
        <v>0</v>
      </c>
      <c r="AQ21" s="121">
        <v>18270</v>
      </c>
      <c r="AR21" s="121">
        <v>0</v>
      </c>
      <c r="AS21" s="121">
        <f>SUM(AT21:AV21)</f>
        <v>22785</v>
      </c>
      <c r="AT21" s="121">
        <v>0</v>
      </c>
      <c r="AU21" s="121">
        <v>22785</v>
      </c>
      <c r="AV21" s="121">
        <v>0</v>
      </c>
      <c r="AW21" s="121">
        <v>0</v>
      </c>
      <c r="AX21" s="121">
        <f>SUM(AY21:BB21)</f>
        <v>181613</v>
      </c>
      <c r="AY21" s="121">
        <v>139868</v>
      </c>
      <c r="AZ21" s="121">
        <v>41745</v>
      </c>
      <c r="BA21" s="121">
        <v>0</v>
      </c>
      <c r="BB21" s="121">
        <v>0</v>
      </c>
      <c r="BC21" s="121">
        <v>55538</v>
      </c>
      <c r="BD21" s="121">
        <v>1552</v>
      </c>
      <c r="BE21" s="121">
        <v>8810</v>
      </c>
      <c r="BF21" s="121">
        <f>SUM(AE21,+AM21,+BE21)</f>
        <v>245872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30174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13237</v>
      </c>
      <c r="CQ21" s="121">
        <f>SUM(AM21,+BO21)</f>
        <v>237062</v>
      </c>
      <c r="CR21" s="121">
        <f>SUM(AN21,+BP21)</f>
        <v>31112</v>
      </c>
      <c r="CS21" s="121">
        <f>SUM(AO21,+BQ21)</f>
        <v>12842</v>
      </c>
      <c r="CT21" s="121">
        <f>SUM(AP21,+BR21)</f>
        <v>0</v>
      </c>
      <c r="CU21" s="121">
        <f>SUM(AQ21,+BS21)</f>
        <v>18270</v>
      </c>
      <c r="CV21" s="121">
        <f>SUM(AR21,+BT21)</f>
        <v>0</v>
      </c>
      <c r="CW21" s="121">
        <f>SUM(AS21,+BU21)</f>
        <v>22785</v>
      </c>
      <c r="CX21" s="121">
        <f>SUM(AT21,+BV21)</f>
        <v>0</v>
      </c>
      <c r="CY21" s="121">
        <f>SUM(AU21,+BW21)</f>
        <v>22785</v>
      </c>
      <c r="CZ21" s="121">
        <f>SUM(AV21,+BX21)</f>
        <v>0</v>
      </c>
      <c r="DA21" s="121">
        <f>SUM(AW21,+BY21)</f>
        <v>0</v>
      </c>
      <c r="DB21" s="121">
        <f>SUM(AX21,+BZ21)</f>
        <v>181613</v>
      </c>
      <c r="DC21" s="121">
        <f>SUM(AY21,+CA21)</f>
        <v>139868</v>
      </c>
      <c r="DD21" s="121">
        <f>SUM(AZ21,+CB21)</f>
        <v>41745</v>
      </c>
      <c r="DE21" s="121">
        <f>SUM(BA21,+CC21)</f>
        <v>0</v>
      </c>
      <c r="DF21" s="121">
        <f>SUM(BB21,+CD21)</f>
        <v>0</v>
      </c>
      <c r="DG21" s="121">
        <f>SUM(BC21,+CE21)</f>
        <v>85712</v>
      </c>
      <c r="DH21" s="121">
        <f>SUM(BD21,+CF21)</f>
        <v>1552</v>
      </c>
      <c r="DI21" s="121">
        <f>SUM(BE21,+CG21)</f>
        <v>8810</v>
      </c>
      <c r="DJ21" s="121">
        <f>SUM(BF21,+CH21)</f>
        <v>245872</v>
      </c>
    </row>
    <row r="22" spans="1:114" s="136" customFormat="1" ht="13.5" customHeight="1" x14ac:dyDescent="0.15">
      <c r="A22" s="119" t="s">
        <v>36</v>
      </c>
      <c r="B22" s="120" t="s">
        <v>375</v>
      </c>
      <c r="C22" s="119" t="s">
        <v>376</v>
      </c>
      <c r="D22" s="121">
        <f>SUM(E22,+L22)</f>
        <v>185852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400</v>
      </c>
      <c r="K22" s="121">
        <v>0</v>
      </c>
      <c r="L22" s="121">
        <v>185852</v>
      </c>
      <c r="M22" s="121">
        <f>SUM(N22,+U22)</f>
        <v>25988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400</v>
      </c>
      <c r="T22" s="121">
        <v>0</v>
      </c>
      <c r="U22" s="121">
        <v>25988</v>
      </c>
      <c r="V22" s="121">
        <f>+SUM(D22,M22)</f>
        <v>211840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211840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52178</v>
      </c>
      <c r="AM22" s="121">
        <f>SUM(AN22,AS22,AW22,AX22,BD22)</f>
        <v>24197</v>
      </c>
      <c r="AN22" s="121">
        <f>SUM(AO22:AR22)</f>
        <v>3139</v>
      </c>
      <c r="AO22" s="121">
        <v>3139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21058</v>
      </c>
      <c r="AY22" s="121">
        <v>20100</v>
      </c>
      <c r="AZ22" s="121">
        <v>958</v>
      </c>
      <c r="BA22" s="121">
        <v>0</v>
      </c>
      <c r="BB22" s="121">
        <v>0</v>
      </c>
      <c r="BC22" s="121">
        <v>109477</v>
      </c>
      <c r="BD22" s="121">
        <v>0</v>
      </c>
      <c r="BE22" s="121">
        <v>0</v>
      </c>
      <c r="BF22" s="121">
        <f>SUM(AE22,+AM22,+BE22)</f>
        <v>24197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209</v>
      </c>
      <c r="BP22" s="121">
        <f>SUM(BQ22:BT22)</f>
        <v>209</v>
      </c>
      <c r="BQ22" s="121">
        <v>209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25779</v>
      </c>
      <c r="CF22" s="121">
        <v>0</v>
      </c>
      <c r="CG22" s="121">
        <v>0</v>
      </c>
      <c r="CH22" s="121">
        <f>SUM(BG22,+BO22,+CG22)</f>
        <v>209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52178</v>
      </c>
      <c r="CQ22" s="121">
        <f>SUM(AM22,+BO22)</f>
        <v>24406</v>
      </c>
      <c r="CR22" s="121">
        <f>SUM(AN22,+BP22)</f>
        <v>3348</v>
      </c>
      <c r="CS22" s="121">
        <f>SUM(AO22,+BQ22)</f>
        <v>3348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21058</v>
      </c>
      <c r="DC22" s="121">
        <f>SUM(AY22,+CA22)</f>
        <v>20100</v>
      </c>
      <c r="DD22" s="121">
        <f>SUM(AZ22,+CB22)</f>
        <v>958</v>
      </c>
      <c r="DE22" s="121">
        <f>SUM(BA22,+CC22)</f>
        <v>0</v>
      </c>
      <c r="DF22" s="121">
        <f>SUM(BB22,+CD22)</f>
        <v>0</v>
      </c>
      <c r="DG22" s="121">
        <f>SUM(BC22,+CE22)</f>
        <v>135256</v>
      </c>
      <c r="DH22" s="121">
        <f>SUM(BD22,+CF22)</f>
        <v>0</v>
      </c>
      <c r="DI22" s="121">
        <f>SUM(BE22,+CG22)</f>
        <v>0</v>
      </c>
      <c r="DJ22" s="121">
        <f>SUM(BF22,+CH22)</f>
        <v>24406</v>
      </c>
    </row>
    <row r="23" spans="1:114" s="136" customFormat="1" ht="13.5" customHeight="1" x14ac:dyDescent="0.15">
      <c r="A23" s="119" t="s">
        <v>36</v>
      </c>
      <c r="B23" s="120" t="s">
        <v>380</v>
      </c>
      <c r="C23" s="119" t="s">
        <v>381</v>
      </c>
      <c r="D23" s="121">
        <f>SUM(E23,+L23)</f>
        <v>237422</v>
      </c>
      <c r="E23" s="121">
        <f>SUM(F23:I23,K23)</f>
        <v>54144</v>
      </c>
      <c r="F23" s="121">
        <v>0</v>
      </c>
      <c r="G23" s="121">
        <v>0</v>
      </c>
      <c r="H23" s="121">
        <v>41500</v>
      </c>
      <c r="I23" s="121">
        <v>6707</v>
      </c>
      <c r="J23" s="122" t="s">
        <v>400</v>
      </c>
      <c r="K23" s="121">
        <v>5937</v>
      </c>
      <c r="L23" s="121">
        <v>183278</v>
      </c>
      <c r="M23" s="121">
        <f>SUM(N23,+U23)</f>
        <v>30511</v>
      </c>
      <c r="N23" s="121">
        <f>SUM(O23:R23,T23)</f>
        <v>5</v>
      </c>
      <c r="O23" s="121">
        <v>0</v>
      </c>
      <c r="P23" s="121">
        <v>0</v>
      </c>
      <c r="Q23" s="121">
        <v>0</v>
      </c>
      <c r="R23" s="121">
        <v>5</v>
      </c>
      <c r="S23" s="122" t="s">
        <v>400</v>
      </c>
      <c r="T23" s="121">
        <v>0</v>
      </c>
      <c r="U23" s="121">
        <v>30506</v>
      </c>
      <c r="V23" s="121">
        <f>+SUM(D23,M23)</f>
        <v>267933</v>
      </c>
      <c r="W23" s="121">
        <f>+SUM(E23,N23)</f>
        <v>54149</v>
      </c>
      <c r="X23" s="121">
        <f>+SUM(F23,O23)</f>
        <v>0</v>
      </c>
      <c r="Y23" s="121">
        <f>+SUM(G23,P23)</f>
        <v>0</v>
      </c>
      <c r="Z23" s="121">
        <f>+SUM(H23,Q23)</f>
        <v>41500</v>
      </c>
      <c r="AA23" s="121">
        <f>+SUM(I23,R23)</f>
        <v>6712</v>
      </c>
      <c r="AB23" s="122" t="str">
        <f>IF(+SUM(J23,S23)=0,"-",+SUM(J23,S23))</f>
        <v>-</v>
      </c>
      <c r="AC23" s="121">
        <f>+SUM(K23,T23)</f>
        <v>5937</v>
      </c>
      <c r="AD23" s="121">
        <f>+SUM(L23,U23)</f>
        <v>213784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39061</v>
      </c>
      <c r="AM23" s="121">
        <f>SUM(AN23,AS23,AW23,AX23,BD23)</f>
        <v>109155</v>
      </c>
      <c r="AN23" s="121">
        <f>SUM(AO23:AR23)</f>
        <v>7200</v>
      </c>
      <c r="AO23" s="121">
        <v>7200</v>
      </c>
      <c r="AP23" s="121">
        <v>0</v>
      </c>
      <c r="AQ23" s="121">
        <v>0</v>
      </c>
      <c r="AR23" s="121">
        <v>0</v>
      </c>
      <c r="AS23" s="121">
        <f>SUM(AT23:AV23)</f>
        <v>54203</v>
      </c>
      <c r="AT23" s="121">
        <v>0</v>
      </c>
      <c r="AU23" s="121">
        <v>54203</v>
      </c>
      <c r="AV23" s="121">
        <v>0</v>
      </c>
      <c r="AW23" s="121">
        <v>0</v>
      </c>
      <c r="AX23" s="121">
        <f>SUM(AY23:BB23)</f>
        <v>47693</v>
      </c>
      <c r="AY23" s="121">
        <v>37155</v>
      </c>
      <c r="AZ23" s="121">
        <v>10538</v>
      </c>
      <c r="BA23" s="121">
        <v>0</v>
      </c>
      <c r="BB23" s="121">
        <v>0</v>
      </c>
      <c r="BC23" s="121">
        <v>89206</v>
      </c>
      <c r="BD23" s="121">
        <v>59</v>
      </c>
      <c r="BE23" s="121">
        <v>0</v>
      </c>
      <c r="BF23" s="121">
        <f>SUM(AE23,+AM23,+BE23)</f>
        <v>109155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144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30367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39205</v>
      </c>
      <c r="CQ23" s="121">
        <f>SUM(AM23,+BO23)</f>
        <v>109155</v>
      </c>
      <c r="CR23" s="121">
        <f>SUM(AN23,+BP23)</f>
        <v>7200</v>
      </c>
      <c r="CS23" s="121">
        <f>SUM(AO23,+BQ23)</f>
        <v>7200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54203</v>
      </c>
      <c r="CX23" s="121">
        <f>SUM(AT23,+BV23)</f>
        <v>0</v>
      </c>
      <c r="CY23" s="121">
        <f>SUM(AU23,+BW23)</f>
        <v>54203</v>
      </c>
      <c r="CZ23" s="121">
        <f>SUM(AV23,+BX23)</f>
        <v>0</v>
      </c>
      <c r="DA23" s="121">
        <f>SUM(AW23,+BY23)</f>
        <v>0</v>
      </c>
      <c r="DB23" s="121">
        <f>SUM(AX23,+BZ23)</f>
        <v>47693</v>
      </c>
      <c r="DC23" s="121">
        <f>SUM(AY23,+CA23)</f>
        <v>37155</v>
      </c>
      <c r="DD23" s="121">
        <f>SUM(AZ23,+CB23)</f>
        <v>10538</v>
      </c>
      <c r="DE23" s="121">
        <f>SUM(BA23,+CC23)</f>
        <v>0</v>
      </c>
      <c r="DF23" s="121">
        <f>SUM(BB23,+CD23)</f>
        <v>0</v>
      </c>
      <c r="DG23" s="121">
        <f>SUM(BC23,+CE23)</f>
        <v>119573</v>
      </c>
      <c r="DH23" s="121">
        <f>SUM(BD23,+CF23)</f>
        <v>59</v>
      </c>
      <c r="DI23" s="121">
        <f>SUM(BE23,+CG23)</f>
        <v>0</v>
      </c>
      <c r="DJ23" s="121">
        <f>SUM(BF23,+CH23)</f>
        <v>109155</v>
      </c>
    </row>
    <row r="24" spans="1:114" s="136" customFormat="1" ht="13.5" customHeight="1" x14ac:dyDescent="0.15">
      <c r="A24" s="119" t="s">
        <v>36</v>
      </c>
      <c r="B24" s="120" t="s">
        <v>383</v>
      </c>
      <c r="C24" s="119" t="s">
        <v>384</v>
      </c>
      <c r="D24" s="121">
        <f>SUM(E24,+L24)</f>
        <v>136159</v>
      </c>
      <c r="E24" s="121">
        <f>SUM(F24:I24,K24)</f>
        <v>10358</v>
      </c>
      <c r="F24" s="121">
        <v>0</v>
      </c>
      <c r="G24" s="121">
        <v>0</v>
      </c>
      <c r="H24" s="121">
        <v>0</v>
      </c>
      <c r="I24" s="121">
        <v>10243</v>
      </c>
      <c r="J24" s="122" t="s">
        <v>400</v>
      </c>
      <c r="K24" s="121">
        <v>115</v>
      </c>
      <c r="L24" s="121">
        <v>125801</v>
      </c>
      <c r="M24" s="121">
        <f>SUM(N24,+U24)</f>
        <v>143486</v>
      </c>
      <c r="N24" s="121">
        <f>SUM(O24:R24,T24)</f>
        <v>123600</v>
      </c>
      <c r="O24" s="121">
        <v>0</v>
      </c>
      <c r="P24" s="121">
        <v>0</v>
      </c>
      <c r="Q24" s="121">
        <v>123600</v>
      </c>
      <c r="R24" s="121">
        <v>0</v>
      </c>
      <c r="S24" s="122" t="s">
        <v>400</v>
      </c>
      <c r="T24" s="121">
        <v>0</v>
      </c>
      <c r="U24" s="121">
        <v>19886</v>
      </c>
      <c r="V24" s="121">
        <f>+SUM(D24,M24)</f>
        <v>279645</v>
      </c>
      <c r="W24" s="121">
        <f>+SUM(E24,N24)</f>
        <v>133958</v>
      </c>
      <c r="X24" s="121">
        <f>+SUM(F24,O24)</f>
        <v>0</v>
      </c>
      <c r="Y24" s="121">
        <f>+SUM(G24,P24)</f>
        <v>0</v>
      </c>
      <c r="Z24" s="121">
        <f>+SUM(H24,Q24)</f>
        <v>123600</v>
      </c>
      <c r="AA24" s="121">
        <f>+SUM(I24,R24)</f>
        <v>10243</v>
      </c>
      <c r="AB24" s="122" t="str">
        <f>IF(+SUM(J24,S24)=0,"-",+SUM(J24,S24))</f>
        <v>-</v>
      </c>
      <c r="AC24" s="121">
        <f>+SUM(K24,T24)</f>
        <v>115</v>
      </c>
      <c r="AD24" s="121">
        <f>+SUM(L24,U24)</f>
        <v>145687</v>
      </c>
      <c r="AE24" s="121">
        <f>SUM(AF24,+AK24)</f>
        <v>9482</v>
      </c>
      <c r="AF24" s="121">
        <f>SUM(AG24:AJ24)</f>
        <v>9482</v>
      </c>
      <c r="AG24" s="121">
        <v>0</v>
      </c>
      <c r="AH24" s="121">
        <v>9482</v>
      </c>
      <c r="AI24" s="121">
        <v>0</v>
      </c>
      <c r="AJ24" s="121">
        <v>0</v>
      </c>
      <c r="AK24" s="121">
        <v>0</v>
      </c>
      <c r="AL24" s="121">
        <v>647</v>
      </c>
      <c r="AM24" s="121">
        <f>SUM(AN24,AS24,AW24,AX24,BD24)</f>
        <v>95532</v>
      </c>
      <c r="AN24" s="121">
        <f>SUM(AO24:AR24)</f>
        <v>4392</v>
      </c>
      <c r="AO24" s="121">
        <v>4392</v>
      </c>
      <c r="AP24" s="121">
        <v>0</v>
      </c>
      <c r="AQ24" s="121">
        <v>0</v>
      </c>
      <c r="AR24" s="121">
        <v>0</v>
      </c>
      <c r="AS24" s="121">
        <f>SUM(AT24:AV24)</f>
        <v>28184</v>
      </c>
      <c r="AT24" s="121">
        <v>0</v>
      </c>
      <c r="AU24" s="121">
        <v>28184</v>
      </c>
      <c r="AV24" s="121">
        <v>0</v>
      </c>
      <c r="AW24" s="121">
        <v>0</v>
      </c>
      <c r="AX24" s="121">
        <f>SUM(AY24:BB24)</f>
        <v>62956</v>
      </c>
      <c r="AY24" s="121">
        <v>55032</v>
      </c>
      <c r="AZ24" s="121">
        <v>6233</v>
      </c>
      <c r="BA24" s="121">
        <v>0</v>
      </c>
      <c r="BB24" s="121">
        <v>1691</v>
      </c>
      <c r="BC24" s="121">
        <v>28670</v>
      </c>
      <c r="BD24" s="121">
        <v>0</v>
      </c>
      <c r="BE24" s="121">
        <v>1828</v>
      </c>
      <c r="BF24" s="121">
        <f>SUM(AE24,+AM24,+BE24)</f>
        <v>106842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126760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16726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9482</v>
      </c>
      <c r="CJ24" s="121">
        <f>SUM(AF24,+BH24)</f>
        <v>9482</v>
      </c>
      <c r="CK24" s="121">
        <f>SUM(AG24,+BI24)</f>
        <v>0</v>
      </c>
      <c r="CL24" s="121">
        <f>SUM(AH24,+BJ24)</f>
        <v>9482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127407</v>
      </c>
      <c r="CQ24" s="121">
        <f>SUM(AM24,+BO24)</f>
        <v>95532</v>
      </c>
      <c r="CR24" s="121">
        <f>SUM(AN24,+BP24)</f>
        <v>4392</v>
      </c>
      <c r="CS24" s="121">
        <f>SUM(AO24,+BQ24)</f>
        <v>4392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28184</v>
      </c>
      <c r="CX24" s="121">
        <f>SUM(AT24,+BV24)</f>
        <v>0</v>
      </c>
      <c r="CY24" s="121">
        <f>SUM(AU24,+BW24)</f>
        <v>28184</v>
      </c>
      <c r="CZ24" s="121">
        <f>SUM(AV24,+BX24)</f>
        <v>0</v>
      </c>
      <c r="DA24" s="121">
        <f>SUM(AW24,+BY24)</f>
        <v>0</v>
      </c>
      <c r="DB24" s="121">
        <f>SUM(AX24,+BZ24)</f>
        <v>62956</v>
      </c>
      <c r="DC24" s="121">
        <f>SUM(AY24,+CA24)</f>
        <v>55032</v>
      </c>
      <c r="DD24" s="121">
        <f>SUM(AZ24,+CB24)</f>
        <v>6233</v>
      </c>
      <c r="DE24" s="121">
        <f>SUM(BA24,+CC24)</f>
        <v>0</v>
      </c>
      <c r="DF24" s="121">
        <f>SUM(BB24,+CD24)</f>
        <v>1691</v>
      </c>
      <c r="DG24" s="121">
        <f>SUM(BC24,+CE24)</f>
        <v>45396</v>
      </c>
      <c r="DH24" s="121">
        <f>SUM(BD24,+CF24)</f>
        <v>0</v>
      </c>
      <c r="DI24" s="121">
        <f>SUM(BE24,+CG24)</f>
        <v>1828</v>
      </c>
      <c r="DJ24" s="121">
        <f>SUM(BF24,+CH24)</f>
        <v>106842</v>
      </c>
    </row>
    <row r="25" spans="1:114" s="136" customFormat="1" ht="13.5" customHeight="1" x14ac:dyDescent="0.15">
      <c r="A25" s="119" t="s">
        <v>36</v>
      </c>
      <c r="B25" s="120" t="s">
        <v>388</v>
      </c>
      <c r="C25" s="119" t="s">
        <v>389</v>
      </c>
      <c r="D25" s="121">
        <f>SUM(E25,+L25)</f>
        <v>74980</v>
      </c>
      <c r="E25" s="121">
        <f>SUM(F25:I25,K25)</f>
        <v>9443</v>
      </c>
      <c r="F25" s="121">
        <v>0</v>
      </c>
      <c r="G25" s="121">
        <v>0</v>
      </c>
      <c r="H25" s="121">
        <v>0</v>
      </c>
      <c r="I25" s="121">
        <v>6354</v>
      </c>
      <c r="J25" s="122" t="s">
        <v>400</v>
      </c>
      <c r="K25" s="121">
        <v>3089</v>
      </c>
      <c r="L25" s="121">
        <v>65537</v>
      </c>
      <c r="M25" s="121">
        <f>SUM(N25,+U25)</f>
        <v>116505</v>
      </c>
      <c r="N25" s="121">
        <f>SUM(O25:R25,T25)</f>
        <v>100904</v>
      </c>
      <c r="O25" s="121">
        <v>0</v>
      </c>
      <c r="P25" s="121">
        <v>0</v>
      </c>
      <c r="Q25" s="121">
        <v>100900</v>
      </c>
      <c r="R25" s="121">
        <v>4</v>
      </c>
      <c r="S25" s="122" t="s">
        <v>400</v>
      </c>
      <c r="T25" s="121">
        <v>0</v>
      </c>
      <c r="U25" s="121">
        <v>15601</v>
      </c>
      <c r="V25" s="121">
        <f>+SUM(D25,M25)</f>
        <v>191485</v>
      </c>
      <c r="W25" s="121">
        <f>+SUM(E25,N25)</f>
        <v>110347</v>
      </c>
      <c r="X25" s="121">
        <f>+SUM(F25,O25)</f>
        <v>0</v>
      </c>
      <c r="Y25" s="121">
        <f>+SUM(G25,P25)</f>
        <v>0</v>
      </c>
      <c r="Z25" s="121">
        <f>+SUM(H25,Q25)</f>
        <v>100900</v>
      </c>
      <c r="AA25" s="121">
        <f>+SUM(I25,R25)</f>
        <v>6358</v>
      </c>
      <c r="AB25" s="122" t="str">
        <f>IF(+SUM(J25,S25)=0,"-",+SUM(J25,S25))</f>
        <v>-</v>
      </c>
      <c r="AC25" s="121">
        <f>+SUM(K25,T25)</f>
        <v>3089</v>
      </c>
      <c r="AD25" s="121">
        <f>+SUM(L25,U25)</f>
        <v>81138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5575</v>
      </c>
      <c r="AM25" s="121">
        <f>SUM(AN25,AS25,AW25,AX25,BD25)</f>
        <v>21794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21794</v>
      </c>
      <c r="AY25" s="121">
        <v>21232</v>
      </c>
      <c r="AZ25" s="121">
        <v>291</v>
      </c>
      <c r="BA25" s="121">
        <v>271</v>
      </c>
      <c r="BB25" s="121">
        <v>0</v>
      </c>
      <c r="BC25" s="121">
        <v>44561</v>
      </c>
      <c r="BD25" s="121">
        <v>0</v>
      </c>
      <c r="BE25" s="121">
        <v>3050</v>
      </c>
      <c r="BF25" s="121">
        <f>SUM(AE25,+AM25,+BE25)</f>
        <v>24844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104219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12286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109794</v>
      </c>
      <c r="CQ25" s="121">
        <f>SUM(AM25,+BO25)</f>
        <v>21794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21794</v>
      </c>
      <c r="DC25" s="121">
        <f>SUM(AY25,+CA25)</f>
        <v>21232</v>
      </c>
      <c r="DD25" s="121">
        <f>SUM(AZ25,+CB25)</f>
        <v>291</v>
      </c>
      <c r="DE25" s="121">
        <f>SUM(BA25,+CC25)</f>
        <v>271</v>
      </c>
      <c r="DF25" s="121">
        <f>SUM(BB25,+CD25)</f>
        <v>0</v>
      </c>
      <c r="DG25" s="121">
        <f>SUM(BC25,+CE25)</f>
        <v>56847</v>
      </c>
      <c r="DH25" s="121">
        <f>SUM(BD25,+CF25)</f>
        <v>0</v>
      </c>
      <c r="DI25" s="121">
        <f>SUM(BE25,+CG25)</f>
        <v>3050</v>
      </c>
      <c r="DJ25" s="121">
        <f>SUM(BF25,+CH25)</f>
        <v>24844</v>
      </c>
    </row>
    <row r="26" spans="1:114" s="136" customFormat="1" ht="13.5" customHeight="1" x14ac:dyDescent="0.15">
      <c r="A26" s="119" t="s">
        <v>36</v>
      </c>
      <c r="B26" s="120" t="s">
        <v>391</v>
      </c>
      <c r="C26" s="119" t="s">
        <v>392</v>
      </c>
      <c r="D26" s="121">
        <f>SUM(E26,+L26)</f>
        <v>64920</v>
      </c>
      <c r="E26" s="121">
        <f>SUM(F26:I26,K26)</f>
        <v>3042</v>
      </c>
      <c r="F26" s="121">
        <v>0</v>
      </c>
      <c r="G26" s="121">
        <v>0</v>
      </c>
      <c r="H26" s="121">
        <v>0</v>
      </c>
      <c r="I26" s="121">
        <v>28</v>
      </c>
      <c r="J26" s="122" t="s">
        <v>400</v>
      </c>
      <c r="K26" s="121">
        <v>3014</v>
      </c>
      <c r="L26" s="121">
        <v>61878</v>
      </c>
      <c r="M26" s="121">
        <f>SUM(N26,+U26)</f>
        <v>111803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400</v>
      </c>
      <c r="T26" s="121">
        <v>0</v>
      </c>
      <c r="U26" s="121">
        <v>111803</v>
      </c>
      <c r="V26" s="121">
        <f>+SUM(D26,M26)</f>
        <v>176723</v>
      </c>
      <c r="W26" s="121">
        <f>+SUM(E26,N26)</f>
        <v>3042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28</v>
      </c>
      <c r="AB26" s="122" t="str">
        <f>IF(+SUM(J26,S26)=0,"-",+SUM(J26,S26))</f>
        <v>-</v>
      </c>
      <c r="AC26" s="121">
        <f>+SUM(K26,T26)</f>
        <v>3014</v>
      </c>
      <c r="AD26" s="121">
        <f>+SUM(L26,U26)</f>
        <v>173681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5411</v>
      </c>
      <c r="AM26" s="121">
        <f>SUM(AN26,AS26,AW26,AX26,BD26)</f>
        <v>17112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17112</v>
      </c>
      <c r="AY26" s="121">
        <v>16480</v>
      </c>
      <c r="AZ26" s="121">
        <v>632</v>
      </c>
      <c r="BA26" s="121">
        <v>0</v>
      </c>
      <c r="BB26" s="121">
        <v>0</v>
      </c>
      <c r="BC26" s="121">
        <v>42397</v>
      </c>
      <c r="BD26" s="121">
        <v>0</v>
      </c>
      <c r="BE26" s="121">
        <v>0</v>
      </c>
      <c r="BF26" s="121">
        <f>SUM(AE26,+AM26,+BE26)</f>
        <v>17112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99237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12566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104648</v>
      </c>
      <c r="CQ26" s="121">
        <f>SUM(AM26,+BO26)</f>
        <v>17112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17112</v>
      </c>
      <c r="DC26" s="121">
        <f>SUM(AY26,+CA26)</f>
        <v>16480</v>
      </c>
      <c r="DD26" s="121">
        <f>SUM(AZ26,+CB26)</f>
        <v>632</v>
      </c>
      <c r="DE26" s="121">
        <f>SUM(BA26,+CC26)</f>
        <v>0</v>
      </c>
      <c r="DF26" s="121">
        <f>SUM(BB26,+CD26)</f>
        <v>0</v>
      </c>
      <c r="DG26" s="121">
        <f>SUM(BC26,+CE26)</f>
        <v>54963</v>
      </c>
      <c r="DH26" s="121">
        <f>SUM(BD26,+CF26)</f>
        <v>0</v>
      </c>
      <c r="DI26" s="121">
        <f>SUM(BE26,+CG26)</f>
        <v>0</v>
      </c>
      <c r="DJ26" s="121">
        <f>SUM(BF26,+CH26)</f>
        <v>17112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580479</v>
      </c>
      <c r="E7" s="140">
        <f>SUM(F7:I7)+K7</f>
        <v>438967</v>
      </c>
      <c r="F7" s="140">
        <f t="shared" ref="F7:L7" si="0">SUM(F$8:F$57)</f>
        <v>40058</v>
      </c>
      <c r="G7" s="140">
        <f t="shared" si="0"/>
        <v>0</v>
      </c>
      <c r="H7" s="140">
        <f t="shared" si="0"/>
        <v>52400</v>
      </c>
      <c r="I7" s="140">
        <f t="shared" si="0"/>
        <v>184754</v>
      </c>
      <c r="J7" s="140">
        <f t="shared" si="0"/>
        <v>2151331</v>
      </c>
      <c r="K7" s="140">
        <f t="shared" si="0"/>
        <v>161755</v>
      </c>
      <c r="L7" s="140">
        <f t="shared" si="0"/>
        <v>141512</v>
      </c>
      <c r="M7" s="140">
        <f>SUM(N7,+U7)</f>
        <v>28317</v>
      </c>
      <c r="N7" s="140">
        <f>SUM(O7:R7,T7)</f>
        <v>13755</v>
      </c>
      <c r="O7" s="140">
        <f t="shared" ref="O7:U7" si="1">SUM(O$8:O$57)</f>
        <v>9254</v>
      </c>
      <c r="P7" s="140">
        <f t="shared" si="1"/>
        <v>0</v>
      </c>
      <c r="Q7" s="140">
        <f t="shared" si="1"/>
        <v>0</v>
      </c>
      <c r="R7" s="140">
        <f t="shared" si="1"/>
        <v>374</v>
      </c>
      <c r="S7" s="140">
        <f t="shared" si="1"/>
        <v>1047632</v>
      </c>
      <c r="T7" s="140">
        <f t="shared" si="1"/>
        <v>4127</v>
      </c>
      <c r="U7" s="140">
        <f t="shared" si="1"/>
        <v>14562</v>
      </c>
      <c r="V7" s="140">
        <f t="shared" ref="V7:AD7" si="2">+SUM(D7,M7)</f>
        <v>608796</v>
      </c>
      <c r="W7" s="140">
        <f t="shared" si="2"/>
        <v>452722</v>
      </c>
      <c r="X7" s="140">
        <f t="shared" si="2"/>
        <v>49312</v>
      </c>
      <c r="Y7" s="140">
        <f t="shared" si="2"/>
        <v>0</v>
      </c>
      <c r="Z7" s="140">
        <f t="shared" si="2"/>
        <v>52400</v>
      </c>
      <c r="AA7" s="140">
        <f t="shared" si="2"/>
        <v>185128</v>
      </c>
      <c r="AB7" s="140">
        <f t="shared" si="2"/>
        <v>3198963</v>
      </c>
      <c r="AC7" s="140">
        <f t="shared" si="2"/>
        <v>165882</v>
      </c>
      <c r="AD7" s="140">
        <f t="shared" si="2"/>
        <v>156074</v>
      </c>
      <c r="AE7" s="140">
        <f>SUM(AF7,+AK7)</f>
        <v>357557</v>
      </c>
      <c r="AF7" s="140">
        <f>SUM(AG7:AJ7)</f>
        <v>357557</v>
      </c>
      <c r="AG7" s="140">
        <f>SUM(AG$8:AG$57)</f>
        <v>0</v>
      </c>
      <c r="AH7" s="140">
        <f>SUM(AH$8:AH$57)</f>
        <v>357557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2022192</v>
      </c>
      <c r="AN7" s="140">
        <f>SUM(AO7:AR7)</f>
        <v>285988</v>
      </c>
      <c r="AO7" s="140">
        <f>SUM(AO$8:AO$57)</f>
        <v>241966</v>
      </c>
      <c r="AP7" s="140">
        <f>SUM(AP$8:AP$57)</f>
        <v>0</v>
      </c>
      <c r="AQ7" s="140">
        <f>SUM(AQ$8:AQ$57)</f>
        <v>44022</v>
      </c>
      <c r="AR7" s="140">
        <f>SUM(AR$8:AR$57)</f>
        <v>0</v>
      </c>
      <c r="AS7" s="140">
        <f>SUM(AT7:AV7)</f>
        <v>454644</v>
      </c>
      <c r="AT7" s="140">
        <f>SUM(AT$8:AT$57)</f>
        <v>0</v>
      </c>
      <c r="AU7" s="140">
        <f>SUM(AU$8:AU$57)</f>
        <v>403142</v>
      </c>
      <c r="AV7" s="140">
        <f>SUM(AV$8:AV$57)</f>
        <v>51502</v>
      </c>
      <c r="AW7" s="140">
        <f>SUM(AW$8:AW$57)</f>
        <v>0</v>
      </c>
      <c r="AX7" s="140">
        <f>SUM(AY7:BB7)</f>
        <v>1275033</v>
      </c>
      <c r="AY7" s="140">
        <f>SUM(AY$8:AY$57)</f>
        <v>18918</v>
      </c>
      <c r="AZ7" s="140">
        <f>SUM(AZ$8:AZ$57)</f>
        <v>818723</v>
      </c>
      <c r="BA7" s="140">
        <f>SUM(BA$8:BA$57)</f>
        <v>417412</v>
      </c>
      <c r="BB7" s="140">
        <f>SUM(BB$8:BB$57)</f>
        <v>19980</v>
      </c>
      <c r="BC7" s="143" t="s">
        <v>315</v>
      </c>
      <c r="BD7" s="140">
        <f>SUM(BD$8:BD$57)</f>
        <v>6527</v>
      </c>
      <c r="BE7" s="140">
        <f>SUM(BE$8:BE$57)</f>
        <v>352061</v>
      </c>
      <c r="BF7" s="140">
        <f>SUM(AE7,+AM7,+BE7)</f>
        <v>2731810</v>
      </c>
      <c r="BG7" s="140">
        <f>SUM(BH7,+BM7)</f>
        <v>339470</v>
      </c>
      <c r="BH7" s="140">
        <f>SUM(BI7:BL7)</f>
        <v>339470</v>
      </c>
      <c r="BI7" s="140">
        <f>SUM(BI$8:BI$57)</f>
        <v>0</v>
      </c>
      <c r="BJ7" s="140">
        <f>SUM(BJ$8:BJ$57)</f>
        <v>339470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709335</v>
      </c>
      <c r="BP7" s="140">
        <f>SUM(BQ7:BT7)</f>
        <v>117412</v>
      </c>
      <c r="BQ7" s="140">
        <f>SUM(BQ$8:BQ$57)</f>
        <v>81615</v>
      </c>
      <c r="BR7" s="140">
        <f>SUM(BR$8:BR$57)</f>
        <v>0</v>
      </c>
      <c r="BS7" s="140">
        <f>SUM(BS$8:BS$57)</f>
        <v>35797</v>
      </c>
      <c r="BT7" s="140">
        <f>SUM(BT$8:BT$57)</f>
        <v>0</v>
      </c>
      <c r="BU7" s="140">
        <f>SUM(BV7:BX7)</f>
        <v>179033</v>
      </c>
      <c r="BV7" s="140">
        <f>SUM(BV$8:BV$57)</f>
        <v>0</v>
      </c>
      <c r="BW7" s="140">
        <f>SUM(BW$8:BW$57)</f>
        <v>179033</v>
      </c>
      <c r="BX7" s="140">
        <f>SUM(BX$8:BX$57)</f>
        <v>0</v>
      </c>
      <c r="BY7" s="140">
        <f>SUM(BY$8:BY$57)</f>
        <v>1472</v>
      </c>
      <c r="BZ7" s="140">
        <f>SUM(CA7:CD7)</f>
        <v>411210</v>
      </c>
      <c r="CA7" s="140">
        <f>SUM(CA$8:CA$57)</f>
        <v>30524</v>
      </c>
      <c r="CB7" s="140">
        <f>SUM(CB$8:CB$57)</f>
        <v>380686</v>
      </c>
      <c r="CC7" s="140">
        <f>SUM(CC$8:CC$57)</f>
        <v>0</v>
      </c>
      <c r="CD7" s="140">
        <f>SUM(CD$8:CD$57)</f>
        <v>0</v>
      </c>
      <c r="CE7" s="143" t="s">
        <v>314</v>
      </c>
      <c r="CF7" s="140">
        <f>SUM(CF$8:CF$57)</f>
        <v>208</v>
      </c>
      <c r="CG7" s="140">
        <f>SUM(CG$8:CG$57)</f>
        <v>27144</v>
      </c>
      <c r="CH7" s="140">
        <f>SUM(BG7,+BO7,+CG7)</f>
        <v>1075949</v>
      </c>
      <c r="CI7" s="140">
        <f t="shared" ref="CI7:CO7" si="3">SUM(AE7,+BG7)</f>
        <v>697027</v>
      </c>
      <c r="CJ7" s="140">
        <f t="shared" si="3"/>
        <v>697027</v>
      </c>
      <c r="CK7" s="140">
        <f t="shared" si="3"/>
        <v>0</v>
      </c>
      <c r="CL7" s="140">
        <f t="shared" si="3"/>
        <v>697027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2731527</v>
      </c>
      <c r="CR7" s="140">
        <f t="shared" si="4"/>
        <v>403400</v>
      </c>
      <c r="CS7" s="140">
        <f t="shared" si="4"/>
        <v>323581</v>
      </c>
      <c r="CT7" s="140">
        <f t="shared" si="4"/>
        <v>0</v>
      </c>
      <c r="CU7" s="140">
        <f t="shared" si="4"/>
        <v>79819</v>
      </c>
      <c r="CV7" s="140">
        <f t="shared" si="4"/>
        <v>0</v>
      </c>
      <c r="CW7" s="140">
        <f t="shared" si="4"/>
        <v>633677</v>
      </c>
      <c r="CX7" s="140">
        <f t="shared" si="4"/>
        <v>0</v>
      </c>
      <c r="CY7" s="140">
        <f t="shared" si="4"/>
        <v>582175</v>
      </c>
      <c r="CZ7" s="140">
        <f t="shared" si="4"/>
        <v>51502</v>
      </c>
      <c r="DA7" s="140">
        <f t="shared" si="4"/>
        <v>1472</v>
      </c>
      <c r="DB7" s="140">
        <f t="shared" si="4"/>
        <v>1686243</v>
      </c>
      <c r="DC7" s="140">
        <f t="shared" si="4"/>
        <v>49442</v>
      </c>
      <c r="DD7" s="140">
        <f t="shared" si="4"/>
        <v>1199409</v>
      </c>
      <c r="DE7" s="140">
        <f t="shared" si="4"/>
        <v>417412</v>
      </c>
      <c r="DF7" s="140">
        <f t="shared" si="4"/>
        <v>19980</v>
      </c>
      <c r="DG7" s="143" t="s">
        <v>314</v>
      </c>
      <c r="DH7" s="140">
        <f>SUM(BD7,+CF7)</f>
        <v>6735</v>
      </c>
      <c r="DI7" s="140">
        <f>SUM(BE7,+CG7)</f>
        <v>379205</v>
      </c>
      <c r="DJ7" s="140">
        <f>SUM(BF7,+CH7)</f>
        <v>3807759</v>
      </c>
    </row>
    <row r="8" spans="1:114" s="136" customFormat="1" ht="13.5" customHeight="1" x14ac:dyDescent="0.15">
      <c r="A8" s="119" t="s">
        <v>36</v>
      </c>
      <c r="B8" s="120" t="s">
        <v>386</v>
      </c>
      <c r="C8" s="119" t="s">
        <v>387</v>
      </c>
      <c r="D8" s="121">
        <f>SUM(E8,+L8)</f>
        <v>8733</v>
      </c>
      <c r="E8" s="121">
        <f>SUM(F8:I8)+K8</f>
        <v>2342</v>
      </c>
      <c r="F8" s="121">
        <v>0</v>
      </c>
      <c r="G8" s="121">
        <v>0</v>
      </c>
      <c r="H8" s="121">
        <v>0</v>
      </c>
      <c r="I8" s="121">
        <v>2342</v>
      </c>
      <c r="J8" s="121">
        <v>41345</v>
      </c>
      <c r="K8" s="121">
        <v>0</v>
      </c>
      <c r="L8" s="121">
        <v>6391</v>
      </c>
      <c r="M8" s="121">
        <f>SUM(N8,+U8)</f>
        <v>16099</v>
      </c>
      <c r="N8" s="121">
        <f>SUM(O8:R8,T8)</f>
        <v>9254</v>
      </c>
      <c r="O8" s="121">
        <v>9254</v>
      </c>
      <c r="P8" s="121">
        <v>0</v>
      </c>
      <c r="Q8" s="121">
        <v>0</v>
      </c>
      <c r="R8" s="121">
        <v>0</v>
      </c>
      <c r="S8" s="121">
        <v>371794</v>
      </c>
      <c r="T8" s="121">
        <v>0</v>
      </c>
      <c r="U8" s="121">
        <v>6845</v>
      </c>
      <c r="V8" s="121">
        <f>+SUM(D8,M8)</f>
        <v>24832</v>
      </c>
      <c r="W8" s="121">
        <f>+SUM(E8,N8)</f>
        <v>11596</v>
      </c>
      <c r="X8" s="121">
        <f>+SUM(F8,O8)</f>
        <v>9254</v>
      </c>
      <c r="Y8" s="121">
        <f>+SUM(G8,P8)</f>
        <v>0</v>
      </c>
      <c r="Z8" s="121">
        <f>+SUM(H8,Q8)</f>
        <v>0</v>
      </c>
      <c r="AA8" s="121">
        <f>+SUM(I8,R8)</f>
        <v>2342</v>
      </c>
      <c r="AB8" s="121">
        <f>+SUM(J8,S8)</f>
        <v>413139</v>
      </c>
      <c r="AC8" s="121">
        <f>+SUM(K8,T8)</f>
        <v>0</v>
      </c>
      <c r="AD8" s="121">
        <f>+SUM(L8,U8)</f>
        <v>13236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400</v>
      </c>
      <c r="AM8" s="121">
        <f>SUM(AN8,AS8,AW8,AX8,BD8)</f>
        <v>48288</v>
      </c>
      <c r="AN8" s="121">
        <f>SUM(AO8:AR8)</f>
        <v>19687</v>
      </c>
      <c r="AO8" s="121">
        <v>5404</v>
      </c>
      <c r="AP8" s="121">
        <v>0</v>
      </c>
      <c r="AQ8" s="121">
        <v>14283</v>
      </c>
      <c r="AR8" s="121">
        <v>0</v>
      </c>
      <c r="AS8" s="121">
        <f>SUM(AT8:AV8)</f>
        <v>18378</v>
      </c>
      <c r="AT8" s="121">
        <v>0</v>
      </c>
      <c r="AU8" s="121">
        <v>18378</v>
      </c>
      <c r="AV8" s="121">
        <v>0</v>
      </c>
      <c r="AW8" s="121">
        <v>0</v>
      </c>
      <c r="AX8" s="121">
        <f>SUM(AY8:BB8)</f>
        <v>10223</v>
      </c>
      <c r="AY8" s="121">
        <v>0</v>
      </c>
      <c r="AZ8" s="121">
        <v>10223</v>
      </c>
      <c r="BA8" s="121">
        <v>0</v>
      </c>
      <c r="BB8" s="121">
        <v>0</v>
      </c>
      <c r="BC8" s="122" t="s">
        <v>400</v>
      </c>
      <c r="BD8" s="121">
        <v>0</v>
      </c>
      <c r="BE8" s="121">
        <v>1790</v>
      </c>
      <c r="BF8" s="121">
        <f>SUM(AE8,+AM8,+BE8)</f>
        <v>50078</v>
      </c>
      <c r="BG8" s="121">
        <f>SUM(BH8,+BM8)</f>
        <v>339470</v>
      </c>
      <c r="BH8" s="121">
        <f>SUM(BI8:BL8)</f>
        <v>339470</v>
      </c>
      <c r="BI8" s="121">
        <v>0</v>
      </c>
      <c r="BJ8" s="121">
        <v>339470</v>
      </c>
      <c r="BK8" s="121">
        <v>0</v>
      </c>
      <c r="BL8" s="121">
        <v>0</v>
      </c>
      <c r="BM8" s="121">
        <v>0</v>
      </c>
      <c r="BN8" s="122" t="s">
        <v>400</v>
      </c>
      <c r="BO8" s="121">
        <f>SUM(BP8,BU8,BY8,BZ8,CF8)</f>
        <v>46821</v>
      </c>
      <c r="BP8" s="121">
        <f>SUM(BQ8:BT8)</f>
        <v>26059</v>
      </c>
      <c r="BQ8" s="121">
        <v>5405</v>
      </c>
      <c r="BR8" s="121">
        <v>0</v>
      </c>
      <c r="BS8" s="121">
        <v>20654</v>
      </c>
      <c r="BT8" s="121">
        <v>0</v>
      </c>
      <c r="BU8" s="121">
        <f>SUM(BV8:BX8)</f>
        <v>8012</v>
      </c>
      <c r="BV8" s="121">
        <v>0</v>
      </c>
      <c r="BW8" s="121">
        <v>8012</v>
      </c>
      <c r="BX8" s="121">
        <v>0</v>
      </c>
      <c r="BY8" s="121">
        <v>1472</v>
      </c>
      <c r="BZ8" s="121">
        <f>SUM(CA8:CD8)</f>
        <v>11278</v>
      </c>
      <c r="CA8" s="121">
        <v>0</v>
      </c>
      <c r="CB8" s="121">
        <v>11278</v>
      </c>
      <c r="CC8" s="121">
        <v>0</v>
      </c>
      <c r="CD8" s="121">
        <v>0</v>
      </c>
      <c r="CE8" s="122" t="s">
        <v>400</v>
      </c>
      <c r="CF8" s="121">
        <v>0</v>
      </c>
      <c r="CG8" s="121">
        <v>1602</v>
      </c>
      <c r="CH8" s="121">
        <f>SUM(BG8,+BO8,+CG8)</f>
        <v>387893</v>
      </c>
      <c r="CI8" s="121">
        <f>SUM(AE8,+BG8)</f>
        <v>339470</v>
      </c>
      <c r="CJ8" s="121">
        <f>SUM(AF8,+BH8)</f>
        <v>339470</v>
      </c>
      <c r="CK8" s="121">
        <f>SUM(AG8,+BI8)</f>
        <v>0</v>
      </c>
      <c r="CL8" s="121">
        <f>SUM(AH8,+BJ8)</f>
        <v>339470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400</v>
      </c>
      <c r="CQ8" s="121">
        <f>SUM(AM8,+BO8)</f>
        <v>95109</v>
      </c>
      <c r="CR8" s="121">
        <f>SUM(AN8,+BP8)</f>
        <v>45746</v>
      </c>
      <c r="CS8" s="121">
        <f>SUM(AO8,+BQ8)</f>
        <v>10809</v>
      </c>
      <c r="CT8" s="121">
        <f>SUM(AP8,+BR8)</f>
        <v>0</v>
      </c>
      <c r="CU8" s="121">
        <f>SUM(AQ8,+BS8)</f>
        <v>34937</v>
      </c>
      <c r="CV8" s="121">
        <f>SUM(AR8,+BT8)</f>
        <v>0</v>
      </c>
      <c r="CW8" s="121">
        <f>SUM(AS8,+BU8)</f>
        <v>26390</v>
      </c>
      <c r="CX8" s="121">
        <f>SUM(AT8,+BV8)</f>
        <v>0</v>
      </c>
      <c r="CY8" s="121">
        <f>SUM(AU8,+BW8)</f>
        <v>26390</v>
      </c>
      <c r="CZ8" s="121">
        <f>SUM(AV8,+BX8)</f>
        <v>0</v>
      </c>
      <c r="DA8" s="121">
        <f>SUM(AW8,+BY8)</f>
        <v>1472</v>
      </c>
      <c r="DB8" s="121">
        <f>SUM(AX8,+BZ8)</f>
        <v>21501</v>
      </c>
      <c r="DC8" s="121">
        <f>SUM(AY8,+CA8)</f>
        <v>0</v>
      </c>
      <c r="DD8" s="121">
        <f>SUM(AZ8,+CB8)</f>
        <v>21501</v>
      </c>
      <c r="DE8" s="121">
        <f>SUM(BA8,+CC8)</f>
        <v>0</v>
      </c>
      <c r="DF8" s="121">
        <f>SUM(BB8,+CD8)</f>
        <v>0</v>
      </c>
      <c r="DG8" s="122" t="s">
        <v>400</v>
      </c>
      <c r="DH8" s="121">
        <f>SUM(BD8,+CF8)</f>
        <v>0</v>
      </c>
      <c r="DI8" s="121">
        <f>SUM(BE8,+CG8)</f>
        <v>3392</v>
      </c>
      <c r="DJ8" s="121">
        <f>SUM(BF8,+CH8)</f>
        <v>437971</v>
      </c>
    </row>
    <row r="9" spans="1:114" s="136" customFormat="1" ht="13.5" customHeight="1" x14ac:dyDescent="0.15">
      <c r="A9" s="119" t="s">
        <v>36</v>
      </c>
      <c r="B9" s="120" t="s">
        <v>378</v>
      </c>
      <c r="C9" s="119" t="s">
        <v>379</v>
      </c>
      <c r="D9" s="121">
        <f>SUM(E9,+L9)</f>
        <v>76598</v>
      </c>
      <c r="E9" s="121">
        <f>SUM(F9:I9)+K9</f>
        <v>60027</v>
      </c>
      <c r="F9" s="121">
        <v>31877</v>
      </c>
      <c r="G9" s="121">
        <v>0</v>
      </c>
      <c r="H9" s="121">
        <v>0</v>
      </c>
      <c r="I9" s="121">
        <v>28150</v>
      </c>
      <c r="J9" s="121">
        <v>189560</v>
      </c>
      <c r="K9" s="121">
        <v>0</v>
      </c>
      <c r="L9" s="121">
        <v>16571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76598</v>
      </c>
      <c r="W9" s="121">
        <f>+SUM(E9,N9)</f>
        <v>60027</v>
      </c>
      <c r="X9" s="121">
        <f>+SUM(F9,O9)</f>
        <v>31877</v>
      </c>
      <c r="Y9" s="121">
        <f>+SUM(G9,P9)</f>
        <v>0</v>
      </c>
      <c r="Z9" s="121">
        <f>+SUM(H9,Q9)</f>
        <v>0</v>
      </c>
      <c r="AA9" s="121">
        <f>+SUM(I9,R9)</f>
        <v>28150</v>
      </c>
      <c r="AB9" s="121">
        <f>+SUM(J9,S9)</f>
        <v>189560</v>
      </c>
      <c r="AC9" s="121">
        <f>+SUM(K9,T9)</f>
        <v>0</v>
      </c>
      <c r="AD9" s="121">
        <f>+SUM(L9,U9)</f>
        <v>16571</v>
      </c>
      <c r="AE9" s="121">
        <f>SUM(AF9,+AK9)</f>
        <v>68969</v>
      </c>
      <c r="AF9" s="121">
        <f>SUM(AG9:AJ9)</f>
        <v>68969</v>
      </c>
      <c r="AG9" s="121">
        <v>0</v>
      </c>
      <c r="AH9" s="121">
        <v>68969</v>
      </c>
      <c r="AI9" s="121">
        <v>0</v>
      </c>
      <c r="AJ9" s="121">
        <v>0</v>
      </c>
      <c r="AK9" s="121">
        <v>0</v>
      </c>
      <c r="AL9" s="122" t="s">
        <v>400</v>
      </c>
      <c r="AM9" s="121">
        <f>SUM(AN9,AS9,AW9,AX9,BD9)</f>
        <v>137916</v>
      </c>
      <c r="AN9" s="121">
        <f>SUM(AO9:AR9)</f>
        <v>20423</v>
      </c>
      <c r="AO9" s="121">
        <v>88</v>
      </c>
      <c r="AP9" s="121">
        <v>0</v>
      </c>
      <c r="AQ9" s="121">
        <v>20335</v>
      </c>
      <c r="AR9" s="121">
        <v>0</v>
      </c>
      <c r="AS9" s="121">
        <f>SUM(AT9:AV9)</f>
        <v>56563</v>
      </c>
      <c r="AT9" s="121">
        <v>0</v>
      </c>
      <c r="AU9" s="121">
        <v>56563</v>
      </c>
      <c r="AV9" s="121">
        <v>0</v>
      </c>
      <c r="AW9" s="121">
        <v>0</v>
      </c>
      <c r="AX9" s="121">
        <f>SUM(AY9:BB9)</f>
        <v>60930</v>
      </c>
      <c r="AY9" s="121">
        <v>17690</v>
      </c>
      <c r="AZ9" s="121">
        <v>43240</v>
      </c>
      <c r="BA9" s="121">
        <v>0</v>
      </c>
      <c r="BB9" s="121">
        <v>0</v>
      </c>
      <c r="BC9" s="122" t="s">
        <v>400</v>
      </c>
      <c r="BD9" s="121">
        <v>0</v>
      </c>
      <c r="BE9" s="121">
        <v>59273</v>
      </c>
      <c r="BF9" s="121">
        <f>SUM(AE9,+AM9,+BE9)</f>
        <v>266158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400</v>
      </c>
      <c r="CF9" s="121">
        <v>0</v>
      </c>
      <c r="CG9" s="121">
        <v>0</v>
      </c>
      <c r="CH9" s="121">
        <f>SUM(BG9,+BO9,+CG9)</f>
        <v>0</v>
      </c>
      <c r="CI9" s="121">
        <f>SUM(AE9,+BG9)</f>
        <v>68969</v>
      </c>
      <c r="CJ9" s="121">
        <f>SUM(AF9,+BH9)</f>
        <v>68969</v>
      </c>
      <c r="CK9" s="121">
        <f>SUM(AG9,+BI9)</f>
        <v>0</v>
      </c>
      <c r="CL9" s="121">
        <f>SUM(AH9,+BJ9)</f>
        <v>68969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400</v>
      </c>
      <c r="CQ9" s="121">
        <f>SUM(AM9,+BO9)</f>
        <v>137916</v>
      </c>
      <c r="CR9" s="121">
        <f>SUM(AN9,+BP9)</f>
        <v>20423</v>
      </c>
      <c r="CS9" s="121">
        <f>SUM(AO9,+BQ9)</f>
        <v>88</v>
      </c>
      <c r="CT9" s="121">
        <f>SUM(AP9,+BR9)</f>
        <v>0</v>
      </c>
      <c r="CU9" s="121">
        <f>SUM(AQ9,+BS9)</f>
        <v>20335</v>
      </c>
      <c r="CV9" s="121">
        <f>SUM(AR9,+BT9)</f>
        <v>0</v>
      </c>
      <c r="CW9" s="121">
        <f>SUM(AS9,+BU9)</f>
        <v>56563</v>
      </c>
      <c r="CX9" s="121">
        <f>SUM(AT9,+BV9)</f>
        <v>0</v>
      </c>
      <c r="CY9" s="121">
        <f>SUM(AU9,+BW9)</f>
        <v>56563</v>
      </c>
      <c r="CZ9" s="121">
        <f>SUM(AV9,+BX9)</f>
        <v>0</v>
      </c>
      <c r="DA9" s="121">
        <f>SUM(AW9,+BY9)</f>
        <v>0</v>
      </c>
      <c r="DB9" s="121">
        <f>SUM(AX9,+BZ9)</f>
        <v>60930</v>
      </c>
      <c r="DC9" s="121">
        <f>SUM(AY9,+CA9)</f>
        <v>17690</v>
      </c>
      <c r="DD9" s="121">
        <f>SUM(AZ9,+CB9)</f>
        <v>43240</v>
      </c>
      <c r="DE9" s="121">
        <f>SUM(BA9,+CC9)</f>
        <v>0</v>
      </c>
      <c r="DF9" s="121">
        <f>SUM(BB9,+CD9)</f>
        <v>0</v>
      </c>
      <c r="DG9" s="122" t="s">
        <v>400</v>
      </c>
      <c r="DH9" s="121">
        <f>SUM(BD9,+CF9)</f>
        <v>0</v>
      </c>
      <c r="DI9" s="121">
        <f>SUM(BE9,+CG9)</f>
        <v>59273</v>
      </c>
      <c r="DJ9" s="121">
        <f>SUM(BF9,+CH9)</f>
        <v>266158</v>
      </c>
    </row>
    <row r="10" spans="1:114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SUM(E10,+L10)</f>
        <v>184866</v>
      </c>
      <c r="E10" s="121">
        <f>SUM(F10:I10)+K10</f>
        <v>155992</v>
      </c>
      <c r="F10" s="121">
        <v>4453</v>
      </c>
      <c r="G10" s="121">
        <v>0</v>
      </c>
      <c r="H10" s="121">
        <v>48600</v>
      </c>
      <c r="I10" s="121">
        <v>5481</v>
      </c>
      <c r="J10" s="121">
        <v>725603</v>
      </c>
      <c r="K10" s="121">
        <v>97458</v>
      </c>
      <c r="L10" s="121">
        <v>28874</v>
      </c>
      <c r="M10" s="121">
        <f>SUM(N10,+U10)</f>
        <v>6498</v>
      </c>
      <c r="N10" s="121">
        <f>SUM(O10:R10,T10)</f>
        <v>3601</v>
      </c>
      <c r="O10" s="121">
        <v>0</v>
      </c>
      <c r="P10" s="121">
        <v>0</v>
      </c>
      <c r="Q10" s="121">
        <v>0</v>
      </c>
      <c r="R10" s="121">
        <v>362</v>
      </c>
      <c r="S10" s="121">
        <v>324604</v>
      </c>
      <c r="T10" s="121">
        <v>3239</v>
      </c>
      <c r="U10" s="121">
        <v>2897</v>
      </c>
      <c r="V10" s="121">
        <f>+SUM(D10,M10)</f>
        <v>191364</v>
      </c>
      <c r="W10" s="121">
        <f>+SUM(E10,N10)</f>
        <v>159593</v>
      </c>
      <c r="X10" s="121">
        <f>+SUM(F10,O10)</f>
        <v>4453</v>
      </c>
      <c r="Y10" s="121">
        <f>+SUM(G10,P10)</f>
        <v>0</v>
      </c>
      <c r="Z10" s="121">
        <f>+SUM(H10,Q10)</f>
        <v>48600</v>
      </c>
      <c r="AA10" s="121">
        <f>+SUM(I10,R10)</f>
        <v>5843</v>
      </c>
      <c r="AB10" s="121">
        <f>+SUM(J10,S10)</f>
        <v>1050207</v>
      </c>
      <c r="AC10" s="121">
        <f>+SUM(K10,T10)</f>
        <v>100697</v>
      </c>
      <c r="AD10" s="121">
        <f>+SUM(L10,U10)</f>
        <v>31771</v>
      </c>
      <c r="AE10" s="121">
        <f>SUM(AF10,+AK10)</f>
        <v>233908</v>
      </c>
      <c r="AF10" s="121">
        <f>SUM(AG10:AJ10)</f>
        <v>233908</v>
      </c>
      <c r="AG10" s="121">
        <v>0</v>
      </c>
      <c r="AH10" s="121">
        <v>233908</v>
      </c>
      <c r="AI10" s="121">
        <v>0</v>
      </c>
      <c r="AJ10" s="121">
        <v>0</v>
      </c>
      <c r="AK10" s="121">
        <v>0</v>
      </c>
      <c r="AL10" s="122" t="s">
        <v>400</v>
      </c>
      <c r="AM10" s="121">
        <f>SUM(AN10,AS10,AW10,AX10,BD10)</f>
        <v>516293</v>
      </c>
      <c r="AN10" s="121">
        <f>SUM(AO10:AR10)</f>
        <v>90916</v>
      </c>
      <c r="AO10" s="121">
        <v>90916</v>
      </c>
      <c r="AP10" s="121">
        <v>0</v>
      </c>
      <c r="AQ10" s="121">
        <v>0</v>
      </c>
      <c r="AR10" s="121">
        <v>0</v>
      </c>
      <c r="AS10" s="121">
        <f>SUM(AT10:AV10)</f>
        <v>192360</v>
      </c>
      <c r="AT10" s="121">
        <v>0</v>
      </c>
      <c r="AU10" s="121">
        <v>145905</v>
      </c>
      <c r="AV10" s="121">
        <v>46455</v>
      </c>
      <c r="AW10" s="121">
        <v>0</v>
      </c>
      <c r="AX10" s="121">
        <f>SUM(AY10:BB10)</f>
        <v>226490</v>
      </c>
      <c r="AY10" s="121">
        <v>0</v>
      </c>
      <c r="AZ10" s="121">
        <v>193429</v>
      </c>
      <c r="BA10" s="121">
        <v>13081</v>
      </c>
      <c r="BB10" s="121">
        <v>19980</v>
      </c>
      <c r="BC10" s="122" t="s">
        <v>400</v>
      </c>
      <c r="BD10" s="121">
        <v>6527</v>
      </c>
      <c r="BE10" s="121">
        <v>160268</v>
      </c>
      <c r="BF10" s="121">
        <f>SUM(AE10,+AM10,+BE10)</f>
        <v>910469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400</v>
      </c>
      <c r="BO10" s="121">
        <f>SUM(BP10,BU10,BY10,BZ10,CF10)</f>
        <v>324866</v>
      </c>
      <c r="BP10" s="121">
        <f>SUM(BQ10:BT10)</f>
        <v>7723</v>
      </c>
      <c r="BQ10" s="121">
        <v>7723</v>
      </c>
      <c r="BR10" s="121">
        <v>0</v>
      </c>
      <c r="BS10" s="121">
        <v>0</v>
      </c>
      <c r="BT10" s="121">
        <v>0</v>
      </c>
      <c r="BU10" s="121">
        <f>SUM(BV10:BX10)</f>
        <v>1693</v>
      </c>
      <c r="BV10" s="121">
        <v>0</v>
      </c>
      <c r="BW10" s="121">
        <v>1693</v>
      </c>
      <c r="BX10" s="121">
        <v>0</v>
      </c>
      <c r="BY10" s="121">
        <v>0</v>
      </c>
      <c r="BZ10" s="121">
        <f>SUM(CA10:CD10)</f>
        <v>315242</v>
      </c>
      <c r="CA10" s="121">
        <v>30524</v>
      </c>
      <c r="CB10" s="121">
        <v>284718</v>
      </c>
      <c r="CC10" s="121">
        <v>0</v>
      </c>
      <c r="CD10" s="121">
        <v>0</v>
      </c>
      <c r="CE10" s="122" t="s">
        <v>400</v>
      </c>
      <c r="CF10" s="121">
        <v>208</v>
      </c>
      <c r="CG10" s="121">
        <v>6236</v>
      </c>
      <c r="CH10" s="121">
        <f>SUM(BG10,+BO10,+CG10)</f>
        <v>331102</v>
      </c>
      <c r="CI10" s="121">
        <f>SUM(AE10,+BG10)</f>
        <v>233908</v>
      </c>
      <c r="CJ10" s="121">
        <f>SUM(AF10,+BH10)</f>
        <v>233908</v>
      </c>
      <c r="CK10" s="121">
        <f>SUM(AG10,+BI10)</f>
        <v>0</v>
      </c>
      <c r="CL10" s="121">
        <f>SUM(AH10,+BJ10)</f>
        <v>233908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400</v>
      </c>
      <c r="CQ10" s="121">
        <f>SUM(AM10,+BO10)</f>
        <v>841159</v>
      </c>
      <c r="CR10" s="121">
        <f>SUM(AN10,+BP10)</f>
        <v>98639</v>
      </c>
      <c r="CS10" s="121">
        <f>SUM(AO10,+BQ10)</f>
        <v>98639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194053</v>
      </c>
      <c r="CX10" s="121">
        <f>SUM(AT10,+BV10)</f>
        <v>0</v>
      </c>
      <c r="CY10" s="121">
        <f>SUM(AU10,+BW10)</f>
        <v>147598</v>
      </c>
      <c r="CZ10" s="121">
        <f>SUM(AV10,+BX10)</f>
        <v>46455</v>
      </c>
      <c r="DA10" s="121">
        <f>SUM(AW10,+BY10)</f>
        <v>0</v>
      </c>
      <c r="DB10" s="121">
        <f>SUM(AX10,+BZ10)</f>
        <v>541732</v>
      </c>
      <c r="DC10" s="121">
        <f>SUM(AY10,+CA10)</f>
        <v>30524</v>
      </c>
      <c r="DD10" s="121">
        <f>SUM(AZ10,+CB10)</f>
        <v>478147</v>
      </c>
      <c r="DE10" s="121">
        <f>SUM(BA10,+CC10)</f>
        <v>13081</v>
      </c>
      <c r="DF10" s="121">
        <f>SUM(BB10,+CD10)</f>
        <v>19980</v>
      </c>
      <c r="DG10" s="122" t="s">
        <v>400</v>
      </c>
      <c r="DH10" s="121">
        <f>SUM(BD10,+CF10)</f>
        <v>6735</v>
      </c>
      <c r="DI10" s="121">
        <f>SUM(BE10,+CG10)</f>
        <v>166504</v>
      </c>
      <c r="DJ10" s="121">
        <f>SUM(BF10,+CH10)</f>
        <v>1241571</v>
      </c>
    </row>
    <row r="11" spans="1:114" s="136" customFormat="1" ht="13.5" customHeight="1" x14ac:dyDescent="0.15">
      <c r="A11" s="119" t="s">
        <v>36</v>
      </c>
      <c r="B11" s="120" t="s">
        <v>332</v>
      </c>
      <c r="C11" s="119" t="s">
        <v>333</v>
      </c>
      <c r="D11" s="121">
        <f>SUM(E11,+L11)</f>
        <v>144606</v>
      </c>
      <c r="E11" s="121">
        <f>SUM(F11:I11)+K11</f>
        <v>54930</v>
      </c>
      <c r="F11" s="121">
        <v>0</v>
      </c>
      <c r="G11" s="121">
        <v>0</v>
      </c>
      <c r="H11" s="121">
        <v>0</v>
      </c>
      <c r="I11" s="121">
        <v>7995</v>
      </c>
      <c r="J11" s="121">
        <v>760863</v>
      </c>
      <c r="K11" s="121">
        <v>46935</v>
      </c>
      <c r="L11" s="121">
        <v>89676</v>
      </c>
      <c r="M11" s="121">
        <f>SUM(N11,+U11)</f>
        <v>4917</v>
      </c>
      <c r="N11" s="121">
        <f>SUM(O11:R11,T11)</f>
        <v>97</v>
      </c>
      <c r="O11" s="121">
        <v>0</v>
      </c>
      <c r="P11" s="121">
        <v>0</v>
      </c>
      <c r="Q11" s="121">
        <v>0</v>
      </c>
      <c r="R11" s="121">
        <v>0</v>
      </c>
      <c r="S11" s="121">
        <v>260900</v>
      </c>
      <c r="T11" s="121">
        <v>97</v>
      </c>
      <c r="U11" s="121">
        <v>4820</v>
      </c>
      <c r="V11" s="121">
        <f>+SUM(D11,M11)</f>
        <v>149523</v>
      </c>
      <c r="W11" s="121">
        <f>+SUM(E11,N11)</f>
        <v>55027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7995</v>
      </c>
      <c r="AB11" s="121">
        <f>+SUM(J11,S11)</f>
        <v>1021763</v>
      </c>
      <c r="AC11" s="121">
        <f>+SUM(K11,T11)</f>
        <v>47032</v>
      </c>
      <c r="AD11" s="121">
        <f>+SUM(L11,U11)</f>
        <v>94496</v>
      </c>
      <c r="AE11" s="121">
        <f>SUM(AF11,+AK11)</f>
        <v>54680</v>
      </c>
      <c r="AF11" s="121">
        <f>SUM(AG11:AJ11)</f>
        <v>54680</v>
      </c>
      <c r="AG11" s="121">
        <v>0</v>
      </c>
      <c r="AH11" s="121">
        <v>54680</v>
      </c>
      <c r="AI11" s="121">
        <v>0</v>
      </c>
      <c r="AJ11" s="121">
        <v>0</v>
      </c>
      <c r="AK11" s="121">
        <v>0</v>
      </c>
      <c r="AL11" s="122" t="s">
        <v>400</v>
      </c>
      <c r="AM11" s="121">
        <f>SUM(AN11,AS11,AW11,AX11,BD11)</f>
        <v>849684</v>
      </c>
      <c r="AN11" s="121">
        <f>SUM(AO11:AR11)</f>
        <v>116528</v>
      </c>
      <c r="AO11" s="121">
        <v>107124</v>
      </c>
      <c r="AP11" s="121">
        <v>0</v>
      </c>
      <c r="AQ11" s="121">
        <v>9404</v>
      </c>
      <c r="AR11" s="121">
        <v>0</v>
      </c>
      <c r="AS11" s="121">
        <f>SUM(AT11:AV11)</f>
        <v>170628</v>
      </c>
      <c r="AT11" s="121">
        <v>0</v>
      </c>
      <c r="AU11" s="121">
        <v>170250</v>
      </c>
      <c r="AV11" s="121">
        <v>378</v>
      </c>
      <c r="AW11" s="121">
        <v>0</v>
      </c>
      <c r="AX11" s="121">
        <f>SUM(AY11:BB11)</f>
        <v>562528</v>
      </c>
      <c r="AY11" s="121">
        <v>0</v>
      </c>
      <c r="AZ11" s="121">
        <v>183786</v>
      </c>
      <c r="BA11" s="121">
        <v>378742</v>
      </c>
      <c r="BB11" s="121">
        <v>0</v>
      </c>
      <c r="BC11" s="122" t="s">
        <v>400</v>
      </c>
      <c r="BD11" s="121">
        <v>0</v>
      </c>
      <c r="BE11" s="121">
        <v>1105</v>
      </c>
      <c r="BF11" s="121">
        <f>SUM(AE11,+AM11,+BE11)</f>
        <v>905469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400</v>
      </c>
      <c r="BO11" s="121">
        <f>SUM(BP11,BU11,BY11,BZ11,CF11)</f>
        <v>252958</v>
      </c>
      <c r="BP11" s="121">
        <f>SUM(BQ11:BT11)</f>
        <v>83630</v>
      </c>
      <c r="BQ11" s="121">
        <v>68487</v>
      </c>
      <c r="BR11" s="121">
        <v>0</v>
      </c>
      <c r="BS11" s="121">
        <v>15143</v>
      </c>
      <c r="BT11" s="121">
        <v>0</v>
      </c>
      <c r="BU11" s="121">
        <f>SUM(BV11:BX11)</f>
        <v>161534</v>
      </c>
      <c r="BV11" s="121">
        <v>0</v>
      </c>
      <c r="BW11" s="121">
        <v>161534</v>
      </c>
      <c r="BX11" s="121">
        <v>0</v>
      </c>
      <c r="BY11" s="121">
        <v>0</v>
      </c>
      <c r="BZ11" s="121">
        <f>SUM(CA11:CD11)</f>
        <v>7794</v>
      </c>
      <c r="CA11" s="121">
        <v>0</v>
      </c>
      <c r="CB11" s="121">
        <v>7794</v>
      </c>
      <c r="CC11" s="121">
        <v>0</v>
      </c>
      <c r="CD11" s="121">
        <v>0</v>
      </c>
      <c r="CE11" s="122" t="s">
        <v>400</v>
      </c>
      <c r="CF11" s="121">
        <v>0</v>
      </c>
      <c r="CG11" s="121">
        <v>12859</v>
      </c>
      <c r="CH11" s="121">
        <f>SUM(BG11,+BO11,+CG11)</f>
        <v>265817</v>
      </c>
      <c r="CI11" s="121">
        <f>SUM(AE11,+BG11)</f>
        <v>54680</v>
      </c>
      <c r="CJ11" s="121">
        <f>SUM(AF11,+BH11)</f>
        <v>54680</v>
      </c>
      <c r="CK11" s="121">
        <f>SUM(AG11,+BI11)</f>
        <v>0</v>
      </c>
      <c r="CL11" s="121">
        <f>SUM(AH11,+BJ11)</f>
        <v>54680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400</v>
      </c>
      <c r="CQ11" s="121">
        <f>SUM(AM11,+BO11)</f>
        <v>1102642</v>
      </c>
      <c r="CR11" s="121">
        <f>SUM(AN11,+BP11)</f>
        <v>200158</v>
      </c>
      <c r="CS11" s="121">
        <f>SUM(AO11,+BQ11)</f>
        <v>175611</v>
      </c>
      <c r="CT11" s="121">
        <f>SUM(AP11,+BR11)</f>
        <v>0</v>
      </c>
      <c r="CU11" s="121">
        <f>SUM(AQ11,+BS11)</f>
        <v>24547</v>
      </c>
      <c r="CV11" s="121">
        <f>SUM(AR11,+BT11)</f>
        <v>0</v>
      </c>
      <c r="CW11" s="121">
        <f>SUM(AS11,+BU11)</f>
        <v>332162</v>
      </c>
      <c r="CX11" s="121">
        <f>SUM(AT11,+BV11)</f>
        <v>0</v>
      </c>
      <c r="CY11" s="121">
        <f>SUM(AU11,+BW11)</f>
        <v>331784</v>
      </c>
      <c r="CZ11" s="121">
        <f>SUM(AV11,+BX11)</f>
        <v>378</v>
      </c>
      <c r="DA11" s="121">
        <f>SUM(AW11,+BY11)</f>
        <v>0</v>
      </c>
      <c r="DB11" s="121">
        <f>SUM(AX11,+BZ11)</f>
        <v>570322</v>
      </c>
      <c r="DC11" s="121">
        <f>SUM(AY11,+CA11)</f>
        <v>0</v>
      </c>
      <c r="DD11" s="121">
        <f>SUM(AZ11,+CB11)</f>
        <v>191580</v>
      </c>
      <c r="DE11" s="121">
        <f>SUM(BA11,+CC11)</f>
        <v>378742</v>
      </c>
      <c r="DF11" s="121">
        <f>SUM(BB11,+CD11)</f>
        <v>0</v>
      </c>
      <c r="DG11" s="122" t="s">
        <v>400</v>
      </c>
      <c r="DH11" s="121">
        <f>SUM(BD11,+CF11)</f>
        <v>0</v>
      </c>
      <c r="DI11" s="121">
        <f>SUM(BE11,+CG11)</f>
        <v>13964</v>
      </c>
      <c r="DJ11" s="121">
        <f>SUM(BF11,+CH11)</f>
        <v>1171286</v>
      </c>
    </row>
    <row r="12" spans="1:114" s="136" customFormat="1" ht="13.5" customHeight="1" x14ac:dyDescent="0.15">
      <c r="A12" s="119" t="s">
        <v>36</v>
      </c>
      <c r="B12" s="120" t="s">
        <v>337</v>
      </c>
      <c r="C12" s="119" t="s">
        <v>359</v>
      </c>
      <c r="D12" s="121">
        <f>SUM(E12,+L12)</f>
        <v>165676</v>
      </c>
      <c r="E12" s="121">
        <f>SUM(F12:I12)+K12</f>
        <v>165676</v>
      </c>
      <c r="F12" s="121">
        <v>3728</v>
      </c>
      <c r="G12" s="121">
        <v>0</v>
      </c>
      <c r="H12" s="121">
        <v>3800</v>
      </c>
      <c r="I12" s="121">
        <v>140786</v>
      </c>
      <c r="J12" s="121">
        <v>433960</v>
      </c>
      <c r="K12" s="121">
        <v>17362</v>
      </c>
      <c r="L12" s="121">
        <v>0</v>
      </c>
      <c r="M12" s="121">
        <f>SUM(N12,+U12)</f>
        <v>803</v>
      </c>
      <c r="N12" s="121">
        <f>SUM(O12:R12,T12)</f>
        <v>803</v>
      </c>
      <c r="O12" s="121">
        <v>0</v>
      </c>
      <c r="P12" s="121">
        <v>0</v>
      </c>
      <c r="Q12" s="121">
        <v>0</v>
      </c>
      <c r="R12" s="121">
        <v>12</v>
      </c>
      <c r="S12" s="121">
        <v>90334</v>
      </c>
      <c r="T12" s="121">
        <v>791</v>
      </c>
      <c r="U12" s="121">
        <v>0</v>
      </c>
      <c r="V12" s="121">
        <f>+SUM(D12,M12)</f>
        <v>166479</v>
      </c>
      <c r="W12" s="121">
        <f>+SUM(E12,N12)</f>
        <v>166479</v>
      </c>
      <c r="X12" s="121">
        <f>+SUM(F12,O12)</f>
        <v>3728</v>
      </c>
      <c r="Y12" s="121">
        <f>+SUM(G12,P12)</f>
        <v>0</v>
      </c>
      <c r="Z12" s="121">
        <f>+SUM(H12,Q12)</f>
        <v>3800</v>
      </c>
      <c r="AA12" s="121">
        <f>+SUM(I12,R12)</f>
        <v>140798</v>
      </c>
      <c r="AB12" s="121">
        <f>+SUM(J12,S12)</f>
        <v>524294</v>
      </c>
      <c r="AC12" s="121">
        <f>+SUM(K12,T12)</f>
        <v>18153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400</v>
      </c>
      <c r="AM12" s="121">
        <f>SUM(AN12,AS12,AW12,AX12,BD12)</f>
        <v>470011</v>
      </c>
      <c r="AN12" s="121">
        <f>SUM(AO12:AR12)</f>
        <v>38434</v>
      </c>
      <c r="AO12" s="121">
        <v>38434</v>
      </c>
      <c r="AP12" s="121">
        <v>0</v>
      </c>
      <c r="AQ12" s="121">
        <v>0</v>
      </c>
      <c r="AR12" s="121">
        <v>0</v>
      </c>
      <c r="AS12" s="121">
        <f>SUM(AT12:AV12)</f>
        <v>16715</v>
      </c>
      <c r="AT12" s="121">
        <v>0</v>
      </c>
      <c r="AU12" s="121">
        <v>12046</v>
      </c>
      <c r="AV12" s="121">
        <v>4669</v>
      </c>
      <c r="AW12" s="121">
        <v>0</v>
      </c>
      <c r="AX12" s="121">
        <f>SUM(AY12:BB12)</f>
        <v>414862</v>
      </c>
      <c r="AY12" s="121">
        <v>1228</v>
      </c>
      <c r="AZ12" s="121">
        <v>388045</v>
      </c>
      <c r="BA12" s="121">
        <v>25589</v>
      </c>
      <c r="BB12" s="121">
        <v>0</v>
      </c>
      <c r="BC12" s="122" t="s">
        <v>400</v>
      </c>
      <c r="BD12" s="121">
        <v>0</v>
      </c>
      <c r="BE12" s="121">
        <v>129625</v>
      </c>
      <c r="BF12" s="121">
        <f>SUM(AE12,+AM12,+BE12)</f>
        <v>599636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400</v>
      </c>
      <c r="BO12" s="121">
        <f>SUM(BP12,BU12,BY12,BZ12,CF12)</f>
        <v>84690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7794</v>
      </c>
      <c r="BV12" s="121">
        <v>0</v>
      </c>
      <c r="BW12" s="121">
        <v>7794</v>
      </c>
      <c r="BX12" s="121">
        <v>0</v>
      </c>
      <c r="BY12" s="121">
        <v>0</v>
      </c>
      <c r="BZ12" s="121">
        <f>SUM(CA12:CD12)</f>
        <v>76896</v>
      </c>
      <c r="CA12" s="121">
        <v>0</v>
      </c>
      <c r="CB12" s="121">
        <v>76896</v>
      </c>
      <c r="CC12" s="121">
        <v>0</v>
      </c>
      <c r="CD12" s="121">
        <v>0</v>
      </c>
      <c r="CE12" s="122" t="s">
        <v>400</v>
      </c>
      <c r="CF12" s="121">
        <v>0</v>
      </c>
      <c r="CG12" s="121">
        <v>6447</v>
      </c>
      <c r="CH12" s="121">
        <f>SUM(BG12,+BO12,+CG12)</f>
        <v>91137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400</v>
      </c>
      <c r="CQ12" s="121">
        <f>SUM(AM12,+BO12)</f>
        <v>554701</v>
      </c>
      <c r="CR12" s="121">
        <f>SUM(AN12,+BP12)</f>
        <v>38434</v>
      </c>
      <c r="CS12" s="121">
        <f>SUM(AO12,+BQ12)</f>
        <v>38434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24509</v>
      </c>
      <c r="CX12" s="121">
        <f>SUM(AT12,+BV12)</f>
        <v>0</v>
      </c>
      <c r="CY12" s="121">
        <f>SUM(AU12,+BW12)</f>
        <v>19840</v>
      </c>
      <c r="CZ12" s="121">
        <f>SUM(AV12,+BX12)</f>
        <v>4669</v>
      </c>
      <c r="DA12" s="121">
        <f>SUM(AW12,+BY12)</f>
        <v>0</v>
      </c>
      <c r="DB12" s="121">
        <f>SUM(AX12,+BZ12)</f>
        <v>491758</v>
      </c>
      <c r="DC12" s="121">
        <f>SUM(AY12,+CA12)</f>
        <v>1228</v>
      </c>
      <c r="DD12" s="121">
        <f>SUM(AZ12,+CB12)</f>
        <v>464941</v>
      </c>
      <c r="DE12" s="121">
        <f>SUM(BA12,+CC12)</f>
        <v>25589</v>
      </c>
      <c r="DF12" s="121">
        <f>SUM(BB12,+CD12)</f>
        <v>0</v>
      </c>
      <c r="DG12" s="122" t="s">
        <v>400</v>
      </c>
      <c r="DH12" s="121">
        <f>SUM(BD12,+CF12)</f>
        <v>0</v>
      </c>
      <c r="DI12" s="121">
        <f>SUM(BE12,+CG12)</f>
        <v>136072</v>
      </c>
      <c r="DJ12" s="121">
        <f>SUM(BF12,+CH12)</f>
        <v>690773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10161167</v>
      </c>
      <c r="E7" s="140">
        <f>+SUM(F7:I7,K7)</f>
        <v>3291744</v>
      </c>
      <c r="F7" s="140">
        <f t="shared" ref="F7:L7" si="0">SUM(F$8:F$257)</f>
        <v>535228</v>
      </c>
      <c r="G7" s="140">
        <f t="shared" si="0"/>
        <v>10104</v>
      </c>
      <c r="H7" s="140">
        <f t="shared" si="0"/>
        <v>119900</v>
      </c>
      <c r="I7" s="140">
        <f t="shared" si="0"/>
        <v>1845030</v>
      </c>
      <c r="J7" s="140">
        <f t="shared" si="0"/>
        <v>2151331</v>
      </c>
      <c r="K7" s="140">
        <f t="shared" si="0"/>
        <v>781482</v>
      </c>
      <c r="L7" s="140">
        <f t="shared" si="0"/>
        <v>6869423</v>
      </c>
      <c r="M7" s="140">
        <f>SUM(N7,+U7)</f>
        <v>1161025</v>
      </c>
      <c r="N7" s="140">
        <f>+SUM(O7:R7,T7)</f>
        <v>261351</v>
      </c>
      <c r="O7" s="140">
        <f t="shared" ref="O7:U7" si="1">SUM(O$8:O$257)</f>
        <v>9254</v>
      </c>
      <c r="P7" s="140">
        <f t="shared" si="1"/>
        <v>0</v>
      </c>
      <c r="Q7" s="140">
        <f t="shared" si="1"/>
        <v>224500</v>
      </c>
      <c r="R7" s="140">
        <f t="shared" si="1"/>
        <v>20793</v>
      </c>
      <c r="S7" s="140">
        <f t="shared" si="1"/>
        <v>1047632</v>
      </c>
      <c r="T7" s="140">
        <f t="shared" si="1"/>
        <v>6804</v>
      </c>
      <c r="U7" s="140">
        <f t="shared" si="1"/>
        <v>899674</v>
      </c>
      <c r="V7" s="140">
        <f t="shared" ref="V7:AB7" si="2">+SUM(D7,M7)</f>
        <v>11322192</v>
      </c>
      <c r="W7" s="140">
        <f t="shared" si="2"/>
        <v>3553095</v>
      </c>
      <c r="X7" s="140">
        <f t="shared" si="2"/>
        <v>544482</v>
      </c>
      <c r="Y7" s="140">
        <f t="shared" si="2"/>
        <v>10104</v>
      </c>
      <c r="Z7" s="140">
        <f t="shared" si="2"/>
        <v>344400</v>
      </c>
      <c r="AA7" s="140">
        <f t="shared" si="2"/>
        <v>1865823</v>
      </c>
      <c r="AB7" s="140">
        <f t="shared" si="2"/>
        <v>3198963</v>
      </c>
      <c r="AC7" s="140">
        <f>+SUM(K7,T7)</f>
        <v>788286</v>
      </c>
      <c r="AD7" s="140">
        <f>+SUM(L7,U7)</f>
        <v>7769097</v>
      </c>
      <c r="AE7" s="208"/>
      <c r="AF7" s="208"/>
    </row>
    <row r="8" spans="1:32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2430376</v>
      </c>
      <c r="E8" s="121">
        <f>+SUM(F8:I8,K8)</f>
        <v>742413</v>
      </c>
      <c r="F8" s="121">
        <v>0</v>
      </c>
      <c r="G8" s="121">
        <v>0</v>
      </c>
      <c r="H8" s="121">
        <v>0</v>
      </c>
      <c r="I8" s="121">
        <v>633561</v>
      </c>
      <c r="J8" s="121"/>
      <c r="K8" s="121">
        <v>108852</v>
      </c>
      <c r="L8" s="121">
        <v>1687963</v>
      </c>
      <c r="M8" s="121">
        <f>SUM(N8,+U8)</f>
        <v>260051</v>
      </c>
      <c r="N8" s="121">
        <f>+SUM(O8:R8,T8)</f>
        <v>6</v>
      </c>
      <c r="O8" s="121">
        <v>0</v>
      </c>
      <c r="P8" s="121">
        <v>0</v>
      </c>
      <c r="Q8" s="121">
        <v>0</v>
      </c>
      <c r="R8" s="121">
        <v>6</v>
      </c>
      <c r="S8" s="121"/>
      <c r="T8" s="121">
        <v>0</v>
      </c>
      <c r="U8" s="121">
        <v>260045</v>
      </c>
      <c r="V8" s="121">
        <f>+SUM(D8,M8)</f>
        <v>2690427</v>
      </c>
      <c r="W8" s="121">
        <f>+SUM(E8,N8)</f>
        <v>742419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633567</v>
      </c>
      <c r="AB8" s="121">
        <f>+SUM(J8,S8)</f>
        <v>0</v>
      </c>
      <c r="AC8" s="121">
        <f>+SUM(K8,T8)</f>
        <v>108852</v>
      </c>
      <c r="AD8" s="121">
        <f>+SUM(L8,U8)</f>
        <v>1948008</v>
      </c>
      <c r="AE8" s="209" t="s">
        <v>326</v>
      </c>
      <c r="AF8" s="208"/>
    </row>
    <row r="9" spans="1:32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4010097</v>
      </c>
      <c r="E9" s="121">
        <f>+SUM(F9:I9,K9)</f>
        <v>1658336</v>
      </c>
      <c r="F9" s="121">
        <v>495170</v>
      </c>
      <c r="G9" s="121">
        <v>4630</v>
      </c>
      <c r="H9" s="121">
        <v>0</v>
      </c>
      <c r="I9" s="121">
        <v>695410</v>
      </c>
      <c r="J9" s="121"/>
      <c r="K9" s="121">
        <v>463126</v>
      </c>
      <c r="L9" s="121">
        <v>2351761</v>
      </c>
      <c r="M9" s="121">
        <f>SUM(N9,+U9)</f>
        <v>170322</v>
      </c>
      <c r="N9" s="121">
        <f>+SUM(O9:R9,T9)</f>
        <v>120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120</v>
      </c>
      <c r="U9" s="121">
        <v>170202</v>
      </c>
      <c r="V9" s="121">
        <f>+SUM(D9,M9)</f>
        <v>4180419</v>
      </c>
      <c r="W9" s="121">
        <f>+SUM(E9,N9)</f>
        <v>1658456</v>
      </c>
      <c r="X9" s="121">
        <f>+SUM(F9,O9)</f>
        <v>495170</v>
      </c>
      <c r="Y9" s="121">
        <f>+SUM(G9,P9)</f>
        <v>4630</v>
      </c>
      <c r="Z9" s="121">
        <f>+SUM(H9,Q9)</f>
        <v>0</v>
      </c>
      <c r="AA9" s="121">
        <f>+SUM(I9,R9)</f>
        <v>695410</v>
      </c>
      <c r="AB9" s="121">
        <f>+SUM(J9,S9)</f>
        <v>0</v>
      </c>
      <c r="AC9" s="121">
        <f>+SUM(K9,T9)</f>
        <v>463246</v>
      </c>
      <c r="AD9" s="121">
        <f>+SUM(L9,U9)</f>
        <v>2521963</v>
      </c>
      <c r="AE9" s="209" t="s">
        <v>331</v>
      </c>
      <c r="AF9" s="208"/>
    </row>
    <row r="10" spans="1:32" s="136" customFormat="1" ht="13.5" customHeight="1" x14ac:dyDescent="0.15">
      <c r="A10" s="119" t="s">
        <v>36</v>
      </c>
      <c r="B10" s="120" t="s">
        <v>334</v>
      </c>
      <c r="C10" s="119" t="s">
        <v>335</v>
      </c>
      <c r="D10" s="121">
        <f>SUM(E10,+L10)</f>
        <v>467792</v>
      </c>
      <c r="E10" s="121">
        <f>+SUM(F10:I10,K10)</f>
        <v>52999</v>
      </c>
      <c r="F10" s="121">
        <v>0</v>
      </c>
      <c r="G10" s="121">
        <v>663</v>
      </c>
      <c r="H10" s="121">
        <v>0</v>
      </c>
      <c r="I10" s="121">
        <v>50111</v>
      </c>
      <c r="J10" s="121"/>
      <c r="K10" s="121">
        <v>2225</v>
      </c>
      <c r="L10" s="121">
        <v>414793</v>
      </c>
      <c r="M10" s="121">
        <f>SUM(N10,+U10)</f>
        <v>67994</v>
      </c>
      <c r="N10" s="121">
        <f>+SUM(O10:R10,T10)</f>
        <v>20390</v>
      </c>
      <c r="O10" s="121">
        <v>0</v>
      </c>
      <c r="P10" s="121">
        <v>0</v>
      </c>
      <c r="Q10" s="121">
        <v>0</v>
      </c>
      <c r="R10" s="121">
        <v>20390</v>
      </c>
      <c r="S10" s="121"/>
      <c r="T10" s="121">
        <v>0</v>
      </c>
      <c r="U10" s="121">
        <v>47604</v>
      </c>
      <c r="V10" s="121">
        <f>+SUM(D10,M10)</f>
        <v>535786</v>
      </c>
      <c r="W10" s="121">
        <f>+SUM(E10,N10)</f>
        <v>73389</v>
      </c>
      <c r="X10" s="121">
        <f>+SUM(F10,O10)</f>
        <v>0</v>
      </c>
      <c r="Y10" s="121">
        <f>+SUM(G10,P10)</f>
        <v>663</v>
      </c>
      <c r="Z10" s="121">
        <f>+SUM(H10,Q10)</f>
        <v>0</v>
      </c>
      <c r="AA10" s="121">
        <f>+SUM(I10,R10)</f>
        <v>70501</v>
      </c>
      <c r="AB10" s="121">
        <f>+SUM(J10,S10)</f>
        <v>0</v>
      </c>
      <c r="AC10" s="121">
        <f>+SUM(K10,T10)</f>
        <v>2225</v>
      </c>
      <c r="AD10" s="121">
        <f>+SUM(L10,U10)</f>
        <v>462397</v>
      </c>
      <c r="AE10" s="209" t="s">
        <v>336</v>
      </c>
      <c r="AF10" s="208"/>
    </row>
    <row r="11" spans="1:32" s="136" customFormat="1" ht="13.5" customHeight="1" x14ac:dyDescent="0.15">
      <c r="A11" s="119" t="s">
        <v>36</v>
      </c>
      <c r="B11" s="120" t="s">
        <v>339</v>
      </c>
      <c r="C11" s="119" t="s">
        <v>340</v>
      </c>
      <c r="D11" s="121">
        <f>SUM(E11,+L11)</f>
        <v>583886</v>
      </c>
      <c r="E11" s="121">
        <f>+SUM(F11:I11,K11)</f>
        <v>118593</v>
      </c>
      <c r="F11" s="121">
        <v>0</v>
      </c>
      <c r="G11" s="121">
        <v>0</v>
      </c>
      <c r="H11" s="121">
        <v>0</v>
      </c>
      <c r="I11" s="121">
        <v>94002</v>
      </c>
      <c r="J11" s="121"/>
      <c r="K11" s="121">
        <v>24591</v>
      </c>
      <c r="L11" s="121">
        <v>465293</v>
      </c>
      <c r="M11" s="121">
        <f>SUM(N11,+U11)</f>
        <v>37833</v>
      </c>
      <c r="N11" s="121">
        <f>+SUM(O11:R11,T11)</f>
        <v>416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416</v>
      </c>
      <c r="U11" s="121">
        <v>37417</v>
      </c>
      <c r="V11" s="121">
        <f>+SUM(D11,M11)</f>
        <v>621719</v>
      </c>
      <c r="W11" s="121">
        <f>+SUM(E11,N11)</f>
        <v>119009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94002</v>
      </c>
      <c r="AB11" s="121">
        <f>+SUM(J11,S11)</f>
        <v>0</v>
      </c>
      <c r="AC11" s="121">
        <f>+SUM(K11,T11)</f>
        <v>25007</v>
      </c>
      <c r="AD11" s="121">
        <f>+SUM(L11,U11)</f>
        <v>502710</v>
      </c>
      <c r="AE11" s="209" t="s">
        <v>341</v>
      </c>
      <c r="AF11" s="208"/>
    </row>
    <row r="12" spans="1:32" s="136" customFormat="1" ht="13.5" customHeight="1" x14ac:dyDescent="0.15">
      <c r="A12" s="119" t="s">
        <v>36</v>
      </c>
      <c r="B12" s="120" t="s">
        <v>342</v>
      </c>
      <c r="C12" s="119" t="s">
        <v>343</v>
      </c>
      <c r="D12" s="121">
        <f>SUM(E12,+L12)</f>
        <v>157085</v>
      </c>
      <c r="E12" s="121">
        <f>+SUM(F12:I12,K12)</f>
        <v>21576</v>
      </c>
      <c r="F12" s="121">
        <v>0</v>
      </c>
      <c r="G12" s="121">
        <v>0</v>
      </c>
      <c r="H12" s="121">
        <v>10000</v>
      </c>
      <c r="I12" s="121">
        <v>10760</v>
      </c>
      <c r="J12" s="121"/>
      <c r="K12" s="121">
        <v>816</v>
      </c>
      <c r="L12" s="121">
        <v>135509</v>
      </c>
      <c r="M12" s="121">
        <f>SUM(N12,+U12)</f>
        <v>21237</v>
      </c>
      <c r="N12" s="121">
        <f>+SUM(O12:R12,T12)</f>
        <v>12</v>
      </c>
      <c r="O12" s="121">
        <v>0</v>
      </c>
      <c r="P12" s="121">
        <v>0</v>
      </c>
      <c r="Q12" s="121">
        <v>0</v>
      </c>
      <c r="R12" s="121">
        <v>12</v>
      </c>
      <c r="S12" s="121"/>
      <c r="T12" s="121">
        <v>0</v>
      </c>
      <c r="U12" s="121">
        <v>21225</v>
      </c>
      <c r="V12" s="121">
        <f>+SUM(D12,M12)</f>
        <v>178322</v>
      </c>
      <c r="W12" s="121">
        <f>+SUM(E12,N12)</f>
        <v>21588</v>
      </c>
      <c r="X12" s="121">
        <f>+SUM(F12,O12)</f>
        <v>0</v>
      </c>
      <c r="Y12" s="121">
        <f>+SUM(G12,P12)</f>
        <v>0</v>
      </c>
      <c r="Z12" s="121">
        <f>+SUM(H12,Q12)</f>
        <v>10000</v>
      </c>
      <c r="AA12" s="121">
        <f>+SUM(I12,R12)</f>
        <v>10772</v>
      </c>
      <c r="AB12" s="121">
        <f>+SUM(J12,S12)</f>
        <v>0</v>
      </c>
      <c r="AC12" s="121">
        <f>+SUM(K12,T12)</f>
        <v>816</v>
      </c>
      <c r="AD12" s="121">
        <f>+SUM(L12,U12)</f>
        <v>156734</v>
      </c>
      <c r="AE12" s="209" t="s">
        <v>344</v>
      </c>
      <c r="AF12" s="208"/>
    </row>
    <row r="13" spans="1:32" s="136" customFormat="1" ht="13.5" customHeight="1" x14ac:dyDescent="0.15">
      <c r="A13" s="119" t="s">
        <v>36</v>
      </c>
      <c r="B13" s="120" t="s">
        <v>345</v>
      </c>
      <c r="C13" s="119" t="s">
        <v>346</v>
      </c>
      <c r="D13" s="121">
        <f>SUM(E13,+L13)</f>
        <v>57294</v>
      </c>
      <c r="E13" s="121">
        <f>+SUM(F13:I13,K13)</f>
        <v>7358</v>
      </c>
      <c r="F13" s="121">
        <v>0</v>
      </c>
      <c r="G13" s="121">
        <v>0</v>
      </c>
      <c r="H13" s="121">
        <v>2800</v>
      </c>
      <c r="I13" s="121">
        <v>4537</v>
      </c>
      <c r="J13" s="121"/>
      <c r="K13" s="121">
        <v>21</v>
      </c>
      <c r="L13" s="121">
        <v>49936</v>
      </c>
      <c r="M13" s="121">
        <f>SUM(N13,+U13)</f>
        <v>4344</v>
      </c>
      <c r="N13" s="121">
        <f>+SUM(O13:R13,T13)</f>
        <v>11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11</v>
      </c>
      <c r="U13" s="121">
        <v>4333</v>
      </c>
      <c r="V13" s="121">
        <f>+SUM(D13,M13)</f>
        <v>61638</v>
      </c>
      <c r="W13" s="121">
        <f>+SUM(E13,N13)</f>
        <v>7369</v>
      </c>
      <c r="X13" s="121">
        <f>+SUM(F13,O13)</f>
        <v>0</v>
      </c>
      <c r="Y13" s="121">
        <f>+SUM(G13,P13)</f>
        <v>0</v>
      </c>
      <c r="Z13" s="121">
        <f>+SUM(H13,Q13)</f>
        <v>2800</v>
      </c>
      <c r="AA13" s="121">
        <f>+SUM(I13,R13)</f>
        <v>4537</v>
      </c>
      <c r="AB13" s="121">
        <f>+SUM(J13,S13)</f>
        <v>0</v>
      </c>
      <c r="AC13" s="121">
        <f>+SUM(K13,T13)</f>
        <v>32</v>
      </c>
      <c r="AD13" s="121">
        <f>+SUM(L13,U13)</f>
        <v>54269</v>
      </c>
      <c r="AE13" s="209" t="s">
        <v>347</v>
      </c>
      <c r="AF13" s="208"/>
    </row>
    <row r="14" spans="1:32" s="136" customFormat="1" ht="13.5" customHeight="1" x14ac:dyDescent="0.15">
      <c r="A14" s="119" t="s">
        <v>36</v>
      </c>
      <c r="B14" s="120" t="s">
        <v>349</v>
      </c>
      <c r="C14" s="119" t="s">
        <v>350</v>
      </c>
      <c r="D14" s="121">
        <f>SUM(E14,+L14)</f>
        <v>99052</v>
      </c>
      <c r="E14" s="121">
        <f>+SUM(F14:I14,K14)</f>
        <v>12655</v>
      </c>
      <c r="F14" s="121">
        <v>0</v>
      </c>
      <c r="G14" s="121">
        <v>0</v>
      </c>
      <c r="H14" s="121">
        <v>0</v>
      </c>
      <c r="I14" s="121">
        <v>12655</v>
      </c>
      <c r="J14" s="121"/>
      <c r="K14" s="121">
        <v>0</v>
      </c>
      <c r="L14" s="121">
        <v>86397</v>
      </c>
      <c r="M14" s="121">
        <f>SUM(N14,+U14)</f>
        <v>18174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18174</v>
      </c>
      <c r="V14" s="121">
        <f>+SUM(D14,M14)</f>
        <v>117226</v>
      </c>
      <c r="W14" s="121">
        <f>+SUM(E14,N14)</f>
        <v>12655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12655</v>
      </c>
      <c r="AB14" s="121">
        <f>+SUM(J14,S14)</f>
        <v>0</v>
      </c>
      <c r="AC14" s="121">
        <f>+SUM(K14,T14)</f>
        <v>0</v>
      </c>
      <c r="AD14" s="121">
        <f>+SUM(L14,U14)</f>
        <v>104571</v>
      </c>
      <c r="AE14" s="209" t="s">
        <v>351</v>
      </c>
      <c r="AF14" s="208"/>
    </row>
    <row r="15" spans="1:32" s="136" customFormat="1" ht="13.5" customHeight="1" x14ac:dyDescent="0.15">
      <c r="A15" s="119" t="s">
        <v>36</v>
      </c>
      <c r="B15" s="120" t="s">
        <v>353</v>
      </c>
      <c r="C15" s="119" t="s">
        <v>354</v>
      </c>
      <c r="D15" s="121">
        <f>SUM(E15,+L15)</f>
        <v>227146</v>
      </c>
      <c r="E15" s="121">
        <f>+SUM(F15:I15,K15)</f>
        <v>17820</v>
      </c>
      <c r="F15" s="121">
        <v>0</v>
      </c>
      <c r="G15" s="121">
        <v>0</v>
      </c>
      <c r="H15" s="121">
        <v>0</v>
      </c>
      <c r="I15" s="121">
        <v>17784</v>
      </c>
      <c r="J15" s="121"/>
      <c r="K15" s="121">
        <v>36</v>
      </c>
      <c r="L15" s="121">
        <v>209326</v>
      </c>
      <c r="M15" s="121">
        <f>SUM(N15,+U15)</f>
        <v>35494</v>
      </c>
      <c r="N15" s="121">
        <f>+SUM(O15:R15,T15)</f>
        <v>12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12</v>
      </c>
      <c r="U15" s="121">
        <v>35482</v>
      </c>
      <c r="V15" s="121">
        <f>+SUM(D15,M15)</f>
        <v>262640</v>
      </c>
      <c r="W15" s="121">
        <f>+SUM(E15,N15)</f>
        <v>17832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17784</v>
      </c>
      <c r="AB15" s="121">
        <f>+SUM(J15,S15)</f>
        <v>0</v>
      </c>
      <c r="AC15" s="121">
        <f>+SUM(K15,T15)</f>
        <v>48</v>
      </c>
      <c r="AD15" s="121">
        <f>+SUM(L15,U15)</f>
        <v>244808</v>
      </c>
      <c r="AE15" s="209" t="s">
        <v>355</v>
      </c>
      <c r="AF15" s="208"/>
    </row>
    <row r="16" spans="1:32" s="136" customFormat="1" ht="13.5" customHeight="1" x14ac:dyDescent="0.15">
      <c r="A16" s="119" t="s">
        <v>36</v>
      </c>
      <c r="B16" s="120" t="s">
        <v>356</v>
      </c>
      <c r="C16" s="119" t="s">
        <v>357</v>
      </c>
      <c r="D16" s="121">
        <f>SUM(E16,+L16)</f>
        <v>78783</v>
      </c>
      <c r="E16" s="121">
        <f>+SUM(F16:I16,K16)</f>
        <v>19731</v>
      </c>
      <c r="F16" s="121">
        <v>0</v>
      </c>
      <c r="G16" s="121">
        <v>49</v>
      </c>
      <c r="H16" s="121">
        <v>0</v>
      </c>
      <c r="I16" s="121">
        <v>18780</v>
      </c>
      <c r="J16" s="121"/>
      <c r="K16" s="121">
        <v>902</v>
      </c>
      <c r="L16" s="121">
        <v>59052</v>
      </c>
      <c r="M16" s="121">
        <f>SUM(N16,+U16)</f>
        <v>8225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8225</v>
      </c>
      <c r="V16" s="121">
        <f>+SUM(D16,M16)</f>
        <v>87008</v>
      </c>
      <c r="W16" s="121">
        <f>+SUM(E16,N16)</f>
        <v>19731</v>
      </c>
      <c r="X16" s="121">
        <f>+SUM(F16,O16)</f>
        <v>0</v>
      </c>
      <c r="Y16" s="121">
        <f>+SUM(G16,P16)</f>
        <v>49</v>
      </c>
      <c r="Z16" s="121">
        <f>+SUM(H16,Q16)</f>
        <v>0</v>
      </c>
      <c r="AA16" s="121">
        <f>+SUM(I16,R16)</f>
        <v>18780</v>
      </c>
      <c r="AB16" s="121">
        <f>+SUM(J16,S16)</f>
        <v>0</v>
      </c>
      <c r="AC16" s="121">
        <f>+SUM(K16,T16)</f>
        <v>902</v>
      </c>
      <c r="AD16" s="121">
        <f>+SUM(L16,U16)</f>
        <v>67277</v>
      </c>
      <c r="AE16" s="209" t="s">
        <v>358</v>
      </c>
      <c r="AF16" s="208"/>
    </row>
    <row r="17" spans="1:32" s="136" customFormat="1" ht="13.5" customHeight="1" x14ac:dyDescent="0.15">
      <c r="A17" s="119" t="s">
        <v>36</v>
      </c>
      <c r="B17" s="120" t="s">
        <v>360</v>
      </c>
      <c r="C17" s="119" t="s">
        <v>361</v>
      </c>
      <c r="D17" s="121">
        <f>SUM(E17,+L17)</f>
        <v>129341</v>
      </c>
      <c r="E17" s="121">
        <f>+SUM(F17:I17,K17)</f>
        <v>19241</v>
      </c>
      <c r="F17" s="121">
        <v>0</v>
      </c>
      <c r="G17" s="121">
        <v>0</v>
      </c>
      <c r="H17" s="121">
        <v>0</v>
      </c>
      <c r="I17" s="121">
        <v>18143</v>
      </c>
      <c r="J17" s="121"/>
      <c r="K17" s="121">
        <v>1098</v>
      </c>
      <c r="L17" s="121">
        <v>110100</v>
      </c>
      <c r="M17" s="121">
        <f>SUM(N17,+U17)</f>
        <v>8150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8150</v>
      </c>
      <c r="V17" s="121">
        <f>+SUM(D17,M17)</f>
        <v>137491</v>
      </c>
      <c r="W17" s="121">
        <f>+SUM(E17,N17)</f>
        <v>19241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18143</v>
      </c>
      <c r="AB17" s="121">
        <f>+SUM(J17,S17)</f>
        <v>0</v>
      </c>
      <c r="AC17" s="121">
        <f>+SUM(K17,T17)</f>
        <v>1098</v>
      </c>
      <c r="AD17" s="121">
        <f>+SUM(L17,U17)</f>
        <v>118250</v>
      </c>
      <c r="AE17" s="209" t="s">
        <v>362</v>
      </c>
      <c r="AF17" s="208"/>
    </row>
    <row r="18" spans="1:32" s="136" customFormat="1" ht="13.5" customHeight="1" x14ac:dyDescent="0.15">
      <c r="A18" s="119" t="s">
        <v>36</v>
      </c>
      <c r="B18" s="120" t="s">
        <v>363</v>
      </c>
      <c r="C18" s="119" t="s">
        <v>364</v>
      </c>
      <c r="D18" s="121">
        <f>SUM(E18,+L18)</f>
        <v>159275</v>
      </c>
      <c r="E18" s="121">
        <f>+SUM(F18:I18,K18)</f>
        <v>19600</v>
      </c>
      <c r="F18" s="121">
        <v>0</v>
      </c>
      <c r="G18" s="121">
        <v>2542</v>
      </c>
      <c r="H18" s="121">
        <v>0</v>
      </c>
      <c r="I18" s="121">
        <v>12016</v>
      </c>
      <c r="J18" s="121"/>
      <c r="K18" s="121">
        <v>5042</v>
      </c>
      <c r="L18" s="121">
        <v>139675</v>
      </c>
      <c r="M18" s="121">
        <f>SUM(N18,+U18)</f>
        <v>27492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27492</v>
      </c>
      <c r="V18" s="121">
        <f>+SUM(D18,M18)</f>
        <v>186767</v>
      </c>
      <c r="W18" s="121">
        <f>+SUM(E18,N18)</f>
        <v>19600</v>
      </c>
      <c r="X18" s="121">
        <f>+SUM(F18,O18)</f>
        <v>0</v>
      </c>
      <c r="Y18" s="121">
        <f>+SUM(G18,P18)</f>
        <v>2542</v>
      </c>
      <c r="Z18" s="121">
        <f>+SUM(H18,Q18)</f>
        <v>0</v>
      </c>
      <c r="AA18" s="121">
        <f>+SUM(I18,R18)</f>
        <v>12016</v>
      </c>
      <c r="AB18" s="121">
        <f>+SUM(J18,S18)</f>
        <v>0</v>
      </c>
      <c r="AC18" s="121">
        <f>+SUM(K18,T18)</f>
        <v>5042</v>
      </c>
      <c r="AD18" s="121">
        <f>+SUM(L18,U18)</f>
        <v>167167</v>
      </c>
      <c r="AE18" s="209" t="s">
        <v>365</v>
      </c>
      <c r="AF18" s="208"/>
    </row>
    <row r="19" spans="1:32" s="136" customFormat="1" ht="13.5" customHeight="1" x14ac:dyDescent="0.15">
      <c r="A19" s="119" t="s">
        <v>36</v>
      </c>
      <c r="B19" s="120" t="s">
        <v>366</v>
      </c>
      <c r="C19" s="119" t="s">
        <v>367</v>
      </c>
      <c r="D19" s="121">
        <f>SUM(E19,+L19)</f>
        <v>97136</v>
      </c>
      <c r="E19" s="121">
        <f>+SUM(F19:I19,K19)</f>
        <v>16638</v>
      </c>
      <c r="F19" s="121">
        <v>0</v>
      </c>
      <c r="G19" s="121">
        <v>1811</v>
      </c>
      <c r="H19" s="121">
        <v>0</v>
      </c>
      <c r="I19" s="121">
        <v>13985</v>
      </c>
      <c r="J19" s="121"/>
      <c r="K19" s="121">
        <v>842</v>
      </c>
      <c r="L19" s="121">
        <v>80498</v>
      </c>
      <c r="M19" s="121">
        <f>SUM(N19,+U19)</f>
        <v>6820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6820</v>
      </c>
      <c r="V19" s="121">
        <f>+SUM(D19,M19)</f>
        <v>103956</v>
      </c>
      <c r="W19" s="121">
        <f>+SUM(E19,N19)</f>
        <v>16638</v>
      </c>
      <c r="X19" s="121">
        <f>+SUM(F19,O19)</f>
        <v>0</v>
      </c>
      <c r="Y19" s="121">
        <f>+SUM(G19,P19)</f>
        <v>1811</v>
      </c>
      <c r="Z19" s="121">
        <f>+SUM(H19,Q19)</f>
        <v>0</v>
      </c>
      <c r="AA19" s="121">
        <f>+SUM(I19,R19)</f>
        <v>13985</v>
      </c>
      <c r="AB19" s="121">
        <f>+SUM(J19,S19)</f>
        <v>0</v>
      </c>
      <c r="AC19" s="121">
        <f>+SUM(K19,T19)</f>
        <v>842</v>
      </c>
      <c r="AD19" s="121">
        <f>+SUM(L19,U19)</f>
        <v>87318</v>
      </c>
      <c r="AE19" s="209" t="s">
        <v>368</v>
      </c>
      <c r="AF19" s="208"/>
    </row>
    <row r="20" spans="1:32" s="136" customFormat="1" ht="13.5" customHeight="1" x14ac:dyDescent="0.15">
      <c r="A20" s="119" t="s">
        <v>36</v>
      </c>
      <c r="B20" s="120" t="s">
        <v>369</v>
      </c>
      <c r="C20" s="119" t="s">
        <v>370</v>
      </c>
      <c r="D20" s="121">
        <f>SUM(E20,+L20)</f>
        <v>69445</v>
      </c>
      <c r="E20" s="121">
        <f>+SUM(F20:I20,K20)</f>
        <v>21767</v>
      </c>
      <c r="F20" s="121">
        <v>0</v>
      </c>
      <c r="G20" s="121">
        <v>409</v>
      </c>
      <c r="H20" s="121">
        <v>0</v>
      </c>
      <c r="I20" s="121">
        <v>21358</v>
      </c>
      <c r="J20" s="121"/>
      <c r="K20" s="121">
        <v>0</v>
      </c>
      <c r="L20" s="121">
        <v>47678</v>
      </c>
      <c r="M20" s="121">
        <f>SUM(N20,+U20)</f>
        <v>8105</v>
      </c>
      <c r="N20" s="121">
        <f>+SUM(O20:R20,T20)</f>
        <v>2114</v>
      </c>
      <c r="O20" s="121">
        <v>0</v>
      </c>
      <c r="P20" s="121">
        <v>0</v>
      </c>
      <c r="Q20" s="121">
        <v>0</v>
      </c>
      <c r="R20" s="121">
        <v>2</v>
      </c>
      <c r="S20" s="121"/>
      <c r="T20" s="121">
        <v>2112</v>
      </c>
      <c r="U20" s="121">
        <v>5991</v>
      </c>
      <c r="V20" s="121">
        <f>+SUM(D20,M20)</f>
        <v>77550</v>
      </c>
      <c r="W20" s="121">
        <f>+SUM(E20,N20)</f>
        <v>23881</v>
      </c>
      <c r="X20" s="121">
        <f>+SUM(F20,O20)</f>
        <v>0</v>
      </c>
      <c r="Y20" s="121">
        <f>+SUM(G20,P20)</f>
        <v>409</v>
      </c>
      <c r="Z20" s="121">
        <f>+SUM(H20,Q20)</f>
        <v>0</v>
      </c>
      <c r="AA20" s="121">
        <f>+SUM(I20,R20)</f>
        <v>21360</v>
      </c>
      <c r="AB20" s="121">
        <f>+SUM(J20,S20)</f>
        <v>0</v>
      </c>
      <c r="AC20" s="121">
        <f>+SUM(K20,T20)</f>
        <v>2112</v>
      </c>
      <c r="AD20" s="121">
        <f>+SUM(L20,U20)</f>
        <v>53669</v>
      </c>
      <c r="AE20" s="209" t="s">
        <v>371</v>
      </c>
      <c r="AF20" s="208"/>
    </row>
    <row r="21" spans="1:32" s="136" customFormat="1" ht="13.5" customHeight="1" x14ac:dyDescent="0.15">
      <c r="A21" s="119" t="s">
        <v>36</v>
      </c>
      <c r="B21" s="120" t="s">
        <v>372</v>
      </c>
      <c r="C21" s="119" t="s">
        <v>373</v>
      </c>
      <c r="D21" s="121">
        <f>SUM(E21,+L21)</f>
        <v>314647</v>
      </c>
      <c r="E21" s="121">
        <f>+SUM(F21:I21,K21)</f>
        <v>47063</v>
      </c>
      <c r="F21" s="121">
        <v>0</v>
      </c>
      <c r="G21" s="121">
        <v>0</v>
      </c>
      <c r="H21" s="121">
        <v>13200</v>
      </c>
      <c r="I21" s="121">
        <v>33842</v>
      </c>
      <c r="J21" s="121"/>
      <c r="K21" s="121">
        <v>21</v>
      </c>
      <c r="L21" s="121">
        <v>267584</v>
      </c>
      <c r="M21" s="121">
        <f>SUM(N21,+U21)</f>
        <v>30174</v>
      </c>
      <c r="N21" s="121">
        <f>+SUM(O21:R21,T21)</f>
        <v>6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6</v>
      </c>
      <c r="U21" s="121">
        <v>30168</v>
      </c>
      <c r="V21" s="121">
        <f>+SUM(D21,M21)</f>
        <v>344821</v>
      </c>
      <c r="W21" s="121">
        <f>+SUM(E21,N21)</f>
        <v>47069</v>
      </c>
      <c r="X21" s="121">
        <f>+SUM(F21,O21)</f>
        <v>0</v>
      </c>
      <c r="Y21" s="121">
        <f>+SUM(G21,P21)</f>
        <v>0</v>
      </c>
      <c r="Z21" s="121">
        <f>+SUM(H21,Q21)</f>
        <v>13200</v>
      </c>
      <c r="AA21" s="121">
        <f>+SUM(I21,R21)</f>
        <v>33842</v>
      </c>
      <c r="AB21" s="121">
        <f>+SUM(J21,S21)</f>
        <v>0</v>
      </c>
      <c r="AC21" s="121">
        <f>+SUM(K21,T21)</f>
        <v>27</v>
      </c>
      <c r="AD21" s="121">
        <f>+SUM(L21,U21)</f>
        <v>297752</v>
      </c>
      <c r="AE21" s="209" t="s">
        <v>374</v>
      </c>
      <c r="AF21" s="208"/>
    </row>
    <row r="22" spans="1:32" s="136" customFormat="1" ht="13.5" customHeight="1" x14ac:dyDescent="0.15">
      <c r="A22" s="119" t="s">
        <v>36</v>
      </c>
      <c r="B22" s="120" t="s">
        <v>375</v>
      </c>
      <c r="C22" s="119" t="s">
        <v>376</v>
      </c>
      <c r="D22" s="121">
        <f>SUM(E22,+L22)</f>
        <v>185852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185852</v>
      </c>
      <c r="M22" s="121">
        <f>SUM(N22,+U22)</f>
        <v>25988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25988</v>
      </c>
      <c r="V22" s="121">
        <f>+SUM(D22,M22)</f>
        <v>211840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211840</v>
      </c>
      <c r="AE22" s="209" t="s">
        <v>377</v>
      </c>
      <c r="AF22" s="208"/>
    </row>
    <row r="23" spans="1:32" s="136" customFormat="1" ht="13.5" customHeight="1" x14ac:dyDescent="0.15">
      <c r="A23" s="119" t="s">
        <v>36</v>
      </c>
      <c r="B23" s="120" t="s">
        <v>380</v>
      </c>
      <c r="C23" s="119" t="s">
        <v>381</v>
      </c>
      <c r="D23" s="121">
        <f>SUM(E23,+L23)</f>
        <v>237422</v>
      </c>
      <c r="E23" s="121">
        <f>+SUM(F23:I23,K23)</f>
        <v>54144</v>
      </c>
      <c r="F23" s="121">
        <v>0</v>
      </c>
      <c r="G23" s="121">
        <v>0</v>
      </c>
      <c r="H23" s="121">
        <v>41500</v>
      </c>
      <c r="I23" s="121">
        <v>6707</v>
      </c>
      <c r="J23" s="121"/>
      <c r="K23" s="121">
        <v>5937</v>
      </c>
      <c r="L23" s="121">
        <v>183278</v>
      </c>
      <c r="M23" s="121">
        <f>SUM(N23,+U23)</f>
        <v>30511</v>
      </c>
      <c r="N23" s="121">
        <f>+SUM(O23:R23,T23)</f>
        <v>5</v>
      </c>
      <c r="O23" s="121">
        <v>0</v>
      </c>
      <c r="P23" s="121">
        <v>0</v>
      </c>
      <c r="Q23" s="121">
        <v>0</v>
      </c>
      <c r="R23" s="121">
        <v>5</v>
      </c>
      <c r="S23" s="121"/>
      <c r="T23" s="121">
        <v>0</v>
      </c>
      <c r="U23" s="121">
        <v>30506</v>
      </c>
      <c r="V23" s="121">
        <f>+SUM(D23,M23)</f>
        <v>267933</v>
      </c>
      <c r="W23" s="121">
        <f>+SUM(E23,N23)</f>
        <v>54149</v>
      </c>
      <c r="X23" s="121">
        <f>+SUM(F23,O23)</f>
        <v>0</v>
      </c>
      <c r="Y23" s="121">
        <f>+SUM(G23,P23)</f>
        <v>0</v>
      </c>
      <c r="Z23" s="121">
        <f>+SUM(H23,Q23)</f>
        <v>41500</v>
      </c>
      <c r="AA23" s="121">
        <f>+SUM(I23,R23)</f>
        <v>6712</v>
      </c>
      <c r="AB23" s="121">
        <f>+SUM(J23,S23)</f>
        <v>0</v>
      </c>
      <c r="AC23" s="121">
        <f>+SUM(K23,T23)</f>
        <v>5937</v>
      </c>
      <c r="AD23" s="121">
        <f>+SUM(L23,U23)</f>
        <v>213784</v>
      </c>
      <c r="AE23" s="209" t="s">
        <v>382</v>
      </c>
      <c r="AF23" s="208"/>
    </row>
    <row r="24" spans="1:32" s="136" customFormat="1" ht="13.5" customHeight="1" x14ac:dyDescent="0.15">
      <c r="A24" s="119" t="s">
        <v>36</v>
      </c>
      <c r="B24" s="120" t="s">
        <v>383</v>
      </c>
      <c r="C24" s="119" t="s">
        <v>384</v>
      </c>
      <c r="D24" s="121">
        <f>SUM(E24,+L24)</f>
        <v>136159</v>
      </c>
      <c r="E24" s="121">
        <f>+SUM(F24:I24,K24)</f>
        <v>10358</v>
      </c>
      <c r="F24" s="121">
        <v>0</v>
      </c>
      <c r="G24" s="121">
        <v>0</v>
      </c>
      <c r="H24" s="121">
        <v>0</v>
      </c>
      <c r="I24" s="121">
        <v>10243</v>
      </c>
      <c r="J24" s="121"/>
      <c r="K24" s="121">
        <v>115</v>
      </c>
      <c r="L24" s="121">
        <v>125801</v>
      </c>
      <c r="M24" s="121">
        <f>SUM(N24,+U24)</f>
        <v>143486</v>
      </c>
      <c r="N24" s="121">
        <f>+SUM(O24:R24,T24)</f>
        <v>123600</v>
      </c>
      <c r="O24" s="121">
        <v>0</v>
      </c>
      <c r="P24" s="121">
        <v>0</v>
      </c>
      <c r="Q24" s="121">
        <v>123600</v>
      </c>
      <c r="R24" s="121">
        <v>0</v>
      </c>
      <c r="S24" s="121"/>
      <c r="T24" s="121">
        <v>0</v>
      </c>
      <c r="U24" s="121">
        <v>19886</v>
      </c>
      <c r="V24" s="121">
        <f>+SUM(D24,M24)</f>
        <v>279645</v>
      </c>
      <c r="W24" s="121">
        <f>+SUM(E24,N24)</f>
        <v>133958</v>
      </c>
      <c r="X24" s="121">
        <f>+SUM(F24,O24)</f>
        <v>0</v>
      </c>
      <c r="Y24" s="121">
        <f>+SUM(G24,P24)</f>
        <v>0</v>
      </c>
      <c r="Z24" s="121">
        <f>+SUM(H24,Q24)</f>
        <v>123600</v>
      </c>
      <c r="AA24" s="121">
        <f>+SUM(I24,R24)</f>
        <v>10243</v>
      </c>
      <c r="AB24" s="121">
        <f>+SUM(J24,S24)</f>
        <v>0</v>
      </c>
      <c r="AC24" s="121">
        <f>+SUM(K24,T24)</f>
        <v>115</v>
      </c>
      <c r="AD24" s="121">
        <f>+SUM(L24,U24)</f>
        <v>145687</v>
      </c>
      <c r="AE24" s="209" t="s">
        <v>385</v>
      </c>
      <c r="AF24" s="208"/>
    </row>
    <row r="25" spans="1:32" s="136" customFormat="1" ht="13.5" customHeight="1" x14ac:dyDescent="0.15">
      <c r="A25" s="119" t="s">
        <v>36</v>
      </c>
      <c r="B25" s="120" t="s">
        <v>388</v>
      </c>
      <c r="C25" s="119" t="s">
        <v>389</v>
      </c>
      <c r="D25" s="121">
        <f>SUM(E25,+L25)</f>
        <v>74980</v>
      </c>
      <c r="E25" s="121">
        <f>+SUM(F25:I25,K25)</f>
        <v>9443</v>
      </c>
      <c r="F25" s="121">
        <v>0</v>
      </c>
      <c r="G25" s="121">
        <v>0</v>
      </c>
      <c r="H25" s="121">
        <v>0</v>
      </c>
      <c r="I25" s="121">
        <v>6354</v>
      </c>
      <c r="J25" s="121"/>
      <c r="K25" s="121">
        <v>3089</v>
      </c>
      <c r="L25" s="121">
        <v>65537</v>
      </c>
      <c r="M25" s="121">
        <f>SUM(N25,+U25)</f>
        <v>116505</v>
      </c>
      <c r="N25" s="121">
        <f>+SUM(O25:R25,T25)</f>
        <v>100904</v>
      </c>
      <c r="O25" s="121">
        <v>0</v>
      </c>
      <c r="P25" s="121">
        <v>0</v>
      </c>
      <c r="Q25" s="121">
        <v>100900</v>
      </c>
      <c r="R25" s="121">
        <v>4</v>
      </c>
      <c r="S25" s="121"/>
      <c r="T25" s="121">
        <v>0</v>
      </c>
      <c r="U25" s="121">
        <v>15601</v>
      </c>
      <c r="V25" s="121">
        <f>+SUM(D25,M25)</f>
        <v>191485</v>
      </c>
      <c r="W25" s="121">
        <f>+SUM(E25,N25)</f>
        <v>110347</v>
      </c>
      <c r="X25" s="121">
        <f>+SUM(F25,O25)</f>
        <v>0</v>
      </c>
      <c r="Y25" s="121">
        <f>+SUM(G25,P25)</f>
        <v>0</v>
      </c>
      <c r="Z25" s="121">
        <f>+SUM(H25,Q25)</f>
        <v>100900</v>
      </c>
      <c r="AA25" s="121">
        <f>+SUM(I25,R25)</f>
        <v>6358</v>
      </c>
      <c r="AB25" s="121">
        <f>+SUM(J25,S25)</f>
        <v>0</v>
      </c>
      <c r="AC25" s="121">
        <f>+SUM(K25,T25)</f>
        <v>3089</v>
      </c>
      <c r="AD25" s="121">
        <f>+SUM(L25,U25)</f>
        <v>81138</v>
      </c>
      <c r="AE25" s="209" t="s">
        <v>390</v>
      </c>
      <c r="AF25" s="208"/>
    </row>
    <row r="26" spans="1:32" s="136" customFormat="1" ht="13.5" customHeight="1" x14ac:dyDescent="0.15">
      <c r="A26" s="119" t="s">
        <v>36</v>
      </c>
      <c r="B26" s="120" t="s">
        <v>391</v>
      </c>
      <c r="C26" s="119" t="s">
        <v>392</v>
      </c>
      <c r="D26" s="121">
        <f>SUM(E26,+L26)</f>
        <v>64920</v>
      </c>
      <c r="E26" s="121">
        <f>+SUM(F26:I26,K26)</f>
        <v>3042</v>
      </c>
      <c r="F26" s="121">
        <v>0</v>
      </c>
      <c r="G26" s="121">
        <v>0</v>
      </c>
      <c r="H26" s="121">
        <v>0</v>
      </c>
      <c r="I26" s="121">
        <v>28</v>
      </c>
      <c r="J26" s="121"/>
      <c r="K26" s="121">
        <v>3014</v>
      </c>
      <c r="L26" s="121">
        <v>61878</v>
      </c>
      <c r="M26" s="121">
        <f>SUM(N26,+U26)</f>
        <v>111803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111803</v>
      </c>
      <c r="V26" s="121">
        <f>+SUM(D26,M26)</f>
        <v>176723</v>
      </c>
      <c r="W26" s="121">
        <f>+SUM(E26,N26)</f>
        <v>3042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28</v>
      </c>
      <c r="AB26" s="121">
        <f>+SUM(J26,S26)</f>
        <v>0</v>
      </c>
      <c r="AC26" s="121">
        <f>+SUM(K26,T26)</f>
        <v>3014</v>
      </c>
      <c r="AD26" s="121">
        <f>+SUM(L26,U26)</f>
        <v>173681</v>
      </c>
      <c r="AE26" s="209" t="s">
        <v>393</v>
      </c>
      <c r="AF26" s="208"/>
    </row>
    <row r="27" spans="1:32" s="136" customFormat="1" ht="13.5" customHeight="1" x14ac:dyDescent="0.15">
      <c r="A27" s="119" t="s">
        <v>36</v>
      </c>
      <c r="B27" s="120" t="s">
        <v>386</v>
      </c>
      <c r="C27" s="119" t="s">
        <v>387</v>
      </c>
      <c r="D27" s="121">
        <f>SUM(E27,+L27)</f>
        <v>8733</v>
      </c>
      <c r="E27" s="121">
        <f>+SUM(F27:I27,K27)</f>
        <v>2342</v>
      </c>
      <c r="F27" s="121">
        <v>0</v>
      </c>
      <c r="G27" s="121">
        <v>0</v>
      </c>
      <c r="H27" s="121">
        <v>0</v>
      </c>
      <c r="I27" s="121">
        <v>2342</v>
      </c>
      <c r="J27" s="121">
        <v>41345</v>
      </c>
      <c r="K27" s="121">
        <v>0</v>
      </c>
      <c r="L27" s="121">
        <v>6391</v>
      </c>
      <c r="M27" s="121">
        <f>SUM(N27,+U27)</f>
        <v>16099</v>
      </c>
      <c r="N27" s="121">
        <f>+SUM(O27:R27,T27)</f>
        <v>9254</v>
      </c>
      <c r="O27" s="121">
        <v>9254</v>
      </c>
      <c r="P27" s="121">
        <v>0</v>
      </c>
      <c r="Q27" s="121">
        <v>0</v>
      </c>
      <c r="R27" s="121">
        <v>0</v>
      </c>
      <c r="S27" s="121">
        <v>371794</v>
      </c>
      <c r="T27" s="121">
        <v>0</v>
      </c>
      <c r="U27" s="121">
        <v>6845</v>
      </c>
      <c r="V27" s="121">
        <f>+SUM(D27,M27)</f>
        <v>24832</v>
      </c>
      <c r="W27" s="121">
        <f>+SUM(E27,N27)</f>
        <v>11596</v>
      </c>
      <c r="X27" s="121">
        <f>+SUM(F27,O27)</f>
        <v>9254</v>
      </c>
      <c r="Y27" s="121">
        <f>+SUM(G27,P27)</f>
        <v>0</v>
      </c>
      <c r="Z27" s="121">
        <f>+SUM(H27,Q27)</f>
        <v>0</v>
      </c>
      <c r="AA27" s="121">
        <f>+SUM(I27,R27)</f>
        <v>2342</v>
      </c>
      <c r="AB27" s="121">
        <f>+SUM(J27,S27)</f>
        <v>413139</v>
      </c>
      <c r="AC27" s="121">
        <f>+SUM(K27,T27)</f>
        <v>0</v>
      </c>
      <c r="AD27" s="121">
        <f>+SUM(L27,U27)</f>
        <v>13236</v>
      </c>
      <c r="AE27" s="209" t="s">
        <v>395</v>
      </c>
      <c r="AF27" s="208"/>
    </row>
    <row r="28" spans="1:32" s="136" customFormat="1" ht="13.5" customHeight="1" x14ac:dyDescent="0.15">
      <c r="A28" s="119" t="s">
        <v>36</v>
      </c>
      <c r="B28" s="120" t="s">
        <v>378</v>
      </c>
      <c r="C28" s="119" t="s">
        <v>379</v>
      </c>
      <c r="D28" s="121">
        <f>SUM(E28,+L28)</f>
        <v>76598</v>
      </c>
      <c r="E28" s="121">
        <f>+SUM(F28:I28,K28)</f>
        <v>60027</v>
      </c>
      <c r="F28" s="121">
        <v>31877</v>
      </c>
      <c r="G28" s="121">
        <v>0</v>
      </c>
      <c r="H28" s="121">
        <v>0</v>
      </c>
      <c r="I28" s="121">
        <v>28150</v>
      </c>
      <c r="J28" s="121">
        <v>189560</v>
      </c>
      <c r="K28" s="121">
        <v>0</v>
      </c>
      <c r="L28" s="121">
        <v>16571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76598</v>
      </c>
      <c r="W28" s="121">
        <f>+SUM(E28,N28)</f>
        <v>60027</v>
      </c>
      <c r="X28" s="121">
        <f>+SUM(F28,O28)</f>
        <v>31877</v>
      </c>
      <c r="Y28" s="121">
        <f>+SUM(G28,P28)</f>
        <v>0</v>
      </c>
      <c r="Z28" s="121">
        <f>+SUM(H28,Q28)</f>
        <v>0</v>
      </c>
      <c r="AA28" s="121">
        <f>+SUM(I28,R28)</f>
        <v>28150</v>
      </c>
      <c r="AB28" s="121">
        <f>+SUM(J28,S28)</f>
        <v>189560</v>
      </c>
      <c r="AC28" s="121">
        <f>+SUM(K28,T28)</f>
        <v>0</v>
      </c>
      <c r="AD28" s="121">
        <f>+SUM(L28,U28)</f>
        <v>16571</v>
      </c>
      <c r="AE28" s="209" t="s">
        <v>396</v>
      </c>
      <c r="AF28" s="208"/>
    </row>
    <row r="29" spans="1:32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SUM(E29,+L29)</f>
        <v>184866</v>
      </c>
      <c r="E29" s="121">
        <f>+SUM(F29:I29,K29)</f>
        <v>155992</v>
      </c>
      <c r="F29" s="121">
        <v>4453</v>
      </c>
      <c r="G29" s="121">
        <v>0</v>
      </c>
      <c r="H29" s="121">
        <v>48600</v>
      </c>
      <c r="I29" s="121">
        <v>5481</v>
      </c>
      <c r="J29" s="121">
        <v>725603</v>
      </c>
      <c r="K29" s="121">
        <v>97458</v>
      </c>
      <c r="L29" s="121">
        <v>28874</v>
      </c>
      <c r="M29" s="121">
        <f>SUM(N29,+U29)</f>
        <v>6498</v>
      </c>
      <c r="N29" s="121">
        <f>+SUM(O29:R29,T29)</f>
        <v>3601</v>
      </c>
      <c r="O29" s="121">
        <v>0</v>
      </c>
      <c r="P29" s="121">
        <v>0</v>
      </c>
      <c r="Q29" s="121">
        <v>0</v>
      </c>
      <c r="R29" s="121">
        <v>362</v>
      </c>
      <c r="S29" s="121">
        <v>324604</v>
      </c>
      <c r="T29" s="121">
        <v>3239</v>
      </c>
      <c r="U29" s="121">
        <v>2897</v>
      </c>
      <c r="V29" s="121">
        <f>+SUM(D29,M29)</f>
        <v>191364</v>
      </c>
      <c r="W29" s="121">
        <f>+SUM(E29,N29)</f>
        <v>159593</v>
      </c>
      <c r="X29" s="121">
        <f>+SUM(F29,O29)</f>
        <v>4453</v>
      </c>
      <c r="Y29" s="121">
        <f>+SUM(G29,P29)</f>
        <v>0</v>
      </c>
      <c r="Z29" s="121">
        <f>+SUM(H29,Q29)</f>
        <v>48600</v>
      </c>
      <c r="AA29" s="121">
        <f>+SUM(I29,R29)</f>
        <v>5843</v>
      </c>
      <c r="AB29" s="121">
        <f>+SUM(J29,S29)</f>
        <v>1050207</v>
      </c>
      <c r="AC29" s="121">
        <f>+SUM(K29,T29)</f>
        <v>100697</v>
      </c>
      <c r="AD29" s="121">
        <f>+SUM(L29,U29)</f>
        <v>31771</v>
      </c>
      <c r="AE29" s="209" t="s">
        <v>397</v>
      </c>
      <c r="AF29" s="208"/>
    </row>
    <row r="30" spans="1:32" s="136" customFormat="1" ht="13.5" customHeight="1" x14ac:dyDescent="0.15">
      <c r="A30" s="119" t="s">
        <v>36</v>
      </c>
      <c r="B30" s="120" t="s">
        <v>332</v>
      </c>
      <c r="C30" s="119" t="s">
        <v>333</v>
      </c>
      <c r="D30" s="121">
        <f>SUM(E30,+L30)</f>
        <v>144606</v>
      </c>
      <c r="E30" s="121">
        <f>+SUM(F30:I30,K30)</f>
        <v>54930</v>
      </c>
      <c r="F30" s="121">
        <v>0</v>
      </c>
      <c r="G30" s="121">
        <v>0</v>
      </c>
      <c r="H30" s="121">
        <v>0</v>
      </c>
      <c r="I30" s="121">
        <v>7995</v>
      </c>
      <c r="J30" s="121">
        <v>760863</v>
      </c>
      <c r="K30" s="121">
        <v>46935</v>
      </c>
      <c r="L30" s="121">
        <v>89676</v>
      </c>
      <c r="M30" s="121">
        <f>SUM(N30,+U30)</f>
        <v>4917</v>
      </c>
      <c r="N30" s="121">
        <f>+SUM(O30:R30,T30)</f>
        <v>97</v>
      </c>
      <c r="O30" s="121">
        <v>0</v>
      </c>
      <c r="P30" s="121">
        <v>0</v>
      </c>
      <c r="Q30" s="121">
        <v>0</v>
      </c>
      <c r="R30" s="121">
        <v>0</v>
      </c>
      <c r="S30" s="121">
        <v>260900</v>
      </c>
      <c r="T30" s="121">
        <v>97</v>
      </c>
      <c r="U30" s="121">
        <v>4820</v>
      </c>
      <c r="V30" s="121">
        <f>+SUM(D30,M30)</f>
        <v>149523</v>
      </c>
      <c r="W30" s="121">
        <f>+SUM(E30,N30)</f>
        <v>55027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7995</v>
      </c>
      <c r="AB30" s="121">
        <f>+SUM(J30,S30)</f>
        <v>1021763</v>
      </c>
      <c r="AC30" s="121">
        <f>+SUM(K30,T30)</f>
        <v>47032</v>
      </c>
      <c r="AD30" s="121">
        <f>+SUM(L30,U30)</f>
        <v>94496</v>
      </c>
      <c r="AE30" s="209" t="s">
        <v>398</v>
      </c>
      <c r="AF30" s="208"/>
    </row>
    <row r="31" spans="1:32" s="136" customFormat="1" ht="13.5" customHeight="1" x14ac:dyDescent="0.15">
      <c r="A31" s="119" t="s">
        <v>36</v>
      </c>
      <c r="B31" s="120" t="s">
        <v>337</v>
      </c>
      <c r="C31" s="119" t="s">
        <v>359</v>
      </c>
      <c r="D31" s="121">
        <f>SUM(E31,+L31)</f>
        <v>165676</v>
      </c>
      <c r="E31" s="121">
        <f>+SUM(F31:I31,K31)</f>
        <v>165676</v>
      </c>
      <c r="F31" s="121">
        <v>3728</v>
      </c>
      <c r="G31" s="121">
        <v>0</v>
      </c>
      <c r="H31" s="121">
        <v>3800</v>
      </c>
      <c r="I31" s="121">
        <v>140786</v>
      </c>
      <c r="J31" s="121">
        <v>433960</v>
      </c>
      <c r="K31" s="121">
        <v>17362</v>
      </c>
      <c r="L31" s="121">
        <v>0</v>
      </c>
      <c r="M31" s="121">
        <f>SUM(N31,+U31)</f>
        <v>803</v>
      </c>
      <c r="N31" s="121">
        <f>+SUM(O31:R31,T31)</f>
        <v>803</v>
      </c>
      <c r="O31" s="121">
        <v>0</v>
      </c>
      <c r="P31" s="121">
        <v>0</v>
      </c>
      <c r="Q31" s="121">
        <v>0</v>
      </c>
      <c r="R31" s="121">
        <v>12</v>
      </c>
      <c r="S31" s="121">
        <v>90334</v>
      </c>
      <c r="T31" s="121">
        <v>791</v>
      </c>
      <c r="U31" s="121">
        <v>0</v>
      </c>
      <c r="V31" s="121">
        <f>+SUM(D31,M31)</f>
        <v>166479</v>
      </c>
      <c r="W31" s="121">
        <f>+SUM(E31,N31)</f>
        <v>166479</v>
      </c>
      <c r="X31" s="121">
        <f>+SUM(F31,O31)</f>
        <v>3728</v>
      </c>
      <c r="Y31" s="121">
        <f>+SUM(G31,P31)</f>
        <v>0</v>
      </c>
      <c r="Z31" s="121">
        <f>+SUM(H31,Q31)</f>
        <v>3800</v>
      </c>
      <c r="AA31" s="121">
        <f>+SUM(I31,R31)</f>
        <v>140798</v>
      </c>
      <c r="AB31" s="121">
        <f>+SUM(J31,S31)</f>
        <v>524294</v>
      </c>
      <c r="AC31" s="121">
        <f>+SUM(K31,T31)</f>
        <v>18153</v>
      </c>
      <c r="AD31" s="121">
        <f>+SUM(L31,U31)</f>
        <v>0</v>
      </c>
      <c r="AE31" s="209" t="s">
        <v>399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275</v>
      </c>
      <c r="D7" s="140">
        <f>+SUM(E7,J7)</f>
        <v>1913869</v>
      </c>
      <c r="E7" s="140">
        <f>+SUM(F7:I7)</f>
        <v>1913869</v>
      </c>
      <c r="F7" s="140">
        <f t="shared" ref="F7:K7" si="0">SUM(F$8:F$257)</f>
        <v>0</v>
      </c>
      <c r="G7" s="140">
        <f t="shared" si="0"/>
        <v>1913869</v>
      </c>
      <c r="H7" s="140">
        <f t="shared" si="0"/>
        <v>0</v>
      </c>
      <c r="I7" s="140">
        <f t="shared" si="0"/>
        <v>0</v>
      </c>
      <c r="J7" s="140">
        <f t="shared" si="0"/>
        <v>0</v>
      </c>
      <c r="K7" s="140">
        <f t="shared" si="0"/>
        <v>602057</v>
      </c>
      <c r="L7" s="140">
        <f>+SUM(M7,R7,V7,W7,AC7)</f>
        <v>7657522</v>
      </c>
      <c r="M7" s="140">
        <f>+SUM(N7:Q7)</f>
        <v>731661</v>
      </c>
      <c r="N7" s="140">
        <f>SUM(N$8:N$257)</f>
        <v>580333</v>
      </c>
      <c r="O7" s="140">
        <f>SUM(O$8:O$257)</f>
        <v>52409</v>
      </c>
      <c r="P7" s="140">
        <f>SUM(P$8:P$257)</f>
        <v>98919</v>
      </c>
      <c r="Q7" s="140">
        <f>SUM(Q$8:Q$257)</f>
        <v>0</v>
      </c>
      <c r="R7" s="140">
        <f>+SUM(S7:U7)</f>
        <v>1176182</v>
      </c>
      <c r="S7" s="140">
        <f>SUM(S$8:S$257)</f>
        <v>156777</v>
      </c>
      <c r="T7" s="140">
        <f>SUM(T$8:T$257)</f>
        <v>967825</v>
      </c>
      <c r="U7" s="140">
        <f>SUM(U$8:U$257)</f>
        <v>51580</v>
      </c>
      <c r="V7" s="140">
        <f>SUM(V$8:V$257)</f>
        <v>0</v>
      </c>
      <c r="W7" s="140">
        <f>+SUM(X7:AA7)</f>
        <v>5741541</v>
      </c>
      <c r="X7" s="140">
        <f t="shared" ref="X7:AD7" si="1">SUM(X$8:X$257)</f>
        <v>2501013</v>
      </c>
      <c r="Y7" s="140">
        <f t="shared" si="1"/>
        <v>2773993</v>
      </c>
      <c r="Z7" s="140">
        <f t="shared" si="1"/>
        <v>420556</v>
      </c>
      <c r="AA7" s="140">
        <f t="shared" si="1"/>
        <v>45979</v>
      </c>
      <c r="AB7" s="140">
        <f t="shared" si="1"/>
        <v>1549274</v>
      </c>
      <c r="AC7" s="140">
        <f t="shared" si="1"/>
        <v>8138</v>
      </c>
      <c r="AD7" s="140">
        <f t="shared" si="1"/>
        <v>589776</v>
      </c>
      <c r="AE7" s="140">
        <f>+SUM(D7,L7,AD7)</f>
        <v>10161167</v>
      </c>
      <c r="AF7" s="140">
        <f>+SUM(AG7,AL7)</f>
        <v>339470</v>
      </c>
      <c r="AG7" s="140">
        <f>+SUM(AH7:AK7)</f>
        <v>339470</v>
      </c>
      <c r="AH7" s="140">
        <f t="shared" ref="AH7:AM7" si="2">SUM(AH$8:AH$257)</f>
        <v>0</v>
      </c>
      <c r="AI7" s="140">
        <f t="shared" si="2"/>
        <v>339470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335875</v>
      </c>
      <c r="AN7" s="140">
        <f>+SUM(AO7,AT7,AX7,AY7,BE7)</f>
        <v>766709</v>
      </c>
      <c r="AO7" s="140">
        <f>+SUM(AP7:AS7)</f>
        <v>135691</v>
      </c>
      <c r="AP7" s="140">
        <f>SUM(AP$8:AP$257)</f>
        <v>98157</v>
      </c>
      <c r="AQ7" s="140">
        <f>SUM(AQ$8:AQ$257)</f>
        <v>1390</v>
      </c>
      <c r="AR7" s="140">
        <f>SUM(AR$8:AR$257)</f>
        <v>36144</v>
      </c>
      <c r="AS7" s="140">
        <f>SUM(AS$8:AS$257)</f>
        <v>0</v>
      </c>
      <c r="AT7" s="140">
        <f>+SUM(AU7:AW7)</f>
        <v>181763</v>
      </c>
      <c r="AU7" s="140">
        <f>SUM(AU$8:AU$257)</f>
        <v>0</v>
      </c>
      <c r="AV7" s="140">
        <f>SUM(AV$8:AV$257)</f>
        <v>181763</v>
      </c>
      <c r="AW7" s="140">
        <f>SUM(AW$8:AW$257)</f>
        <v>0</v>
      </c>
      <c r="AX7" s="140">
        <f>SUM(AX$8:AX$257)</f>
        <v>1472</v>
      </c>
      <c r="AY7" s="140">
        <f>+SUM(AZ7:BC7)</f>
        <v>447575</v>
      </c>
      <c r="AZ7" s="140">
        <f t="shared" ref="AZ7:BF7" si="3">SUM(AZ$8:AZ$257)</f>
        <v>62255</v>
      </c>
      <c r="BA7" s="140">
        <f t="shared" si="3"/>
        <v>384737</v>
      </c>
      <c r="BB7" s="140">
        <f t="shared" si="3"/>
        <v>0</v>
      </c>
      <c r="BC7" s="140">
        <f t="shared" si="3"/>
        <v>583</v>
      </c>
      <c r="BD7" s="140">
        <f t="shared" si="3"/>
        <v>711757</v>
      </c>
      <c r="BE7" s="140">
        <f t="shared" si="3"/>
        <v>208</v>
      </c>
      <c r="BF7" s="140">
        <f t="shared" si="3"/>
        <v>54846</v>
      </c>
      <c r="BG7" s="140">
        <f>+SUM(BF7,AN7,AF7)</f>
        <v>1161025</v>
      </c>
      <c r="BH7" s="140">
        <f t="shared" ref="BH7:CI7" si="4">SUM(D7,AF7)</f>
        <v>2253339</v>
      </c>
      <c r="BI7" s="140">
        <f t="shared" si="4"/>
        <v>2253339</v>
      </c>
      <c r="BJ7" s="140">
        <f t="shared" si="4"/>
        <v>0</v>
      </c>
      <c r="BK7" s="140">
        <f t="shared" si="4"/>
        <v>2253339</v>
      </c>
      <c r="BL7" s="140">
        <f t="shared" si="4"/>
        <v>0</v>
      </c>
      <c r="BM7" s="140">
        <f t="shared" si="4"/>
        <v>0</v>
      </c>
      <c r="BN7" s="140">
        <f t="shared" si="4"/>
        <v>0</v>
      </c>
      <c r="BO7" s="140">
        <f t="shared" si="4"/>
        <v>937932</v>
      </c>
      <c r="BP7" s="140">
        <f t="shared" si="4"/>
        <v>8424231</v>
      </c>
      <c r="BQ7" s="140">
        <f t="shared" si="4"/>
        <v>867352</v>
      </c>
      <c r="BR7" s="140">
        <f t="shared" si="4"/>
        <v>678490</v>
      </c>
      <c r="BS7" s="140">
        <f t="shared" si="4"/>
        <v>53799</v>
      </c>
      <c r="BT7" s="140">
        <f t="shared" si="4"/>
        <v>135063</v>
      </c>
      <c r="BU7" s="140">
        <f t="shared" si="4"/>
        <v>0</v>
      </c>
      <c r="BV7" s="140">
        <f t="shared" si="4"/>
        <v>1357945</v>
      </c>
      <c r="BW7" s="140">
        <f t="shared" si="4"/>
        <v>156777</v>
      </c>
      <c r="BX7" s="140">
        <f t="shared" si="4"/>
        <v>1149588</v>
      </c>
      <c r="BY7" s="140">
        <f t="shared" si="4"/>
        <v>51580</v>
      </c>
      <c r="BZ7" s="140">
        <f t="shared" si="4"/>
        <v>1472</v>
      </c>
      <c r="CA7" s="140">
        <f t="shared" si="4"/>
        <v>6189116</v>
      </c>
      <c r="CB7" s="140">
        <f t="shared" si="4"/>
        <v>2563268</v>
      </c>
      <c r="CC7" s="140">
        <f t="shared" si="4"/>
        <v>3158730</v>
      </c>
      <c r="CD7" s="140">
        <f t="shared" si="4"/>
        <v>420556</v>
      </c>
      <c r="CE7" s="140">
        <f t="shared" si="4"/>
        <v>46562</v>
      </c>
      <c r="CF7" s="140">
        <f t="shared" si="4"/>
        <v>2261031</v>
      </c>
      <c r="CG7" s="140">
        <f t="shared" si="4"/>
        <v>8346</v>
      </c>
      <c r="CH7" s="140">
        <f t="shared" si="4"/>
        <v>644622</v>
      </c>
      <c r="CI7" s="140">
        <f t="shared" si="4"/>
        <v>11322192</v>
      </c>
    </row>
    <row r="8" spans="1:8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297160</v>
      </c>
      <c r="L8" s="121">
        <f>+SUM(M8,R8,V8,W8,AC8)</f>
        <v>1712286</v>
      </c>
      <c r="M8" s="121">
        <f>+SUM(N8:Q8)</f>
        <v>69521</v>
      </c>
      <c r="N8" s="121">
        <v>69521</v>
      </c>
      <c r="O8" s="121">
        <v>0</v>
      </c>
      <c r="P8" s="121">
        <v>0</v>
      </c>
      <c r="Q8" s="121">
        <v>0</v>
      </c>
      <c r="R8" s="121">
        <f>+SUM(S8:U8)</f>
        <v>349499</v>
      </c>
      <c r="S8" s="121">
        <v>0</v>
      </c>
      <c r="T8" s="121">
        <v>349499</v>
      </c>
      <c r="U8" s="121">
        <v>0</v>
      </c>
      <c r="V8" s="121">
        <v>0</v>
      </c>
      <c r="W8" s="121">
        <f>+SUM(X8:AA8)</f>
        <v>1293266</v>
      </c>
      <c r="X8" s="121">
        <v>828376</v>
      </c>
      <c r="Y8" s="121">
        <v>464890</v>
      </c>
      <c r="Z8" s="121">
        <v>0</v>
      </c>
      <c r="AA8" s="121">
        <v>0</v>
      </c>
      <c r="AB8" s="121">
        <v>317970</v>
      </c>
      <c r="AC8" s="121">
        <v>0</v>
      </c>
      <c r="AD8" s="121">
        <v>102960</v>
      </c>
      <c r="AE8" s="121">
        <f>+SUM(D8,L8,AD8)</f>
        <v>1815246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11346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11346</v>
      </c>
      <c r="AZ8" s="121">
        <v>11346</v>
      </c>
      <c r="BA8" s="121">
        <v>0</v>
      </c>
      <c r="BB8" s="121">
        <v>0</v>
      </c>
      <c r="BC8" s="121">
        <v>0</v>
      </c>
      <c r="BD8" s="121">
        <v>248705</v>
      </c>
      <c r="BE8" s="121">
        <v>0</v>
      </c>
      <c r="BF8" s="121">
        <v>0</v>
      </c>
      <c r="BG8" s="121">
        <f>+SUM(BF8,AN8,AF8)</f>
        <v>11346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297160</v>
      </c>
      <c r="BP8" s="121">
        <f>SUM(L8,AN8)</f>
        <v>1723632</v>
      </c>
      <c r="BQ8" s="121">
        <f>SUM(M8,AO8)</f>
        <v>69521</v>
      </c>
      <c r="BR8" s="121">
        <f>SUM(N8,AP8)</f>
        <v>69521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349499</v>
      </c>
      <c r="BW8" s="121">
        <f>SUM(S8,AU8)</f>
        <v>0</v>
      </c>
      <c r="BX8" s="121">
        <f>SUM(T8,AV8)</f>
        <v>349499</v>
      </c>
      <c r="BY8" s="121">
        <f>SUM(U8,AW8)</f>
        <v>0</v>
      </c>
      <c r="BZ8" s="121">
        <f>SUM(V8,AX8)</f>
        <v>0</v>
      </c>
      <c r="CA8" s="121">
        <f>SUM(W8,AY8)</f>
        <v>1304612</v>
      </c>
      <c r="CB8" s="121">
        <f>SUM(X8,AZ8)</f>
        <v>839722</v>
      </c>
      <c r="CC8" s="121">
        <f>SUM(Y8,BA8)</f>
        <v>464890</v>
      </c>
      <c r="CD8" s="121">
        <f>SUM(Z8,BB8)</f>
        <v>0</v>
      </c>
      <c r="CE8" s="121">
        <f>SUM(AA8,BC8)</f>
        <v>0</v>
      </c>
      <c r="CF8" s="121">
        <f>SUM(AB8,BD8)</f>
        <v>566675</v>
      </c>
      <c r="CG8" s="121">
        <f>SUM(AC8,BE8)</f>
        <v>0</v>
      </c>
      <c r="CH8" s="121">
        <f>SUM(AD8,BF8)</f>
        <v>102960</v>
      </c>
      <c r="CI8" s="121">
        <f>SUM(AE8,BG8)</f>
        <v>1826592</v>
      </c>
    </row>
    <row r="9" spans="1:8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+SUM(E9,J9)</f>
        <v>1546830</v>
      </c>
      <c r="E9" s="121">
        <f>+SUM(F9:I9)</f>
        <v>1546830</v>
      </c>
      <c r="F9" s="121">
        <v>0</v>
      </c>
      <c r="G9" s="121">
        <v>1546830</v>
      </c>
      <c r="H9" s="121">
        <v>0</v>
      </c>
      <c r="I9" s="121">
        <v>0</v>
      </c>
      <c r="J9" s="121">
        <v>0</v>
      </c>
      <c r="K9" s="121">
        <v>9076</v>
      </c>
      <c r="L9" s="121">
        <f>+SUM(M9,R9,V9,W9,AC9)</f>
        <v>1973276</v>
      </c>
      <c r="M9" s="121">
        <f>+SUM(N9:Q9)</f>
        <v>176578</v>
      </c>
      <c r="N9" s="121">
        <v>158972</v>
      </c>
      <c r="O9" s="121">
        <v>17606</v>
      </c>
      <c r="P9" s="121">
        <v>0</v>
      </c>
      <c r="Q9" s="121">
        <v>0</v>
      </c>
      <c r="R9" s="121">
        <f>+SUM(S9:U9)</f>
        <v>50290</v>
      </c>
      <c r="S9" s="121">
        <v>7460</v>
      </c>
      <c r="T9" s="121">
        <v>42830</v>
      </c>
      <c r="U9" s="121">
        <v>0</v>
      </c>
      <c r="V9" s="121">
        <v>0</v>
      </c>
      <c r="W9" s="121">
        <f>+SUM(X9:AA9)</f>
        <v>1746408</v>
      </c>
      <c r="X9" s="121">
        <v>590997</v>
      </c>
      <c r="Y9" s="121">
        <v>1133878</v>
      </c>
      <c r="Z9" s="121">
        <v>0</v>
      </c>
      <c r="AA9" s="121">
        <v>21533</v>
      </c>
      <c r="AB9" s="121">
        <v>414275</v>
      </c>
      <c r="AC9" s="121">
        <v>0</v>
      </c>
      <c r="AD9" s="121">
        <v>66640</v>
      </c>
      <c r="AE9" s="121">
        <f>+SUM(D9,L9,AD9)</f>
        <v>3586746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1951</v>
      </c>
      <c r="AO9" s="121">
        <f>+SUM(AP9:AS9)</f>
        <v>1390</v>
      </c>
      <c r="AP9" s="121">
        <v>0</v>
      </c>
      <c r="AQ9" s="121">
        <v>1390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561</v>
      </c>
      <c r="AZ9" s="121">
        <v>0</v>
      </c>
      <c r="BA9" s="121">
        <v>0</v>
      </c>
      <c r="BB9" s="121">
        <v>0</v>
      </c>
      <c r="BC9" s="121">
        <v>561</v>
      </c>
      <c r="BD9" s="121">
        <v>166331</v>
      </c>
      <c r="BE9" s="121">
        <v>0</v>
      </c>
      <c r="BF9" s="121">
        <v>2040</v>
      </c>
      <c r="BG9" s="121">
        <f>+SUM(BF9,AN9,AF9)</f>
        <v>3991</v>
      </c>
      <c r="BH9" s="121">
        <f>SUM(D9,AF9)</f>
        <v>1546830</v>
      </c>
      <c r="BI9" s="121">
        <f>SUM(E9,AG9)</f>
        <v>1546830</v>
      </c>
      <c r="BJ9" s="121">
        <f>SUM(F9,AH9)</f>
        <v>0</v>
      </c>
      <c r="BK9" s="121">
        <f>SUM(G9,AI9)</f>
        <v>1546830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9076</v>
      </c>
      <c r="BP9" s="121">
        <f>SUM(L9,AN9)</f>
        <v>1975227</v>
      </c>
      <c r="BQ9" s="121">
        <f>SUM(M9,AO9)</f>
        <v>177968</v>
      </c>
      <c r="BR9" s="121">
        <f>SUM(N9,AP9)</f>
        <v>158972</v>
      </c>
      <c r="BS9" s="121">
        <f>SUM(O9,AQ9)</f>
        <v>18996</v>
      </c>
      <c r="BT9" s="121">
        <f>SUM(P9,AR9)</f>
        <v>0</v>
      </c>
      <c r="BU9" s="121">
        <f>SUM(Q9,AS9)</f>
        <v>0</v>
      </c>
      <c r="BV9" s="121">
        <f>SUM(R9,AT9)</f>
        <v>50290</v>
      </c>
      <c r="BW9" s="121">
        <f>SUM(S9,AU9)</f>
        <v>7460</v>
      </c>
      <c r="BX9" s="121">
        <f>SUM(T9,AV9)</f>
        <v>42830</v>
      </c>
      <c r="BY9" s="121">
        <f>SUM(U9,AW9)</f>
        <v>0</v>
      </c>
      <c r="BZ9" s="121">
        <f>SUM(V9,AX9)</f>
        <v>0</v>
      </c>
      <c r="CA9" s="121">
        <f>SUM(W9,AY9)</f>
        <v>1746969</v>
      </c>
      <c r="CB9" s="121">
        <f>SUM(X9,AZ9)</f>
        <v>590997</v>
      </c>
      <c r="CC9" s="121">
        <f>SUM(Y9,BA9)</f>
        <v>1133878</v>
      </c>
      <c r="CD9" s="121">
        <f>SUM(Z9,BB9)</f>
        <v>0</v>
      </c>
      <c r="CE9" s="121">
        <f>SUM(AA9,BC9)</f>
        <v>22094</v>
      </c>
      <c r="CF9" s="121">
        <f>SUM(AB9,BD9)</f>
        <v>580606</v>
      </c>
      <c r="CG9" s="121">
        <f>SUM(AC9,BE9)</f>
        <v>0</v>
      </c>
      <c r="CH9" s="121">
        <f>SUM(AD9,BF9)</f>
        <v>68680</v>
      </c>
      <c r="CI9" s="121">
        <f>SUM(AE9,BG9)</f>
        <v>3590737</v>
      </c>
    </row>
    <row r="10" spans="1:87" s="136" customFormat="1" ht="13.5" customHeight="1" x14ac:dyDescent="0.15">
      <c r="A10" s="119" t="s">
        <v>36</v>
      </c>
      <c r="B10" s="120" t="s">
        <v>334</v>
      </c>
      <c r="C10" s="119" t="s">
        <v>335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78891</v>
      </c>
      <c r="L10" s="121">
        <f>+SUM(M10,R10,V10,W10,AC10)</f>
        <v>208210</v>
      </c>
      <c r="M10" s="121">
        <f>+SUM(N10:Q10)</f>
        <v>7059</v>
      </c>
      <c r="N10" s="121">
        <v>7059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201151</v>
      </c>
      <c r="X10" s="121">
        <v>195110</v>
      </c>
      <c r="Y10" s="121">
        <v>6041</v>
      </c>
      <c r="Z10" s="121">
        <v>0</v>
      </c>
      <c r="AA10" s="121">
        <v>0</v>
      </c>
      <c r="AB10" s="121">
        <v>152216</v>
      </c>
      <c r="AC10" s="121">
        <v>0</v>
      </c>
      <c r="AD10" s="121">
        <v>28475</v>
      </c>
      <c r="AE10" s="121">
        <f>+SUM(D10,L10,AD10)</f>
        <v>236685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3133</v>
      </c>
      <c r="AN10" s="121">
        <f>+SUM(AO10,AT10,AX10,AY10,BE10)</f>
        <v>27444</v>
      </c>
      <c r="AO10" s="121">
        <f>+SUM(AP10:AS10)</f>
        <v>7059</v>
      </c>
      <c r="AP10" s="121">
        <v>7059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20385</v>
      </c>
      <c r="AZ10" s="121">
        <v>20385</v>
      </c>
      <c r="BA10" s="121">
        <v>0</v>
      </c>
      <c r="BB10" s="121">
        <v>0</v>
      </c>
      <c r="BC10" s="121">
        <v>0</v>
      </c>
      <c r="BD10" s="121">
        <v>36960</v>
      </c>
      <c r="BE10" s="121">
        <v>0</v>
      </c>
      <c r="BF10" s="121">
        <v>457</v>
      </c>
      <c r="BG10" s="121">
        <f>+SUM(BF10,AN10,AF10)</f>
        <v>27901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82024</v>
      </c>
      <c r="BP10" s="121">
        <f>SUM(L10,AN10)</f>
        <v>235654</v>
      </c>
      <c r="BQ10" s="121">
        <f>SUM(M10,AO10)</f>
        <v>14118</v>
      </c>
      <c r="BR10" s="121">
        <f>SUM(N10,AP10)</f>
        <v>14118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221536</v>
      </c>
      <c r="CB10" s="121">
        <f>SUM(X10,AZ10)</f>
        <v>215495</v>
      </c>
      <c r="CC10" s="121">
        <f>SUM(Y10,BA10)</f>
        <v>6041</v>
      </c>
      <c r="CD10" s="121">
        <f>SUM(Z10,BB10)</f>
        <v>0</v>
      </c>
      <c r="CE10" s="121">
        <f>SUM(AA10,BC10)</f>
        <v>0</v>
      </c>
      <c r="CF10" s="121">
        <f>SUM(AB10,BD10)</f>
        <v>189176</v>
      </c>
      <c r="CG10" s="121">
        <f>SUM(AC10,BE10)</f>
        <v>0</v>
      </c>
      <c r="CH10" s="121">
        <f>SUM(AD10,BF10)</f>
        <v>28932</v>
      </c>
      <c r="CI10" s="121">
        <f>SUM(AE10,BG10)</f>
        <v>264586</v>
      </c>
    </row>
    <row r="11" spans="1:87" s="136" customFormat="1" ht="13.5" customHeight="1" x14ac:dyDescent="0.15">
      <c r="A11" s="119" t="s">
        <v>36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527186</v>
      </c>
      <c r="M11" s="121">
        <f>+SUM(N11:Q11)</f>
        <v>105168</v>
      </c>
      <c r="N11" s="121">
        <v>33738</v>
      </c>
      <c r="O11" s="121">
        <v>34803</v>
      </c>
      <c r="P11" s="121">
        <v>36627</v>
      </c>
      <c r="Q11" s="121">
        <v>0</v>
      </c>
      <c r="R11" s="121">
        <f>+SUM(S11:U11)</f>
        <v>62588</v>
      </c>
      <c r="S11" s="121">
        <v>29724</v>
      </c>
      <c r="T11" s="121">
        <v>32864</v>
      </c>
      <c r="U11" s="121">
        <v>0</v>
      </c>
      <c r="V11" s="121">
        <v>0</v>
      </c>
      <c r="W11" s="121">
        <f>+SUM(X11:AA11)</f>
        <v>359430</v>
      </c>
      <c r="X11" s="121">
        <v>135371</v>
      </c>
      <c r="Y11" s="121">
        <v>224059</v>
      </c>
      <c r="Z11" s="121">
        <v>0</v>
      </c>
      <c r="AA11" s="121">
        <v>0</v>
      </c>
      <c r="AB11" s="121">
        <v>56700</v>
      </c>
      <c r="AC11" s="121">
        <v>0</v>
      </c>
      <c r="AD11" s="121">
        <v>0</v>
      </c>
      <c r="AE11" s="121">
        <f>+SUM(D11,L11,AD11)</f>
        <v>527186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12663</v>
      </c>
      <c r="AO11" s="121">
        <f>+SUM(AP11:AS11)</f>
        <v>5951</v>
      </c>
      <c r="AP11" s="121">
        <v>5604</v>
      </c>
      <c r="AQ11" s="121">
        <v>0</v>
      </c>
      <c r="AR11" s="121">
        <v>347</v>
      </c>
      <c r="AS11" s="121">
        <v>0</v>
      </c>
      <c r="AT11" s="121">
        <f>+SUM(AU11:AW11)</f>
        <v>2661</v>
      </c>
      <c r="AU11" s="121">
        <v>0</v>
      </c>
      <c r="AV11" s="121">
        <v>2661</v>
      </c>
      <c r="AW11" s="121">
        <v>0</v>
      </c>
      <c r="AX11" s="121">
        <v>0</v>
      </c>
      <c r="AY11" s="121">
        <f>+SUM(AZ11:BC11)</f>
        <v>4051</v>
      </c>
      <c r="AZ11" s="121">
        <v>0</v>
      </c>
      <c r="BA11" s="121">
        <v>4051</v>
      </c>
      <c r="BB11" s="121">
        <v>0</v>
      </c>
      <c r="BC11" s="121">
        <v>0</v>
      </c>
      <c r="BD11" s="121">
        <v>0</v>
      </c>
      <c r="BE11" s="121">
        <v>0</v>
      </c>
      <c r="BF11" s="121">
        <v>25170</v>
      </c>
      <c r="BG11" s="121">
        <f>+SUM(BF11,AN11,AF11)</f>
        <v>37833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539849</v>
      </c>
      <c r="BQ11" s="121">
        <f>SUM(M11,AO11)</f>
        <v>111119</v>
      </c>
      <c r="BR11" s="121">
        <f>SUM(N11,AP11)</f>
        <v>39342</v>
      </c>
      <c r="BS11" s="121">
        <f>SUM(O11,AQ11)</f>
        <v>34803</v>
      </c>
      <c r="BT11" s="121">
        <f>SUM(P11,AR11)</f>
        <v>36974</v>
      </c>
      <c r="BU11" s="121">
        <f>SUM(Q11,AS11)</f>
        <v>0</v>
      </c>
      <c r="BV11" s="121">
        <f>SUM(R11,AT11)</f>
        <v>65249</v>
      </c>
      <c r="BW11" s="121">
        <f>SUM(S11,AU11)</f>
        <v>29724</v>
      </c>
      <c r="BX11" s="121">
        <f>SUM(T11,AV11)</f>
        <v>35525</v>
      </c>
      <c r="BY11" s="121">
        <f>SUM(U11,AW11)</f>
        <v>0</v>
      </c>
      <c r="BZ11" s="121">
        <f>SUM(V11,AX11)</f>
        <v>0</v>
      </c>
      <c r="CA11" s="121">
        <f>SUM(W11,AY11)</f>
        <v>363481</v>
      </c>
      <c r="CB11" s="121">
        <f>SUM(X11,AZ11)</f>
        <v>135371</v>
      </c>
      <c r="CC11" s="121">
        <f>SUM(Y11,BA11)</f>
        <v>228110</v>
      </c>
      <c r="CD11" s="121">
        <f>SUM(Z11,BB11)</f>
        <v>0</v>
      </c>
      <c r="CE11" s="121">
        <f>SUM(AA11,BC11)</f>
        <v>0</v>
      </c>
      <c r="CF11" s="121">
        <f>SUM(AB11,BD11)</f>
        <v>56700</v>
      </c>
      <c r="CG11" s="121">
        <f>SUM(AC11,BE11)</f>
        <v>0</v>
      </c>
      <c r="CH11" s="121">
        <f>SUM(AD11,BF11)</f>
        <v>25170</v>
      </c>
      <c r="CI11" s="121">
        <f>SUM(AE11,BG11)</f>
        <v>565019</v>
      </c>
    </row>
    <row r="12" spans="1:87" s="136" customFormat="1" ht="13.5" customHeight="1" x14ac:dyDescent="0.15">
      <c r="A12" s="119" t="s">
        <v>36</v>
      </c>
      <c r="B12" s="120" t="s">
        <v>342</v>
      </c>
      <c r="C12" s="119" t="s">
        <v>343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14828</v>
      </c>
      <c r="L12" s="121">
        <f>+SUM(M12,R12,V12,W12,AC12)</f>
        <v>116178</v>
      </c>
      <c r="M12" s="121">
        <f>+SUM(N12:Q12)</f>
        <v>16218</v>
      </c>
      <c r="N12" s="121">
        <v>16218</v>
      </c>
      <c r="O12" s="121">
        <v>0</v>
      </c>
      <c r="P12" s="121">
        <v>0</v>
      </c>
      <c r="Q12" s="121">
        <v>0</v>
      </c>
      <c r="R12" s="121">
        <f>+SUM(S12:U12)</f>
        <v>382</v>
      </c>
      <c r="S12" s="121">
        <v>0</v>
      </c>
      <c r="T12" s="121">
        <v>304</v>
      </c>
      <c r="U12" s="121">
        <v>78</v>
      </c>
      <c r="V12" s="121">
        <v>0</v>
      </c>
      <c r="W12" s="121">
        <f>+SUM(X12:AA12)</f>
        <v>99578</v>
      </c>
      <c r="X12" s="121">
        <v>65423</v>
      </c>
      <c r="Y12" s="121">
        <v>33949</v>
      </c>
      <c r="Z12" s="121">
        <v>64</v>
      </c>
      <c r="AA12" s="121">
        <v>142</v>
      </c>
      <c r="AB12" s="121">
        <v>19226</v>
      </c>
      <c r="AC12" s="121">
        <v>0</v>
      </c>
      <c r="AD12" s="121">
        <v>6853</v>
      </c>
      <c r="AE12" s="121">
        <f>+SUM(D12,L12,AD12)</f>
        <v>123031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91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69</v>
      </c>
      <c r="AU12" s="121">
        <v>0</v>
      </c>
      <c r="AV12" s="121">
        <v>69</v>
      </c>
      <c r="AW12" s="121">
        <v>0</v>
      </c>
      <c r="AX12" s="121">
        <v>0</v>
      </c>
      <c r="AY12" s="121">
        <f>+SUM(AZ12:BC12)</f>
        <v>22</v>
      </c>
      <c r="AZ12" s="121">
        <v>0</v>
      </c>
      <c r="BA12" s="121">
        <v>0</v>
      </c>
      <c r="BB12" s="121">
        <v>0</v>
      </c>
      <c r="BC12" s="121">
        <v>22</v>
      </c>
      <c r="BD12" s="121">
        <v>21146</v>
      </c>
      <c r="BE12" s="121">
        <v>0</v>
      </c>
      <c r="BF12" s="121">
        <v>0</v>
      </c>
      <c r="BG12" s="121">
        <f>+SUM(BF12,AN12,AF12)</f>
        <v>91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14828</v>
      </c>
      <c r="BP12" s="121">
        <f>SUM(L12,AN12)</f>
        <v>116269</v>
      </c>
      <c r="BQ12" s="121">
        <f>SUM(M12,AO12)</f>
        <v>16218</v>
      </c>
      <c r="BR12" s="121">
        <f>SUM(N12,AP12)</f>
        <v>16218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451</v>
      </c>
      <c r="BW12" s="121">
        <f>SUM(S12,AU12)</f>
        <v>0</v>
      </c>
      <c r="BX12" s="121">
        <f>SUM(T12,AV12)</f>
        <v>373</v>
      </c>
      <c r="BY12" s="121">
        <f>SUM(U12,AW12)</f>
        <v>78</v>
      </c>
      <c r="BZ12" s="121">
        <f>SUM(V12,AX12)</f>
        <v>0</v>
      </c>
      <c r="CA12" s="121">
        <f>SUM(W12,AY12)</f>
        <v>99600</v>
      </c>
      <c r="CB12" s="121">
        <f>SUM(X12,AZ12)</f>
        <v>65423</v>
      </c>
      <c r="CC12" s="121">
        <f>SUM(Y12,BA12)</f>
        <v>33949</v>
      </c>
      <c r="CD12" s="121">
        <f>SUM(Z12,BB12)</f>
        <v>64</v>
      </c>
      <c r="CE12" s="121">
        <f>SUM(AA12,BC12)</f>
        <v>164</v>
      </c>
      <c r="CF12" s="121">
        <f>SUM(AB12,BD12)</f>
        <v>40372</v>
      </c>
      <c r="CG12" s="121">
        <f>SUM(AC12,BE12)</f>
        <v>0</v>
      </c>
      <c r="CH12" s="121">
        <f>SUM(AD12,BF12)</f>
        <v>6853</v>
      </c>
      <c r="CI12" s="121">
        <f>SUM(AE12,BG12)</f>
        <v>123122</v>
      </c>
    </row>
    <row r="13" spans="1:87" s="136" customFormat="1" ht="13.5" customHeight="1" x14ac:dyDescent="0.15">
      <c r="A13" s="119" t="s">
        <v>36</v>
      </c>
      <c r="B13" s="120" t="s">
        <v>345</v>
      </c>
      <c r="C13" s="119" t="s">
        <v>346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4226</v>
      </c>
      <c r="L13" s="121">
        <f>+SUM(M13,R13,V13,W13,AC13)</f>
        <v>47841</v>
      </c>
      <c r="M13" s="121">
        <f>+SUM(N13:Q13)</f>
        <v>6823</v>
      </c>
      <c r="N13" s="121">
        <v>6823</v>
      </c>
      <c r="O13" s="121">
        <v>0</v>
      </c>
      <c r="P13" s="121">
        <v>0</v>
      </c>
      <c r="Q13" s="121">
        <v>0</v>
      </c>
      <c r="R13" s="121">
        <f>+SUM(S13:U13)</f>
        <v>41018</v>
      </c>
      <c r="S13" s="121">
        <v>41018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5227</v>
      </c>
      <c r="AC13" s="121">
        <v>0</v>
      </c>
      <c r="AD13" s="121">
        <v>0</v>
      </c>
      <c r="AE13" s="121">
        <f>+SUM(D13,L13,AD13)</f>
        <v>47841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759</v>
      </c>
      <c r="AO13" s="121">
        <f>+SUM(AP13:AS13)</f>
        <v>759</v>
      </c>
      <c r="AP13" s="121">
        <v>759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3585</v>
      </c>
      <c r="BE13" s="121">
        <v>0</v>
      </c>
      <c r="BF13" s="121">
        <v>0</v>
      </c>
      <c r="BG13" s="121">
        <f>+SUM(BF13,AN13,AF13)</f>
        <v>759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4226</v>
      </c>
      <c r="BP13" s="121">
        <f>SUM(L13,AN13)</f>
        <v>48600</v>
      </c>
      <c r="BQ13" s="121">
        <f>SUM(M13,AO13)</f>
        <v>7582</v>
      </c>
      <c r="BR13" s="121">
        <f>SUM(N13,AP13)</f>
        <v>7582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41018</v>
      </c>
      <c r="BW13" s="121">
        <f>SUM(S13,AU13)</f>
        <v>41018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8812</v>
      </c>
      <c r="CG13" s="121">
        <f>SUM(AC13,BE13)</f>
        <v>0</v>
      </c>
      <c r="CH13" s="121">
        <f>SUM(AD13,BF13)</f>
        <v>0</v>
      </c>
      <c r="CI13" s="121">
        <f>SUM(AE13,BG13)</f>
        <v>48600</v>
      </c>
    </row>
    <row r="14" spans="1:87" s="136" customFormat="1" ht="13.5" customHeight="1" x14ac:dyDescent="0.15">
      <c r="A14" s="119" t="s">
        <v>36</v>
      </c>
      <c r="B14" s="120" t="s">
        <v>349</v>
      </c>
      <c r="C14" s="119" t="s">
        <v>350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9042</v>
      </c>
      <c r="L14" s="121">
        <f>+SUM(M14,R14,V14,W14,AC14)</f>
        <v>78474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78474</v>
      </c>
      <c r="S14" s="121">
        <v>78474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11536</v>
      </c>
      <c r="AC14" s="121">
        <v>0</v>
      </c>
      <c r="AD14" s="121">
        <v>0</v>
      </c>
      <c r="AE14" s="121">
        <f>+SUM(D14,L14,AD14)</f>
        <v>78474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18174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9042</v>
      </c>
      <c r="BP14" s="121">
        <f>SUM(L14,AN14)</f>
        <v>78474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78474</v>
      </c>
      <c r="BW14" s="121">
        <f>SUM(S14,AU14)</f>
        <v>78474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29710</v>
      </c>
      <c r="CG14" s="121">
        <f>SUM(AC14,BE14)</f>
        <v>0</v>
      </c>
      <c r="CH14" s="121">
        <f>SUM(AD14,BF14)</f>
        <v>0</v>
      </c>
      <c r="CI14" s="121">
        <f>SUM(AE14,BG14)</f>
        <v>78474</v>
      </c>
    </row>
    <row r="15" spans="1:87" s="136" customFormat="1" ht="13.5" customHeight="1" x14ac:dyDescent="0.15">
      <c r="A15" s="119" t="s">
        <v>36</v>
      </c>
      <c r="B15" s="120" t="s">
        <v>353</v>
      </c>
      <c r="C15" s="119" t="s">
        <v>354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21185</v>
      </c>
      <c r="L15" s="121">
        <f>+SUM(M15,R15,V15,W15,AC15)</f>
        <v>180758</v>
      </c>
      <c r="M15" s="121">
        <f>+SUM(N15:Q15)</f>
        <v>2500</v>
      </c>
      <c r="N15" s="121">
        <v>2500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178258</v>
      </c>
      <c r="X15" s="121">
        <v>148518</v>
      </c>
      <c r="Y15" s="121">
        <v>29740</v>
      </c>
      <c r="Z15" s="121">
        <v>0</v>
      </c>
      <c r="AA15" s="121">
        <v>0</v>
      </c>
      <c r="AB15" s="121">
        <v>25203</v>
      </c>
      <c r="AC15" s="121">
        <v>0</v>
      </c>
      <c r="AD15" s="121">
        <v>0</v>
      </c>
      <c r="AE15" s="121">
        <f>+SUM(D15,L15,AD15)</f>
        <v>180758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2500</v>
      </c>
      <c r="AO15" s="121">
        <f>+SUM(AP15:AS15)</f>
        <v>2500</v>
      </c>
      <c r="AP15" s="121">
        <v>2500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32994</v>
      </c>
      <c r="BE15" s="121">
        <v>0</v>
      </c>
      <c r="BF15" s="121">
        <v>0</v>
      </c>
      <c r="BG15" s="121">
        <f>+SUM(BF15,AN15,AF15)</f>
        <v>2500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21185</v>
      </c>
      <c r="BP15" s="121">
        <f>SUM(L15,AN15)</f>
        <v>183258</v>
      </c>
      <c r="BQ15" s="121">
        <f>SUM(M15,AO15)</f>
        <v>5000</v>
      </c>
      <c r="BR15" s="121">
        <f>SUM(N15,AP15)</f>
        <v>5000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178258</v>
      </c>
      <c r="CB15" s="121">
        <f>SUM(X15,AZ15)</f>
        <v>148518</v>
      </c>
      <c r="CC15" s="121">
        <f>SUM(Y15,BA15)</f>
        <v>29740</v>
      </c>
      <c r="CD15" s="121">
        <f>SUM(Z15,BB15)</f>
        <v>0</v>
      </c>
      <c r="CE15" s="121">
        <f>SUM(AA15,BC15)</f>
        <v>0</v>
      </c>
      <c r="CF15" s="121">
        <f>SUM(AB15,BD15)</f>
        <v>58197</v>
      </c>
      <c r="CG15" s="121">
        <f>SUM(AC15,BE15)</f>
        <v>0</v>
      </c>
      <c r="CH15" s="121">
        <f>SUM(AD15,BF15)</f>
        <v>0</v>
      </c>
      <c r="CI15" s="121">
        <f>SUM(AE15,BG15)</f>
        <v>183258</v>
      </c>
    </row>
    <row r="16" spans="1:87" s="136" customFormat="1" ht="13.5" customHeight="1" x14ac:dyDescent="0.15">
      <c r="A16" s="119" t="s">
        <v>36</v>
      </c>
      <c r="B16" s="120" t="s">
        <v>356</v>
      </c>
      <c r="C16" s="119" t="s">
        <v>357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6196</v>
      </c>
      <c r="L16" s="121">
        <f>+SUM(M16,R16,V16,W16,AC16)</f>
        <v>52441</v>
      </c>
      <c r="M16" s="121">
        <f>+SUM(N16:Q16)</f>
        <v>1868</v>
      </c>
      <c r="N16" s="121">
        <v>1868</v>
      </c>
      <c r="O16" s="121">
        <v>0</v>
      </c>
      <c r="P16" s="121">
        <v>0</v>
      </c>
      <c r="Q16" s="121">
        <v>0</v>
      </c>
      <c r="R16" s="121">
        <f>+SUM(S16:U16)</f>
        <v>101</v>
      </c>
      <c r="S16" s="121">
        <v>101</v>
      </c>
      <c r="T16" s="121">
        <v>0</v>
      </c>
      <c r="U16" s="121">
        <v>0</v>
      </c>
      <c r="V16" s="121">
        <v>0</v>
      </c>
      <c r="W16" s="121">
        <f>+SUM(X16:AA16)</f>
        <v>50472</v>
      </c>
      <c r="X16" s="121">
        <v>50352</v>
      </c>
      <c r="Y16" s="121">
        <v>0</v>
      </c>
      <c r="Z16" s="121">
        <v>120</v>
      </c>
      <c r="AA16" s="121">
        <v>0</v>
      </c>
      <c r="AB16" s="121">
        <v>17334</v>
      </c>
      <c r="AC16" s="121">
        <v>0</v>
      </c>
      <c r="AD16" s="121">
        <v>2812</v>
      </c>
      <c r="AE16" s="121">
        <f>+SUM(D16,L16,AD16)</f>
        <v>55253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419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7806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6615</v>
      </c>
      <c r="BP16" s="121">
        <f>SUM(L16,AN16)</f>
        <v>52441</v>
      </c>
      <c r="BQ16" s="121">
        <f>SUM(M16,AO16)</f>
        <v>1868</v>
      </c>
      <c r="BR16" s="121">
        <f>SUM(N16,AP16)</f>
        <v>1868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101</v>
      </c>
      <c r="BW16" s="121">
        <f>SUM(S16,AU16)</f>
        <v>101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50472</v>
      </c>
      <c r="CB16" s="121">
        <f>SUM(X16,AZ16)</f>
        <v>50352</v>
      </c>
      <c r="CC16" s="121">
        <f>SUM(Y16,BA16)</f>
        <v>0</v>
      </c>
      <c r="CD16" s="121">
        <f>SUM(Z16,BB16)</f>
        <v>120</v>
      </c>
      <c r="CE16" s="121">
        <f>SUM(AA16,BC16)</f>
        <v>0</v>
      </c>
      <c r="CF16" s="121">
        <f>SUM(AB16,BD16)</f>
        <v>25140</v>
      </c>
      <c r="CG16" s="121">
        <f>SUM(AC16,BE16)</f>
        <v>0</v>
      </c>
      <c r="CH16" s="121">
        <f>SUM(AD16,BF16)</f>
        <v>2812</v>
      </c>
      <c r="CI16" s="121">
        <f>SUM(AE16,BG16)</f>
        <v>55253</v>
      </c>
    </row>
    <row r="17" spans="1:87" s="136" customFormat="1" ht="13.5" customHeight="1" x14ac:dyDescent="0.15">
      <c r="A17" s="119" t="s">
        <v>36</v>
      </c>
      <c r="B17" s="120" t="s">
        <v>360</v>
      </c>
      <c r="C17" s="119" t="s">
        <v>361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15134</v>
      </c>
      <c r="L17" s="121">
        <f>+SUM(M17,R17,V17,W17,AC17)</f>
        <v>61248</v>
      </c>
      <c r="M17" s="121">
        <f>+SUM(N17:Q17)</f>
        <v>5759</v>
      </c>
      <c r="N17" s="121">
        <v>5759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55489</v>
      </c>
      <c r="X17" s="121">
        <v>52800</v>
      </c>
      <c r="Y17" s="121">
        <v>0</v>
      </c>
      <c r="Z17" s="121">
        <v>2689</v>
      </c>
      <c r="AA17" s="121">
        <v>0</v>
      </c>
      <c r="AB17" s="121">
        <v>44965</v>
      </c>
      <c r="AC17" s="121">
        <v>0</v>
      </c>
      <c r="AD17" s="121">
        <v>7994</v>
      </c>
      <c r="AE17" s="121">
        <f>+SUM(D17,L17,AD17)</f>
        <v>69242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431</v>
      </c>
      <c r="AN17" s="121">
        <f>+SUM(AO17,AT17,AX17,AY17,BE17)</f>
        <v>411</v>
      </c>
      <c r="AO17" s="121">
        <f>+SUM(AP17:AS17)</f>
        <v>411</v>
      </c>
      <c r="AP17" s="121">
        <v>411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7308</v>
      </c>
      <c r="BE17" s="121">
        <v>0</v>
      </c>
      <c r="BF17" s="121">
        <v>0</v>
      </c>
      <c r="BG17" s="121">
        <f>+SUM(BF17,AN17,AF17)</f>
        <v>411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15565</v>
      </c>
      <c r="BP17" s="121">
        <f>SUM(L17,AN17)</f>
        <v>61659</v>
      </c>
      <c r="BQ17" s="121">
        <f>SUM(M17,AO17)</f>
        <v>6170</v>
      </c>
      <c r="BR17" s="121">
        <f>SUM(N17,AP17)</f>
        <v>6170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55489</v>
      </c>
      <c r="CB17" s="121">
        <f>SUM(X17,AZ17)</f>
        <v>52800</v>
      </c>
      <c r="CC17" s="121">
        <f>SUM(Y17,BA17)</f>
        <v>0</v>
      </c>
      <c r="CD17" s="121">
        <f>SUM(Z17,BB17)</f>
        <v>2689</v>
      </c>
      <c r="CE17" s="121">
        <f>SUM(AA17,BC17)</f>
        <v>0</v>
      </c>
      <c r="CF17" s="121">
        <f>SUM(AB17,BD17)</f>
        <v>52273</v>
      </c>
      <c r="CG17" s="121">
        <f>SUM(AC17,BE17)</f>
        <v>0</v>
      </c>
      <c r="CH17" s="121">
        <f>SUM(AD17,BF17)</f>
        <v>7994</v>
      </c>
      <c r="CI17" s="121">
        <f>SUM(AE17,BG17)</f>
        <v>69653</v>
      </c>
    </row>
    <row r="18" spans="1:87" s="136" customFormat="1" ht="13.5" customHeight="1" x14ac:dyDescent="0.15">
      <c r="A18" s="119" t="s">
        <v>36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16012</v>
      </c>
      <c r="L18" s="121">
        <f>+SUM(M18,R18,V18,W18,AC18)</f>
        <v>86590</v>
      </c>
      <c r="M18" s="121">
        <f>+SUM(N18:Q18)</f>
        <v>1636</v>
      </c>
      <c r="N18" s="121">
        <v>1636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84954</v>
      </c>
      <c r="X18" s="121">
        <v>84954</v>
      </c>
      <c r="Y18" s="121">
        <v>0</v>
      </c>
      <c r="Z18" s="121">
        <v>0</v>
      </c>
      <c r="AA18" s="121">
        <v>0</v>
      </c>
      <c r="AB18" s="121">
        <v>48380</v>
      </c>
      <c r="AC18" s="121">
        <v>0</v>
      </c>
      <c r="AD18" s="121">
        <v>8293</v>
      </c>
      <c r="AE18" s="121">
        <f>+SUM(D18,L18,AD18)</f>
        <v>94883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1175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26282</v>
      </c>
      <c r="BE18" s="121">
        <v>0</v>
      </c>
      <c r="BF18" s="121">
        <v>35</v>
      </c>
      <c r="BG18" s="121">
        <f>+SUM(BF18,AN18,AF18)</f>
        <v>35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17187</v>
      </c>
      <c r="BP18" s="121">
        <f>SUM(L18,AN18)</f>
        <v>86590</v>
      </c>
      <c r="BQ18" s="121">
        <f>SUM(M18,AO18)</f>
        <v>1636</v>
      </c>
      <c r="BR18" s="121">
        <f>SUM(N18,AP18)</f>
        <v>1636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84954</v>
      </c>
      <c r="CB18" s="121">
        <f>SUM(X18,AZ18)</f>
        <v>84954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74662</v>
      </c>
      <c r="CG18" s="121">
        <f>SUM(AC18,BE18)</f>
        <v>0</v>
      </c>
      <c r="CH18" s="121">
        <f>SUM(AD18,BF18)</f>
        <v>8328</v>
      </c>
      <c r="CI18" s="121">
        <f>SUM(AE18,BG18)</f>
        <v>94918</v>
      </c>
    </row>
    <row r="19" spans="1:87" s="136" customFormat="1" ht="13.5" customHeight="1" x14ac:dyDescent="0.15">
      <c r="A19" s="119" t="s">
        <v>36</v>
      </c>
      <c r="B19" s="120" t="s">
        <v>366</v>
      </c>
      <c r="C19" s="119" t="s">
        <v>367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13628</v>
      </c>
      <c r="L19" s="121">
        <f>+SUM(M19,R19,V19,W19,AC19)</f>
        <v>42304</v>
      </c>
      <c r="M19" s="121">
        <f>+SUM(N19:Q19)</f>
        <v>2000</v>
      </c>
      <c r="N19" s="121">
        <v>2000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40304</v>
      </c>
      <c r="X19" s="121">
        <v>35969</v>
      </c>
      <c r="Y19" s="121">
        <v>2316</v>
      </c>
      <c r="Z19" s="121">
        <v>0</v>
      </c>
      <c r="AA19" s="121">
        <v>2019</v>
      </c>
      <c r="AB19" s="121">
        <v>41204</v>
      </c>
      <c r="AC19" s="121">
        <v>0</v>
      </c>
      <c r="AD19" s="121">
        <v>0</v>
      </c>
      <c r="AE19" s="121">
        <f>+SUM(D19,L19,AD19)</f>
        <v>42304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357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6463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13985</v>
      </c>
      <c r="BP19" s="121">
        <f>SUM(L19,AN19)</f>
        <v>42304</v>
      </c>
      <c r="BQ19" s="121">
        <f>SUM(M19,AO19)</f>
        <v>2000</v>
      </c>
      <c r="BR19" s="121">
        <f>SUM(N19,AP19)</f>
        <v>2000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40304</v>
      </c>
      <c r="CB19" s="121">
        <f>SUM(X19,AZ19)</f>
        <v>35969</v>
      </c>
      <c r="CC19" s="121">
        <f>SUM(Y19,BA19)</f>
        <v>2316</v>
      </c>
      <c r="CD19" s="121">
        <f>SUM(Z19,BB19)</f>
        <v>0</v>
      </c>
      <c r="CE19" s="121">
        <f>SUM(AA19,BC19)</f>
        <v>2019</v>
      </c>
      <c r="CF19" s="121">
        <f>SUM(AB19,BD19)</f>
        <v>47667</v>
      </c>
      <c r="CG19" s="121">
        <f>SUM(AC19,BE19)</f>
        <v>0</v>
      </c>
      <c r="CH19" s="121">
        <f>SUM(AD19,BF19)</f>
        <v>0</v>
      </c>
      <c r="CI19" s="121">
        <f>SUM(AE19,BG19)</f>
        <v>42304</v>
      </c>
    </row>
    <row r="20" spans="1:87" s="136" customFormat="1" ht="13.5" customHeight="1" x14ac:dyDescent="0.15">
      <c r="A20" s="119" t="s">
        <v>36</v>
      </c>
      <c r="B20" s="120" t="s">
        <v>369</v>
      </c>
      <c r="C20" s="119" t="s">
        <v>370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570</v>
      </c>
      <c r="L20" s="121">
        <f>+SUM(M20,R20,V20,W20,AC20)</f>
        <v>43686</v>
      </c>
      <c r="M20" s="121">
        <f>+SUM(N20:Q20)</f>
        <v>4700</v>
      </c>
      <c r="N20" s="121">
        <v>4700</v>
      </c>
      <c r="O20" s="121">
        <v>0</v>
      </c>
      <c r="P20" s="121">
        <v>0</v>
      </c>
      <c r="Q20" s="121">
        <v>0</v>
      </c>
      <c r="R20" s="121">
        <f>+SUM(S20:U20)</f>
        <v>34014</v>
      </c>
      <c r="S20" s="121">
        <v>0</v>
      </c>
      <c r="T20" s="121">
        <v>34014</v>
      </c>
      <c r="U20" s="121">
        <v>0</v>
      </c>
      <c r="V20" s="121">
        <v>0</v>
      </c>
      <c r="W20" s="121">
        <f>+SUM(X20:AA20)</f>
        <v>4972</v>
      </c>
      <c r="X20" s="121">
        <v>4358</v>
      </c>
      <c r="Y20" s="121">
        <v>0</v>
      </c>
      <c r="Z20" s="121">
        <v>0</v>
      </c>
      <c r="AA20" s="121">
        <v>614</v>
      </c>
      <c r="AB20" s="121">
        <v>25189</v>
      </c>
      <c r="AC20" s="121">
        <v>0</v>
      </c>
      <c r="AD20" s="121">
        <v>0</v>
      </c>
      <c r="AE20" s="121">
        <f>+SUM(D20,L20,AD20)</f>
        <v>43686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8105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570</v>
      </c>
      <c r="BP20" s="121">
        <f>SUM(L20,AN20)</f>
        <v>43686</v>
      </c>
      <c r="BQ20" s="121">
        <f>SUM(M20,AO20)</f>
        <v>4700</v>
      </c>
      <c r="BR20" s="121">
        <f>SUM(N20,AP20)</f>
        <v>4700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34014</v>
      </c>
      <c r="BW20" s="121">
        <f>SUM(S20,AU20)</f>
        <v>0</v>
      </c>
      <c r="BX20" s="121">
        <f>SUM(T20,AV20)</f>
        <v>34014</v>
      </c>
      <c r="BY20" s="121">
        <f>SUM(U20,AW20)</f>
        <v>0</v>
      </c>
      <c r="BZ20" s="121">
        <f>SUM(V20,AX20)</f>
        <v>0</v>
      </c>
      <c r="CA20" s="121">
        <f>SUM(W20,AY20)</f>
        <v>4972</v>
      </c>
      <c r="CB20" s="121">
        <f>SUM(X20,AZ20)</f>
        <v>4358</v>
      </c>
      <c r="CC20" s="121">
        <f>SUM(Y20,BA20)</f>
        <v>0</v>
      </c>
      <c r="CD20" s="121">
        <f>SUM(Z20,BB20)</f>
        <v>0</v>
      </c>
      <c r="CE20" s="121">
        <f>SUM(AA20,BC20)</f>
        <v>614</v>
      </c>
      <c r="CF20" s="121">
        <f>SUM(AB20,BD20)</f>
        <v>33294</v>
      </c>
      <c r="CG20" s="121">
        <f>SUM(AC20,BE20)</f>
        <v>0</v>
      </c>
      <c r="CH20" s="121">
        <f>SUM(AD20,BF20)</f>
        <v>0</v>
      </c>
      <c r="CI20" s="121">
        <f>SUM(AE20,BG20)</f>
        <v>43686</v>
      </c>
    </row>
    <row r="21" spans="1:87" s="136" customFormat="1" ht="13.5" customHeight="1" x14ac:dyDescent="0.15">
      <c r="A21" s="119" t="s">
        <v>36</v>
      </c>
      <c r="B21" s="120" t="s">
        <v>372</v>
      </c>
      <c r="C21" s="119" t="s">
        <v>373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13237</v>
      </c>
      <c r="L21" s="121">
        <f>+SUM(M21,R21,V21,W21,AC21)</f>
        <v>237062</v>
      </c>
      <c r="M21" s="121">
        <f>+SUM(N21:Q21)</f>
        <v>31112</v>
      </c>
      <c r="N21" s="121">
        <v>12842</v>
      </c>
      <c r="O21" s="121">
        <v>0</v>
      </c>
      <c r="P21" s="121">
        <v>18270</v>
      </c>
      <c r="Q21" s="121">
        <v>0</v>
      </c>
      <c r="R21" s="121">
        <f>+SUM(S21:U21)</f>
        <v>22785</v>
      </c>
      <c r="S21" s="121">
        <v>0</v>
      </c>
      <c r="T21" s="121">
        <v>22785</v>
      </c>
      <c r="U21" s="121">
        <v>0</v>
      </c>
      <c r="V21" s="121">
        <v>0</v>
      </c>
      <c r="W21" s="121">
        <f>+SUM(X21:AA21)</f>
        <v>181613</v>
      </c>
      <c r="X21" s="121">
        <v>139868</v>
      </c>
      <c r="Y21" s="121">
        <v>41745</v>
      </c>
      <c r="Z21" s="121">
        <v>0</v>
      </c>
      <c r="AA21" s="121">
        <v>0</v>
      </c>
      <c r="AB21" s="121">
        <v>55538</v>
      </c>
      <c r="AC21" s="121">
        <v>1552</v>
      </c>
      <c r="AD21" s="121">
        <v>8810</v>
      </c>
      <c r="AE21" s="121">
        <f>+SUM(D21,L21,AD21)</f>
        <v>245872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30174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13237</v>
      </c>
      <c r="BP21" s="121">
        <f>SUM(L21,AN21)</f>
        <v>237062</v>
      </c>
      <c r="BQ21" s="121">
        <f>SUM(M21,AO21)</f>
        <v>31112</v>
      </c>
      <c r="BR21" s="121">
        <f>SUM(N21,AP21)</f>
        <v>12842</v>
      </c>
      <c r="BS21" s="121">
        <f>SUM(O21,AQ21)</f>
        <v>0</v>
      </c>
      <c r="BT21" s="121">
        <f>SUM(P21,AR21)</f>
        <v>18270</v>
      </c>
      <c r="BU21" s="121">
        <f>SUM(Q21,AS21)</f>
        <v>0</v>
      </c>
      <c r="BV21" s="121">
        <f>SUM(R21,AT21)</f>
        <v>22785</v>
      </c>
      <c r="BW21" s="121">
        <f>SUM(S21,AU21)</f>
        <v>0</v>
      </c>
      <c r="BX21" s="121">
        <f>SUM(T21,AV21)</f>
        <v>22785</v>
      </c>
      <c r="BY21" s="121">
        <f>SUM(U21,AW21)</f>
        <v>0</v>
      </c>
      <c r="BZ21" s="121">
        <f>SUM(V21,AX21)</f>
        <v>0</v>
      </c>
      <c r="CA21" s="121">
        <f>SUM(W21,AY21)</f>
        <v>181613</v>
      </c>
      <c r="CB21" s="121">
        <f>SUM(X21,AZ21)</f>
        <v>139868</v>
      </c>
      <c r="CC21" s="121">
        <f>SUM(Y21,BA21)</f>
        <v>41745</v>
      </c>
      <c r="CD21" s="121">
        <f>SUM(Z21,BB21)</f>
        <v>0</v>
      </c>
      <c r="CE21" s="121">
        <f>SUM(AA21,BC21)</f>
        <v>0</v>
      </c>
      <c r="CF21" s="121">
        <f>SUM(AB21,BD21)</f>
        <v>85712</v>
      </c>
      <c r="CG21" s="121">
        <f>SUM(AC21,BE21)</f>
        <v>1552</v>
      </c>
      <c r="CH21" s="121">
        <f>SUM(AD21,BF21)</f>
        <v>8810</v>
      </c>
      <c r="CI21" s="121">
        <f>SUM(AE21,BG21)</f>
        <v>245872</v>
      </c>
    </row>
    <row r="22" spans="1:87" s="136" customFormat="1" ht="13.5" customHeight="1" x14ac:dyDescent="0.15">
      <c r="A22" s="119" t="s">
        <v>36</v>
      </c>
      <c r="B22" s="120" t="s">
        <v>375</v>
      </c>
      <c r="C22" s="119" t="s">
        <v>376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52178</v>
      </c>
      <c r="L22" s="121">
        <f>+SUM(M22,R22,V22,W22,AC22)</f>
        <v>24197</v>
      </c>
      <c r="M22" s="121">
        <f>+SUM(N22:Q22)</f>
        <v>3139</v>
      </c>
      <c r="N22" s="121">
        <v>3139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21058</v>
      </c>
      <c r="X22" s="121">
        <v>20100</v>
      </c>
      <c r="Y22" s="121">
        <v>958</v>
      </c>
      <c r="Z22" s="121">
        <v>0</v>
      </c>
      <c r="AA22" s="121">
        <v>0</v>
      </c>
      <c r="AB22" s="121">
        <v>109477</v>
      </c>
      <c r="AC22" s="121">
        <v>0</v>
      </c>
      <c r="AD22" s="121">
        <v>0</v>
      </c>
      <c r="AE22" s="121">
        <f>+SUM(D22,L22,AD22)</f>
        <v>24197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209</v>
      </c>
      <c r="AO22" s="121">
        <f>+SUM(AP22:AS22)</f>
        <v>209</v>
      </c>
      <c r="AP22" s="121">
        <v>209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25779</v>
      </c>
      <c r="BE22" s="121">
        <v>0</v>
      </c>
      <c r="BF22" s="121">
        <v>0</v>
      </c>
      <c r="BG22" s="121">
        <f>+SUM(BF22,AN22,AF22)</f>
        <v>209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52178</v>
      </c>
      <c r="BP22" s="121">
        <f>SUM(L22,AN22)</f>
        <v>24406</v>
      </c>
      <c r="BQ22" s="121">
        <f>SUM(M22,AO22)</f>
        <v>3348</v>
      </c>
      <c r="BR22" s="121">
        <f>SUM(N22,AP22)</f>
        <v>3348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21058</v>
      </c>
      <c r="CB22" s="121">
        <f>SUM(X22,AZ22)</f>
        <v>20100</v>
      </c>
      <c r="CC22" s="121">
        <f>SUM(Y22,BA22)</f>
        <v>958</v>
      </c>
      <c r="CD22" s="121">
        <f>SUM(Z22,BB22)</f>
        <v>0</v>
      </c>
      <c r="CE22" s="121">
        <f>SUM(AA22,BC22)</f>
        <v>0</v>
      </c>
      <c r="CF22" s="121">
        <f>SUM(AB22,BD22)</f>
        <v>135256</v>
      </c>
      <c r="CG22" s="121">
        <f>SUM(AC22,BE22)</f>
        <v>0</v>
      </c>
      <c r="CH22" s="121">
        <f>SUM(AD22,BF22)</f>
        <v>0</v>
      </c>
      <c r="CI22" s="121">
        <f>SUM(AE22,BG22)</f>
        <v>24406</v>
      </c>
    </row>
    <row r="23" spans="1:87" s="136" customFormat="1" ht="13.5" customHeight="1" x14ac:dyDescent="0.15">
      <c r="A23" s="119" t="s">
        <v>36</v>
      </c>
      <c r="B23" s="120" t="s">
        <v>380</v>
      </c>
      <c r="C23" s="119" t="s">
        <v>381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39061</v>
      </c>
      <c r="L23" s="121">
        <f>+SUM(M23,R23,V23,W23,AC23)</f>
        <v>109155</v>
      </c>
      <c r="M23" s="121">
        <f>+SUM(N23:Q23)</f>
        <v>7200</v>
      </c>
      <c r="N23" s="121">
        <v>7200</v>
      </c>
      <c r="O23" s="121">
        <v>0</v>
      </c>
      <c r="P23" s="121">
        <v>0</v>
      </c>
      <c r="Q23" s="121">
        <v>0</v>
      </c>
      <c r="R23" s="121">
        <f>+SUM(S23:U23)</f>
        <v>54203</v>
      </c>
      <c r="S23" s="121">
        <v>0</v>
      </c>
      <c r="T23" s="121">
        <v>54203</v>
      </c>
      <c r="U23" s="121">
        <v>0</v>
      </c>
      <c r="V23" s="121">
        <v>0</v>
      </c>
      <c r="W23" s="121">
        <f>+SUM(X23:AA23)</f>
        <v>47693</v>
      </c>
      <c r="X23" s="121">
        <v>37155</v>
      </c>
      <c r="Y23" s="121">
        <v>10538</v>
      </c>
      <c r="Z23" s="121">
        <v>0</v>
      </c>
      <c r="AA23" s="121">
        <v>0</v>
      </c>
      <c r="AB23" s="121">
        <v>89206</v>
      </c>
      <c r="AC23" s="121">
        <v>59</v>
      </c>
      <c r="AD23" s="121">
        <v>0</v>
      </c>
      <c r="AE23" s="121">
        <f>+SUM(D23,L23,AD23)</f>
        <v>109155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144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30367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39205</v>
      </c>
      <c r="BP23" s="121">
        <f>SUM(L23,AN23)</f>
        <v>109155</v>
      </c>
      <c r="BQ23" s="121">
        <f>SUM(M23,AO23)</f>
        <v>7200</v>
      </c>
      <c r="BR23" s="121">
        <f>SUM(N23,AP23)</f>
        <v>7200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54203</v>
      </c>
      <c r="BW23" s="121">
        <f>SUM(S23,AU23)</f>
        <v>0</v>
      </c>
      <c r="BX23" s="121">
        <f>SUM(T23,AV23)</f>
        <v>54203</v>
      </c>
      <c r="BY23" s="121">
        <f>SUM(U23,AW23)</f>
        <v>0</v>
      </c>
      <c r="BZ23" s="121">
        <f>SUM(V23,AX23)</f>
        <v>0</v>
      </c>
      <c r="CA23" s="121">
        <f>SUM(W23,AY23)</f>
        <v>47693</v>
      </c>
      <c r="CB23" s="121">
        <f>SUM(X23,AZ23)</f>
        <v>37155</v>
      </c>
      <c r="CC23" s="121">
        <f>SUM(Y23,BA23)</f>
        <v>10538</v>
      </c>
      <c r="CD23" s="121">
        <f>SUM(Z23,BB23)</f>
        <v>0</v>
      </c>
      <c r="CE23" s="121">
        <f>SUM(AA23,BC23)</f>
        <v>0</v>
      </c>
      <c r="CF23" s="121">
        <f>SUM(AB23,BD23)</f>
        <v>119573</v>
      </c>
      <c r="CG23" s="121">
        <f>SUM(AC23,BE23)</f>
        <v>59</v>
      </c>
      <c r="CH23" s="121">
        <f>SUM(AD23,BF23)</f>
        <v>0</v>
      </c>
      <c r="CI23" s="121">
        <f>SUM(AE23,BG23)</f>
        <v>109155</v>
      </c>
    </row>
    <row r="24" spans="1:87" s="136" customFormat="1" ht="13.5" customHeight="1" x14ac:dyDescent="0.15">
      <c r="A24" s="119" t="s">
        <v>36</v>
      </c>
      <c r="B24" s="120" t="s">
        <v>383</v>
      </c>
      <c r="C24" s="119" t="s">
        <v>384</v>
      </c>
      <c r="D24" s="121">
        <f>+SUM(E24,J24)</f>
        <v>9482</v>
      </c>
      <c r="E24" s="121">
        <f>+SUM(F24:I24)</f>
        <v>9482</v>
      </c>
      <c r="F24" s="121">
        <v>0</v>
      </c>
      <c r="G24" s="121">
        <v>9482</v>
      </c>
      <c r="H24" s="121">
        <v>0</v>
      </c>
      <c r="I24" s="121">
        <v>0</v>
      </c>
      <c r="J24" s="121">
        <v>0</v>
      </c>
      <c r="K24" s="121">
        <v>647</v>
      </c>
      <c r="L24" s="121">
        <f>+SUM(M24,R24,V24,W24,AC24)</f>
        <v>95532</v>
      </c>
      <c r="M24" s="121">
        <f>+SUM(N24:Q24)</f>
        <v>4392</v>
      </c>
      <c r="N24" s="121">
        <v>4392</v>
      </c>
      <c r="O24" s="121">
        <v>0</v>
      </c>
      <c r="P24" s="121">
        <v>0</v>
      </c>
      <c r="Q24" s="121">
        <v>0</v>
      </c>
      <c r="R24" s="121">
        <f>+SUM(S24:U24)</f>
        <v>28184</v>
      </c>
      <c r="S24" s="121">
        <v>0</v>
      </c>
      <c r="T24" s="121">
        <v>28184</v>
      </c>
      <c r="U24" s="121">
        <v>0</v>
      </c>
      <c r="V24" s="121">
        <v>0</v>
      </c>
      <c r="W24" s="121">
        <f>+SUM(X24:AA24)</f>
        <v>62956</v>
      </c>
      <c r="X24" s="121">
        <v>55032</v>
      </c>
      <c r="Y24" s="121">
        <v>6233</v>
      </c>
      <c r="Z24" s="121">
        <v>0</v>
      </c>
      <c r="AA24" s="121">
        <v>1691</v>
      </c>
      <c r="AB24" s="121">
        <v>28670</v>
      </c>
      <c r="AC24" s="121">
        <v>0</v>
      </c>
      <c r="AD24" s="121">
        <v>1828</v>
      </c>
      <c r="AE24" s="121">
        <f>+SUM(D24,L24,AD24)</f>
        <v>106842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126760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16726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9482</v>
      </c>
      <c r="BI24" s="121">
        <f>SUM(E24,AG24)</f>
        <v>9482</v>
      </c>
      <c r="BJ24" s="121">
        <f>SUM(F24,AH24)</f>
        <v>0</v>
      </c>
      <c r="BK24" s="121">
        <f>SUM(G24,AI24)</f>
        <v>9482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127407</v>
      </c>
      <c r="BP24" s="121">
        <f>SUM(L24,AN24)</f>
        <v>95532</v>
      </c>
      <c r="BQ24" s="121">
        <f>SUM(M24,AO24)</f>
        <v>4392</v>
      </c>
      <c r="BR24" s="121">
        <f>SUM(N24,AP24)</f>
        <v>4392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28184</v>
      </c>
      <c r="BW24" s="121">
        <f>SUM(S24,AU24)</f>
        <v>0</v>
      </c>
      <c r="BX24" s="121">
        <f>SUM(T24,AV24)</f>
        <v>28184</v>
      </c>
      <c r="BY24" s="121">
        <f>SUM(U24,AW24)</f>
        <v>0</v>
      </c>
      <c r="BZ24" s="121">
        <f>SUM(V24,AX24)</f>
        <v>0</v>
      </c>
      <c r="CA24" s="121">
        <f>SUM(W24,AY24)</f>
        <v>62956</v>
      </c>
      <c r="CB24" s="121">
        <f>SUM(X24,AZ24)</f>
        <v>55032</v>
      </c>
      <c r="CC24" s="121">
        <f>SUM(Y24,BA24)</f>
        <v>6233</v>
      </c>
      <c r="CD24" s="121">
        <f>SUM(Z24,BB24)</f>
        <v>0</v>
      </c>
      <c r="CE24" s="121">
        <f>SUM(AA24,BC24)</f>
        <v>1691</v>
      </c>
      <c r="CF24" s="121">
        <f>SUM(AB24,BD24)</f>
        <v>45396</v>
      </c>
      <c r="CG24" s="121">
        <f>SUM(AC24,BE24)</f>
        <v>0</v>
      </c>
      <c r="CH24" s="121">
        <f>SUM(AD24,BF24)</f>
        <v>1828</v>
      </c>
      <c r="CI24" s="121">
        <f>SUM(AE24,BG24)</f>
        <v>106842</v>
      </c>
    </row>
    <row r="25" spans="1:87" s="136" customFormat="1" ht="13.5" customHeight="1" x14ac:dyDescent="0.15">
      <c r="A25" s="119" t="s">
        <v>36</v>
      </c>
      <c r="B25" s="120" t="s">
        <v>388</v>
      </c>
      <c r="C25" s="119" t="s">
        <v>389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5575</v>
      </c>
      <c r="L25" s="121">
        <f>+SUM(M25,R25,V25,W25,AC25)</f>
        <v>21794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21794</v>
      </c>
      <c r="X25" s="121">
        <v>21232</v>
      </c>
      <c r="Y25" s="121">
        <v>291</v>
      </c>
      <c r="Z25" s="121">
        <v>271</v>
      </c>
      <c r="AA25" s="121">
        <v>0</v>
      </c>
      <c r="AB25" s="121">
        <v>44561</v>
      </c>
      <c r="AC25" s="121">
        <v>0</v>
      </c>
      <c r="AD25" s="121">
        <v>3050</v>
      </c>
      <c r="AE25" s="121">
        <f>+SUM(D25,L25,AD25)</f>
        <v>24844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104219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12286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109794</v>
      </c>
      <c r="BP25" s="121">
        <f>SUM(L25,AN25)</f>
        <v>21794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21794</v>
      </c>
      <c r="CB25" s="121">
        <f>SUM(X25,AZ25)</f>
        <v>21232</v>
      </c>
      <c r="CC25" s="121">
        <f>SUM(Y25,BA25)</f>
        <v>291</v>
      </c>
      <c r="CD25" s="121">
        <f>SUM(Z25,BB25)</f>
        <v>271</v>
      </c>
      <c r="CE25" s="121">
        <f>SUM(AA25,BC25)</f>
        <v>0</v>
      </c>
      <c r="CF25" s="121">
        <f>SUM(AB25,BD25)</f>
        <v>56847</v>
      </c>
      <c r="CG25" s="121">
        <f>SUM(AC25,BE25)</f>
        <v>0</v>
      </c>
      <c r="CH25" s="121">
        <f>SUM(AD25,BF25)</f>
        <v>3050</v>
      </c>
      <c r="CI25" s="121">
        <f>SUM(AE25,BG25)</f>
        <v>24844</v>
      </c>
    </row>
    <row r="26" spans="1:87" s="136" customFormat="1" ht="13.5" customHeight="1" x14ac:dyDescent="0.15">
      <c r="A26" s="119" t="s">
        <v>36</v>
      </c>
      <c r="B26" s="120" t="s">
        <v>391</v>
      </c>
      <c r="C26" s="119" t="s">
        <v>392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5411</v>
      </c>
      <c r="L26" s="121">
        <f>+SUM(M26,R26,V26,W26,AC26)</f>
        <v>17112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17112</v>
      </c>
      <c r="X26" s="121">
        <v>16480</v>
      </c>
      <c r="Y26" s="121">
        <v>632</v>
      </c>
      <c r="Z26" s="121">
        <v>0</v>
      </c>
      <c r="AA26" s="121">
        <v>0</v>
      </c>
      <c r="AB26" s="121">
        <v>42397</v>
      </c>
      <c r="AC26" s="121">
        <v>0</v>
      </c>
      <c r="AD26" s="121">
        <v>0</v>
      </c>
      <c r="AE26" s="121">
        <f>+SUM(D26,L26,AD26)</f>
        <v>17112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99237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12566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104648</v>
      </c>
      <c r="BP26" s="121">
        <f>SUM(L26,AN26)</f>
        <v>17112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17112</v>
      </c>
      <c r="CB26" s="121">
        <f>SUM(X26,AZ26)</f>
        <v>16480</v>
      </c>
      <c r="CC26" s="121">
        <f>SUM(Y26,BA26)</f>
        <v>632</v>
      </c>
      <c r="CD26" s="121">
        <f>SUM(Z26,BB26)</f>
        <v>0</v>
      </c>
      <c r="CE26" s="121">
        <f>SUM(AA26,BC26)</f>
        <v>0</v>
      </c>
      <c r="CF26" s="121">
        <f>SUM(AB26,BD26)</f>
        <v>54963</v>
      </c>
      <c r="CG26" s="121">
        <f>SUM(AC26,BE26)</f>
        <v>0</v>
      </c>
      <c r="CH26" s="121">
        <f>SUM(AD26,BF26)</f>
        <v>0</v>
      </c>
      <c r="CI26" s="121">
        <f>SUM(AE26,BG26)</f>
        <v>17112</v>
      </c>
    </row>
    <row r="27" spans="1:87" s="136" customFormat="1" ht="13.5" customHeight="1" x14ac:dyDescent="0.15">
      <c r="A27" s="119" t="s">
        <v>36</v>
      </c>
      <c r="B27" s="120" t="s">
        <v>386</v>
      </c>
      <c r="C27" s="119" t="s">
        <v>387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48288</v>
      </c>
      <c r="M27" s="121">
        <f>+SUM(N27:Q27)</f>
        <v>19687</v>
      </c>
      <c r="N27" s="121">
        <v>5404</v>
      </c>
      <c r="O27" s="121">
        <v>0</v>
      </c>
      <c r="P27" s="121">
        <v>14283</v>
      </c>
      <c r="Q27" s="121">
        <v>0</v>
      </c>
      <c r="R27" s="121">
        <f>+SUM(S27:U27)</f>
        <v>18378</v>
      </c>
      <c r="S27" s="121">
        <v>0</v>
      </c>
      <c r="T27" s="121">
        <v>18378</v>
      </c>
      <c r="U27" s="121">
        <v>0</v>
      </c>
      <c r="V27" s="121">
        <v>0</v>
      </c>
      <c r="W27" s="121">
        <f>+SUM(X27:AA27)</f>
        <v>10223</v>
      </c>
      <c r="X27" s="121">
        <v>0</v>
      </c>
      <c r="Y27" s="121">
        <v>10223</v>
      </c>
      <c r="Z27" s="121">
        <v>0</v>
      </c>
      <c r="AA27" s="121">
        <v>0</v>
      </c>
      <c r="AB27" s="121">
        <v>0</v>
      </c>
      <c r="AC27" s="121">
        <v>0</v>
      </c>
      <c r="AD27" s="121">
        <v>1790</v>
      </c>
      <c r="AE27" s="121">
        <f>+SUM(D27,L27,AD27)</f>
        <v>50078</v>
      </c>
      <c r="AF27" s="121">
        <f>+SUM(AG27,AL27)</f>
        <v>339470</v>
      </c>
      <c r="AG27" s="121">
        <f>+SUM(AH27:AK27)</f>
        <v>339470</v>
      </c>
      <c r="AH27" s="121">
        <v>0</v>
      </c>
      <c r="AI27" s="121">
        <v>339470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46821</v>
      </c>
      <c r="AO27" s="121">
        <f>+SUM(AP27:AS27)</f>
        <v>26059</v>
      </c>
      <c r="AP27" s="121">
        <v>5405</v>
      </c>
      <c r="AQ27" s="121">
        <v>0</v>
      </c>
      <c r="AR27" s="121">
        <v>20654</v>
      </c>
      <c r="AS27" s="121">
        <v>0</v>
      </c>
      <c r="AT27" s="121">
        <f>+SUM(AU27:AW27)</f>
        <v>8012</v>
      </c>
      <c r="AU27" s="121">
        <v>0</v>
      </c>
      <c r="AV27" s="121">
        <v>8012</v>
      </c>
      <c r="AW27" s="121">
        <v>0</v>
      </c>
      <c r="AX27" s="121">
        <v>1472</v>
      </c>
      <c r="AY27" s="121">
        <f>+SUM(AZ27:BC27)</f>
        <v>11278</v>
      </c>
      <c r="AZ27" s="121">
        <v>0</v>
      </c>
      <c r="BA27" s="121">
        <v>11278</v>
      </c>
      <c r="BB27" s="121">
        <v>0</v>
      </c>
      <c r="BC27" s="121">
        <v>0</v>
      </c>
      <c r="BD27" s="121">
        <v>0</v>
      </c>
      <c r="BE27" s="121">
        <v>0</v>
      </c>
      <c r="BF27" s="121">
        <v>1602</v>
      </c>
      <c r="BG27" s="121">
        <f>+SUM(BF27,AN27,AF27)</f>
        <v>387893</v>
      </c>
      <c r="BH27" s="121">
        <f>SUM(D27,AF27)</f>
        <v>339470</v>
      </c>
      <c r="BI27" s="121">
        <f>SUM(E27,AG27)</f>
        <v>339470</v>
      </c>
      <c r="BJ27" s="121">
        <f>SUM(F27,AH27)</f>
        <v>0</v>
      </c>
      <c r="BK27" s="121">
        <f>SUM(G27,AI27)</f>
        <v>339470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95109</v>
      </c>
      <c r="BQ27" s="121">
        <f>SUM(M27,AO27)</f>
        <v>45746</v>
      </c>
      <c r="BR27" s="121">
        <f>SUM(N27,AP27)</f>
        <v>10809</v>
      </c>
      <c r="BS27" s="121">
        <f>SUM(O27,AQ27)</f>
        <v>0</v>
      </c>
      <c r="BT27" s="121">
        <f>SUM(P27,AR27)</f>
        <v>34937</v>
      </c>
      <c r="BU27" s="121">
        <f>SUM(Q27,AS27)</f>
        <v>0</v>
      </c>
      <c r="BV27" s="121">
        <f>SUM(R27,AT27)</f>
        <v>26390</v>
      </c>
      <c r="BW27" s="121">
        <f>SUM(S27,AU27)</f>
        <v>0</v>
      </c>
      <c r="BX27" s="121">
        <f>SUM(T27,AV27)</f>
        <v>26390</v>
      </c>
      <c r="BY27" s="121">
        <f>SUM(U27,AW27)</f>
        <v>0</v>
      </c>
      <c r="BZ27" s="121">
        <f>SUM(V27,AX27)</f>
        <v>1472</v>
      </c>
      <c r="CA27" s="121">
        <f>SUM(W27,AY27)</f>
        <v>21501</v>
      </c>
      <c r="CB27" s="121">
        <f>SUM(X27,AZ27)</f>
        <v>0</v>
      </c>
      <c r="CC27" s="121">
        <f>SUM(Y27,BA27)</f>
        <v>21501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3392</v>
      </c>
      <c r="CI27" s="121">
        <f>SUM(AE27,BG27)</f>
        <v>437971</v>
      </c>
    </row>
    <row r="28" spans="1:87" s="136" customFormat="1" ht="13.5" customHeight="1" x14ac:dyDescent="0.15">
      <c r="A28" s="119" t="s">
        <v>36</v>
      </c>
      <c r="B28" s="120" t="s">
        <v>378</v>
      </c>
      <c r="C28" s="119" t="s">
        <v>379</v>
      </c>
      <c r="D28" s="121">
        <f>+SUM(E28,J28)</f>
        <v>68969</v>
      </c>
      <c r="E28" s="121">
        <f>+SUM(F28:I28)</f>
        <v>68969</v>
      </c>
      <c r="F28" s="121">
        <v>0</v>
      </c>
      <c r="G28" s="121">
        <v>68969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137916</v>
      </c>
      <c r="M28" s="121">
        <f>+SUM(N28:Q28)</f>
        <v>20423</v>
      </c>
      <c r="N28" s="121">
        <v>88</v>
      </c>
      <c r="O28" s="121">
        <v>0</v>
      </c>
      <c r="P28" s="121">
        <v>20335</v>
      </c>
      <c r="Q28" s="121">
        <v>0</v>
      </c>
      <c r="R28" s="121">
        <f>+SUM(S28:U28)</f>
        <v>56563</v>
      </c>
      <c r="S28" s="121">
        <v>0</v>
      </c>
      <c r="T28" s="121">
        <v>56563</v>
      </c>
      <c r="U28" s="121">
        <v>0</v>
      </c>
      <c r="V28" s="121">
        <v>0</v>
      </c>
      <c r="W28" s="121">
        <f>+SUM(X28:AA28)</f>
        <v>60930</v>
      </c>
      <c r="X28" s="121">
        <v>17690</v>
      </c>
      <c r="Y28" s="121">
        <v>43240</v>
      </c>
      <c r="Z28" s="121">
        <v>0</v>
      </c>
      <c r="AA28" s="121">
        <v>0</v>
      </c>
      <c r="AB28" s="121">
        <v>0</v>
      </c>
      <c r="AC28" s="121">
        <v>0</v>
      </c>
      <c r="AD28" s="121">
        <v>59273</v>
      </c>
      <c r="AE28" s="121">
        <f>+SUM(D28,L28,AD28)</f>
        <v>266158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68969</v>
      </c>
      <c r="BI28" s="121">
        <f>SUM(E28,AG28)</f>
        <v>68969</v>
      </c>
      <c r="BJ28" s="121">
        <f>SUM(F28,AH28)</f>
        <v>0</v>
      </c>
      <c r="BK28" s="121">
        <f>SUM(G28,AI28)</f>
        <v>68969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137916</v>
      </c>
      <c r="BQ28" s="121">
        <f>SUM(M28,AO28)</f>
        <v>20423</v>
      </c>
      <c r="BR28" s="121">
        <f>SUM(N28,AP28)</f>
        <v>88</v>
      </c>
      <c r="BS28" s="121">
        <f>SUM(O28,AQ28)</f>
        <v>0</v>
      </c>
      <c r="BT28" s="121">
        <f>SUM(P28,AR28)</f>
        <v>20335</v>
      </c>
      <c r="BU28" s="121">
        <f>SUM(Q28,AS28)</f>
        <v>0</v>
      </c>
      <c r="BV28" s="121">
        <f>SUM(R28,AT28)</f>
        <v>56563</v>
      </c>
      <c r="BW28" s="121">
        <f>SUM(S28,AU28)</f>
        <v>0</v>
      </c>
      <c r="BX28" s="121">
        <f>SUM(T28,AV28)</f>
        <v>56563</v>
      </c>
      <c r="BY28" s="121">
        <f>SUM(U28,AW28)</f>
        <v>0</v>
      </c>
      <c r="BZ28" s="121">
        <f>SUM(V28,AX28)</f>
        <v>0</v>
      </c>
      <c r="CA28" s="121">
        <f>SUM(W28,AY28)</f>
        <v>60930</v>
      </c>
      <c r="CB28" s="121">
        <f>SUM(X28,AZ28)</f>
        <v>17690</v>
      </c>
      <c r="CC28" s="121">
        <f>SUM(Y28,BA28)</f>
        <v>43240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59273</v>
      </c>
      <c r="CI28" s="121">
        <f>SUM(AE28,BG28)</f>
        <v>266158</v>
      </c>
    </row>
    <row r="29" spans="1:87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+SUM(E29,J29)</f>
        <v>233908</v>
      </c>
      <c r="E29" s="121">
        <f>+SUM(F29:I29)</f>
        <v>233908</v>
      </c>
      <c r="F29" s="121">
        <v>0</v>
      </c>
      <c r="G29" s="121">
        <v>233908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516293</v>
      </c>
      <c r="M29" s="121">
        <f>+SUM(N29:Q29)</f>
        <v>90916</v>
      </c>
      <c r="N29" s="121">
        <v>90916</v>
      </c>
      <c r="O29" s="121">
        <v>0</v>
      </c>
      <c r="P29" s="121">
        <v>0</v>
      </c>
      <c r="Q29" s="121">
        <v>0</v>
      </c>
      <c r="R29" s="121">
        <f>+SUM(S29:U29)</f>
        <v>192360</v>
      </c>
      <c r="S29" s="121">
        <v>0</v>
      </c>
      <c r="T29" s="121">
        <v>145905</v>
      </c>
      <c r="U29" s="121">
        <v>46455</v>
      </c>
      <c r="V29" s="121">
        <v>0</v>
      </c>
      <c r="W29" s="121">
        <f>+SUM(X29:AA29)</f>
        <v>226490</v>
      </c>
      <c r="X29" s="121">
        <v>0</v>
      </c>
      <c r="Y29" s="121">
        <v>193429</v>
      </c>
      <c r="Z29" s="121">
        <v>13081</v>
      </c>
      <c r="AA29" s="121">
        <v>19980</v>
      </c>
      <c r="AB29" s="121">
        <v>0</v>
      </c>
      <c r="AC29" s="121">
        <v>6527</v>
      </c>
      <c r="AD29" s="121">
        <v>160268</v>
      </c>
      <c r="AE29" s="121">
        <f>+SUM(D29,L29,AD29)</f>
        <v>910469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324866</v>
      </c>
      <c r="AO29" s="121">
        <f>+SUM(AP29:AS29)</f>
        <v>7723</v>
      </c>
      <c r="AP29" s="121">
        <v>7723</v>
      </c>
      <c r="AQ29" s="121">
        <v>0</v>
      </c>
      <c r="AR29" s="121">
        <v>0</v>
      </c>
      <c r="AS29" s="121">
        <v>0</v>
      </c>
      <c r="AT29" s="121">
        <f>+SUM(AU29:AW29)</f>
        <v>1693</v>
      </c>
      <c r="AU29" s="121">
        <v>0</v>
      </c>
      <c r="AV29" s="121">
        <v>1693</v>
      </c>
      <c r="AW29" s="121">
        <v>0</v>
      </c>
      <c r="AX29" s="121">
        <v>0</v>
      </c>
      <c r="AY29" s="121">
        <f>+SUM(AZ29:BC29)</f>
        <v>315242</v>
      </c>
      <c r="AZ29" s="121">
        <v>30524</v>
      </c>
      <c r="BA29" s="121">
        <v>284718</v>
      </c>
      <c r="BB29" s="121">
        <v>0</v>
      </c>
      <c r="BC29" s="121">
        <v>0</v>
      </c>
      <c r="BD29" s="121">
        <v>0</v>
      </c>
      <c r="BE29" s="121">
        <v>208</v>
      </c>
      <c r="BF29" s="121">
        <v>6236</v>
      </c>
      <c r="BG29" s="121">
        <f>+SUM(BF29,AN29,AF29)</f>
        <v>331102</v>
      </c>
      <c r="BH29" s="121">
        <f>SUM(D29,AF29)</f>
        <v>233908</v>
      </c>
      <c r="BI29" s="121">
        <f>SUM(E29,AG29)</f>
        <v>233908</v>
      </c>
      <c r="BJ29" s="121">
        <f>SUM(F29,AH29)</f>
        <v>0</v>
      </c>
      <c r="BK29" s="121">
        <f>SUM(G29,AI29)</f>
        <v>233908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841159</v>
      </c>
      <c r="BQ29" s="121">
        <f>SUM(M29,AO29)</f>
        <v>98639</v>
      </c>
      <c r="BR29" s="121">
        <f>SUM(N29,AP29)</f>
        <v>98639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194053</v>
      </c>
      <c r="BW29" s="121">
        <f>SUM(S29,AU29)</f>
        <v>0</v>
      </c>
      <c r="BX29" s="121">
        <f>SUM(T29,AV29)</f>
        <v>147598</v>
      </c>
      <c r="BY29" s="121">
        <f>SUM(U29,AW29)</f>
        <v>46455</v>
      </c>
      <c r="BZ29" s="121">
        <f>SUM(V29,AX29)</f>
        <v>0</v>
      </c>
      <c r="CA29" s="121">
        <f>SUM(W29,AY29)</f>
        <v>541732</v>
      </c>
      <c r="CB29" s="121">
        <f>SUM(X29,AZ29)</f>
        <v>30524</v>
      </c>
      <c r="CC29" s="121">
        <f>SUM(Y29,BA29)</f>
        <v>478147</v>
      </c>
      <c r="CD29" s="121">
        <f>SUM(Z29,BB29)</f>
        <v>13081</v>
      </c>
      <c r="CE29" s="121">
        <f>SUM(AA29,BC29)</f>
        <v>19980</v>
      </c>
      <c r="CF29" s="121">
        <f>SUM(AB29,BD29)</f>
        <v>0</v>
      </c>
      <c r="CG29" s="121">
        <f>SUM(AC29,BE29)</f>
        <v>6735</v>
      </c>
      <c r="CH29" s="121">
        <f>SUM(AD29,BF29)</f>
        <v>166504</v>
      </c>
      <c r="CI29" s="121">
        <f>SUM(AE29,BG29)</f>
        <v>1241571</v>
      </c>
    </row>
    <row r="30" spans="1:87" s="136" customFormat="1" ht="13.5" customHeight="1" x14ac:dyDescent="0.15">
      <c r="A30" s="119" t="s">
        <v>36</v>
      </c>
      <c r="B30" s="120" t="s">
        <v>332</v>
      </c>
      <c r="C30" s="119" t="s">
        <v>333</v>
      </c>
      <c r="D30" s="121">
        <f>+SUM(E30,J30)</f>
        <v>54680</v>
      </c>
      <c r="E30" s="121">
        <f>+SUM(F30:I30)</f>
        <v>54680</v>
      </c>
      <c r="F30" s="121">
        <v>0</v>
      </c>
      <c r="G30" s="121">
        <v>54680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849684</v>
      </c>
      <c r="M30" s="121">
        <f>+SUM(N30:Q30)</f>
        <v>116528</v>
      </c>
      <c r="N30" s="121">
        <v>107124</v>
      </c>
      <c r="O30" s="121">
        <v>0</v>
      </c>
      <c r="P30" s="121">
        <v>9404</v>
      </c>
      <c r="Q30" s="121">
        <v>0</v>
      </c>
      <c r="R30" s="121">
        <f>+SUM(S30:U30)</f>
        <v>170628</v>
      </c>
      <c r="S30" s="121">
        <v>0</v>
      </c>
      <c r="T30" s="121">
        <v>170250</v>
      </c>
      <c r="U30" s="121">
        <v>378</v>
      </c>
      <c r="V30" s="121">
        <v>0</v>
      </c>
      <c r="W30" s="121">
        <f>+SUM(X30:AA30)</f>
        <v>562528</v>
      </c>
      <c r="X30" s="121">
        <v>0</v>
      </c>
      <c r="Y30" s="121">
        <v>183786</v>
      </c>
      <c r="Z30" s="121">
        <v>378742</v>
      </c>
      <c r="AA30" s="121">
        <v>0</v>
      </c>
      <c r="AB30" s="121">
        <v>0</v>
      </c>
      <c r="AC30" s="121">
        <v>0</v>
      </c>
      <c r="AD30" s="121">
        <v>1105</v>
      </c>
      <c r="AE30" s="121">
        <f>+SUM(D30,L30,AD30)</f>
        <v>905469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252958</v>
      </c>
      <c r="AO30" s="121">
        <f>+SUM(AP30:AS30)</f>
        <v>83630</v>
      </c>
      <c r="AP30" s="121">
        <v>68487</v>
      </c>
      <c r="AQ30" s="121">
        <v>0</v>
      </c>
      <c r="AR30" s="121">
        <v>15143</v>
      </c>
      <c r="AS30" s="121">
        <v>0</v>
      </c>
      <c r="AT30" s="121">
        <f>+SUM(AU30:AW30)</f>
        <v>161534</v>
      </c>
      <c r="AU30" s="121">
        <v>0</v>
      </c>
      <c r="AV30" s="121">
        <v>161534</v>
      </c>
      <c r="AW30" s="121">
        <v>0</v>
      </c>
      <c r="AX30" s="121">
        <v>0</v>
      </c>
      <c r="AY30" s="121">
        <f>+SUM(AZ30:BC30)</f>
        <v>7794</v>
      </c>
      <c r="AZ30" s="121">
        <v>0</v>
      </c>
      <c r="BA30" s="121">
        <v>7794</v>
      </c>
      <c r="BB30" s="121">
        <v>0</v>
      </c>
      <c r="BC30" s="121">
        <v>0</v>
      </c>
      <c r="BD30" s="121">
        <v>0</v>
      </c>
      <c r="BE30" s="121">
        <v>0</v>
      </c>
      <c r="BF30" s="121">
        <v>12859</v>
      </c>
      <c r="BG30" s="121">
        <f>+SUM(BF30,AN30,AF30)</f>
        <v>265817</v>
      </c>
      <c r="BH30" s="121">
        <f>SUM(D30,AF30)</f>
        <v>54680</v>
      </c>
      <c r="BI30" s="121">
        <f>SUM(E30,AG30)</f>
        <v>54680</v>
      </c>
      <c r="BJ30" s="121">
        <f>SUM(F30,AH30)</f>
        <v>0</v>
      </c>
      <c r="BK30" s="121">
        <f>SUM(G30,AI30)</f>
        <v>54680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1102642</v>
      </c>
      <c r="BQ30" s="121">
        <f>SUM(M30,AO30)</f>
        <v>200158</v>
      </c>
      <c r="BR30" s="121">
        <f>SUM(N30,AP30)</f>
        <v>175611</v>
      </c>
      <c r="BS30" s="121">
        <f>SUM(O30,AQ30)</f>
        <v>0</v>
      </c>
      <c r="BT30" s="121">
        <f>SUM(P30,AR30)</f>
        <v>24547</v>
      </c>
      <c r="BU30" s="121">
        <f>SUM(Q30,AS30)</f>
        <v>0</v>
      </c>
      <c r="BV30" s="121">
        <f>SUM(R30,AT30)</f>
        <v>332162</v>
      </c>
      <c r="BW30" s="121">
        <f>SUM(S30,AU30)</f>
        <v>0</v>
      </c>
      <c r="BX30" s="121">
        <f>SUM(T30,AV30)</f>
        <v>331784</v>
      </c>
      <c r="BY30" s="121">
        <f>SUM(U30,AW30)</f>
        <v>378</v>
      </c>
      <c r="BZ30" s="121">
        <f>SUM(V30,AX30)</f>
        <v>0</v>
      </c>
      <c r="CA30" s="121">
        <f>SUM(W30,AY30)</f>
        <v>570322</v>
      </c>
      <c r="CB30" s="121">
        <f>SUM(X30,AZ30)</f>
        <v>0</v>
      </c>
      <c r="CC30" s="121">
        <f>SUM(Y30,BA30)</f>
        <v>191580</v>
      </c>
      <c r="CD30" s="121">
        <f>SUM(Z30,BB30)</f>
        <v>378742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13964</v>
      </c>
      <c r="CI30" s="121">
        <f>SUM(AE30,BG30)</f>
        <v>1171286</v>
      </c>
    </row>
    <row r="31" spans="1:87" s="136" customFormat="1" ht="13.5" customHeight="1" x14ac:dyDescent="0.15">
      <c r="A31" s="119" t="s">
        <v>36</v>
      </c>
      <c r="B31" s="120" t="s">
        <v>337</v>
      </c>
      <c r="C31" s="119" t="s">
        <v>359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470011</v>
      </c>
      <c r="M31" s="121">
        <f>+SUM(N31:Q31)</f>
        <v>38434</v>
      </c>
      <c r="N31" s="121">
        <v>38434</v>
      </c>
      <c r="O31" s="121">
        <v>0</v>
      </c>
      <c r="P31" s="121">
        <v>0</v>
      </c>
      <c r="Q31" s="121">
        <v>0</v>
      </c>
      <c r="R31" s="121">
        <f>+SUM(S31:U31)</f>
        <v>16715</v>
      </c>
      <c r="S31" s="121">
        <v>0</v>
      </c>
      <c r="T31" s="121">
        <v>12046</v>
      </c>
      <c r="U31" s="121">
        <v>4669</v>
      </c>
      <c r="V31" s="121">
        <v>0</v>
      </c>
      <c r="W31" s="121">
        <f>+SUM(X31:AA31)</f>
        <v>414862</v>
      </c>
      <c r="X31" s="121">
        <v>1228</v>
      </c>
      <c r="Y31" s="121">
        <v>388045</v>
      </c>
      <c r="Z31" s="121">
        <v>25589</v>
      </c>
      <c r="AA31" s="121">
        <v>0</v>
      </c>
      <c r="AB31" s="121">
        <v>0</v>
      </c>
      <c r="AC31" s="121">
        <v>0</v>
      </c>
      <c r="AD31" s="121">
        <v>129625</v>
      </c>
      <c r="AE31" s="121">
        <f>+SUM(D31,L31,AD31)</f>
        <v>599636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84690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7794</v>
      </c>
      <c r="AU31" s="121">
        <v>0</v>
      </c>
      <c r="AV31" s="121">
        <v>7794</v>
      </c>
      <c r="AW31" s="121">
        <v>0</v>
      </c>
      <c r="AX31" s="121">
        <v>0</v>
      </c>
      <c r="AY31" s="121">
        <f>+SUM(AZ31:BC31)</f>
        <v>76896</v>
      </c>
      <c r="AZ31" s="121">
        <v>0</v>
      </c>
      <c r="BA31" s="121">
        <v>76896</v>
      </c>
      <c r="BB31" s="121">
        <v>0</v>
      </c>
      <c r="BC31" s="121">
        <v>0</v>
      </c>
      <c r="BD31" s="121">
        <v>0</v>
      </c>
      <c r="BE31" s="121">
        <v>0</v>
      </c>
      <c r="BF31" s="121">
        <v>6447</v>
      </c>
      <c r="BG31" s="121">
        <f>+SUM(BF31,AN31,AF31)</f>
        <v>91137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554701</v>
      </c>
      <c r="BQ31" s="121">
        <f>SUM(M31,AO31)</f>
        <v>38434</v>
      </c>
      <c r="BR31" s="121">
        <f>SUM(N31,AP31)</f>
        <v>38434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24509</v>
      </c>
      <c r="BW31" s="121">
        <f>SUM(S31,AU31)</f>
        <v>0</v>
      </c>
      <c r="BX31" s="121">
        <f>SUM(T31,AV31)</f>
        <v>19840</v>
      </c>
      <c r="BY31" s="121">
        <f>SUM(U31,AW31)</f>
        <v>4669</v>
      </c>
      <c r="BZ31" s="121">
        <f>SUM(V31,AX31)</f>
        <v>0</v>
      </c>
      <c r="CA31" s="121">
        <f>SUM(W31,AY31)</f>
        <v>491758</v>
      </c>
      <c r="CB31" s="121">
        <f>SUM(X31,AZ31)</f>
        <v>1228</v>
      </c>
      <c r="CC31" s="121">
        <f>SUM(Y31,BA31)</f>
        <v>464941</v>
      </c>
      <c r="CD31" s="121">
        <f>SUM(Z31,BB31)</f>
        <v>25589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136072</v>
      </c>
      <c r="CI31" s="121">
        <f>SUM(AE31,BG31)</f>
        <v>690773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279</v>
      </c>
      <c r="D7" s="140">
        <f>SUM(L7,T7,AB7,AJ7,AR7,AZ7)</f>
        <v>602057</v>
      </c>
      <c r="E7" s="140">
        <f>SUM(M7,U7,AC7,AK7,AS7,BA7)</f>
        <v>1549274</v>
      </c>
      <c r="F7" s="140">
        <f>SUM(D7:E7)</f>
        <v>2151331</v>
      </c>
      <c r="G7" s="140">
        <f>SUM(O7,W7,AE7,AM7,AU7,BC7)</f>
        <v>335875</v>
      </c>
      <c r="H7" s="140">
        <f>SUM(P7,X7,AF7,AN7,AV7,BD7)</f>
        <v>711757</v>
      </c>
      <c r="I7" s="140">
        <f>SUM(G7:H7)</f>
        <v>1047632</v>
      </c>
      <c r="J7" s="141">
        <f>COUNTIF(J$8:J$207,"&lt;&gt;")</f>
        <v>19</v>
      </c>
      <c r="K7" s="141">
        <f>COUNTIF(K$8:K$207,"&lt;&gt;")</f>
        <v>19</v>
      </c>
      <c r="L7" s="140">
        <f>SUM(L$8:L$207)</f>
        <v>525571</v>
      </c>
      <c r="M7" s="140">
        <f>SUM(M$8:M$207)</f>
        <v>1386863</v>
      </c>
      <c r="N7" s="140">
        <f>IF(AND(L7&lt;&gt;"",M7&lt;&gt;""),SUM(L7:M7),"")</f>
        <v>1912434</v>
      </c>
      <c r="O7" s="140">
        <f>SUM(O$8:O$207)</f>
        <v>104896</v>
      </c>
      <c r="P7" s="140">
        <f>SUM(P$8:P$207)</f>
        <v>682745</v>
      </c>
      <c r="Q7" s="140">
        <f>IF(AND(O7&lt;&gt;"",P7&lt;&gt;""),SUM(O7:P7),"")</f>
        <v>787641</v>
      </c>
      <c r="R7" s="141">
        <f>COUNTIF(R$8:R$207,"&lt;&gt;")</f>
        <v>5</v>
      </c>
      <c r="S7" s="141">
        <f>COUNTIF(S$8:S$207,"&lt;&gt;")</f>
        <v>5</v>
      </c>
      <c r="T7" s="140">
        <f>SUM(T$8:T$207)</f>
        <v>76486</v>
      </c>
      <c r="U7" s="140">
        <f>SUM(U$8:U$207)</f>
        <v>162411</v>
      </c>
      <c r="V7" s="140">
        <f>IF(AND(T7&lt;&gt;"",U7&lt;&gt;""),SUM(T7:U7),"")</f>
        <v>238897</v>
      </c>
      <c r="W7" s="140">
        <f>SUM(W$8:W$207)</f>
        <v>230979</v>
      </c>
      <c r="X7" s="140">
        <f>SUM(X$8:X$207)</f>
        <v>29012</v>
      </c>
      <c r="Y7" s="140">
        <f>IF(AND(W7&lt;&gt;"",X7&lt;&gt;""),SUM(W7:X7),"")</f>
        <v>259991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SUM(L8,T8,AB8,AJ8,AR8,AZ8)</f>
        <v>297160</v>
      </c>
      <c r="E8" s="121">
        <f>SUM(M8,U8,AC8,AK8,AS8,BA8)</f>
        <v>317970</v>
      </c>
      <c r="F8" s="121">
        <f>SUM(D8:E8)</f>
        <v>615130</v>
      </c>
      <c r="G8" s="121">
        <f>SUM(O8,W8,AE8,AM8,AU8,BC8)</f>
        <v>0</v>
      </c>
      <c r="H8" s="121">
        <f>SUM(P8,X8,AF8,AN8,AV8,BD8)</f>
        <v>248705</v>
      </c>
      <c r="I8" s="121">
        <f>SUM(G8:H8)</f>
        <v>248705</v>
      </c>
      <c r="J8" s="120" t="s">
        <v>327</v>
      </c>
      <c r="K8" s="119" t="s">
        <v>328</v>
      </c>
      <c r="L8" s="121">
        <v>297160</v>
      </c>
      <c r="M8" s="121">
        <v>317970</v>
      </c>
      <c r="N8" s="121">
        <f>IF(AND(L8&lt;&gt;"",M8&lt;&gt;""),SUM(L8:M8),"")</f>
        <v>615130</v>
      </c>
      <c r="O8" s="121">
        <v>0</v>
      </c>
      <c r="P8" s="121">
        <v>248705</v>
      </c>
      <c r="Q8" s="121">
        <f>IF(AND(O8&lt;&gt;"",P8&lt;&gt;""),SUM(O8:P8),"")</f>
        <v>248705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SUM(L9,T9,AB9,AJ9,AR9,AZ9)</f>
        <v>9076</v>
      </c>
      <c r="E9" s="121">
        <f>SUM(M9,U9,AC9,AK9,AS9,BA9)</f>
        <v>414275</v>
      </c>
      <c r="F9" s="121">
        <f>SUM(D9:E9)</f>
        <v>423351</v>
      </c>
      <c r="G9" s="121">
        <f>SUM(O9,W9,AE9,AM9,AU9,BC9)</f>
        <v>0</v>
      </c>
      <c r="H9" s="121">
        <f>SUM(P9,X9,AF9,AN9,AV9,BD9)</f>
        <v>166331</v>
      </c>
      <c r="I9" s="121">
        <f>SUM(G9:H9)</f>
        <v>166331</v>
      </c>
      <c r="J9" s="120" t="s">
        <v>332</v>
      </c>
      <c r="K9" s="119" t="s">
        <v>333</v>
      </c>
      <c r="L9" s="121">
        <v>9076</v>
      </c>
      <c r="M9" s="121">
        <v>414275</v>
      </c>
      <c r="N9" s="121">
        <f>IF(AND(L9&lt;&gt;"",M9&lt;&gt;""),SUM(L9:M9),"")</f>
        <v>423351</v>
      </c>
      <c r="O9" s="121">
        <v>0</v>
      </c>
      <c r="P9" s="121">
        <v>166331</v>
      </c>
      <c r="Q9" s="121">
        <f>IF(AND(O9&lt;&gt;"",P9&lt;&gt;""),SUM(O9:P9),"")</f>
        <v>166331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36</v>
      </c>
      <c r="B10" s="120" t="s">
        <v>334</v>
      </c>
      <c r="C10" s="119" t="s">
        <v>335</v>
      </c>
      <c r="D10" s="121">
        <f>SUM(L10,T10,AB10,AJ10,AR10,AZ10)</f>
        <v>78891</v>
      </c>
      <c r="E10" s="121">
        <f>SUM(M10,U10,AC10,AK10,AS10,BA10)</f>
        <v>152216</v>
      </c>
      <c r="F10" s="121">
        <f>SUM(D10:E10)</f>
        <v>231107</v>
      </c>
      <c r="G10" s="121">
        <f>SUM(O10,W10,AE10,AM10,AU10,BC10)</f>
        <v>3133</v>
      </c>
      <c r="H10" s="121">
        <f>SUM(P10,X10,AF10,AN10,AV10,BD10)</f>
        <v>36960</v>
      </c>
      <c r="I10" s="121">
        <f>SUM(G10:H10)</f>
        <v>40093</v>
      </c>
      <c r="J10" s="120" t="s">
        <v>337</v>
      </c>
      <c r="K10" s="119" t="s">
        <v>338</v>
      </c>
      <c r="L10" s="121">
        <v>78891</v>
      </c>
      <c r="M10" s="121">
        <v>152216</v>
      </c>
      <c r="N10" s="121">
        <f>IF(AND(L10&lt;&gt;"",M10&lt;&gt;""),SUM(L10:M10),"")</f>
        <v>231107</v>
      </c>
      <c r="O10" s="121">
        <v>3133</v>
      </c>
      <c r="P10" s="121">
        <v>36960</v>
      </c>
      <c r="Q10" s="121">
        <f>IF(AND(O10&lt;&gt;"",P10&lt;&gt;""),SUM(O10:P10),"")</f>
        <v>40093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36</v>
      </c>
      <c r="B11" s="120" t="s">
        <v>339</v>
      </c>
      <c r="C11" s="119" t="s">
        <v>340</v>
      </c>
      <c r="D11" s="121">
        <f>SUM(L11,T11,AB11,AJ11,AR11,AZ11)</f>
        <v>0</v>
      </c>
      <c r="E11" s="121">
        <f>SUM(M11,U11,AC11,AK11,AS11,BA11)</f>
        <v>56700</v>
      </c>
      <c r="F11" s="121">
        <f>SUM(D11:E11)</f>
        <v>56700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332</v>
      </c>
      <c r="K11" s="119" t="s">
        <v>333</v>
      </c>
      <c r="L11" s="121">
        <v>0</v>
      </c>
      <c r="M11" s="121">
        <v>56700</v>
      </c>
      <c r="N11" s="121">
        <f>IF(AND(L11&lt;&gt;"",M11&lt;&gt;""),SUM(L11:M11),"")</f>
        <v>56700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36</v>
      </c>
      <c r="B12" s="120" t="s">
        <v>342</v>
      </c>
      <c r="C12" s="119" t="s">
        <v>343</v>
      </c>
      <c r="D12" s="121">
        <f>SUM(L12,T12,AB12,AJ12,AR12,AZ12)</f>
        <v>14828</v>
      </c>
      <c r="E12" s="121">
        <f>SUM(M12,U12,AC12,AK12,AS12,BA12)</f>
        <v>19226</v>
      </c>
      <c r="F12" s="121">
        <f>SUM(D12:E12)</f>
        <v>34054</v>
      </c>
      <c r="G12" s="121">
        <f>SUM(O12,W12,AE12,AM12,AU12,BC12)</f>
        <v>0</v>
      </c>
      <c r="H12" s="121">
        <f>SUM(P12,X12,AF12,AN12,AV12,BD12)</f>
        <v>21146</v>
      </c>
      <c r="I12" s="121">
        <f>SUM(G12:H12)</f>
        <v>21146</v>
      </c>
      <c r="J12" s="120" t="s">
        <v>327</v>
      </c>
      <c r="K12" s="119" t="s">
        <v>328</v>
      </c>
      <c r="L12" s="121">
        <v>14828</v>
      </c>
      <c r="M12" s="121">
        <v>19226</v>
      </c>
      <c r="N12" s="121">
        <f>IF(AND(L12&lt;&gt;"",M12&lt;&gt;""),SUM(L12:M12),"")</f>
        <v>34054</v>
      </c>
      <c r="O12" s="121">
        <v>0</v>
      </c>
      <c r="P12" s="121">
        <v>21146</v>
      </c>
      <c r="Q12" s="121">
        <f>IF(AND(O12&lt;&gt;"",P12&lt;&gt;""),SUM(O12:P12),"")</f>
        <v>21146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36</v>
      </c>
      <c r="B13" s="120" t="s">
        <v>345</v>
      </c>
      <c r="C13" s="119" t="s">
        <v>346</v>
      </c>
      <c r="D13" s="121">
        <f>SUM(L13,T13,AB13,AJ13,AR13,AZ13)</f>
        <v>4226</v>
      </c>
      <c r="E13" s="121">
        <f>SUM(M13,U13,AC13,AK13,AS13,BA13)</f>
        <v>5227</v>
      </c>
      <c r="F13" s="121">
        <f>SUM(D13:E13)</f>
        <v>9453</v>
      </c>
      <c r="G13" s="121">
        <f>SUM(O13,W13,AE13,AM13,AU13,BC13)</f>
        <v>0</v>
      </c>
      <c r="H13" s="121">
        <f>SUM(P13,X13,AF13,AN13,AV13,BD13)</f>
        <v>3585</v>
      </c>
      <c r="I13" s="121">
        <f>SUM(G13:H13)</f>
        <v>3585</v>
      </c>
      <c r="J13" s="120" t="s">
        <v>327</v>
      </c>
      <c r="K13" s="119" t="s">
        <v>348</v>
      </c>
      <c r="L13" s="121">
        <v>4226</v>
      </c>
      <c r="M13" s="121">
        <v>5227</v>
      </c>
      <c r="N13" s="121">
        <f>IF(AND(L13&lt;&gt;"",M13&lt;&gt;""),SUM(L13:M13),"")</f>
        <v>9453</v>
      </c>
      <c r="O13" s="121">
        <v>0</v>
      </c>
      <c r="P13" s="121">
        <v>3585</v>
      </c>
      <c r="Q13" s="121">
        <f>IF(AND(O13&lt;&gt;"",P13&lt;&gt;""),SUM(O13:P13),"")</f>
        <v>3585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36</v>
      </c>
      <c r="B14" s="120" t="s">
        <v>349</v>
      </c>
      <c r="C14" s="119" t="s">
        <v>350</v>
      </c>
      <c r="D14" s="121">
        <f>SUM(L14,T14,AB14,AJ14,AR14,AZ14)</f>
        <v>9042</v>
      </c>
      <c r="E14" s="121">
        <f>SUM(M14,U14,AC14,AK14,AS14,BA14)</f>
        <v>11536</v>
      </c>
      <c r="F14" s="121">
        <f>SUM(D14:E14)</f>
        <v>20578</v>
      </c>
      <c r="G14" s="121">
        <f>SUM(O14,W14,AE14,AM14,AU14,BC14)</f>
        <v>0</v>
      </c>
      <c r="H14" s="121">
        <f>SUM(P14,X14,AF14,AN14,AV14,BD14)</f>
        <v>18174</v>
      </c>
      <c r="I14" s="121">
        <f>SUM(G14:H14)</f>
        <v>18174</v>
      </c>
      <c r="J14" s="120" t="s">
        <v>327</v>
      </c>
      <c r="K14" s="119" t="s">
        <v>352</v>
      </c>
      <c r="L14" s="121">
        <v>9042</v>
      </c>
      <c r="M14" s="121">
        <v>11536</v>
      </c>
      <c r="N14" s="121">
        <f>IF(AND(L14&lt;&gt;"",M14&lt;&gt;""),SUM(L14:M14),"")</f>
        <v>20578</v>
      </c>
      <c r="O14" s="121">
        <v>0</v>
      </c>
      <c r="P14" s="121">
        <v>18174</v>
      </c>
      <c r="Q14" s="121">
        <f>IF(AND(O14&lt;&gt;"",P14&lt;&gt;""),SUM(O14:P14),"")</f>
        <v>18174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36</v>
      </c>
      <c r="B15" s="120" t="s">
        <v>353</v>
      </c>
      <c r="C15" s="119" t="s">
        <v>354</v>
      </c>
      <c r="D15" s="121">
        <f>SUM(L15,T15,AB15,AJ15,AR15,AZ15)</f>
        <v>21185</v>
      </c>
      <c r="E15" s="121">
        <f>SUM(M15,U15,AC15,AK15,AS15,BA15)</f>
        <v>25203</v>
      </c>
      <c r="F15" s="121">
        <f>SUM(D15:E15)</f>
        <v>46388</v>
      </c>
      <c r="G15" s="121">
        <f>SUM(O15,W15,AE15,AM15,AU15,BC15)</f>
        <v>0</v>
      </c>
      <c r="H15" s="121">
        <f>SUM(P15,X15,AF15,AN15,AV15,BD15)</f>
        <v>32994</v>
      </c>
      <c r="I15" s="121">
        <f>SUM(G15:H15)</f>
        <v>32994</v>
      </c>
      <c r="J15" s="120" t="s">
        <v>327</v>
      </c>
      <c r="K15" s="119" t="s">
        <v>328</v>
      </c>
      <c r="L15" s="121">
        <v>21185</v>
      </c>
      <c r="M15" s="121">
        <v>25203</v>
      </c>
      <c r="N15" s="121">
        <f>IF(AND(L15&lt;&gt;"",M15&lt;&gt;""),SUM(L15:M15),"")</f>
        <v>46388</v>
      </c>
      <c r="O15" s="121">
        <v>0</v>
      </c>
      <c r="P15" s="121">
        <v>32994</v>
      </c>
      <c r="Q15" s="121">
        <f>IF(AND(O15&lt;&gt;"",P15&lt;&gt;""),SUM(O15:P15),"")</f>
        <v>32994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36</v>
      </c>
      <c r="B16" s="120" t="s">
        <v>356</v>
      </c>
      <c r="C16" s="119" t="s">
        <v>357</v>
      </c>
      <c r="D16" s="121">
        <f>SUM(L16,T16,AB16,AJ16,AR16,AZ16)</f>
        <v>6196</v>
      </c>
      <c r="E16" s="121">
        <f>SUM(M16,U16,AC16,AK16,AS16,BA16)</f>
        <v>17334</v>
      </c>
      <c r="F16" s="121">
        <f>SUM(D16:E16)</f>
        <v>23530</v>
      </c>
      <c r="G16" s="121">
        <f>SUM(O16,W16,AE16,AM16,AU16,BC16)</f>
        <v>419</v>
      </c>
      <c r="H16" s="121">
        <f>SUM(P16,X16,AF16,AN16,AV16,BD16)</f>
        <v>7806</v>
      </c>
      <c r="I16" s="121">
        <f>SUM(G16:H16)</f>
        <v>8225</v>
      </c>
      <c r="J16" s="120" t="s">
        <v>337</v>
      </c>
      <c r="K16" s="119" t="s">
        <v>359</v>
      </c>
      <c r="L16" s="121">
        <v>6196</v>
      </c>
      <c r="M16" s="121">
        <v>17334</v>
      </c>
      <c r="N16" s="121">
        <f>IF(AND(L16&lt;&gt;"",M16&lt;&gt;""),SUM(L16:M16),"")</f>
        <v>23530</v>
      </c>
      <c r="O16" s="121">
        <v>419</v>
      </c>
      <c r="P16" s="121">
        <v>7806</v>
      </c>
      <c r="Q16" s="121">
        <f>IF(AND(O16&lt;&gt;"",P16&lt;&gt;""),SUM(O16:P16),"")</f>
        <v>8225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36</v>
      </c>
      <c r="B17" s="120" t="s">
        <v>360</v>
      </c>
      <c r="C17" s="119" t="s">
        <v>361</v>
      </c>
      <c r="D17" s="121">
        <f>SUM(L17,T17,AB17,AJ17,AR17,AZ17)</f>
        <v>15134</v>
      </c>
      <c r="E17" s="121">
        <f>SUM(M17,U17,AC17,AK17,AS17,BA17)</f>
        <v>44965</v>
      </c>
      <c r="F17" s="121">
        <f>SUM(D17:E17)</f>
        <v>60099</v>
      </c>
      <c r="G17" s="121">
        <f>SUM(O17,W17,AE17,AM17,AU17,BC17)</f>
        <v>431</v>
      </c>
      <c r="H17" s="121">
        <f>SUM(P17,X17,AF17,AN17,AV17,BD17)</f>
        <v>7308</v>
      </c>
      <c r="I17" s="121">
        <f>SUM(G17:H17)</f>
        <v>7739</v>
      </c>
      <c r="J17" s="120" t="s">
        <v>337</v>
      </c>
      <c r="K17" s="119" t="s">
        <v>359</v>
      </c>
      <c r="L17" s="121">
        <v>15134</v>
      </c>
      <c r="M17" s="121">
        <v>44965</v>
      </c>
      <c r="N17" s="121">
        <f>IF(AND(L17&lt;&gt;"",M17&lt;&gt;""),SUM(L17:M17),"")</f>
        <v>60099</v>
      </c>
      <c r="O17" s="121">
        <v>431</v>
      </c>
      <c r="P17" s="121">
        <v>7308</v>
      </c>
      <c r="Q17" s="121">
        <f>IF(AND(O17&lt;&gt;"",P17&lt;&gt;""),SUM(O17:P17),"")</f>
        <v>7739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36</v>
      </c>
      <c r="B18" s="120" t="s">
        <v>363</v>
      </c>
      <c r="C18" s="119" t="s">
        <v>364</v>
      </c>
      <c r="D18" s="121">
        <f>SUM(L18,T18,AB18,AJ18,AR18,AZ18)</f>
        <v>16012</v>
      </c>
      <c r="E18" s="121">
        <f>SUM(M18,U18,AC18,AK18,AS18,BA18)</f>
        <v>48380</v>
      </c>
      <c r="F18" s="121">
        <f>SUM(D18:E18)</f>
        <v>64392</v>
      </c>
      <c r="G18" s="121">
        <f>SUM(O18,W18,AE18,AM18,AU18,BC18)</f>
        <v>1175</v>
      </c>
      <c r="H18" s="121">
        <f>SUM(P18,X18,AF18,AN18,AV18,BD18)</f>
        <v>26282</v>
      </c>
      <c r="I18" s="121">
        <f>SUM(G18:H18)</f>
        <v>27457</v>
      </c>
      <c r="J18" s="120" t="s">
        <v>337</v>
      </c>
      <c r="K18" s="119" t="s">
        <v>359</v>
      </c>
      <c r="L18" s="121">
        <v>16012</v>
      </c>
      <c r="M18" s="121">
        <v>48380</v>
      </c>
      <c r="N18" s="121">
        <f>IF(AND(L18&lt;&gt;"",M18&lt;&gt;""),SUM(L18:M18),"")</f>
        <v>64392</v>
      </c>
      <c r="O18" s="121">
        <v>1175</v>
      </c>
      <c r="P18" s="121">
        <v>26282</v>
      </c>
      <c r="Q18" s="121">
        <f>IF(AND(O18&lt;&gt;"",P18&lt;&gt;""),SUM(O18:P18),"")</f>
        <v>27457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36</v>
      </c>
      <c r="B19" s="120" t="s">
        <v>366</v>
      </c>
      <c r="C19" s="119" t="s">
        <v>367</v>
      </c>
      <c r="D19" s="121">
        <f>SUM(L19,T19,AB19,AJ19,AR19,AZ19)</f>
        <v>13628</v>
      </c>
      <c r="E19" s="121">
        <f>SUM(M19,U19,AC19,AK19,AS19,BA19)</f>
        <v>41204</v>
      </c>
      <c r="F19" s="121">
        <f>SUM(D19:E19)</f>
        <v>54832</v>
      </c>
      <c r="G19" s="121">
        <f>SUM(O19,W19,AE19,AM19,AU19,BC19)</f>
        <v>357</v>
      </c>
      <c r="H19" s="121">
        <f>SUM(P19,X19,AF19,AN19,AV19,BD19)</f>
        <v>6463</v>
      </c>
      <c r="I19" s="121">
        <f>SUM(G19:H19)</f>
        <v>6820</v>
      </c>
      <c r="J19" s="120" t="s">
        <v>337</v>
      </c>
      <c r="K19" s="119" t="s">
        <v>359</v>
      </c>
      <c r="L19" s="121">
        <v>13628</v>
      </c>
      <c r="M19" s="121">
        <v>41204</v>
      </c>
      <c r="N19" s="121">
        <f>IF(AND(L19&lt;&gt;"",M19&lt;&gt;""),SUM(L19:M19),"")</f>
        <v>54832</v>
      </c>
      <c r="O19" s="121">
        <v>357</v>
      </c>
      <c r="P19" s="121">
        <v>6463</v>
      </c>
      <c r="Q19" s="121">
        <f>IF(AND(O19&lt;&gt;"",P19&lt;&gt;""),SUM(O19:P19),"")</f>
        <v>6820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36</v>
      </c>
      <c r="B20" s="120" t="s">
        <v>369</v>
      </c>
      <c r="C20" s="119" t="s">
        <v>370</v>
      </c>
      <c r="D20" s="121">
        <f>SUM(L20,T20,AB20,AJ20,AR20,AZ20)</f>
        <v>570</v>
      </c>
      <c r="E20" s="121">
        <f>SUM(M20,U20,AC20,AK20,AS20,BA20)</f>
        <v>25189</v>
      </c>
      <c r="F20" s="121">
        <f>SUM(D20:E20)</f>
        <v>25759</v>
      </c>
      <c r="G20" s="121">
        <f>SUM(O20,W20,AE20,AM20,AU20,BC20)</f>
        <v>0</v>
      </c>
      <c r="H20" s="121">
        <f>SUM(P20,X20,AF20,AN20,AV20,BD20)</f>
        <v>8105</v>
      </c>
      <c r="I20" s="121">
        <f>SUM(G20:H20)</f>
        <v>8105</v>
      </c>
      <c r="J20" s="120" t="s">
        <v>332</v>
      </c>
      <c r="K20" s="119" t="s">
        <v>333</v>
      </c>
      <c r="L20" s="121">
        <v>570</v>
      </c>
      <c r="M20" s="121">
        <v>25189</v>
      </c>
      <c r="N20" s="121">
        <f>IF(AND(L20&lt;&gt;"",M20&lt;&gt;""),SUM(L20:M20),"")</f>
        <v>25759</v>
      </c>
      <c r="O20" s="121">
        <v>0</v>
      </c>
      <c r="P20" s="121">
        <v>8105</v>
      </c>
      <c r="Q20" s="121">
        <f>IF(AND(O20&lt;&gt;"",P20&lt;&gt;""),SUM(O20:P20),"")</f>
        <v>8105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36</v>
      </c>
      <c r="B21" s="120" t="s">
        <v>372</v>
      </c>
      <c r="C21" s="119" t="s">
        <v>373</v>
      </c>
      <c r="D21" s="121">
        <f>SUM(L21,T21,AB21,AJ21,AR21,AZ21)</f>
        <v>13237</v>
      </c>
      <c r="E21" s="121">
        <f>SUM(M21,U21,AC21,AK21,AS21,BA21)</f>
        <v>55538</v>
      </c>
      <c r="F21" s="121">
        <f>SUM(D21:E21)</f>
        <v>68775</v>
      </c>
      <c r="G21" s="121">
        <f>SUM(O21,W21,AE21,AM21,AU21,BC21)</f>
        <v>0</v>
      </c>
      <c r="H21" s="121">
        <f>SUM(P21,X21,AF21,AN21,AV21,BD21)</f>
        <v>30174</v>
      </c>
      <c r="I21" s="121">
        <f>SUM(G21:H21)</f>
        <v>30174</v>
      </c>
      <c r="J21" s="120" t="s">
        <v>332</v>
      </c>
      <c r="K21" s="119" t="s">
        <v>333</v>
      </c>
      <c r="L21" s="121">
        <v>13237</v>
      </c>
      <c r="M21" s="121">
        <v>55538</v>
      </c>
      <c r="N21" s="121">
        <f>IF(AND(L21&lt;&gt;"",M21&lt;&gt;""),SUM(L21:M21),"")</f>
        <v>68775</v>
      </c>
      <c r="O21" s="121">
        <v>0</v>
      </c>
      <c r="P21" s="121">
        <v>30174</v>
      </c>
      <c r="Q21" s="121">
        <f>IF(AND(O21&lt;&gt;"",P21&lt;&gt;""),SUM(O21:P21),"")</f>
        <v>30174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36</v>
      </c>
      <c r="B22" s="120" t="s">
        <v>375</v>
      </c>
      <c r="C22" s="119" t="s">
        <v>376</v>
      </c>
      <c r="D22" s="121">
        <f>SUM(L22,T22,AB22,AJ22,AR22,AZ22)</f>
        <v>52178</v>
      </c>
      <c r="E22" s="121">
        <f>SUM(M22,U22,AC22,AK22,AS22,BA22)</f>
        <v>109477</v>
      </c>
      <c r="F22" s="121">
        <f>SUM(D22:E22)</f>
        <v>161655</v>
      </c>
      <c r="G22" s="121">
        <f>SUM(O22,W22,AE22,AM22,AU22,BC22)</f>
        <v>0</v>
      </c>
      <c r="H22" s="121">
        <f>SUM(P22,X22,AF22,AN22,AV22,BD22)</f>
        <v>25779</v>
      </c>
      <c r="I22" s="121">
        <f>SUM(G22:H22)</f>
        <v>25779</v>
      </c>
      <c r="J22" s="120" t="s">
        <v>332</v>
      </c>
      <c r="K22" s="119" t="s">
        <v>333</v>
      </c>
      <c r="L22" s="121">
        <v>10029</v>
      </c>
      <c r="M22" s="121">
        <v>39214</v>
      </c>
      <c r="N22" s="121">
        <f>IF(AND(L22&lt;&gt;"",M22&lt;&gt;""),SUM(L22:M22),"")</f>
        <v>49243</v>
      </c>
      <c r="O22" s="121">
        <v>0</v>
      </c>
      <c r="P22" s="121">
        <v>25779</v>
      </c>
      <c r="Q22" s="121">
        <f>IF(AND(O22&lt;&gt;"",P22&lt;&gt;""),SUM(O22:P22),"")</f>
        <v>25779</v>
      </c>
      <c r="R22" s="120" t="s">
        <v>378</v>
      </c>
      <c r="S22" s="119" t="s">
        <v>379</v>
      </c>
      <c r="T22" s="121">
        <v>42149</v>
      </c>
      <c r="U22" s="121">
        <v>70263</v>
      </c>
      <c r="V22" s="121">
        <f>IF(AND(T22&lt;&gt;"",U22&lt;&gt;""),SUM(T22:U22),"")</f>
        <v>112412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36</v>
      </c>
      <c r="B23" s="120" t="s">
        <v>380</v>
      </c>
      <c r="C23" s="119" t="s">
        <v>381</v>
      </c>
      <c r="D23" s="121">
        <f>SUM(L23,T23,AB23,AJ23,AR23,AZ23)</f>
        <v>39061</v>
      </c>
      <c r="E23" s="121">
        <f>SUM(M23,U23,AC23,AK23,AS23,BA23)</f>
        <v>89206</v>
      </c>
      <c r="F23" s="121">
        <f>SUM(D23:E23)</f>
        <v>128267</v>
      </c>
      <c r="G23" s="121">
        <f>SUM(O23,W23,AE23,AM23,AU23,BC23)</f>
        <v>144</v>
      </c>
      <c r="H23" s="121">
        <f>SUM(P23,X23,AF23,AN23,AV23,BD23)</f>
        <v>30367</v>
      </c>
      <c r="I23" s="121">
        <f>SUM(G23:H23)</f>
        <v>30511</v>
      </c>
      <c r="J23" s="120" t="s">
        <v>332</v>
      </c>
      <c r="K23" s="119" t="s">
        <v>333</v>
      </c>
      <c r="L23" s="121">
        <v>10135</v>
      </c>
      <c r="M23" s="121">
        <v>40984</v>
      </c>
      <c r="N23" s="121">
        <f>IF(AND(L23&lt;&gt;"",M23&lt;&gt;""),SUM(L23:M23),"")</f>
        <v>51119</v>
      </c>
      <c r="O23" s="121">
        <v>144</v>
      </c>
      <c r="P23" s="121">
        <v>30367</v>
      </c>
      <c r="Q23" s="121">
        <f>IF(AND(O23&lt;&gt;"",P23&lt;&gt;""),SUM(O23:P23),"")</f>
        <v>30511</v>
      </c>
      <c r="R23" s="120" t="s">
        <v>378</v>
      </c>
      <c r="S23" s="119" t="s">
        <v>379</v>
      </c>
      <c r="T23" s="121">
        <v>28926</v>
      </c>
      <c r="U23" s="121">
        <v>48222</v>
      </c>
      <c r="V23" s="121">
        <f>IF(AND(T23&lt;&gt;"",U23&lt;&gt;""),SUM(T23:U23),"")</f>
        <v>77148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36</v>
      </c>
      <c r="B24" s="120" t="s">
        <v>383</v>
      </c>
      <c r="C24" s="119" t="s">
        <v>384</v>
      </c>
      <c r="D24" s="121">
        <f>SUM(L24,T24,AB24,AJ24,AR24,AZ24)</f>
        <v>647</v>
      </c>
      <c r="E24" s="121">
        <f>SUM(M24,U24,AC24,AK24,AS24,BA24)</f>
        <v>28670</v>
      </c>
      <c r="F24" s="121">
        <f>SUM(D24:E24)</f>
        <v>29317</v>
      </c>
      <c r="G24" s="121">
        <f>SUM(O24,W24,AE24,AM24,AU24,BC24)</f>
        <v>126760</v>
      </c>
      <c r="H24" s="121">
        <f>SUM(P24,X24,AF24,AN24,AV24,BD24)</f>
        <v>16726</v>
      </c>
      <c r="I24" s="121">
        <f>SUM(G24:H24)</f>
        <v>143486</v>
      </c>
      <c r="J24" s="120" t="s">
        <v>332</v>
      </c>
      <c r="K24" s="119" t="s">
        <v>333</v>
      </c>
      <c r="L24" s="121">
        <v>647</v>
      </c>
      <c r="M24" s="121">
        <v>28670</v>
      </c>
      <c r="N24" s="121">
        <f>IF(AND(L24&lt;&gt;"",M24&lt;&gt;""),SUM(L24:M24),"")</f>
        <v>29317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386</v>
      </c>
      <c r="S24" s="119" t="s">
        <v>387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126760</v>
      </c>
      <c r="X24" s="121">
        <v>16726</v>
      </c>
      <c r="Y24" s="121">
        <f>IF(AND(W24&lt;&gt;"",X24&lt;&gt;""),SUM(W24:X24),"")</f>
        <v>143486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36</v>
      </c>
      <c r="B25" s="120" t="s">
        <v>388</v>
      </c>
      <c r="C25" s="119" t="s">
        <v>389</v>
      </c>
      <c r="D25" s="121">
        <f>SUM(L25,T25,AB25,AJ25,AR25,AZ25)</f>
        <v>5575</v>
      </c>
      <c r="E25" s="121">
        <f>SUM(M25,U25,AC25,AK25,AS25,BA25)</f>
        <v>44561</v>
      </c>
      <c r="F25" s="121">
        <f>SUM(D25:E25)</f>
        <v>50136</v>
      </c>
      <c r="G25" s="121">
        <f>SUM(O25,W25,AE25,AM25,AU25,BC25)</f>
        <v>104219</v>
      </c>
      <c r="H25" s="121">
        <f>SUM(P25,X25,AF25,AN25,AV25,BD25)</f>
        <v>12286</v>
      </c>
      <c r="I25" s="121">
        <f>SUM(G25:H25)</f>
        <v>116505</v>
      </c>
      <c r="J25" s="120" t="s">
        <v>332</v>
      </c>
      <c r="K25" s="119" t="s">
        <v>333</v>
      </c>
      <c r="L25" s="121">
        <v>5575</v>
      </c>
      <c r="M25" s="121">
        <v>23124</v>
      </c>
      <c r="N25" s="121">
        <f>IF(AND(L25&lt;&gt;"",M25&lt;&gt;""),SUM(L25:M25),"")</f>
        <v>28699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386</v>
      </c>
      <c r="S25" s="119" t="s">
        <v>387</v>
      </c>
      <c r="T25" s="121">
        <v>0</v>
      </c>
      <c r="U25" s="121">
        <v>21437</v>
      </c>
      <c r="V25" s="121">
        <f>IF(AND(T25&lt;&gt;"",U25&lt;&gt;""),SUM(T25:U25),"")</f>
        <v>21437</v>
      </c>
      <c r="W25" s="121">
        <v>104219</v>
      </c>
      <c r="X25" s="121">
        <v>12286</v>
      </c>
      <c r="Y25" s="121">
        <f>IF(AND(W25&lt;&gt;"",X25&lt;&gt;""),SUM(W25:X25),"")</f>
        <v>116505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36</v>
      </c>
      <c r="B26" s="120" t="s">
        <v>391</v>
      </c>
      <c r="C26" s="119" t="s">
        <v>392</v>
      </c>
      <c r="D26" s="121">
        <f>SUM(L26,T26,AB26,AJ26,AR26,AZ26)</f>
        <v>5411</v>
      </c>
      <c r="E26" s="121">
        <f>SUM(M26,U26,AC26,AK26,AS26,BA26)</f>
        <v>42397</v>
      </c>
      <c r="F26" s="121">
        <f>SUM(D26:E26)</f>
        <v>47808</v>
      </c>
      <c r="G26" s="121">
        <f>SUM(O26,W26,AE26,AM26,AU26,BC26)</f>
        <v>99237</v>
      </c>
      <c r="H26" s="121">
        <f>SUM(P26,X26,AF26,AN26,AV26,BD26)</f>
        <v>12566</v>
      </c>
      <c r="I26" s="121">
        <f>SUM(G26:H26)</f>
        <v>111803</v>
      </c>
      <c r="J26" s="120" t="s">
        <v>386</v>
      </c>
      <c r="K26" s="119" t="s">
        <v>394</v>
      </c>
      <c r="L26" s="121">
        <v>0</v>
      </c>
      <c r="M26" s="121">
        <v>19908</v>
      </c>
      <c r="N26" s="121">
        <f>IF(AND(L26&lt;&gt;"",M26&lt;&gt;""),SUM(L26:M26),"")</f>
        <v>19908</v>
      </c>
      <c r="O26" s="121">
        <v>99237</v>
      </c>
      <c r="P26" s="121">
        <v>12566</v>
      </c>
      <c r="Q26" s="121">
        <f>IF(AND(O26&lt;&gt;"",P26&lt;&gt;""),SUM(O26:P26),"")</f>
        <v>111803</v>
      </c>
      <c r="R26" s="120" t="s">
        <v>332</v>
      </c>
      <c r="S26" s="119" t="s">
        <v>333</v>
      </c>
      <c r="T26" s="121">
        <v>5411</v>
      </c>
      <c r="U26" s="121">
        <v>22489</v>
      </c>
      <c r="V26" s="121">
        <f>IF(AND(T26&lt;&gt;"",U26&lt;&gt;""),SUM(T26:U26),"")</f>
        <v>27900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SUM(H7,L7,P7,T7,X7,AB7,AF7,AJ7,AN7,AR7,AV7,AZ7,BD7,BH7,BL7,BP7,BT7,BX7,CB7,CF7,CJ7,CN7,CR7,CV7,CZ7,DD7,DH7,DL7,DP7,DT7)</f>
        <v>2151331</v>
      </c>
      <c r="E7" s="140">
        <f>SUM(I7,M7,Q7,U7,Y7,AC7,AG7,AK7,AO7,AS7,AW7,BA7,BE7,BI7,BM7,BQ7,BU7,BY7,CC7,CG7,CK7,CO7,CS7,CW7,DA7,DE7,DI7,DM7,DQ7,DU7)</f>
        <v>1047632</v>
      </c>
      <c r="F7" s="141">
        <f>COUNTIF(F$8:F$57,"&lt;&gt;")</f>
        <v>5</v>
      </c>
      <c r="G7" s="141">
        <f>COUNTIF(G$8:G$57,"&lt;&gt;")</f>
        <v>5</v>
      </c>
      <c r="H7" s="140">
        <f>SUM(H$8:H$57)</f>
        <v>1403437</v>
      </c>
      <c r="I7" s="140">
        <f>SUM(I$8:I$57)</f>
        <v>571634</v>
      </c>
      <c r="J7" s="141">
        <f>COUNTIF(J$8:J$57,"&lt;&gt;")</f>
        <v>5</v>
      </c>
      <c r="K7" s="141">
        <f>COUNTIF(K$8:K$57,"&lt;&gt;")</f>
        <v>5</v>
      </c>
      <c r="L7" s="140">
        <f>SUM(L$8:L$57)</f>
        <v>247909</v>
      </c>
      <c r="M7" s="140">
        <f>SUM(M$8:M$57)</f>
        <v>140688</v>
      </c>
      <c r="N7" s="141">
        <f>COUNTIF(N$8:N$57,"&lt;&gt;")</f>
        <v>4</v>
      </c>
      <c r="O7" s="141">
        <f>COUNTIF(O$8:O$57,"&lt;&gt;")</f>
        <v>4</v>
      </c>
      <c r="P7" s="140">
        <f>SUM(P$8:P$57)</f>
        <v>69867</v>
      </c>
      <c r="Q7" s="140">
        <f>SUM(Q$8:Q$57)</f>
        <v>177990</v>
      </c>
      <c r="R7" s="141">
        <f>COUNTIF(R$8:R$57,"&lt;&gt;")</f>
        <v>3</v>
      </c>
      <c r="S7" s="141">
        <f>COUNTIF(S$8:S$57,"&lt;&gt;")</f>
        <v>3</v>
      </c>
      <c r="T7" s="140">
        <f>SUM(T$8:T$57)</f>
        <v>133060</v>
      </c>
      <c r="U7" s="140">
        <f>SUM(U$8:U$57)</f>
        <v>40579</v>
      </c>
      <c r="V7" s="141">
        <f>COUNTIF(V$8:V$57,"&lt;&gt;")</f>
        <v>3</v>
      </c>
      <c r="W7" s="141">
        <f>COUNTIF(W$8:W$57,"&lt;&gt;")</f>
        <v>3</v>
      </c>
      <c r="X7" s="140">
        <f>SUM(X$8:X$57)</f>
        <v>160023</v>
      </c>
      <c r="Y7" s="140">
        <f>SUM(Y$8:Y$57)</f>
        <v>86230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51119</v>
      </c>
      <c r="AC7" s="140">
        <f>SUM(AC$8:AC$57)</f>
        <v>30511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29317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28699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27900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36</v>
      </c>
      <c r="B8" s="120" t="s">
        <v>386</v>
      </c>
      <c r="C8" s="119" t="s">
        <v>387</v>
      </c>
      <c r="D8" s="121">
        <f>SUM(H8,L8,P8,T8,X8,AB8,AF8,AJ8,AN8,AR8,AV8,AZ8,BD8,BH8,BL8,BP8,BT8,BX8,CB8,CF8,CJ8,CN8,CR8,CV8,CZ8,DD8,DH8,DL8,DP8,DT8)</f>
        <v>41345</v>
      </c>
      <c r="E8" s="121">
        <f>SUM(I8,M8,Q8,U8,Y8,AC8,AG8,AK8,AO8,AS8,AW8,BA8,BE8,BI8,BM8,BQ8,BU8,BY8,CC8,CG8,CK8,CO8,CS8,CW8,DA8,DE8,DI8,DM8,DQ8,DU8)</f>
        <v>371794</v>
      </c>
      <c r="F8" s="120" t="s">
        <v>388</v>
      </c>
      <c r="G8" s="119" t="s">
        <v>389</v>
      </c>
      <c r="H8" s="121">
        <v>21437</v>
      </c>
      <c r="I8" s="121">
        <v>116505</v>
      </c>
      <c r="J8" s="120" t="s">
        <v>391</v>
      </c>
      <c r="K8" s="119" t="s">
        <v>392</v>
      </c>
      <c r="L8" s="121">
        <v>19908</v>
      </c>
      <c r="M8" s="121">
        <v>111803</v>
      </c>
      <c r="N8" s="120" t="s">
        <v>383</v>
      </c>
      <c r="O8" s="119" t="s">
        <v>384</v>
      </c>
      <c r="P8" s="121">
        <v>0</v>
      </c>
      <c r="Q8" s="121">
        <v>143486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36</v>
      </c>
      <c r="B9" s="120" t="s">
        <v>378</v>
      </c>
      <c r="C9" s="119" t="s">
        <v>379</v>
      </c>
      <c r="D9" s="121">
        <f>SUM(H9,L9,P9,T9,X9,AB9,AF9,AJ9,AN9,AR9,AV9,AZ9,BD9,BH9,BL9,BP9,BT9,BX9,CB9,CF9,CJ9,CN9,CR9,CV9,CZ9,DD9,DH9,DL9,DP9,DT9)</f>
        <v>189560</v>
      </c>
      <c r="E9" s="121">
        <f>SUM(I9,M9,Q9,U9,Y9,AC9,AG9,AK9,AO9,AS9,AW9,BA9,BE9,BI9,BM9,BQ9,BU9,BY9,CC9,CG9,CK9,CO9,CS9,CW9,DA9,DE9,DI9,DM9,DQ9,DU9)</f>
        <v>0</v>
      </c>
      <c r="F9" s="120" t="s">
        <v>375</v>
      </c>
      <c r="G9" s="119" t="s">
        <v>376</v>
      </c>
      <c r="H9" s="121">
        <v>112412</v>
      </c>
      <c r="I9" s="121">
        <v>0</v>
      </c>
      <c r="J9" s="120" t="s">
        <v>380</v>
      </c>
      <c r="K9" s="119" t="s">
        <v>381</v>
      </c>
      <c r="L9" s="121">
        <v>77148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725603</v>
      </c>
      <c r="E10" s="121">
        <f>SUM(I10,M10,Q10,U10,Y10,AC10,AG10,AK10,AO10,AS10,AW10,BA10,BE10,BI10,BM10,BQ10,BU10,BY10,CC10,CG10,CK10,CO10,CS10,CW10,DA10,DE10,DI10,DM10,DQ10,DU10)</f>
        <v>324604</v>
      </c>
      <c r="F10" s="120" t="s">
        <v>324</v>
      </c>
      <c r="G10" s="119" t="s">
        <v>325</v>
      </c>
      <c r="H10" s="121">
        <v>615130</v>
      </c>
      <c r="I10" s="121">
        <v>248705</v>
      </c>
      <c r="J10" s="120" t="s">
        <v>342</v>
      </c>
      <c r="K10" s="119" t="s">
        <v>343</v>
      </c>
      <c r="L10" s="121">
        <v>34054</v>
      </c>
      <c r="M10" s="121">
        <v>21146</v>
      </c>
      <c r="N10" s="120" t="s">
        <v>349</v>
      </c>
      <c r="O10" s="119" t="s">
        <v>350</v>
      </c>
      <c r="P10" s="121">
        <v>20578</v>
      </c>
      <c r="Q10" s="121">
        <v>18174</v>
      </c>
      <c r="R10" s="120" t="s">
        <v>345</v>
      </c>
      <c r="S10" s="119" t="s">
        <v>346</v>
      </c>
      <c r="T10" s="121">
        <v>9453</v>
      </c>
      <c r="U10" s="121">
        <v>3585</v>
      </c>
      <c r="V10" s="120" t="s">
        <v>353</v>
      </c>
      <c r="W10" s="119" t="s">
        <v>354</v>
      </c>
      <c r="X10" s="121">
        <v>46388</v>
      </c>
      <c r="Y10" s="121">
        <v>32994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36</v>
      </c>
      <c r="B11" s="120" t="s">
        <v>332</v>
      </c>
      <c r="C11" s="119" t="s">
        <v>333</v>
      </c>
      <c r="D11" s="121">
        <f>SUM(H11,L11,P11,T11,X11,AB11,AF11,AJ11,AN11,AR11,AV11,AZ11,BD11,BH11,BL11,BP11,BT11,BX11,CB11,CF11,CJ11,CN11,CR11,CV11,CZ11,DD11,DH11,DL11,DP11,DT11)</f>
        <v>760863</v>
      </c>
      <c r="E11" s="121">
        <f>SUM(I11,M11,Q11,U11,Y11,AC11,AG11,AK11,AO11,AS11,AW11,BA11,BE11,BI11,BM11,BQ11,BU11,BY11,CC11,CG11,CK11,CO11,CS11,CW11,DA11,DE11,DI11,DM11,DQ11,DU11)</f>
        <v>260900</v>
      </c>
      <c r="F11" s="120" t="s">
        <v>329</v>
      </c>
      <c r="G11" s="119" t="s">
        <v>330</v>
      </c>
      <c r="H11" s="121">
        <v>423351</v>
      </c>
      <c r="I11" s="121">
        <v>166331</v>
      </c>
      <c r="J11" s="120" t="s">
        <v>339</v>
      </c>
      <c r="K11" s="119" t="s">
        <v>340</v>
      </c>
      <c r="L11" s="121">
        <v>56700</v>
      </c>
      <c r="M11" s="121">
        <v>0</v>
      </c>
      <c r="N11" s="120" t="s">
        <v>369</v>
      </c>
      <c r="O11" s="119" t="s">
        <v>370</v>
      </c>
      <c r="P11" s="121">
        <v>25759</v>
      </c>
      <c r="Q11" s="121">
        <v>8105</v>
      </c>
      <c r="R11" s="120" t="s">
        <v>372</v>
      </c>
      <c r="S11" s="119" t="s">
        <v>373</v>
      </c>
      <c r="T11" s="121">
        <v>68775</v>
      </c>
      <c r="U11" s="121">
        <v>30174</v>
      </c>
      <c r="V11" s="120" t="s">
        <v>375</v>
      </c>
      <c r="W11" s="119" t="s">
        <v>376</v>
      </c>
      <c r="X11" s="121">
        <v>49243</v>
      </c>
      <c r="Y11" s="121">
        <v>25779</v>
      </c>
      <c r="Z11" s="120" t="s">
        <v>380</v>
      </c>
      <c r="AA11" s="119" t="s">
        <v>381</v>
      </c>
      <c r="AB11" s="121">
        <v>51119</v>
      </c>
      <c r="AC11" s="121">
        <v>30511</v>
      </c>
      <c r="AD11" s="120" t="s">
        <v>383</v>
      </c>
      <c r="AE11" s="119" t="s">
        <v>384</v>
      </c>
      <c r="AF11" s="121">
        <v>29317</v>
      </c>
      <c r="AG11" s="121">
        <v>0</v>
      </c>
      <c r="AH11" s="120" t="s">
        <v>388</v>
      </c>
      <c r="AI11" s="119" t="s">
        <v>389</v>
      </c>
      <c r="AJ11" s="121">
        <v>28699</v>
      </c>
      <c r="AK11" s="121">
        <v>0</v>
      </c>
      <c r="AL11" s="120" t="s">
        <v>391</v>
      </c>
      <c r="AM11" s="119" t="s">
        <v>392</v>
      </c>
      <c r="AN11" s="121">
        <v>27900</v>
      </c>
      <c r="AO11" s="121">
        <v>0</v>
      </c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36</v>
      </c>
      <c r="B12" s="120" t="s">
        <v>337</v>
      </c>
      <c r="C12" s="119" t="s">
        <v>359</v>
      </c>
      <c r="D12" s="121">
        <f>SUM(H12,L12,P12,T12,X12,AB12,AF12,AJ12,AN12,AR12,AV12,AZ12,BD12,BH12,BL12,BP12,BT12,BX12,CB12,CF12,CJ12,CN12,CR12,CV12,CZ12,DD12,DH12,DL12,DP12,DT12)</f>
        <v>433960</v>
      </c>
      <c r="E12" s="121">
        <f>SUM(I12,M12,Q12,U12,Y12,AC12,AG12,AK12,AO12,AS12,AW12,BA12,BE12,BI12,BM12,BQ12,BU12,BY12,CC12,CG12,CK12,CO12,CS12,CW12,DA12,DE12,DI12,DM12,DQ12,DU12)</f>
        <v>90334</v>
      </c>
      <c r="F12" s="120" t="s">
        <v>334</v>
      </c>
      <c r="G12" s="119" t="s">
        <v>335</v>
      </c>
      <c r="H12" s="121">
        <v>231107</v>
      </c>
      <c r="I12" s="121">
        <v>40093</v>
      </c>
      <c r="J12" s="120" t="s">
        <v>360</v>
      </c>
      <c r="K12" s="119" t="s">
        <v>361</v>
      </c>
      <c r="L12" s="121">
        <v>60099</v>
      </c>
      <c r="M12" s="121">
        <v>7739</v>
      </c>
      <c r="N12" s="120" t="s">
        <v>356</v>
      </c>
      <c r="O12" s="119" t="s">
        <v>357</v>
      </c>
      <c r="P12" s="121">
        <v>23530</v>
      </c>
      <c r="Q12" s="121">
        <v>8225</v>
      </c>
      <c r="R12" s="120" t="s">
        <v>366</v>
      </c>
      <c r="S12" s="119" t="s">
        <v>367</v>
      </c>
      <c r="T12" s="121">
        <v>54832</v>
      </c>
      <c r="U12" s="121">
        <v>6820</v>
      </c>
      <c r="V12" s="120" t="s">
        <v>363</v>
      </c>
      <c r="W12" s="119" t="s">
        <v>364</v>
      </c>
      <c r="X12" s="121">
        <v>64392</v>
      </c>
      <c r="Y12" s="121">
        <v>27457</v>
      </c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31302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31325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31328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31329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31364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31370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31371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31372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31384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31386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31389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31390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31401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31402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31403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31812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31825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31827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31829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31835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スタッフ７</cp:lastModifiedBy>
  <cp:lastPrinted>2015-10-13T05:25:08Z</cp:lastPrinted>
  <dcterms:created xsi:type="dcterms:W3CDTF">2008-01-24T06:28:57Z</dcterms:created>
  <dcterms:modified xsi:type="dcterms:W3CDTF">2019-02-26T02:29:19Z</dcterms:modified>
</cp:coreProperties>
</file>