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31鳥取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水洗化人口等!$A$6:$AA$25</definedName>
    <definedName name="_xlnm.Print_Area" localSheetId="2">し尿集計結果!$A$1:$M$36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V8" i="2"/>
  <c r="N8" i="2" s="1"/>
  <c r="V9" i="2"/>
  <c r="V10" i="2"/>
  <c r="V11" i="2"/>
  <c r="N11" i="2" s="1"/>
  <c r="V12" i="2"/>
  <c r="V13" i="2"/>
  <c r="V14" i="2"/>
  <c r="N14" i="2" s="1"/>
  <c r="V15" i="2"/>
  <c r="N15" i="2" s="1"/>
  <c r="V16" i="2"/>
  <c r="N16" i="2" s="1"/>
  <c r="V17" i="2"/>
  <c r="V18" i="2"/>
  <c r="V19" i="2"/>
  <c r="N19" i="2" s="1"/>
  <c r="V20" i="2"/>
  <c r="V21" i="2"/>
  <c r="V22" i="2"/>
  <c r="N22" i="2" s="1"/>
  <c r="V23" i="2"/>
  <c r="N23" i="2" s="1"/>
  <c r="V24" i="2"/>
  <c r="N24" i="2" s="1"/>
  <c r="V25" i="2"/>
  <c r="V26" i="2"/>
  <c r="O8" i="2"/>
  <c r="O9" i="2"/>
  <c r="O10" i="2"/>
  <c r="O11" i="2"/>
  <c r="O12" i="2"/>
  <c r="N12" i="2" s="1"/>
  <c r="O13" i="2"/>
  <c r="N13" i="2" s="1"/>
  <c r="O14" i="2"/>
  <c r="O15" i="2"/>
  <c r="O16" i="2"/>
  <c r="O17" i="2"/>
  <c r="O18" i="2"/>
  <c r="O19" i="2"/>
  <c r="O20" i="2"/>
  <c r="N20" i="2" s="1"/>
  <c r="O21" i="2"/>
  <c r="N21" i="2" s="1"/>
  <c r="O22" i="2"/>
  <c r="O23" i="2"/>
  <c r="O24" i="2"/>
  <c r="O25" i="2"/>
  <c r="O26" i="2"/>
  <c r="N9" i="2"/>
  <c r="N10" i="2"/>
  <c r="N17" i="2"/>
  <c r="N18" i="2"/>
  <c r="N25" i="2"/>
  <c r="N26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H8" i="2"/>
  <c r="H9" i="2"/>
  <c r="H10" i="2"/>
  <c r="D10" i="2" s="1"/>
  <c r="H11" i="2"/>
  <c r="D11" i="2" s="1"/>
  <c r="H12" i="2"/>
  <c r="D12" i="2" s="1"/>
  <c r="H13" i="2"/>
  <c r="H14" i="2"/>
  <c r="H15" i="2"/>
  <c r="D15" i="2" s="1"/>
  <c r="H16" i="2"/>
  <c r="H17" i="2"/>
  <c r="H18" i="2"/>
  <c r="D18" i="2" s="1"/>
  <c r="H19" i="2"/>
  <c r="D19" i="2" s="1"/>
  <c r="H20" i="2"/>
  <c r="D20" i="2" s="1"/>
  <c r="H21" i="2"/>
  <c r="H22" i="2"/>
  <c r="H23" i="2"/>
  <c r="D23" i="2" s="1"/>
  <c r="H24" i="2"/>
  <c r="H25" i="2"/>
  <c r="H26" i="2"/>
  <c r="D26" i="2" s="1"/>
  <c r="E8" i="2"/>
  <c r="D8" i="2" s="1"/>
  <c r="E9" i="2"/>
  <c r="D9" i="2" s="1"/>
  <c r="E10" i="2"/>
  <c r="E11" i="2"/>
  <c r="E12" i="2"/>
  <c r="E13" i="2"/>
  <c r="E14" i="2"/>
  <c r="E15" i="2"/>
  <c r="E16" i="2"/>
  <c r="D16" i="2" s="1"/>
  <c r="E17" i="2"/>
  <c r="D17" i="2" s="1"/>
  <c r="E18" i="2"/>
  <c r="E19" i="2"/>
  <c r="E20" i="2"/>
  <c r="E21" i="2"/>
  <c r="E22" i="2"/>
  <c r="E23" i="2"/>
  <c r="E24" i="2"/>
  <c r="D24" i="2" s="1"/>
  <c r="E25" i="2"/>
  <c r="D25" i="2" s="1"/>
  <c r="E26" i="2"/>
  <c r="D13" i="2"/>
  <c r="D14" i="2"/>
  <c r="D21" i="2"/>
  <c r="D22" i="2"/>
  <c r="Q11" i="1"/>
  <c r="Q19" i="1"/>
  <c r="L11" i="1"/>
  <c r="L12" i="1"/>
  <c r="L13" i="1"/>
  <c r="L19" i="1"/>
  <c r="L20" i="1"/>
  <c r="L21" i="1"/>
  <c r="I8" i="1"/>
  <c r="I9" i="1"/>
  <c r="I10" i="1"/>
  <c r="D10" i="1" s="1"/>
  <c r="I11" i="1"/>
  <c r="I12" i="1"/>
  <c r="I13" i="1"/>
  <c r="I14" i="1"/>
  <c r="I15" i="1"/>
  <c r="D15" i="1" s="1"/>
  <c r="I16" i="1"/>
  <c r="I17" i="1"/>
  <c r="I18" i="1"/>
  <c r="D18" i="1" s="1"/>
  <c r="I19" i="1"/>
  <c r="I20" i="1"/>
  <c r="I21" i="1"/>
  <c r="I22" i="1"/>
  <c r="I23" i="1"/>
  <c r="D23" i="1" s="1"/>
  <c r="I24" i="1"/>
  <c r="I25" i="1"/>
  <c r="I26" i="1"/>
  <c r="D26" i="1" s="1"/>
  <c r="F11" i="1"/>
  <c r="F12" i="1"/>
  <c r="F19" i="1"/>
  <c r="F20" i="1"/>
  <c r="E8" i="1"/>
  <c r="D8" i="1" s="1"/>
  <c r="E9" i="1"/>
  <c r="D9" i="1" s="1"/>
  <c r="E10" i="1"/>
  <c r="E11" i="1"/>
  <c r="E12" i="1"/>
  <c r="E13" i="1"/>
  <c r="E14" i="1"/>
  <c r="E15" i="1"/>
  <c r="E16" i="1"/>
  <c r="D16" i="1" s="1"/>
  <c r="E17" i="1"/>
  <c r="D17" i="1" s="1"/>
  <c r="E18" i="1"/>
  <c r="E19" i="1"/>
  <c r="E20" i="1"/>
  <c r="E21" i="1"/>
  <c r="E22" i="1"/>
  <c r="E23" i="1"/>
  <c r="E24" i="1"/>
  <c r="D24" i="1" s="1"/>
  <c r="E25" i="1"/>
  <c r="D25" i="1" s="1"/>
  <c r="E26" i="1"/>
  <c r="D11" i="1"/>
  <c r="J11" i="1" s="1"/>
  <c r="D12" i="1"/>
  <c r="Q12" i="1" s="1"/>
  <c r="D13" i="1"/>
  <c r="F13" i="1" s="1"/>
  <c r="D14" i="1"/>
  <c r="L14" i="1" s="1"/>
  <c r="D19" i="1"/>
  <c r="J19" i="1" s="1"/>
  <c r="D20" i="1"/>
  <c r="Q20" i="1" s="1"/>
  <c r="D21" i="1"/>
  <c r="F21" i="1" s="1"/>
  <c r="D22" i="1"/>
  <c r="L22" i="1" s="1"/>
  <c r="N16" i="1" l="1"/>
  <c r="L16" i="1"/>
  <c r="F16" i="1"/>
  <c r="Q16" i="1"/>
  <c r="J16" i="1"/>
  <c r="F15" i="1"/>
  <c r="L15" i="1"/>
  <c r="Q15" i="1"/>
  <c r="J15" i="1"/>
  <c r="N15" i="1"/>
  <c r="Q26" i="1"/>
  <c r="J26" i="1"/>
  <c r="N26" i="1"/>
  <c r="F26" i="1"/>
  <c r="L26" i="1"/>
  <c r="F18" i="1"/>
  <c r="N18" i="1"/>
  <c r="Q18" i="1"/>
  <c r="J18" i="1"/>
  <c r="L18" i="1"/>
  <c r="N10" i="1"/>
  <c r="Q10" i="1"/>
  <c r="L10" i="1"/>
  <c r="F10" i="1"/>
  <c r="J10" i="1"/>
  <c r="L8" i="1"/>
  <c r="N8" i="1"/>
  <c r="F8" i="1"/>
  <c r="Q8" i="1"/>
  <c r="J8" i="1"/>
  <c r="L24" i="1"/>
  <c r="F24" i="1"/>
  <c r="Q24" i="1"/>
  <c r="J24" i="1"/>
  <c r="N24" i="1"/>
  <c r="F23" i="1"/>
  <c r="L23" i="1"/>
  <c r="N23" i="1"/>
  <c r="Q23" i="1"/>
  <c r="J23" i="1"/>
  <c r="N25" i="1"/>
  <c r="F25" i="1"/>
  <c r="Q25" i="1"/>
  <c r="J25" i="1"/>
  <c r="L25" i="1"/>
  <c r="N17" i="1"/>
  <c r="Q17" i="1"/>
  <c r="L17" i="1"/>
  <c r="F17" i="1"/>
  <c r="J17" i="1"/>
  <c r="N9" i="1"/>
  <c r="F9" i="1"/>
  <c r="Q9" i="1"/>
  <c r="L9" i="1"/>
  <c r="J9" i="1"/>
  <c r="N14" i="1"/>
  <c r="N21" i="1"/>
  <c r="N13" i="1"/>
  <c r="J22" i="1"/>
  <c r="J14" i="1"/>
  <c r="N20" i="1"/>
  <c r="N12" i="1"/>
  <c r="N22" i="1"/>
  <c r="J13" i="1"/>
  <c r="N19" i="1"/>
  <c r="Q22" i="1"/>
  <c r="F22" i="1"/>
  <c r="F14" i="1"/>
  <c r="J20" i="1"/>
  <c r="J12" i="1"/>
  <c r="Q21" i="1"/>
  <c r="Q13" i="1"/>
  <c r="J21" i="1"/>
  <c r="N11" i="1"/>
  <c r="Q14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<sst xmlns="http://schemas.openxmlformats.org/spreadsheetml/2006/main" count="655" uniqueCount="312">
  <si>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</si>
  <si>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</si>
  <si>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</si>
  <si>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</si>
  <si>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</si>
  <si>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</si>
  <si>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</si>
  <si>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</si>
  <si>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</si>
  <si>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</si>
  <si>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</si>
  <si>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</si>
  <si>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</si>
  <si>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</si>
  <si>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</si>
  <si>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</si>
  <si>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</si>
  <si>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</si>
  <si>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</si>
  <si>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</si>
  <si>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</si>
  <si>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</si>
  <si>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</si>
  <si>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</si>
  <si>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</si>
  <si>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</si>
  <si>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</si>
  <si>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</si>
  <si>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</si>
  <si>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</si>
  <si>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</si>
  <si>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</si>
  <si>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</si>
  <si>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</si>
  <si>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</si>
  <si>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</si>
  <si>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</si>
  <si>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</si>
  <si>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</si>
  <si>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</si>
  <si>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</si>
  <si>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</si>
  <si>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</si>
  <si>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</si>
  <si>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</si>
  <si>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</si>
  <si>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</si>
  <si>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</si>
  <si>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</si>
  <si>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</si>
  <si>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</si>
  <si>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</si>
  <si>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</si>
  <si>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</si>
  <si>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</si>
  <si>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</si>
  <si>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</si>
  <si>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</si>
  <si>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</si>
  <si>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</si>
  <si>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</si>
  <si>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</si>
  <si>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</si>
  <si>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</si>
  <si>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</si>
  <si>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</si>
  <si>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</si>
  <si>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</si>
  <si>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</si>
  <si>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</si>
  <si>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</si>
  <si>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</si>
  <si>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</si>
  <si>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</si>
  <si>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</si>
  <si>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</si>
  <si>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</si>
  <si>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</si>
  <si>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</si>
  <si>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</si>
  <si>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</si>
  <si>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</si>
  <si>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</si>
  <si>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</si>
  <si>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</si>
  <si>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</si>
  <si>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</si>
  <si>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</si>
  <si>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</si>
  <si>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</si>
  <si>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</si>
  <si>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</si>
  <si>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</si>
  <si>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</si>
  <si>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</si>
  <si>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</si>
  <si>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</si>
  <si>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</si>
  <si>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</si>
  <si>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</si>
  <si>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</si>
  <si>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</si>
  <si>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</si>
  <si>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</si>
  <si>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</si>
  <si>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</si>
  <si>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</si>
  <si>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</si>
  <si>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</si>
  <si>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</si>
  <si>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</si>
  <si>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</si>
  <si>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</si>
  <si>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</si>
  <si>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</si>
  <si>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</si>
  <si>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</si>
  <si>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</si>
  <si>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</si>
  <si>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</si>
  <si>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</si>
  <si>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</si>
  <si>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</si>
  <si>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</si>
  <si>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</si>
  <si>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</si>
  <si>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</si>
  <si>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</si>
  <si>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</si>
  <si>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</si>
  <si>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</si>
  <si>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</si>
  <si>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</si>
  <si>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</si>
  <si>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</si>
  <si>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</si>
  <si>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</si>
  <si>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</si>
  <si>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</si>
  <si>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</si>
  <si>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</si>
  <si>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</si>
  <si>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</si>
  <si>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</si>
  <si>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</si>
  <si>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</si>
  <si>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</si>
  <si>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</si>
  <si>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</si>
  <si>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</si>
  <si>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</si>
  <si>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</si>
  <si>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</si>
  <si>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</si>
  <si>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</si>
  <si>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</si>
  <si>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</si>
  <si>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</si>
  <si>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</si>
  <si>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</si>
  <si>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</si>
  <si>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</si>
  <si>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</si>
  <si>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</si>
  <si>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</si>
  <si>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</si>
  <si>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</si>
  <si>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</si>
  <si>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</si>
  <si>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</si>
  <si>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</si>
  <si>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</si>
  <si>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</si>
  <si>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</si>
  <si>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</si>
  <si>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</si>
  <si>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</si>
  <si>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</si>
  <si>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</si>
  <si>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</si>
  <si>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</si>
  <si>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</si>
  <si>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</si>
  <si>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</si>
  <si>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</si>
  <si>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</si>
  <si>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</si>
  <si>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</si>
  <si>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</si>
  <si>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</si>
  <si>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</si>
  <si>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</si>
  <si>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</si>
  <si>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</si>
  <si>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</si>
  <si>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</si>
  <si>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</si>
  <si>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</si>
  <si>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</si>
  <si>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</si>
  <si>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</si>
  <si>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</si>
  <si>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</si>
  <si>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</si>
  <si>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</si>
  <si>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</si>
  <si>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</si>
  <si>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</si>
  <si>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</si>
  <si>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</si>
  <si>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</si>
  <si>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</si>
  <si>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</si>
  <si>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</si>
  <si>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</si>
  <si>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</si>
  <si>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</si>
  <si>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</si>
  <si>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</si>
  <si>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</si>
  <si>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</si>
  <si>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</si>
  <si>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</si>
  <si>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</si>
  <si>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</si>
  <si>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</si>
  <si>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</si>
  <si>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</si>
  <si>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</si>
  <si>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</si>
  <si>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</si>
  <si>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</si>
  <si>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</si>
  <si>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</si>
  <si>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</si>
  <si>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</si>
  <si>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</si>
  <si>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</si>
  <si>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</si>
  <si>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</si>
  <si>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</si>
  <si>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</si>
  <si>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</si>
  <si>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</si>
  <si>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</si>
  <si>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</si>
  <si>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</si>
  <si>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</si>
  <si>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</si>
  <si>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</si>
  <si>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</si>
  <si>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31000</t>
  </si>
  <si>
    <t>水洗化人口等（平成29年度実績）</t>
    <phoneticPr fontId="3"/>
  </si>
  <si>
    <t>し尿処理の状況（平成29年度実績）</t>
    <phoneticPr fontId="3"/>
  </si>
  <si>
    <t>31201</t>
  </si>
  <si>
    <t>鳥取市</t>
  </si>
  <si>
    <t>○</t>
  </si>
  <si>
    <t>311022</t>
    <phoneticPr fontId="3"/>
  </si>
  <si>
    <t>31202</t>
  </si>
  <si>
    <t>米子市</t>
  </si>
  <si>
    <t>311023</t>
    <phoneticPr fontId="3"/>
  </si>
  <si>
    <t>31203</t>
  </si>
  <si>
    <t>倉吉市</t>
  </si>
  <si>
    <t>311087</t>
    <phoneticPr fontId="3"/>
  </si>
  <si>
    <t>31204</t>
  </si>
  <si>
    <t>境港市</t>
  </si>
  <si>
    <t>311054</t>
    <phoneticPr fontId="3"/>
  </si>
  <si>
    <t>31302</t>
  </si>
  <si>
    <t>岩美町</t>
  </si>
  <si>
    <t>311088</t>
    <phoneticPr fontId="3"/>
  </si>
  <si>
    <t>31325</t>
  </si>
  <si>
    <t>若桜町</t>
  </si>
  <si>
    <t>311056</t>
    <phoneticPr fontId="3"/>
  </si>
  <si>
    <t>31328</t>
  </si>
  <si>
    <t>智頭町</t>
  </si>
  <si>
    <t>311116</t>
    <phoneticPr fontId="3"/>
  </si>
  <si>
    <t>31329</t>
  </si>
  <si>
    <t>八頭町</t>
  </si>
  <si>
    <t>311115</t>
    <phoneticPr fontId="3"/>
  </si>
  <si>
    <t>31364</t>
  </si>
  <si>
    <t>三朝町</t>
  </si>
  <si>
    <t>311117</t>
    <phoneticPr fontId="3"/>
  </si>
  <si>
    <t>31370</t>
  </si>
  <si>
    <t>湯梨浜町</t>
  </si>
  <si>
    <t>311113</t>
    <phoneticPr fontId="3"/>
  </si>
  <si>
    <t>31371</t>
  </si>
  <si>
    <t>琴浦町</t>
  </si>
  <si>
    <t>311110</t>
    <phoneticPr fontId="3"/>
  </si>
  <si>
    <t>31372</t>
  </si>
  <si>
    <t>北栄町</t>
  </si>
  <si>
    <t>311106</t>
    <phoneticPr fontId="3"/>
  </si>
  <si>
    <t>31384</t>
  </si>
  <si>
    <t>日吉津村</t>
  </si>
  <si>
    <t>311101</t>
    <phoneticPr fontId="3"/>
  </si>
  <si>
    <t>31386</t>
  </si>
  <si>
    <t>大山町</t>
  </si>
  <si>
    <t>311034</t>
    <phoneticPr fontId="3"/>
  </si>
  <si>
    <t>31389</t>
  </si>
  <si>
    <t>南部町</t>
  </si>
  <si>
    <t>311095</t>
    <phoneticPr fontId="3"/>
  </si>
  <si>
    <t>31390</t>
  </si>
  <si>
    <t>伯耆町</t>
  </si>
  <si>
    <t>311036</t>
    <phoneticPr fontId="3"/>
  </si>
  <si>
    <t>31401</t>
  </si>
  <si>
    <t>日南町</t>
  </si>
  <si>
    <t>311037</t>
    <phoneticPr fontId="3"/>
  </si>
  <si>
    <t>31402</t>
  </si>
  <si>
    <t>日野町</t>
  </si>
  <si>
    <t>311086</t>
    <phoneticPr fontId="3"/>
  </si>
  <si>
    <t>31403</t>
  </si>
  <si>
    <t>江府町</t>
  </si>
  <si>
    <t>311076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</si>
</sst>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23</v>
      </c>
      <c r="B7" s="116" t="s">
        <v>251</v>
      </c>
      <c r="C7" s="109" t="s">
        <v>200</v>
      </c>
      <c r="D7" s="110">
        <f>+SUM(E7,+I7)</f>
        <v>571394</v>
      </c>
      <c r="E7" s="110">
        <f>+SUM(G7,+H7)</f>
        <v>43018</v>
      </c>
      <c r="F7" s="111">
        <f>IF(D7&gt;0,E7/D7*100,"-")</f>
        <v>7.5286054806315779</v>
      </c>
      <c r="G7" s="108">
        <f>SUM(G$8:G$207)</f>
        <v>42082</v>
      </c>
      <c r="H7" s="108">
        <f>SUM(H$8:H$207)</f>
        <v>936</v>
      </c>
      <c r="I7" s="110">
        <f>+SUM(K7,+M7,+O7)</f>
        <v>528376</v>
      </c>
      <c r="J7" s="111">
        <f>IF(D7&gt;0,I7/D7*100,"-")</f>
        <v>92.471394519368417</v>
      </c>
      <c r="K7" s="108">
        <f>SUM(K$8:K$207)</f>
        <v>366199</v>
      </c>
      <c r="L7" s="111">
        <f>IF(D7&gt;0,K7/D7*100,"-")</f>
        <v>64.08870236649318</v>
      </c>
      <c r="M7" s="108">
        <f>SUM(M$8:M$207)</f>
        <v>413</v>
      </c>
      <c r="N7" s="111">
        <f>IF(D7&gt;0,M7/D7*100,"-")</f>
        <v>7.2279372902060574E-2</v>
      </c>
      <c r="O7" s="108">
        <f>SUM(O$8:O$207)</f>
        <v>161764</v>
      </c>
      <c r="P7" s="108">
        <f>SUM(P$8:P$207)</f>
        <v>54370</v>
      </c>
      <c r="Q7" s="111">
        <f>IF(D7&gt;0,O7/D7*100,"-")</f>
        <v>28.310412779973188</v>
      </c>
      <c r="R7" s="108">
        <f>SUM(R$8:R$207)</f>
        <v>4164</v>
      </c>
      <c r="S7" s="112">
        <f t="shared" ref="S7:Z7" si="0">COUNTIF(S$8:S$207,"○")</f>
        <v>12</v>
      </c>
      <c r="T7" s="112">
        <f t="shared" si="0"/>
        <v>0</v>
      </c>
      <c r="U7" s="112">
        <f t="shared" si="0"/>
        <v>0</v>
      </c>
      <c r="V7" s="112">
        <f t="shared" si="0"/>
        <v>7</v>
      </c>
      <c r="W7" s="112">
        <f t="shared" si="0"/>
        <v>11</v>
      </c>
      <c r="X7" s="112">
        <f t="shared" si="0"/>
        <v>0</v>
      </c>
      <c r="Y7" s="112">
        <f t="shared" si="0"/>
        <v>0</v>
      </c>
      <c r="Z7" s="112">
        <f t="shared" si="0"/>
        <v>8</v>
      </c>
      <c r="AA7" s="188"/>
      <c r="AB7" s="188"/>
    </row>
    <row r="8" spans="1:28" s="105" customFormat="1" ht="13.5" customHeight="1">
      <c r="A8" s="101" t="s">
        <v>23</v>
      </c>
      <c r="B8" s="102" t="s">
        <v>254</v>
      </c>
      <c r="C8" s="101" t="s">
        <v>255</v>
      </c>
      <c r="D8" s="103">
        <f>+SUM(E8,+I8)</f>
        <v>190030</v>
      </c>
      <c r="E8" s="103">
        <f>+SUM(G8,+H8)</f>
        <v>5872</v>
      </c>
      <c r="F8" s="104">
        <f>IF(D8&gt;0,E8/D8*100,"-")</f>
        <v>3.0900384149871072</v>
      </c>
      <c r="G8" s="103">
        <v>5387</v>
      </c>
      <c r="H8" s="103">
        <v>485</v>
      </c>
      <c r="I8" s="103">
        <f>+SUM(K8,+M8,+O8)</f>
        <v>184158</v>
      </c>
      <c r="J8" s="104">
        <f>IF(D8&gt;0,I8/D8*100,"-")</f>
        <v>96.909961585012894</v>
      </c>
      <c r="K8" s="103">
        <v>141798</v>
      </c>
      <c r="L8" s="104">
        <f>IF(D8&gt;0,K8/D8*100,"-")</f>
        <v>74.618744408777559</v>
      </c>
      <c r="M8" s="103">
        <v>413</v>
      </c>
      <c r="N8" s="104">
        <f>IF(D8&gt;0,M8/D8*100,"-")</f>
        <v>0.21733410514129348</v>
      </c>
      <c r="O8" s="103">
        <v>41947</v>
      </c>
      <c r="P8" s="103">
        <v>3948</v>
      </c>
      <c r="Q8" s="104">
        <f>IF(D8&gt;0,O8/D8*100,"-")</f>
        <v>22.073883071094038</v>
      </c>
      <c r="R8" s="103">
        <v>1297</v>
      </c>
      <c r="S8" s="101"/>
      <c r="T8" s="101"/>
      <c r="U8" s="101"/>
      <c r="V8" s="101" t="s">
        <v>256</v>
      </c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23</v>
      </c>
      <c r="B9" s="102" t="s">
        <v>258</v>
      </c>
      <c r="C9" s="101" t="s">
        <v>259</v>
      </c>
      <c r="D9" s="103">
        <f>+SUM(E9,+I9)</f>
        <v>148987</v>
      </c>
      <c r="E9" s="103">
        <f>+SUM(G9,+H9)</f>
        <v>13355</v>
      </c>
      <c r="F9" s="104">
        <f>IF(D9&gt;0,E9/D9*100,"-")</f>
        <v>8.9638693308812183</v>
      </c>
      <c r="G9" s="103">
        <v>13355</v>
      </c>
      <c r="H9" s="103">
        <v>0</v>
      </c>
      <c r="I9" s="103">
        <f>+SUM(K9,+M9,+O9)</f>
        <v>135632</v>
      </c>
      <c r="J9" s="104">
        <f>IF(D9&gt;0,I9/D9*100,"-")</f>
        <v>91.036130669118791</v>
      </c>
      <c r="K9" s="103">
        <v>92637</v>
      </c>
      <c r="L9" s="104">
        <f>IF(D9&gt;0,K9/D9*100,"-")</f>
        <v>62.177908139636337</v>
      </c>
      <c r="M9" s="103">
        <v>0</v>
      </c>
      <c r="N9" s="104">
        <f>IF(D9&gt;0,M9/D9*100,"-")</f>
        <v>0</v>
      </c>
      <c r="O9" s="103">
        <v>42995</v>
      </c>
      <c r="P9" s="103">
        <v>16667</v>
      </c>
      <c r="Q9" s="104">
        <f>IF(D9&gt;0,O9/D9*100,"-")</f>
        <v>28.858222529482436</v>
      </c>
      <c r="R9" s="103">
        <v>1182</v>
      </c>
      <c r="S9" s="101"/>
      <c r="T9" s="101"/>
      <c r="U9" s="101"/>
      <c r="V9" s="101" t="s">
        <v>256</v>
      </c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23</v>
      </c>
      <c r="B10" s="102" t="s">
        <v>261</v>
      </c>
      <c r="C10" s="101" t="s">
        <v>262</v>
      </c>
      <c r="D10" s="103">
        <f>+SUM(E10,+I10)</f>
        <v>47883</v>
      </c>
      <c r="E10" s="103">
        <f>+SUM(G10,+H10)</f>
        <v>4047</v>
      </c>
      <c r="F10" s="104">
        <f>IF(D10&gt;0,E10/D10*100,"-")</f>
        <v>8.4518513877576602</v>
      </c>
      <c r="G10" s="103">
        <v>3672</v>
      </c>
      <c r="H10" s="103">
        <v>375</v>
      </c>
      <c r="I10" s="103">
        <f>+SUM(K10,+M10,+O10)</f>
        <v>43836</v>
      </c>
      <c r="J10" s="104">
        <f>IF(D10&gt;0,I10/D10*100,"-")</f>
        <v>91.548148612242343</v>
      </c>
      <c r="K10" s="103">
        <v>31092</v>
      </c>
      <c r="L10" s="104">
        <f>IF(D10&gt;0,K10/D10*100,"-")</f>
        <v>64.933274857465079</v>
      </c>
      <c r="M10" s="103">
        <v>0</v>
      </c>
      <c r="N10" s="104">
        <f>IF(D10&gt;0,M10/D10*100,"-")</f>
        <v>0</v>
      </c>
      <c r="O10" s="103">
        <v>12744</v>
      </c>
      <c r="P10" s="103">
        <v>2877</v>
      </c>
      <c r="Q10" s="104">
        <f>IF(D10&gt;0,O10/D10*100,"-")</f>
        <v>26.614873754777268</v>
      </c>
      <c r="R10" s="103">
        <v>273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23</v>
      </c>
      <c r="B11" s="102" t="s">
        <v>264</v>
      </c>
      <c r="C11" s="101" t="s">
        <v>265</v>
      </c>
      <c r="D11" s="103">
        <f>+SUM(E11,+I11)</f>
        <v>34530</v>
      </c>
      <c r="E11" s="103">
        <f>+SUM(G11,+H11)</f>
        <v>3795</v>
      </c>
      <c r="F11" s="104">
        <f>IF(D11&gt;0,E11/D11*100,"-")</f>
        <v>10.990443092962641</v>
      </c>
      <c r="G11" s="103">
        <v>3795</v>
      </c>
      <c r="H11" s="103">
        <v>0</v>
      </c>
      <c r="I11" s="103">
        <f>+SUM(K11,+M11,+O11)</f>
        <v>30735</v>
      </c>
      <c r="J11" s="104">
        <f>IF(D11&gt;0,I11/D11*100,"-")</f>
        <v>89.009556907037364</v>
      </c>
      <c r="K11" s="103">
        <v>20535</v>
      </c>
      <c r="L11" s="104">
        <f>IF(D11&gt;0,K11/D11*100,"-")</f>
        <v>59.470026064291929</v>
      </c>
      <c r="M11" s="103">
        <v>0</v>
      </c>
      <c r="N11" s="104">
        <f>IF(D11&gt;0,M11/D11*100,"-")</f>
        <v>0</v>
      </c>
      <c r="O11" s="103">
        <v>10200</v>
      </c>
      <c r="P11" s="103">
        <v>3759</v>
      </c>
      <c r="Q11" s="104">
        <f>IF(D11&gt;0,O11/D11*100,"-")</f>
        <v>29.539530842745439</v>
      </c>
      <c r="R11" s="103">
        <v>469</v>
      </c>
      <c r="S11" s="101"/>
      <c r="T11" s="101"/>
      <c r="U11" s="101"/>
      <c r="V11" s="101" t="s">
        <v>256</v>
      </c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23</v>
      </c>
      <c r="B12" s="102" t="s">
        <v>267</v>
      </c>
      <c r="C12" s="101" t="s">
        <v>268</v>
      </c>
      <c r="D12" s="103">
        <f>+SUM(E12,+I12)</f>
        <v>11840</v>
      </c>
      <c r="E12" s="103">
        <f>+SUM(G12,+H12)</f>
        <v>576</v>
      </c>
      <c r="F12" s="104">
        <f>IF(D12&gt;0,E12/D12*100,"-")</f>
        <v>4.8648648648648649</v>
      </c>
      <c r="G12" s="103">
        <v>530</v>
      </c>
      <c r="H12" s="103">
        <v>46</v>
      </c>
      <c r="I12" s="103">
        <f>+SUM(K12,+M12,+O12)</f>
        <v>11264</v>
      </c>
      <c r="J12" s="104">
        <f>IF(D12&gt;0,I12/D12*100,"-")</f>
        <v>95.135135135135144</v>
      </c>
      <c r="K12" s="103">
        <v>8171</v>
      </c>
      <c r="L12" s="104">
        <f>IF(D12&gt;0,K12/D12*100,"-")</f>
        <v>69.011824324324323</v>
      </c>
      <c r="M12" s="103">
        <v>0</v>
      </c>
      <c r="N12" s="104">
        <f>IF(D12&gt;0,M12/D12*100,"-")</f>
        <v>0</v>
      </c>
      <c r="O12" s="103">
        <v>3093</v>
      </c>
      <c r="P12" s="103">
        <v>1583</v>
      </c>
      <c r="Q12" s="104">
        <f>IF(D12&gt;0,O12/D12*100,"-")</f>
        <v>26.123310810810814</v>
      </c>
      <c r="R12" s="103">
        <v>119</v>
      </c>
      <c r="S12" s="101"/>
      <c r="T12" s="101"/>
      <c r="U12" s="101"/>
      <c r="V12" s="101" t="s">
        <v>256</v>
      </c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23</v>
      </c>
      <c r="B13" s="102" t="s">
        <v>270</v>
      </c>
      <c r="C13" s="101" t="s">
        <v>271</v>
      </c>
      <c r="D13" s="103">
        <f>+SUM(E13,+I13)</f>
        <v>3365</v>
      </c>
      <c r="E13" s="103">
        <f>+SUM(G13,+H13)</f>
        <v>626</v>
      </c>
      <c r="F13" s="104">
        <f>IF(D13&gt;0,E13/D13*100,"-")</f>
        <v>18.60326894502229</v>
      </c>
      <c r="G13" s="103">
        <v>626</v>
      </c>
      <c r="H13" s="103">
        <v>0</v>
      </c>
      <c r="I13" s="103">
        <f>+SUM(K13,+M13,+O13)</f>
        <v>2739</v>
      </c>
      <c r="J13" s="104">
        <f>IF(D13&gt;0,I13/D13*100,"-")</f>
        <v>81.396731054977707</v>
      </c>
      <c r="K13" s="103">
        <v>2085</v>
      </c>
      <c r="L13" s="104">
        <f>IF(D13&gt;0,K13/D13*100,"-")</f>
        <v>61.961367013372957</v>
      </c>
      <c r="M13" s="103">
        <v>0</v>
      </c>
      <c r="N13" s="104">
        <f>IF(D13&gt;0,M13/D13*100,"-")</f>
        <v>0</v>
      </c>
      <c r="O13" s="103">
        <v>654</v>
      </c>
      <c r="P13" s="103">
        <v>27</v>
      </c>
      <c r="Q13" s="104">
        <f>IF(D13&gt;0,O13/D13*100,"-")</f>
        <v>19.435364041604757</v>
      </c>
      <c r="R13" s="103">
        <v>44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23</v>
      </c>
      <c r="B14" s="102" t="s">
        <v>273</v>
      </c>
      <c r="C14" s="101" t="s">
        <v>274</v>
      </c>
      <c r="D14" s="103">
        <f>+SUM(E14,+I14)</f>
        <v>7299</v>
      </c>
      <c r="E14" s="103">
        <f>+SUM(G14,+H14)</f>
        <v>1507</v>
      </c>
      <c r="F14" s="104">
        <f>IF(D14&gt;0,E14/D14*100,"-")</f>
        <v>20.646663926565285</v>
      </c>
      <c r="G14" s="103">
        <v>1507</v>
      </c>
      <c r="H14" s="103">
        <v>0</v>
      </c>
      <c r="I14" s="103">
        <f>+SUM(K14,+M14,+O14)</f>
        <v>5792</v>
      </c>
      <c r="J14" s="104">
        <f>IF(D14&gt;0,I14/D14*100,"-")</f>
        <v>79.353336073434718</v>
      </c>
      <c r="K14" s="103">
        <v>2863</v>
      </c>
      <c r="L14" s="104">
        <f>IF(D14&gt;0,K14/D14*100,"-")</f>
        <v>39.224551308398411</v>
      </c>
      <c r="M14" s="103">
        <v>0</v>
      </c>
      <c r="N14" s="104">
        <f>IF(D14&gt;0,M14/D14*100,"-")</f>
        <v>0</v>
      </c>
      <c r="O14" s="103">
        <v>2929</v>
      </c>
      <c r="P14" s="103">
        <v>382</v>
      </c>
      <c r="Q14" s="104">
        <f>IF(D14&gt;0,O14/D14*100,"-")</f>
        <v>40.128784765036308</v>
      </c>
      <c r="R14" s="103">
        <v>50</v>
      </c>
      <c r="S14" s="101"/>
      <c r="T14" s="101"/>
      <c r="U14" s="101"/>
      <c r="V14" s="101" t="s">
        <v>256</v>
      </c>
      <c r="W14" s="101"/>
      <c r="X14" s="101"/>
      <c r="Y14" s="101"/>
      <c r="Z14" s="101" t="s">
        <v>256</v>
      </c>
      <c r="AA14" s="189" t="s">
        <v>275</v>
      </c>
      <c r="AB14" s="190"/>
    </row>
    <row r="15" spans="1:28" s="105" customFormat="1" ht="13.5" customHeight="1">
      <c r="A15" s="101" t="s">
        <v>23</v>
      </c>
      <c r="B15" s="102" t="s">
        <v>276</v>
      </c>
      <c r="C15" s="101" t="s">
        <v>277</v>
      </c>
      <c r="D15" s="103">
        <f>+SUM(E15,+I15)</f>
        <v>17439</v>
      </c>
      <c r="E15" s="103">
        <f>+SUM(G15,+H15)</f>
        <v>610</v>
      </c>
      <c r="F15" s="104">
        <f>IF(D15&gt;0,E15/D15*100,"-")</f>
        <v>3.4979069900797062</v>
      </c>
      <c r="G15" s="103">
        <v>610</v>
      </c>
      <c r="H15" s="103">
        <v>0</v>
      </c>
      <c r="I15" s="103">
        <f>+SUM(K15,+M15,+O15)</f>
        <v>16829</v>
      </c>
      <c r="J15" s="104">
        <f>IF(D15&gt;0,I15/D15*100,"-")</f>
        <v>96.502093009920301</v>
      </c>
      <c r="K15" s="103">
        <v>6599</v>
      </c>
      <c r="L15" s="104">
        <f>IF(D15&gt;0,K15/D15*100,"-")</f>
        <v>37.840472504157347</v>
      </c>
      <c r="M15" s="103">
        <v>0</v>
      </c>
      <c r="N15" s="104">
        <f>IF(D15&gt;0,M15/D15*100,"-")</f>
        <v>0</v>
      </c>
      <c r="O15" s="103">
        <v>10230</v>
      </c>
      <c r="P15" s="103">
        <v>9500</v>
      </c>
      <c r="Q15" s="104">
        <f>IF(D15&gt;0,O15/D15*100,"-")</f>
        <v>58.661620505762947</v>
      </c>
      <c r="R15" s="103">
        <v>45</v>
      </c>
      <c r="S15" s="101"/>
      <c r="T15" s="101"/>
      <c r="U15" s="101"/>
      <c r="V15" s="101" t="s">
        <v>256</v>
      </c>
      <c r="W15" s="101"/>
      <c r="X15" s="101"/>
      <c r="Y15" s="101"/>
      <c r="Z15" s="101" t="s">
        <v>256</v>
      </c>
      <c r="AA15" s="189" t="s">
        <v>278</v>
      </c>
      <c r="AB15" s="190"/>
    </row>
    <row r="16" spans="1:28" s="105" customFormat="1" ht="13.5" customHeight="1">
      <c r="A16" s="101" t="s">
        <v>23</v>
      </c>
      <c r="B16" s="102" t="s">
        <v>279</v>
      </c>
      <c r="C16" s="101" t="s">
        <v>280</v>
      </c>
      <c r="D16" s="103">
        <f>+SUM(E16,+I16)</f>
        <v>6663</v>
      </c>
      <c r="E16" s="103">
        <f>+SUM(G16,+H16)</f>
        <v>498</v>
      </c>
      <c r="F16" s="104">
        <f>IF(D16&gt;0,E16/D16*100,"-")</f>
        <v>7.4741107609185047</v>
      </c>
      <c r="G16" s="103">
        <v>498</v>
      </c>
      <c r="H16" s="103">
        <v>0</v>
      </c>
      <c r="I16" s="103">
        <f>+SUM(K16,+M16,+O16)</f>
        <v>6165</v>
      </c>
      <c r="J16" s="104">
        <f>IF(D16&gt;0,I16/D16*100,"-")</f>
        <v>92.525889239081494</v>
      </c>
      <c r="K16" s="103">
        <v>5588</v>
      </c>
      <c r="L16" s="104">
        <f>IF(D16&gt;0,K16/D16*100,"-")</f>
        <v>83.86612636950322</v>
      </c>
      <c r="M16" s="103">
        <v>0</v>
      </c>
      <c r="N16" s="104">
        <f>IF(D16&gt;0,M16/D16*100,"-")</f>
        <v>0</v>
      </c>
      <c r="O16" s="103">
        <v>577</v>
      </c>
      <c r="P16" s="103">
        <v>577</v>
      </c>
      <c r="Q16" s="104">
        <f>IF(D16&gt;0,O16/D16*100,"-")</f>
        <v>8.6597628695782678</v>
      </c>
      <c r="R16" s="103">
        <v>66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23</v>
      </c>
      <c r="B17" s="102" t="s">
        <v>282</v>
      </c>
      <c r="C17" s="101" t="s">
        <v>283</v>
      </c>
      <c r="D17" s="103">
        <f>+SUM(E17,+I17)</f>
        <v>16938</v>
      </c>
      <c r="E17" s="103">
        <f>+SUM(G17,+H17)</f>
        <v>318</v>
      </c>
      <c r="F17" s="104">
        <f>IF(D17&gt;0,E17/D17*100,"-")</f>
        <v>1.8774353524619198</v>
      </c>
      <c r="G17" s="103">
        <v>318</v>
      </c>
      <c r="H17" s="103">
        <v>0</v>
      </c>
      <c r="I17" s="103">
        <f>+SUM(K17,+M17,+O17)</f>
        <v>16620</v>
      </c>
      <c r="J17" s="104">
        <f>IF(D17&gt;0,I17/D17*100,"-")</f>
        <v>98.122564647538084</v>
      </c>
      <c r="K17" s="103">
        <v>14299</v>
      </c>
      <c r="L17" s="104">
        <f>IF(D17&gt;0,K17/D17*100,"-")</f>
        <v>84.419648128468523</v>
      </c>
      <c r="M17" s="103">
        <v>0</v>
      </c>
      <c r="N17" s="104">
        <f>IF(D17&gt;0,M17/D17*100,"-")</f>
        <v>0</v>
      </c>
      <c r="O17" s="103">
        <v>2321</v>
      </c>
      <c r="P17" s="103">
        <v>2212</v>
      </c>
      <c r="Q17" s="104">
        <f>IF(D17&gt;0,O17/D17*100,"-")</f>
        <v>13.702916519069547</v>
      </c>
      <c r="R17" s="103">
        <v>67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23</v>
      </c>
      <c r="B18" s="102" t="s">
        <v>285</v>
      </c>
      <c r="C18" s="101" t="s">
        <v>286</v>
      </c>
      <c r="D18" s="103">
        <f>+SUM(E18,+I18)</f>
        <v>17845</v>
      </c>
      <c r="E18" s="103">
        <f>+SUM(G18,+H18)</f>
        <v>4244</v>
      </c>
      <c r="F18" s="104">
        <f>IF(D18&gt;0,E18/D18*100,"-")</f>
        <v>23.782572149061362</v>
      </c>
      <c r="G18" s="103">
        <v>4244</v>
      </c>
      <c r="H18" s="103">
        <v>0</v>
      </c>
      <c r="I18" s="103">
        <f>+SUM(K18,+M18,+O18)</f>
        <v>13601</v>
      </c>
      <c r="J18" s="104">
        <f>IF(D18&gt;0,I18/D18*100,"-")</f>
        <v>76.217427850938634</v>
      </c>
      <c r="K18" s="103">
        <v>8620</v>
      </c>
      <c r="L18" s="104">
        <f>IF(D18&gt;0,K18/D18*100,"-")</f>
        <v>48.304847296161391</v>
      </c>
      <c r="M18" s="103">
        <v>0</v>
      </c>
      <c r="N18" s="104">
        <f>IF(D18&gt;0,M18/D18*100,"-")</f>
        <v>0</v>
      </c>
      <c r="O18" s="103">
        <v>4981</v>
      </c>
      <c r="P18" s="103">
        <v>3870</v>
      </c>
      <c r="Q18" s="104">
        <f>IF(D18&gt;0,O18/D18*100,"-")</f>
        <v>27.91258055477725</v>
      </c>
      <c r="R18" s="103">
        <v>165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23</v>
      </c>
      <c r="B19" s="102" t="s">
        <v>288</v>
      </c>
      <c r="C19" s="101" t="s">
        <v>289</v>
      </c>
      <c r="D19" s="103">
        <f>+SUM(E19,+I19)</f>
        <v>15273</v>
      </c>
      <c r="E19" s="103">
        <f>+SUM(G19,+H19)</f>
        <v>858</v>
      </c>
      <c r="F19" s="104">
        <f>IF(D19&gt;0,E19/D19*100,"-")</f>
        <v>5.617756825770968</v>
      </c>
      <c r="G19" s="103">
        <v>838</v>
      </c>
      <c r="H19" s="103">
        <v>20</v>
      </c>
      <c r="I19" s="103">
        <f>+SUM(K19,+M19,+O19)</f>
        <v>14415</v>
      </c>
      <c r="J19" s="104">
        <f>IF(D19&gt;0,I19/D19*100,"-")</f>
        <v>94.382243174229032</v>
      </c>
      <c r="K19" s="103">
        <v>13097</v>
      </c>
      <c r="L19" s="104">
        <f>IF(D19&gt;0,K19/D19*100,"-")</f>
        <v>85.752635369606494</v>
      </c>
      <c r="M19" s="103">
        <v>0</v>
      </c>
      <c r="N19" s="104">
        <f>IF(D19&gt;0,M19/D19*100,"-")</f>
        <v>0</v>
      </c>
      <c r="O19" s="103">
        <v>1318</v>
      </c>
      <c r="P19" s="103">
        <v>394</v>
      </c>
      <c r="Q19" s="104">
        <f>IF(D19&gt;0,O19/D19*100,"-")</f>
        <v>8.6296078046225375</v>
      </c>
      <c r="R19" s="103">
        <v>117</v>
      </c>
      <c r="S19" s="101"/>
      <c r="T19" s="101"/>
      <c r="U19" s="101"/>
      <c r="V19" s="101" t="s">
        <v>256</v>
      </c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>
      <c r="A20" s="101" t="s">
        <v>23</v>
      </c>
      <c r="B20" s="102" t="s">
        <v>291</v>
      </c>
      <c r="C20" s="101" t="s">
        <v>292</v>
      </c>
      <c r="D20" s="103">
        <f>+SUM(E20,+I20)</f>
        <v>3543</v>
      </c>
      <c r="E20" s="103">
        <f>+SUM(G20,+H20)</f>
        <v>33</v>
      </c>
      <c r="F20" s="104">
        <f>IF(D20&gt;0,E20/D20*100,"-")</f>
        <v>0.93141405588484327</v>
      </c>
      <c r="G20" s="103">
        <v>33</v>
      </c>
      <c r="H20" s="103">
        <v>0</v>
      </c>
      <c r="I20" s="103">
        <f>+SUM(K20,+M20,+O20)</f>
        <v>3510</v>
      </c>
      <c r="J20" s="104">
        <f>IF(D20&gt;0,I20/D20*100,"-")</f>
        <v>99.068585944115156</v>
      </c>
      <c r="K20" s="103">
        <v>3473</v>
      </c>
      <c r="L20" s="104">
        <f>IF(D20&gt;0,K20/D20*100,"-")</f>
        <v>98.02427321478973</v>
      </c>
      <c r="M20" s="103">
        <v>0</v>
      </c>
      <c r="N20" s="104">
        <f>IF(D20&gt;0,M20/D20*100,"-")</f>
        <v>0</v>
      </c>
      <c r="O20" s="103">
        <v>37</v>
      </c>
      <c r="P20" s="103">
        <v>33</v>
      </c>
      <c r="Q20" s="104">
        <f>IF(D20&gt;0,O20/D20*100,"-")</f>
        <v>1.0443127293254304</v>
      </c>
      <c r="R20" s="103">
        <v>26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23</v>
      </c>
      <c r="B21" s="102" t="s">
        <v>294</v>
      </c>
      <c r="C21" s="101" t="s">
        <v>295</v>
      </c>
      <c r="D21" s="103">
        <f>+SUM(E21,+I21)</f>
        <v>16585</v>
      </c>
      <c r="E21" s="103">
        <f>+SUM(G21,+H21)</f>
        <v>2464</v>
      </c>
      <c r="F21" s="104">
        <f>IF(D21&gt;0,E21/D21*100,"-")</f>
        <v>14.856798311727465</v>
      </c>
      <c r="G21" s="103">
        <v>2464</v>
      </c>
      <c r="H21" s="103">
        <v>0</v>
      </c>
      <c r="I21" s="103">
        <f>+SUM(K21,+M21,+O21)</f>
        <v>14121</v>
      </c>
      <c r="J21" s="104">
        <f>IF(D21&gt;0,I21/D21*100,"-")</f>
        <v>85.143201688272541</v>
      </c>
      <c r="K21" s="103">
        <v>5905</v>
      </c>
      <c r="L21" s="104">
        <f>IF(D21&gt;0,K21/D21*100,"-")</f>
        <v>35.60446186312933</v>
      </c>
      <c r="M21" s="103">
        <v>0</v>
      </c>
      <c r="N21" s="104">
        <f>IF(D21&gt;0,M21/D21*100,"-")</f>
        <v>0</v>
      </c>
      <c r="O21" s="103">
        <v>8216</v>
      </c>
      <c r="P21" s="103">
        <v>572</v>
      </c>
      <c r="Q21" s="104">
        <f>IF(D21&gt;0,O21/D21*100,"-")</f>
        <v>49.538739825143203</v>
      </c>
      <c r="R21" s="103">
        <v>73</v>
      </c>
      <c r="S21" s="101" t="s">
        <v>256</v>
      </c>
      <c r="T21" s="101"/>
      <c r="U21" s="101"/>
      <c r="V21" s="101"/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>
      <c r="A22" s="101" t="s">
        <v>23</v>
      </c>
      <c r="B22" s="102" t="s">
        <v>297</v>
      </c>
      <c r="C22" s="101" t="s">
        <v>298</v>
      </c>
      <c r="D22" s="103">
        <f>+SUM(E22,+I22)</f>
        <v>11091</v>
      </c>
      <c r="E22" s="103">
        <f>+SUM(G22,+H22)</f>
        <v>1675</v>
      </c>
      <c r="F22" s="104">
        <f>IF(D22&gt;0,E22/D22*100,"-")</f>
        <v>15.102335226760436</v>
      </c>
      <c r="G22" s="103">
        <v>1675</v>
      </c>
      <c r="H22" s="103">
        <v>0</v>
      </c>
      <c r="I22" s="103">
        <f>+SUM(K22,+M22,+O22)</f>
        <v>9416</v>
      </c>
      <c r="J22" s="104">
        <f>IF(D22&gt;0,I22/D22*100,"-")</f>
        <v>84.897664773239569</v>
      </c>
      <c r="K22" s="103">
        <v>3093</v>
      </c>
      <c r="L22" s="104">
        <f>IF(D22&gt;0,K22/D22*100,"-")</f>
        <v>27.88747633216121</v>
      </c>
      <c r="M22" s="103">
        <v>0</v>
      </c>
      <c r="N22" s="104">
        <f>IF(D22&gt;0,M22/D22*100,"-")</f>
        <v>0</v>
      </c>
      <c r="O22" s="103">
        <v>6323</v>
      </c>
      <c r="P22" s="103">
        <v>1686</v>
      </c>
      <c r="Q22" s="104">
        <f>IF(D22&gt;0,O22/D22*100,"-")</f>
        <v>57.010188441078348</v>
      </c>
      <c r="R22" s="103">
        <v>56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23</v>
      </c>
      <c r="B23" s="102" t="s">
        <v>300</v>
      </c>
      <c r="C23" s="101" t="s">
        <v>301</v>
      </c>
      <c r="D23" s="103">
        <f>+SUM(E23,+I23)</f>
        <v>11128</v>
      </c>
      <c r="E23" s="103">
        <f>+SUM(G23,+H23)</f>
        <v>1052</v>
      </c>
      <c r="F23" s="104">
        <f>IF(D23&gt;0,E23/D23*100,"-")</f>
        <v>9.4536304816678651</v>
      </c>
      <c r="G23" s="103">
        <v>1042</v>
      </c>
      <c r="H23" s="103">
        <v>10</v>
      </c>
      <c r="I23" s="103">
        <f>+SUM(K23,+M23,+O23)</f>
        <v>10076</v>
      </c>
      <c r="J23" s="104">
        <f>IF(D23&gt;0,I23/D23*100,"-")</f>
        <v>90.546369518332142</v>
      </c>
      <c r="K23" s="103">
        <v>4023</v>
      </c>
      <c r="L23" s="104">
        <f>IF(D23&gt;0,K23/D23*100,"-")</f>
        <v>36.152048885693745</v>
      </c>
      <c r="M23" s="103">
        <v>0</v>
      </c>
      <c r="N23" s="104">
        <f>IF(D23&gt;0,M23/D23*100,"-")</f>
        <v>0</v>
      </c>
      <c r="O23" s="103">
        <v>6053</v>
      </c>
      <c r="P23" s="103">
        <v>1218</v>
      </c>
      <c r="Q23" s="104">
        <f>IF(D23&gt;0,O23/D23*100,"-")</f>
        <v>54.39432063263839</v>
      </c>
      <c r="R23" s="103">
        <v>61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23</v>
      </c>
      <c r="B24" s="102" t="s">
        <v>303</v>
      </c>
      <c r="C24" s="101" t="s">
        <v>304</v>
      </c>
      <c r="D24" s="103">
        <f>+SUM(E24,+I24)</f>
        <v>4798</v>
      </c>
      <c r="E24" s="103">
        <f>+SUM(G24,+H24)</f>
        <v>689</v>
      </c>
      <c r="F24" s="104">
        <f>IF(D24&gt;0,E24/D24*100,"-")</f>
        <v>14.360150062526053</v>
      </c>
      <c r="G24" s="103">
        <v>689</v>
      </c>
      <c r="H24" s="103">
        <v>0</v>
      </c>
      <c r="I24" s="103">
        <f>+SUM(K24,+M24,+O24)</f>
        <v>4109</v>
      </c>
      <c r="J24" s="104">
        <f>IF(D24&gt;0,I24/D24*100,"-")</f>
        <v>85.63984993747394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4109</v>
      </c>
      <c r="P24" s="103">
        <v>2133</v>
      </c>
      <c r="Q24" s="104">
        <f>IF(D24&gt;0,O24/D24*100,"-")</f>
        <v>85.63984993747394</v>
      </c>
      <c r="R24" s="103">
        <v>25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23</v>
      </c>
      <c r="B25" s="102" t="s">
        <v>306</v>
      </c>
      <c r="C25" s="101" t="s">
        <v>307</v>
      </c>
      <c r="D25" s="103">
        <f>+SUM(E25,+I25)</f>
        <v>3209</v>
      </c>
      <c r="E25" s="103">
        <f>+SUM(G25,+H25)</f>
        <v>549</v>
      </c>
      <c r="F25" s="104">
        <f>IF(D25&gt;0,E25/D25*100,"-")</f>
        <v>17.108133374883142</v>
      </c>
      <c r="G25" s="103">
        <v>549</v>
      </c>
      <c r="H25" s="103">
        <v>0</v>
      </c>
      <c r="I25" s="103">
        <f>+SUM(K25,+M25,+O25)</f>
        <v>2660</v>
      </c>
      <c r="J25" s="104">
        <f>IF(D25&gt;0,I25/D25*100,"-")</f>
        <v>82.891866625116862</v>
      </c>
      <c r="K25" s="103">
        <v>1310</v>
      </c>
      <c r="L25" s="104">
        <f>IF(D25&gt;0,K25/D25*100,"-")</f>
        <v>40.822686195076344</v>
      </c>
      <c r="M25" s="103">
        <v>0</v>
      </c>
      <c r="N25" s="104">
        <f>IF(D25&gt;0,M25/D25*100,"-")</f>
        <v>0</v>
      </c>
      <c r="O25" s="103">
        <v>1350</v>
      </c>
      <c r="P25" s="103">
        <v>1273</v>
      </c>
      <c r="Q25" s="104">
        <f>IF(D25&gt;0,O25/D25*100,"-")</f>
        <v>42.069180430040511</v>
      </c>
      <c r="R25" s="103">
        <v>15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 t="s">
        <v>23</v>
      </c>
      <c r="B26" s="102" t="s">
        <v>309</v>
      </c>
      <c r="C26" s="101" t="s">
        <v>310</v>
      </c>
      <c r="D26" s="103">
        <f>+SUM(E26,+I26)</f>
        <v>2948</v>
      </c>
      <c r="E26" s="103">
        <f>+SUM(G26,+H26)</f>
        <v>250</v>
      </c>
      <c r="F26" s="104">
        <f>IF(D26&gt;0,E26/D26*100,"-")</f>
        <v>8.4803256445047488</v>
      </c>
      <c r="G26" s="103">
        <v>250</v>
      </c>
      <c r="H26" s="103">
        <v>0</v>
      </c>
      <c r="I26" s="103">
        <f>+SUM(K26,+M26,+O26)</f>
        <v>2698</v>
      </c>
      <c r="J26" s="104">
        <f>IF(D26&gt;0,I26/D26*100,"-")</f>
        <v>91.519674355495255</v>
      </c>
      <c r="K26" s="103">
        <v>1011</v>
      </c>
      <c r="L26" s="104">
        <f>IF(D26&gt;0,K26/D26*100,"-")</f>
        <v>34.294436906377207</v>
      </c>
      <c r="M26" s="103">
        <v>0</v>
      </c>
      <c r="N26" s="104">
        <f>IF(D26&gt;0,M26/D26*100,"-")</f>
        <v>0</v>
      </c>
      <c r="O26" s="103">
        <v>1687</v>
      </c>
      <c r="P26" s="103">
        <v>1659</v>
      </c>
      <c r="Q26" s="104">
        <f>IF(D26&gt;0,O26/D26*100,"-")</f>
        <v>57.225237449118048</v>
      </c>
      <c r="R26" s="103">
        <v>14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6">
    <sortCondition ref="A8:A26"/>
    <sortCondition ref="B8:B26"/>
    <sortCondition ref="C8:C26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鳥取県</v>
      </c>
      <c r="B7" s="107" t="str">
        <f>水洗化人口等!B7</f>
        <v>31000</v>
      </c>
      <c r="C7" s="106" t="s">
        <v>200</v>
      </c>
      <c r="D7" s="108">
        <f>SUM(E7,+H7,+K7)</f>
        <v>110299</v>
      </c>
      <c r="E7" s="108">
        <f>SUM(F7:G7)</f>
        <v>6027</v>
      </c>
      <c r="F7" s="108">
        <f>SUM(F$8:F$207)</f>
        <v>1453</v>
      </c>
      <c r="G7" s="108">
        <f>SUM(G$8:G$207)</f>
        <v>4574</v>
      </c>
      <c r="H7" s="108">
        <f>SUM(I7:J7)</f>
        <v>3988</v>
      </c>
      <c r="I7" s="108">
        <f>SUM(I$8:I$207)</f>
        <v>2349</v>
      </c>
      <c r="J7" s="108">
        <f>SUM(J$8:J$207)</f>
        <v>1639</v>
      </c>
      <c r="K7" s="108">
        <f>SUM(L7:M7)</f>
        <v>100284</v>
      </c>
      <c r="L7" s="108">
        <f>SUM(L$8:L$207)</f>
        <v>23106</v>
      </c>
      <c r="M7" s="108">
        <f>SUM(M$8:M$207)</f>
        <v>77178</v>
      </c>
      <c r="N7" s="108">
        <f>SUM(O7,+V7,+AC7)</f>
        <v>124795</v>
      </c>
      <c r="O7" s="108">
        <f>SUM(P7:U7)</f>
        <v>26908</v>
      </c>
      <c r="P7" s="108">
        <f t="shared" ref="P7:U7" si="0">SUM(P$8:P$207)</f>
        <v>23966</v>
      </c>
      <c r="Q7" s="108">
        <f t="shared" si="0"/>
        <v>0</v>
      </c>
      <c r="R7" s="108">
        <f t="shared" si="0"/>
        <v>0</v>
      </c>
      <c r="S7" s="108">
        <f t="shared" si="0"/>
        <v>2942</v>
      </c>
      <c r="T7" s="108">
        <f t="shared" si="0"/>
        <v>0</v>
      </c>
      <c r="U7" s="108">
        <f t="shared" si="0"/>
        <v>0</v>
      </c>
      <c r="V7" s="108">
        <f>SUM(W7:AB7)</f>
        <v>83391</v>
      </c>
      <c r="W7" s="108">
        <f t="shared" ref="W7:AB7" si="1">SUM(W$8:W$207)</f>
        <v>78311</v>
      </c>
      <c r="X7" s="108">
        <f t="shared" si="1"/>
        <v>0</v>
      </c>
      <c r="Y7" s="108">
        <f t="shared" si="1"/>
        <v>0</v>
      </c>
      <c r="Z7" s="108">
        <f t="shared" si="1"/>
        <v>5080</v>
      </c>
      <c r="AA7" s="108">
        <f t="shared" si="1"/>
        <v>0</v>
      </c>
      <c r="AB7" s="108">
        <f t="shared" si="1"/>
        <v>0</v>
      </c>
      <c r="AC7" s="108">
        <f>SUM(AD7:AE7)</f>
        <v>14496</v>
      </c>
      <c r="AD7" s="108">
        <f>SUM(AD$8:AD$207)</f>
        <v>14496</v>
      </c>
      <c r="AE7" s="108">
        <f>SUM(AE$8:AE$207)</f>
        <v>0</v>
      </c>
      <c r="AF7" s="108">
        <f>SUM(AG7:AI7)</f>
        <v>3633</v>
      </c>
      <c r="AG7" s="108">
        <f>SUM(AG$8:AG$207)</f>
        <v>3633</v>
      </c>
      <c r="AH7" s="108">
        <f>SUM(AH$8:AH$207)</f>
        <v>0</v>
      </c>
      <c r="AI7" s="108">
        <f>SUM(AI$8:AI$207)</f>
        <v>0</v>
      </c>
      <c r="AJ7" s="108">
        <f>SUM(AK7:AS7)</f>
        <v>5970</v>
      </c>
      <c r="AK7" s="108">
        <f t="shared" ref="AK7:AS7" si="2">SUM(AK$8:AK$207)</f>
        <v>2434</v>
      </c>
      <c r="AL7" s="108">
        <f t="shared" si="2"/>
        <v>0</v>
      </c>
      <c r="AM7" s="108">
        <f t="shared" si="2"/>
        <v>305</v>
      </c>
      <c r="AN7" s="108">
        <f t="shared" si="2"/>
        <v>2016</v>
      </c>
      <c r="AO7" s="108">
        <f t="shared" si="2"/>
        <v>0</v>
      </c>
      <c r="AP7" s="108">
        <f t="shared" si="2"/>
        <v>0</v>
      </c>
      <c r="AQ7" s="108">
        <f t="shared" si="2"/>
        <v>1182</v>
      </c>
      <c r="AR7" s="108">
        <f t="shared" si="2"/>
        <v>0</v>
      </c>
      <c r="AS7" s="108">
        <f t="shared" si="2"/>
        <v>33</v>
      </c>
      <c r="AT7" s="108">
        <f>SUM(AU7:AY7)</f>
        <v>104</v>
      </c>
      <c r="AU7" s="108">
        <f>SUM(AU$8:AU$207)</f>
        <v>97</v>
      </c>
      <c r="AV7" s="108">
        <f>SUM(AV$8:AV$207)</f>
        <v>0</v>
      </c>
      <c r="AW7" s="108">
        <f>SUM(AW$8:AW$207)</f>
        <v>7</v>
      </c>
      <c r="AX7" s="108">
        <f>SUM(AX$8:AX$207)</f>
        <v>0</v>
      </c>
      <c r="AY7" s="108">
        <f>SUM(AY$8:AY$207)</f>
        <v>0</v>
      </c>
      <c r="AZ7" s="108">
        <f>SUM(BA7:BC7)</f>
        <v>0</v>
      </c>
      <c r="BA7" s="108">
        <f>SUM(BA$8:BA$207)</f>
        <v>0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23</v>
      </c>
      <c r="B8" s="113" t="s">
        <v>254</v>
      </c>
      <c r="C8" s="101" t="s">
        <v>255</v>
      </c>
      <c r="D8" s="103">
        <f>SUM(E8,+H8,+K8)</f>
        <v>30196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30196</v>
      </c>
      <c r="L8" s="103">
        <v>3920</v>
      </c>
      <c r="M8" s="103">
        <v>26276</v>
      </c>
      <c r="N8" s="103">
        <f>SUM(O8,+V8,+AC8)</f>
        <v>30444</v>
      </c>
      <c r="O8" s="103">
        <f>SUM(P8:U8)</f>
        <v>3920</v>
      </c>
      <c r="P8" s="103">
        <v>3920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26276</v>
      </c>
      <c r="W8" s="103">
        <v>26276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248</v>
      </c>
      <c r="AD8" s="103">
        <v>248</v>
      </c>
      <c r="AE8" s="103">
        <v>0</v>
      </c>
      <c r="AF8" s="103">
        <f>SUM(AG8:AI8)</f>
        <v>1199</v>
      </c>
      <c r="AG8" s="103">
        <v>1199</v>
      </c>
      <c r="AH8" s="103">
        <v>0</v>
      </c>
      <c r="AI8" s="103">
        <v>0</v>
      </c>
      <c r="AJ8" s="103">
        <f>SUM(AK8:AS8)</f>
        <v>1199</v>
      </c>
      <c r="AK8" s="103">
        <v>0</v>
      </c>
      <c r="AL8" s="103">
        <v>0</v>
      </c>
      <c r="AM8" s="103">
        <v>133</v>
      </c>
      <c r="AN8" s="103">
        <v>0</v>
      </c>
      <c r="AO8" s="103">
        <v>0</v>
      </c>
      <c r="AP8" s="103">
        <v>0</v>
      </c>
      <c r="AQ8" s="103">
        <v>1066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23</v>
      </c>
      <c r="B9" s="113" t="s">
        <v>258</v>
      </c>
      <c r="C9" s="101" t="s">
        <v>259</v>
      </c>
      <c r="D9" s="103">
        <f>SUM(E9,+H9,+K9)</f>
        <v>30982</v>
      </c>
      <c r="E9" s="103">
        <f>SUM(F9:G9)</f>
        <v>11</v>
      </c>
      <c r="F9" s="103">
        <v>11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30971</v>
      </c>
      <c r="L9" s="103">
        <v>9142</v>
      </c>
      <c r="M9" s="103">
        <v>21829</v>
      </c>
      <c r="N9" s="103">
        <f>SUM(O9,+V9,+AC9)</f>
        <v>30982</v>
      </c>
      <c r="O9" s="103">
        <f>SUM(P9:U9)</f>
        <v>9153</v>
      </c>
      <c r="P9" s="103">
        <v>9153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21829</v>
      </c>
      <c r="W9" s="103">
        <v>21829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1406</v>
      </c>
      <c r="AG9" s="103">
        <v>1406</v>
      </c>
      <c r="AH9" s="103">
        <v>0</v>
      </c>
      <c r="AI9" s="103">
        <v>0</v>
      </c>
      <c r="AJ9" s="103">
        <f>SUM(AK9:AS9)</f>
        <v>1406</v>
      </c>
      <c r="AK9" s="103">
        <v>0</v>
      </c>
      <c r="AL9" s="103">
        <v>0</v>
      </c>
      <c r="AM9" s="103">
        <v>0</v>
      </c>
      <c r="AN9" s="103">
        <v>1406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23</v>
      </c>
      <c r="B10" s="113" t="s">
        <v>261</v>
      </c>
      <c r="C10" s="101" t="s">
        <v>262</v>
      </c>
      <c r="D10" s="103">
        <f>SUM(E10,+H10,+K10)</f>
        <v>5932</v>
      </c>
      <c r="E10" s="103">
        <f>SUM(F10:G10)</f>
        <v>0</v>
      </c>
      <c r="F10" s="103">
        <v>0</v>
      </c>
      <c r="G10" s="103">
        <v>0</v>
      </c>
      <c r="H10" s="103">
        <f>SUM(I10:J10)</f>
        <v>1839</v>
      </c>
      <c r="I10" s="103">
        <v>1839</v>
      </c>
      <c r="J10" s="103">
        <v>0</v>
      </c>
      <c r="K10" s="103">
        <f>SUM(L10:M10)</f>
        <v>4093</v>
      </c>
      <c r="L10" s="103">
        <v>0</v>
      </c>
      <c r="M10" s="103">
        <v>4093</v>
      </c>
      <c r="N10" s="103">
        <f>SUM(O10,+V10,+AC10)</f>
        <v>6120</v>
      </c>
      <c r="O10" s="103">
        <f>SUM(P10:U10)</f>
        <v>1839</v>
      </c>
      <c r="P10" s="103">
        <v>1839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4093</v>
      </c>
      <c r="W10" s="103">
        <v>4093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188</v>
      </c>
      <c r="AD10" s="103">
        <v>188</v>
      </c>
      <c r="AE10" s="103">
        <v>0</v>
      </c>
      <c r="AF10" s="103">
        <f>SUM(AG10:AI10)</f>
        <v>15</v>
      </c>
      <c r="AG10" s="103">
        <v>15</v>
      </c>
      <c r="AH10" s="103">
        <v>0</v>
      </c>
      <c r="AI10" s="103">
        <v>0</v>
      </c>
      <c r="AJ10" s="103">
        <f>SUM(AK10:AS10)</f>
        <v>273</v>
      </c>
      <c r="AK10" s="103">
        <v>273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15</v>
      </c>
      <c r="AU10" s="103">
        <v>15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23</v>
      </c>
      <c r="B11" s="113" t="s">
        <v>264</v>
      </c>
      <c r="C11" s="101" t="s">
        <v>265</v>
      </c>
      <c r="D11" s="103">
        <f>SUM(E11,+H11,+K11)</f>
        <v>8022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8022</v>
      </c>
      <c r="L11" s="103">
        <v>2942</v>
      </c>
      <c r="M11" s="103">
        <v>5080</v>
      </c>
      <c r="N11" s="103">
        <f>SUM(O11,+V11,+AC11)</f>
        <v>8022</v>
      </c>
      <c r="O11" s="103">
        <f>SUM(P11:U11)</f>
        <v>2942</v>
      </c>
      <c r="P11" s="103">
        <v>0</v>
      </c>
      <c r="Q11" s="103">
        <v>0</v>
      </c>
      <c r="R11" s="103">
        <v>0</v>
      </c>
      <c r="S11" s="103">
        <v>2942</v>
      </c>
      <c r="T11" s="103">
        <v>0</v>
      </c>
      <c r="U11" s="103">
        <v>0</v>
      </c>
      <c r="V11" s="103">
        <f>SUM(W11:AB11)</f>
        <v>5080</v>
      </c>
      <c r="W11" s="103">
        <v>0</v>
      </c>
      <c r="X11" s="103">
        <v>0</v>
      </c>
      <c r="Y11" s="103">
        <v>0</v>
      </c>
      <c r="Z11" s="103">
        <v>5080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71</v>
      </c>
      <c r="AG11" s="103">
        <v>71</v>
      </c>
      <c r="AH11" s="103">
        <v>0</v>
      </c>
      <c r="AI11" s="103">
        <v>0</v>
      </c>
      <c r="AJ11" s="103">
        <f>SUM(AK11:AS11)</f>
        <v>71</v>
      </c>
      <c r="AK11" s="103">
        <v>0</v>
      </c>
      <c r="AL11" s="103">
        <v>0</v>
      </c>
      <c r="AM11" s="103">
        <v>0</v>
      </c>
      <c r="AN11" s="103">
        <v>38</v>
      </c>
      <c r="AO11" s="103">
        <v>0</v>
      </c>
      <c r="AP11" s="103">
        <v>0</v>
      </c>
      <c r="AQ11" s="103">
        <v>0</v>
      </c>
      <c r="AR11" s="103">
        <v>0</v>
      </c>
      <c r="AS11" s="103">
        <v>33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23</v>
      </c>
      <c r="B12" s="113" t="s">
        <v>267</v>
      </c>
      <c r="C12" s="101" t="s">
        <v>268</v>
      </c>
      <c r="D12" s="103">
        <f>SUM(E12,+H12,+K12)</f>
        <v>2836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2836</v>
      </c>
      <c r="L12" s="103">
        <v>371</v>
      </c>
      <c r="M12" s="103">
        <v>2465</v>
      </c>
      <c r="N12" s="103">
        <f>SUM(O12,+V12,+AC12)</f>
        <v>2860</v>
      </c>
      <c r="O12" s="103">
        <f>SUM(P12:U12)</f>
        <v>371</v>
      </c>
      <c r="P12" s="103">
        <v>371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2465</v>
      </c>
      <c r="W12" s="103">
        <v>2465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24</v>
      </c>
      <c r="AD12" s="103">
        <v>24</v>
      </c>
      <c r="AE12" s="103">
        <v>0</v>
      </c>
      <c r="AF12" s="103">
        <f>SUM(AG12:AI12)</f>
        <v>122</v>
      </c>
      <c r="AG12" s="103">
        <v>122</v>
      </c>
      <c r="AH12" s="103">
        <v>0</v>
      </c>
      <c r="AI12" s="103">
        <v>0</v>
      </c>
      <c r="AJ12" s="103">
        <f>SUM(AK12:AS12)</f>
        <v>122</v>
      </c>
      <c r="AK12" s="103">
        <v>0</v>
      </c>
      <c r="AL12" s="103">
        <v>0</v>
      </c>
      <c r="AM12" s="103">
        <v>22</v>
      </c>
      <c r="AN12" s="103">
        <v>0</v>
      </c>
      <c r="AO12" s="103">
        <v>0</v>
      </c>
      <c r="AP12" s="103">
        <v>0</v>
      </c>
      <c r="AQ12" s="103">
        <v>100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23</v>
      </c>
      <c r="B13" s="113" t="s">
        <v>270</v>
      </c>
      <c r="C13" s="101" t="s">
        <v>271</v>
      </c>
      <c r="D13" s="103">
        <f>SUM(E13,+H13,+K13)</f>
        <v>455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455</v>
      </c>
      <c r="L13" s="103">
        <v>213</v>
      </c>
      <c r="M13" s="103">
        <v>242</v>
      </c>
      <c r="N13" s="103">
        <f>SUM(O13,+V13,+AC13)</f>
        <v>455</v>
      </c>
      <c r="O13" s="103">
        <f>SUM(P13:U13)</f>
        <v>213</v>
      </c>
      <c r="P13" s="103">
        <v>213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242</v>
      </c>
      <c r="W13" s="103">
        <v>242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22</v>
      </c>
      <c r="AG13" s="103">
        <v>22</v>
      </c>
      <c r="AH13" s="103">
        <v>0</v>
      </c>
      <c r="AI13" s="103">
        <v>0</v>
      </c>
      <c r="AJ13" s="103">
        <f>SUM(AK13:AS13)</f>
        <v>477</v>
      </c>
      <c r="AK13" s="103">
        <v>455</v>
      </c>
      <c r="AL13" s="103">
        <v>0</v>
      </c>
      <c r="AM13" s="103">
        <v>6</v>
      </c>
      <c r="AN13" s="103">
        <v>0</v>
      </c>
      <c r="AO13" s="103">
        <v>0</v>
      </c>
      <c r="AP13" s="103">
        <v>0</v>
      </c>
      <c r="AQ13" s="103">
        <v>16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23</v>
      </c>
      <c r="B14" s="113" t="s">
        <v>273</v>
      </c>
      <c r="C14" s="101" t="s">
        <v>274</v>
      </c>
      <c r="D14" s="103">
        <f>SUM(E14,+H14,+K14)</f>
        <v>2509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2509</v>
      </c>
      <c r="L14" s="103">
        <v>702</v>
      </c>
      <c r="M14" s="103">
        <v>1807</v>
      </c>
      <c r="N14" s="103">
        <f>SUM(O14,+V14,+AC14)</f>
        <v>2509</v>
      </c>
      <c r="O14" s="103">
        <f>SUM(P14:U14)</f>
        <v>702</v>
      </c>
      <c r="P14" s="103">
        <v>702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1807</v>
      </c>
      <c r="W14" s="103">
        <v>1807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15</v>
      </c>
      <c r="AG14" s="103">
        <v>15</v>
      </c>
      <c r="AH14" s="103">
        <v>0</v>
      </c>
      <c r="AI14" s="103">
        <v>0</v>
      </c>
      <c r="AJ14" s="103">
        <f>SUM(AK14:AS14)</f>
        <v>15</v>
      </c>
      <c r="AK14" s="103">
        <v>0</v>
      </c>
      <c r="AL14" s="103">
        <v>0</v>
      </c>
      <c r="AM14" s="103">
        <v>0</v>
      </c>
      <c r="AN14" s="103">
        <v>15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23</v>
      </c>
      <c r="B15" s="113" t="s">
        <v>276</v>
      </c>
      <c r="C15" s="101" t="s">
        <v>277</v>
      </c>
      <c r="D15" s="103">
        <f>SUM(E15,+H15,+K15)</f>
        <v>4868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4868</v>
      </c>
      <c r="L15" s="103">
        <v>431</v>
      </c>
      <c r="M15" s="103">
        <v>4437</v>
      </c>
      <c r="N15" s="103">
        <f>SUM(O15,+V15,+AC15)</f>
        <v>4868</v>
      </c>
      <c r="O15" s="103">
        <f>SUM(P15:U15)</f>
        <v>431</v>
      </c>
      <c r="P15" s="103">
        <v>431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4437</v>
      </c>
      <c r="W15" s="103">
        <v>4437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18</v>
      </c>
      <c r="AG15" s="103">
        <v>18</v>
      </c>
      <c r="AH15" s="103">
        <v>0</v>
      </c>
      <c r="AI15" s="103">
        <v>0</v>
      </c>
      <c r="AJ15" s="103">
        <f>SUM(AK15:AS15)</f>
        <v>18</v>
      </c>
      <c r="AK15" s="103">
        <v>0</v>
      </c>
      <c r="AL15" s="103">
        <v>0</v>
      </c>
      <c r="AM15" s="103">
        <v>18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23</v>
      </c>
      <c r="B16" s="113" t="s">
        <v>279</v>
      </c>
      <c r="C16" s="101" t="s">
        <v>280</v>
      </c>
      <c r="D16" s="103">
        <f>SUM(E16,+H16,+K16)</f>
        <v>1581</v>
      </c>
      <c r="E16" s="103">
        <f>SUM(F16:G16)</f>
        <v>1581</v>
      </c>
      <c r="F16" s="103">
        <v>140</v>
      </c>
      <c r="G16" s="103">
        <v>1441</v>
      </c>
      <c r="H16" s="103">
        <f>SUM(I16:J16)</f>
        <v>0</v>
      </c>
      <c r="I16" s="103">
        <v>0</v>
      </c>
      <c r="J16" s="103">
        <v>0</v>
      </c>
      <c r="K16" s="103">
        <f>SUM(L16:M16)</f>
        <v>0</v>
      </c>
      <c r="L16" s="103">
        <v>0</v>
      </c>
      <c r="M16" s="103">
        <v>0</v>
      </c>
      <c r="N16" s="103">
        <f>SUM(O16,+V16,+AC16)</f>
        <v>1581</v>
      </c>
      <c r="O16" s="103">
        <f>SUM(P16:U16)</f>
        <v>140</v>
      </c>
      <c r="P16" s="103">
        <v>140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1441</v>
      </c>
      <c r="W16" s="103">
        <v>1441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73</v>
      </c>
      <c r="AG16" s="103">
        <v>73</v>
      </c>
      <c r="AH16" s="103">
        <v>0</v>
      </c>
      <c r="AI16" s="103">
        <v>0</v>
      </c>
      <c r="AJ16" s="103">
        <f>SUM(AK16:AS16)</f>
        <v>73</v>
      </c>
      <c r="AK16" s="103">
        <v>0</v>
      </c>
      <c r="AL16" s="103">
        <v>0</v>
      </c>
      <c r="AM16" s="103">
        <v>73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4</v>
      </c>
      <c r="AU16" s="103">
        <v>0</v>
      </c>
      <c r="AV16" s="103">
        <v>0</v>
      </c>
      <c r="AW16" s="103">
        <v>4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23</v>
      </c>
      <c r="B17" s="113" t="s">
        <v>282</v>
      </c>
      <c r="C17" s="101" t="s">
        <v>283</v>
      </c>
      <c r="D17" s="103">
        <f>SUM(E17,+H17,+K17)</f>
        <v>1436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1436</v>
      </c>
      <c r="L17" s="103">
        <v>284</v>
      </c>
      <c r="M17" s="103">
        <v>1152</v>
      </c>
      <c r="N17" s="103">
        <f>SUM(O17,+V17,+AC17)</f>
        <v>1436</v>
      </c>
      <c r="O17" s="103">
        <f>SUM(P17:U17)</f>
        <v>284</v>
      </c>
      <c r="P17" s="103">
        <v>284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1152</v>
      </c>
      <c r="W17" s="103">
        <v>1152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4</v>
      </c>
      <c r="AG17" s="103">
        <v>4</v>
      </c>
      <c r="AH17" s="103">
        <v>0</v>
      </c>
      <c r="AI17" s="103">
        <v>0</v>
      </c>
      <c r="AJ17" s="103">
        <f>SUM(AK17:AS17)</f>
        <v>66</v>
      </c>
      <c r="AK17" s="103">
        <v>66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4</v>
      </c>
      <c r="AU17" s="103">
        <v>4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23</v>
      </c>
      <c r="B18" s="113" t="s">
        <v>285</v>
      </c>
      <c r="C18" s="101" t="s">
        <v>286</v>
      </c>
      <c r="D18" s="103">
        <f>SUM(E18,+H18,+K18)</f>
        <v>5183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5183</v>
      </c>
      <c r="L18" s="103">
        <v>2716</v>
      </c>
      <c r="M18" s="103">
        <v>2467</v>
      </c>
      <c r="N18" s="103">
        <f>SUM(O18,+V18,+AC18)</f>
        <v>5183</v>
      </c>
      <c r="O18" s="103">
        <f>SUM(P18:U18)</f>
        <v>2716</v>
      </c>
      <c r="P18" s="103">
        <v>2716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2467</v>
      </c>
      <c r="W18" s="103">
        <v>2467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13</v>
      </c>
      <c r="AG18" s="103">
        <v>13</v>
      </c>
      <c r="AH18" s="103">
        <v>0</v>
      </c>
      <c r="AI18" s="103">
        <v>0</v>
      </c>
      <c r="AJ18" s="103">
        <f>SUM(AK18:AS18)</f>
        <v>238</v>
      </c>
      <c r="AK18" s="103">
        <v>238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13</v>
      </c>
      <c r="AU18" s="103">
        <v>13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23</v>
      </c>
      <c r="B19" s="113" t="s">
        <v>288</v>
      </c>
      <c r="C19" s="101" t="s">
        <v>289</v>
      </c>
      <c r="D19" s="103">
        <f>SUM(E19,+H19,+K19)</f>
        <v>1158</v>
      </c>
      <c r="E19" s="103">
        <f>SUM(F19:G19)</f>
        <v>1158</v>
      </c>
      <c r="F19" s="103">
        <v>588</v>
      </c>
      <c r="G19" s="103">
        <v>570</v>
      </c>
      <c r="H19" s="103">
        <f>SUM(I19:J19)</f>
        <v>0</v>
      </c>
      <c r="I19" s="103">
        <v>0</v>
      </c>
      <c r="J19" s="103">
        <v>0</v>
      </c>
      <c r="K19" s="103">
        <f>SUM(L19:M19)</f>
        <v>0</v>
      </c>
      <c r="L19" s="103">
        <v>0</v>
      </c>
      <c r="M19" s="103">
        <v>0</v>
      </c>
      <c r="N19" s="103">
        <f>SUM(O19,+V19,+AC19)</f>
        <v>15191</v>
      </c>
      <c r="O19" s="103">
        <f>SUM(P19:U19)</f>
        <v>588</v>
      </c>
      <c r="P19" s="103">
        <v>588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570</v>
      </c>
      <c r="W19" s="103">
        <v>570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14033</v>
      </c>
      <c r="AD19" s="103">
        <v>14033</v>
      </c>
      <c r="AE19" s="103">
        <v>0</v>
      </c>
      <c r="AF19" s="103">
        <f>SUM(AG19:AI19)</f>
        <v>53</v>
      </c>
      <c r="AG19" s="103">
        <v>53</v>
      </c>
      <c r="AH19" s="103">
        <v>0</v>
      </c>
      <c r="AI19" s="103">
        <v>0</v>
      </c>
      <c r="AJ19" s="103">
        <f>SUM(AK19:AS19)</f>
        <v>53</v>
      </c>
      <c r="AK19" s="103">
        <v>0</v>
      </c>
      <c r="AL19" s="103">
        <v>0</v>
      </c>
      <c r="AM19" s="103">
        <v>53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3</v>
      </c>
      <c r="AU19" s="103">
        <v>0</v>
      </c>
      <c r="AV19" s="103">
        <v>0</v>
      </c>
      <c r="AW19" s="103">
        <v>3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23</v>
      </c>
      <c r="B20" s="113" t="s">
        <v>291</v>
      </c>
      <c r="C20" s="101" t="s">
        <v>292</v>
      </c>
      <c r="D20" s="103">
        <f>SUM(E20,+H20,+K20)</f>
        <v>920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920</v>
      </c>
      <c r="L20" s="103">
        <v>57</v>
      </c>
      <c r="M20" s="103">
        <v>863</v>
      </c>
      <c r="N20" s="103">
        <f>SUM(O20,+V20,+AC20)</f>
        <v>920</v>
      </c>
      <c r="O20" s="103">
        <f>SUM(P20:U20)</f>
        <v>57</v>
      </c>
      <c r="P20" s="103">
        <v>57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863</v>
      </c>
      <c r="W20" s="103">
        <v>863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51</v>
      </c>
      <c r="AG20" s="103">
        <v>51</v>
      </c>
      <c r="AH20" s="103">
        <v>0</v>
      </c>
      <c r="AI20" s="103">
        <v>0</v>
      </c>
      <c r="AJ20" s="103">
        <f>SUM(AK20:AS20)</f>
        <v>51</v>
      </c>
      <c r="AK20" s="103">
        <v>0</v>
      </c>
      <c r="AL20" s="103">
        <v>0</v>
      </c>
      <c r="AM20" s="103">
        <v>0</v>
      </c>
      <c r="AN20" s="103">
        <v>51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23</v>
      </c>
      <c r="B21" s="113" t="s">
        <v>294</v>
      </c>
      <c r="C21" s="101" t="s">
        <v>295</v>
      </c>
      <c r="D21" s="103">
        <f>SUM(E21,+H21,+K21)</f>
        <v>3043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3043</v>
      </c>
      <c r="L21" s="103">
        <v>1230</v>
      </c>
      <c r="M21" s="103">
        <v>1813</v>
      </c>
      <c r="N21" s="103">
        <f>SUM(O21,+V21,+AC21)</f>
        <v>3043</v>
      </c>
      <c r="O21" s="103">
        <f>SUM(P21:U21)</f>
        <v>1230</v>
      </c>
      <c r="P21" s="103">
        <v>1230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1813</v>
      </c>
      <c r="W21" s="103">
        <v>1813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168</v>
      </c>
      <c r="AG21" s="103">
        <v>168</v>
      </c>
      <c r="AH21" s="103">
        <v>0</v>
      </c>
      <c r="AI21" s="103">
        <v>0</v>
      </c>
      <c r="AJ21" s="103">
        <f>SUM(AK21:AS21)</f>
        <v>168</v>
      </c>
      <c r="AK21" s="103">
        <v>0</v>
      </c>
      <c r="AL21" s="103">
        <v>0</v>
      </c>
      <c r="AM21" s="103">
        <v>0</v>
      </c>
      <c r="AN21" s="103">
        <v>168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23</v>
      </c>
      <c r="B22" s="113" t="s">
        <v>297</v>
      </c>
      <c r="C22" s="101" t="s">
        <v>298</v>
      </c>
      <c r="D22" s="103">
        <f>SUM(E22,+H22,+K22)</f>
        <v>2844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2844</v>
      </c>
      <c r="L22" s="103">
        <v>592</v>
      </c>
      <c r="M22" s="103">
        <v>2252</v>
      </c>
      <c r="N22" s="103">
        <f>SUM(O22,+V22,+AC22)</f>
        <v>2844</v>
      </c>
      <c r="O22" s="103">
        <f>SUM(P22:U22)</f>
        <v>592</v>
      </c>
      <c r="P22" s="103">
        <v>592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2252</v>
      </c>
      <c r="W22" s="103">
        <v>2252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157</v>
      </c>
      <c r="AG22" s="103">
        <v>157</v>
      </c>
      <c r="AH22" s="103">
        <v>0</v>
      </c>
      <c r="AI22" s="103">
        <v>0</v>
      </c>
      <c r="AJ22" s="103">
        <f>SUM(AK22:AS22)</f>
        <v>157</v>
      </c>
      <c r="AK22" s="103">
        <v>0</v>
      </c>
      <c r="AL22" s="103">
        <v>0</v>
      </c>
      <c r="AM22" s="103">
        <v>0</v>
      </c>
      <c r="AN22" s="103">
        <v>157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23</v>
      </c>
      <c r="B23" s="113" t="s">
        <v>300</v>
      </c>
      <c r="C23" s="101" t="s">
        <v>301</v>
      </c>
      <c r="D23" s="103">
        <f>SUM(E23,+H23,+K23)</f>
        <v>3277</v>
      </c>
      <c r="E23" s="103">
        <f>SUM(F23:G23)</f>
        <v>3277</v>
      </c>
      <c r="F23" s="103">
        <v>714</v>
      </c>
      <c r="G23" s="103">
        <v>2563</v>
      </c>
      <c r="H23" s="103">
        <f>SUM(I23:J23)</f>
        <v>0</v>
      </c>
      <c r="I23" s="103">
        <v>0</v>
      </c>
      <c r="J23" s="103">
        <v>0</v>
      </c>
      <c r="K23" s="103">
        <f>SUM(L23:M23)</f>
        <v>0</v>
      </c>
      <c r="L23" s="103">
        <v>0</v>
      </c>
      <c r="M23" s="103">
        <v>0</v>
      </c>
      <c r="N23" s="103">
        <f>SUM(O23,+V23,+AC23)</f>
        <v>3280</v>
      </c>
      <c r="O23" s="103">
        <f>SUM(P23:U23)</f>
        <v>714</v>
      </c>
      <c r="P23" s="103">
        <v>714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2563</v>
      </c>
      <c r="W23" s="103">
        <v>2563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3</v>
      </c>
      <c r="AD23" s="103">
        <v>3</v>
      </c>
      <c r="AE23" s="103">
        <v>0</v>
      </c>
      <c r="AF23" s="103">
        <f>SUM(AG23:AI23)</f>
        <v>181</v>
      </c>
      <c r="AG23" s="103">
        <v>181</v>
      </c>
      <c r="AH23" s="103">
        <v>0</v>
      </c>
      <c r="AI23" s="103">
        <v>0</v>
      </c>
      <c r="AJ23" s="103">
        <f>SUM(AK23:AS23)</f>
        <v>181</v>
      </c>
      <c r="AK23" s="103">
        <v>0</v>
      </c>
      <c r="AL23" s="103">
        <v>0</v>
      </c>
      <c r="AM23" s="103">
        <v>0</v>
      </c>
      <c r="AN23" s="103">
        <v>181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23</v>
      </c>
      <c r="B24" s="113" t="s">
        <v>303</v>
      </c>
      <c r="C24" s="101" t="s">
        <v>304</v>
      </c>
      <c r="D24" s="103">
        <f>SUM(E24,+H24,+K24)</f>
        <v>2149</v>
      </c>
      <c r="E24" s="103">
        <f>SUM(F24:G24)</f>
        <v>0</v>
      </c>
      <c r="F24" s="103">
        <v>0</v>
      </c>
      <c r="G24" s="103">
        <v>0</v>
      </c>
      <c r="H24" s="103">
        <f>SUM(I24:J24)</f>
        <v>2149</v>
      </c>
      <c r="I24" s="103">
        <v>510</v>
      </c>
      <c r="J24" s="103">
        <v>1639</v>
      </c>
      <c r="K24" s="103">
        <f>SUM(L24:M24)</f>
        <v>0</v>
      </c>
      <c r="L24" s="103">
        <v>0</v>
      </c>
      <c r="M24" s="103">
        <v>0</v>
      </c>
      <c r="N24" s="103">
        <f>SUM(O24,+V24,+AC24)</f>
        <v>2149</v>
      </c>
      <c r="O24" s="103">
        <f>SUM(P24:U24)</f>
        <v>510</v>
      </c>
      <c r="P24" s="103">
        <v>510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1639</v>
      </c>
      <c r="W24" s="103">
        <v>1639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23</v>
      </c>
      <c r="B25" s="113" t="s">
        <v>306</v>
      </c>
      <c r="C25" s="101" t="s">
        <v>307</v>
      </c>
      <c r="D25" s="103">
        <f>SUM(E25,+H25,+K25)</f>
        <v>1584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1584</v>
      </c>
      <c r="L25" s="103">
        <v>334</v>
      </c>
      <c r="M25" s="103">
        <v>1250</v>
      </c>
      <c r="N25" s="103">
        <f>SUM(O25,+V25,+AC25)</f>
        <v>1584</v>
      </c>
      <c r="O25" s="103">
        <f>SUM(P25:U25)</f>
        <v>334</v>
      </c>
      <c r="P25" s="103">
        <v>334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1250</v>
      </c>
      <c r="W25" s="103">
        <v>1250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78</v>
      </c>
      <c r="AK25" s="103">
        <v>78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23</v>
      </c>
      <c r="B26" s="113" t="s">
        <v>309</v>
      </c>
      <c r="C26" s="101" t="s">
        <v>310</v>
      </c>
      <c r="D26" s="103">
        <f>SUM(E26,+H26,+K26)</f>
        <v>1324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1324</v>
      </c>
      <c r="L26" s="103">
        <v>172</v>
      </c>
      <c r="M26" s="103">
        <v>1152</v>
      </c>
      <c r="N26" s="103">
        <f>SUM(O26,+V26,+AC26)</f>
        <v>1324</v>
      </c>
      <c r="O26" s="103">
        <f>SUM(P26:U26)</f>
        <v>172</v>
      </c>
      <c r="P26" s="103">
        <v>172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1152</v>
      </c>
      <c r="W26" s="103">
        <v>1152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65</v>
      </c>
      <c r="AG26" s="103">
        <v>65</v>
      </c>
      <c r="AH26" s="103">
        <v>0</v>
      </c>
      <c r="AI26" s="103">
        <v>0</v>
      </c>
      <c r="AJ26" s="103">
        <f>SUM(AK26:AS26)</f>
        <v>1324</v>
      </c>
      <c r="AK26" s="103">
        <v>1324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65</v>
      </c>
      <c r="AU26" s="103">
        <v>65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6">
    <sortCondition ref="A8:A26"/>
    <sortCondition ref="B8:B26"/>
    <sortCondition ref="C8:C2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31000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31201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31202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31203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31204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31302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31325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31328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31329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31364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31370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31371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31372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31384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31386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31389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31390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31401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31402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31403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スタッフ７</cp:lastModifiedBy>
  <cp:lastPrinted>2016-10-24T05:42:31Z</cp:lastPrinted>
  <dcterms:created xsi:type="dcterms:W3CDTF">2008-01-06T09:25:24Z</dcterms:created>
  <dcterms:modified xsi:type="dcterms:W3CDTF">2019-02-26T02:28:50Z</dcterms:modified>
</cp:coreProperties>
</file>