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過去資料修正\H29\和歌山\"/>
    </mc:Choice>
  </mc:AlternateContent>
  <xr:revisionPtr revIDLastSave="0" documentId="13_ncr:1_{0F349F2E-577E-4C63-9030-061976A08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水洗化人口等!$A$6:$AA$36</definedName>
    <definedName name="_xlnm.Print_Area" localSheetId="2">し尿集計結果!$A$1:$M$36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D21" i="1" s="1"/>
  <c r="E21" i="1"/>
  <c r="Q21" i="1" l="1"/>
  <c r="N21" i="1"/>
  <c r="L21" i="1"/>
  <c r="J21" i="1"/>
  <c r="F21" i="1"/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N13" i="2" s="1"/>
  <c r="V14" i="2"/>
  <c r="V15" i="2"/>
  <c r="V16" i="2"/>
  <c r="V17" i="2"/>
  <c r="V18" i="2"/>
  <c r="V19" i="2"/>
  <c r="V20" i="2"/>
  <c r="V21" i="2"/>
  <c r="N21" i="2" s="1"/>
  <c r="V22" i="2"/>
  <c r="V23" i="2"/>
  <c r="V24" i="2"/>
  <c r="V25" i="2"/>
  <c r="V26" i="2"/>
  <c r="V27" i="2"/>
  <c r="V28" i="2"/>
  <c r="N28" i="2" s="1"/>
  <c r="V29" i="2"/>
  <c r="V30" i="2"/>
  <c r="V31" i="2"/>
  <c r="V32" i="2"/>
  <c r="V33" i="2"/>
  <c r="V34" i="2"/>
  <c r="V35" i="2"/>
  <c r="V36" i="2"/>
  <c r="V37" i="2"/>
  <c r="N37" i="2" s="1"/>
  <c r="O8" i="2"/>
  <c r="O9" i="2"/>
  <c r="O10" i="2"/>
  <c r="N10" i="2" s="1"/>
  <c r="O11" i="2"/>
  <c r="N11" i="2" s="1"/>
  <c r="O12" i="2"/>
  <c r="O13" i="2"/>
  <c r="O14" i="2"/>
  <c r="O15" i="2"/>
  <c r="O16" i="2"/>
  <c r="O17" i="2"/>
  <c r="O18" i="2"/>
  <c r="N18" i="2" s="1"/>
  <c r="O19" i="2"/>
  <c r="N19" i="2" s="1"/>
  <c r="O20" i="2"/>
  <c r="O21" i="2"/>
  <c r="O22" i="2"/>
  <c r="O23" i="2"/>
  <c r="O24" i="2"/>
  <c r="O25" i="2"/>
  <c r="O26" i="2"/>
  <c r="N26" i="2" s="1"/>
  <c r="O27" i="2"/>
  <c r="N27" i="2" s="1"/>
  <c r="O28" i="2"/>
  <c r="O29" i="2"/>
  <c r="O30" i="2"/>
  <c r="O31" i="2"/>
  <c r="O32" i="2"/>
  <c r="O33" i="2"/>
  <c r="O34" i="2"/>
  <c r="N34" i="2" s="1"/>
  <c r="O35" i="2"/>
  <c r="N35" i="2" s="1"/>
  <c r="O36" i="2"/>
  <c r="O37" i="2"/>
  <c r="N12" i="2"/>
  <c r="N20" i="2"/>
  <c r="N29" i="2"/>
  <c r="N3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D13" i="2" s="1"/>
  <c r="H14" i="2"/>
  <c r="H15" i="2"/>
  <c r="H16" i="2"/>
  <c r="H17" i="2"/>
  <c r="H18" i="2"/>
  <c r="H19" i="2"/>
  <c r="H20" i="2"/>
  <c r="D20" i="2" s="1"/>
  <c r="H21" i="2"/>
  <c r="H22" i="2"/>
  <c r="H23" i="2"/>
  <c r="H24" i="2"/>
  <c r="H25" i="2"/>
  <c r="H26" i="2"/>
  <c r="H27" i="2"/>
  <c r="H28" i="2"/>
  <c r="H29" i="2"/>
  <c r="D29" i="2" s="1"/>
  <c r="H30" i="2"/>
  <c r="H31" i="2"/>
  <c r="H32" i="2"/>
  <c r="H33" i="2"/>
  <c r="H34" i="2"/>
  <c r="H35" i="2"/>
  <c r="H36" i="2"/>
  <c r="H37" i="2"/>
  <c r="D37" i="2" s="1"/>
  <c r="E8" i="2"/>
  <c r="E9" i="2"/>
  <c r="E10" i="2"/>
  <c r="D10" i="2" s="1"/>
  <c r="E11" i="2"/>
  <c r="D11" i="2" s="1"/>
  <c r="E12" i="2"/>
  <c r="E13" i="2"/>
  <c r="E14" i="2"/>
  <c r="E15" i="2"/>
  <c r="E16" i="2"/>
  <c r="E17" i="2"/>
  <c r="E18" i="2"/>
  <c r="D18" i="2" s="1"/>
  <c r="E19" i="2"/>
  <c r="D19" i="2" s="1"/>
  <c r="E20" i="2"/>
  <c r="E21" i="2"/>
  <c r="E22" i="2"/>
  <c r="E23" i="2"/>
  <c r="E24" i="2"/>
  <c r="E25" i="2"/>
  <c r="E26" i="2"/>
  <c r="D26" i="2" s="1"/>
  <c r="E27" i="2"/>
  <c r="D27" i="2" s="1"/>
  <c r="E28" i="2"/>
  <c r="E29" i="2"/>
  <c r="E30" i="2"/>
  <c r="E31" i="2"/>
  <c r="E32" i="2"/>
  <c r="E33" i="2"/>
  <c r="E34" i="2"/>
  <c r="D34" i="2" s="1"/>
  <c r="E35" i="2"/>
  <c r="D35" i="2" s="1"/>
  <c r="E36" i="2"/>
  <c r="E37" i="2"/>
  <c r="D12" i="2"/>
  <c r="D21" i="2"/>
  <c r="D28" i="2"/>
  <c r="D36" i="2"/>
  <c r="I8" i="1"/>
  <c r="I9" i="1"/>
  <c r="I10" i="1"/>
  <c r="I11" i="1"/>
  <c r="I12" i="1"/>
  <c r="D12" i="1" s="1"/>
  <c r="L12" i="1" s="1"/>
  <c r="I13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29" i="1"/>
  <c r="D29" i="1" s="1"/>
  <c r="N29" i="1" s="1"/>
  <c r="I30" i="1"/>
  <c r="I31" i="1"/>
  <c r="I32" i="1"/>
  <c r="I33" i="1"/>
  <c r="I34" i="1"/>
  <c r="I35" i="1"/>
  <c r="I36" i="1"/>
  <c r="D36" i="1" s="1"/>
  <c r="L36" i="1" s="1"/>
  <c r="I37" i="1"/>
  <c r="E8" i="1"/>
  <c r="D8" i="1" s="1"/>
  <c r="E9" i="1"/>
  <c r="D9" i="1" s="1"/>
  <c r="E10" i="1"/>
  <c r="D10" i="1" s="1"/>
  <c r="E11" i="1"/>
  <c r="D11" i="1" s="1"/>
  <c r="E12" i="1"/>
  <c r="E13" i="1"/>
  <c r="E14" i="1"/>
  <c r="E15" i="1"/>
  <c r="E16" i="1"/>
  <c r="D16" i="1" s="1"/>
  <c r="E17" i="1"/>
  <c r="D17" i="1" s="1"/>
  <c r="E18" i="1"/>
  <c r="D18" i="1" s="1"/>
  <c r="E19" i="1"/>
  <c r="D19" i="1" s="1"/>
  <c r="E20" i="1"/>
  <c r="E22" i="1"/>
  <c r="E23" i="1"/>
  <c r="E24" i="1"/>
  <c r="D24" i="1" s="1"/>
  <c r="E25" i="1"/>
  <c r="D25" i="1" s="1"/>
  <c r="E26" i="1"/>
  <c r="D26" i="1" s="1"/>
  <c r="E27" i="1"/>
  <c r="D27" i="1" s="1"/>
  <c r="E28" i="1"/>
  <c r="E29" i="1"/>
  <c r="E30" i="1"/>
  <c r="E31" i="1"/>
  <c r="E32" i="1"/>
  <c r="D32" i="1" s="1"/>
  <c r="E33" i="1"/>
  <c r="D33" i="1" s="1"/>
  <c r="E34" i="1"/>
  <c r="D34" i="1" s="1"/>
  <c r="E35" i="1"/>
  <c r="D35" i="1" s="1"/>
  <c r="E36" i="1"/>
  <c r="E37" i="1"/>
  <c r="D13" i="1"/>
  <c r="F13" i="1" s="1"/>
  <c r="D20" i="1"/>
  <c r="L20" i="1" s="1"/>
  <c r="D28" i="1"/>
  <c r="L28" i="1" s="1"/>
  <c r="D37" i="1"/>
  <c r="L37" i="1" s="1"/>
  <c r="D17" i="2" l="1"/>
  <c r="N25" i="2"/>
  <c r="D14" i="1"/>
  <c r="J14" i="1" s="1"/>
  <c r="D22" i="2"/>
  <c r="D16" i="2"/>
  <c r="N30" i="2"/>
  <c r="N24" i="2"/>
  <c r="D15" i="1"/>
  <c r="D23" i="2"/>
  <c r="N31" i="2"/>
  <c r="D31" i="1"/>
  <c r="F31" i="1" s="1"/>
  <c r="D33" i="2"/>
  <c r="D15" i="2"/>
  <c r="D9" i="2"/>
  <c r="N23" i="2"/>
  <c r="N17" i="2"/>
  <c r="D30" i="1"/>
  <c r="D32" i="2"/>
  <c r="D14" i="2"/>
  <c r="D8" i="2"/>
  <c r="N22" i="2"/>
  <c r="N16" i="2"/>
  <c r="D31" i="2"/>
  <c r="N33" i="2"/>
  <c r="N15" i="2"/>
  <c r="N9" i="2"/>
  <c r="D23" i="1"/>
  <c r="L23" i="1" s="1"/>
  <c r="D25" i="2"/>
  <c r="D22" i="1"/>
  <c r="D30" i="2"/>
  <c r="D24" i="2"/>
  <c r="N32" i="2"/>
  <c r="N14" i="2"/>
  <c r="N8" i="2"/>
  <c r="N34" i="1"/>
  <c r="F34" i="1"/>
  <c r="J34" i="1"/>
  <c r="L34" i="1"/>
  <c r="Q34" i="1"/>
  <c r="N18" i="1"/>
  <c r="F18" i="1"/>
  <c r="Q18" i="1"/>
  <c r="J18" i="1"/>
  <c r="L18" i="1"/>
  <c r="N33" i="1"/>
  <c r="Q33" i="1"/>
  <c r="L33" i="1"/>
  <c r="J33" i="1"/>
  <c r="F33" i="1"/>
  <c r="J17" i="1"/>
  <c r="F17" i="1"/>
  <c r="Q17" i="1"/>
  <c r="L17" i="1"/>
  <c r="N17" i="1"/>
  <c r="J31" i="1"/>
  <c r="L31" i="1"/>
  <c r="N31" i="1"/>
  <c r="Q31" i="1"/>
  <c r="N15" i="1"/>
  <c r="J15" i="1"/>
  <c r="L15" i="1"/>
  <c r="F15" i="1"/>
  <c r="Q15" i="1"/>
  <c r="Q32" i="1"/>
  <c r="L32" i="1"/>
  <c r="N32" i="1"/>
  <c r="F32" i="1"/>
  <c r="J32" i="1"/>
  <c r="Q16" i="1"/>
  <c r="N16" i="1"/>
  <c r="F16" i="1"/>
  <c r="L16" i="1"/>
  <c r="J16" i="1"/>
  <c r="J30" i="1"/>
  <c r="N30" i="1"/>
  <c r="L30" i="1"/>
  <c r="F30" i="1"/>
  <c r="Q30" i="1"/>
  <c r="F14" i="1"/>
  <c r="L14" i="1"/>
  <c r="Q14" i="1"/>
  <c r="N35" i="1"/>
  <c r="F35" i="1"/>
  <c r="Q35" i="1"/>
  <c r="J35" i="1"/>
  <c r="L35" i="1"/>
  <c r="Q27" i="1"/>
  <c r="J27" i="1"/>
  <c r="L27" i="1"/>
  <c r="N27" i="1"/>
  <c r="F27" i="1"/>
  <c r="N19" i="1"/>
  <c r="F19" i="1"/>
  <c r="L19" i="1"/>
  <c r="Q19" i="1"/>
  <c r="J19" i="1"/>
  <c r="J11" i="1"/>
  <c r="N11" i="1"/>
  <c r="F11" i="1"/>
  <c r="Q11" i="1"/>
  <c r="L11" i="1"/>
  <c r="N10" i="1"/>
  <c r="F10" i="1"/>
  <c r="J10" i="1"/>
  <c r="L10" i="1"/>
  <c r="Q10" i="1"/>
  <c r="F23" i="1"/>
  <c r="Q23" i="1"/>
  <c r="N23" i="1"/>
  <c r="Q24" i="1"/>
  <c r="F24" i="1"/>
  <c r="J24" i="1"/>
  <c r="L24" i="1"/>
  <c r="N24" i="1"/>
  <c r="J22" i="1"/>
  <c r="Q22" i="1"/>
  <c r="N22" i="1"/>
  <c r="F22" i="1"/>
  <c r="L22" i="1"/>
  <c r="N26" i="1"/>
  <c r="F26" i="1"/>
  <c r="J26" i="1"/>
  <c r="L26" i="1"/>
  <c r="Q26" i="1"/>
  <c r="Q25" i="1"/>
  <c r="J25" i="1"/>
  <c r="F25" i="1"/>
  <c r="L25" i="1"/>
  <c r="N25" i="1"/>
  <c r="L9" i="1"/>
  <c r="N9" i="1"/>
  <c r="Q9" i="1"/>
  <c r="J9" i="1"/>
  <c r="F9" i="1"/>
  <c r="Q8" i="1"/>
  <c r="N8" i="1"/>
  <c r="F8" i="1"/>
  <c r="J8" i="1"/>
  <c r="L8" i="1"/>
  <c r="J28" i="1"/>
  <c r="J12" i="1"/>
  <c r="Q37" i="1"/>
  <c r="Q13" i="1"/>
  <c r="Q20" i="1"/>
  <c r="N37" i="1"/>
  <c r="N13" i="1"/>
  <c r="F36" i="1"/>
  <c r="F28" i="1"/>
  <c r="F20" i="1"/>
  <c r="F12" i="1"/>
  <c r="N36" i="1"/>
  <c r="N28" i="1"/>
  <c r="N20" i="1"/>
  <c r="N12" i="1"/>
  <c r="J37" i="1"/>
  <c r="J13" i="1"/>
  <c r="Q29" i="1"/>
  <c r="Q28" i="1"/>
  <c r="F37" i="1"/>
  <c r="L29" i="1"/>
  <c r="L13" i="1"/>
  <c r="J29" i="1"/>
  <c r="J36" i="1"/>
  <c r="J20" i="1"/>
  <c r="Q36" i="1"/>
  <c r="Q12" i="1"/>
  <c r="F29" i="1"/>
  <c r="A7" i="2"/>
  <c r="J23" i="1" l="1"/>
  <c r="N14" i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<sst xmlns="http://schemas.openxmlformats.org/spreadsheetml/2006/main" count="754" uniqueCount="345">
  <si>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</si>
  <si>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</si>
  <si>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</si>
  <si>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</si>
  <si>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</si>
  <si>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</si>
  <si>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</si>
  <si>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</si>
  <si>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</si>
  <si>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</si>
  <si>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</si>
  <si>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</si>
  <si>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</si>
  <si>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</si>
  <si>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</si>
  <si>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</si>
  <si>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</si>
  <si>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</si>
  <si>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</si>
  <si>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</si>
  <si>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</si>
  <si>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</si>
  <si>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</si>
  <si>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</si>
  <si>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</si>
  <si>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</si>
  <si>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</si>
  <si>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</si>
  <si>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</si>
  <si>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</si>
  <si>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</si>
  <si>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</si>
  <si>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</si>
  <si>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</si>
  <si>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</si>
  <si>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</si>
  <si>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</si>
  <si>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</si>
  <si>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</si>
  <si>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</si>
  <si>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</si>
  <si>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</si>
  <si>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</si>
  <si>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</si>
  <si>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</si>
  <si>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</si>
  <si>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</si>
  <si>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</si>
  <si>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</si>
  <si>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</si>
  <si>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</si>
  <si>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</si>
  <si>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</si>
  <si>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</si>
  <si>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</si>
  <si>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</si>
  <si>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</si>
  <si>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</si>
  <si>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</si>
  <si>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</si>
  <si>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</si>
  <si>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</si>
  <si>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</si>
  <si>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</si>
  <si>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</si>
  <si>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</si>
  <si>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</si>
  <si>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</si>
  <si>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</si>
  <si>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</si>
  <si>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</si>
  <si>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</si>
  <si>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</si>
  <si>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</si>
  <si>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</si>
  <si>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</si>
  <si>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</si>
  <si>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</si>
  <si>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</si>
  <si>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</si>
  <si>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</si>
  <si>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</si>
  <si>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</si>
  <si>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</si>
  <si>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</si>
  <si>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</si>
  <si>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</si>
  <si>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</si>
  <si>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</si>
  <si>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</si>
  <si>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</si>
  <si>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</si>
  <si>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</si>
  <si>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</si>
  <si>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</si>
  <si>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</si>
  <si>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</si>
  <si>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</si>
  <si>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</si>
  <si>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</si>
  <si>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</si>
  <si>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</si>
  <si>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</si>
  <si>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</si>
  <si>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</si>
  <si>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</si>
  <si>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</si>
  <si>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</si>
  <si>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</si>
  <si>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</si>
  <si>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</si>
  <si>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</si>
  <si>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</si>
  <si>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</si>
  <si>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</si>
  <si>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</si>
  <si>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</si>
  <si>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</si>
  <si>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</si>
  <si>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</si>
  <si>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</si>
  <si>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</si>
  <si>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</si>
  <si>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</si>
  <si>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</si>
  <si>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</si>
  <si>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</si>
  <si>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</si>
  <si>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</si>
  <si>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</si>
  <si>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</si>
  <si>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</si>
  <si>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</si>
  <si>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</si>
  <si>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</si>
  <si>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</si>
  <si>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</si>
  <si>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</si>
  <si>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</si>
  <si>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</si>
  <si>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</si>
  <si>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</si>
  <si>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</si>
  <si>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</si>
  <si>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</si>
  <si>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</si>
  <si>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</si>
  <si>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</si>
  <si>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</si>
  <si>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</si>
  <si>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</si>
  <si>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</si>
  <si>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</si>
  <si>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</si>
  <si>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</si>
  <si>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</si>
  <si>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</si>
  <si>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</si>
  <si>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</si>
  <si>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</si>
  <si>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</si>
  <si>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</si>
  <si>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</si>
  <si>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</si>
  <si>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</si>
  <si>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</si>
  <si>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</si>
  <si>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</si>
  <si>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</si>
  <si>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</si>
  <si>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</si>
  <si>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</si>
  <si>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</si>
  <si>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</si>
  <si>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</si>
  <si>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</si>
  <si>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</si>
  <si>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</si>
  <si>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</si>
  <si>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</si>
  <si>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</si>
  <si>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</si>
  <si>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</si>
  <si>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</si>
  <si>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</si>
  <si>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</si>
  <si>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</si>
  <si>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</si>
  <si>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</si>
  <si>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</si>
  <si>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</si>
  <si>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</si>
  <si>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</si>
  <si>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</si>
  <si>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</si>
  <si>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</si>
  <si>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</si>
  <si>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</si>
  <si>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</si>
  <si>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</si>
  <si>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</si>
  <si>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</si>
  <si>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</si>
  <si>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</si>
  <si>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</si>
  <si>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</si>
  <si>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</si>
  <si>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</si>
  <si>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</si>
  <si>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</si>
  <si>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</si>
  <si>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</si>
  <si>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</si>
  <si>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</si>
  <si>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</si>
  <si>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</si>
  <si>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</si>
  <si>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</si>
  <si>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</si>
  <si>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</si>
  <si>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</si>
  <si>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</si>
  <si>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</si>
  <si>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</si>
  <si>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</si>
  <si>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</si>
  <si>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</si>
  <si>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</si>
  <si>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</si>
  <si>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</si>
  <si>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</si>
  <si>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</si>
  <si>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</si>
  <si>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</si>
  <si>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</si>
  <si>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</si>
  <si>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</si>
  <si>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</si>
  <si>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</si>
  <si>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</si>
  <si>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</si>
  <si>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</si>
  <si>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</si>
  <si>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</si>
  <si>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</si>
  <si>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</si>
  <si>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</si>
  <si>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</si>
  <si>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</si>
  <si>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</si>
  <si>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</si>
  <si>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30000</t>
  </si>
  <si>
    <t>水洗化人口等（平成29年度実績）</t>
    <phoneticPr fontId="3"/>
  </si>
  <si>
    <t>し尿処理の状況（平成29年度実績）</t>
    <phoneticPr fontId="3"/>
  </si>
  <si>
    <t>30201</t>
  </si>
  <si>
    <t>和歌山市</t>
  </si>
  <si>
    <t>○</t>
  </si>
  <si>
    <t>301034</t>
    <phoneticPr fontId="3"/>
  </si>
  <si>
    <t>30202</t>
  </si>
  <si>
    <t>海南市</t>
  </si>
  <si>
    <t>301035</t>
    <phoneticPr fontId="3"/>
  </si>
  <si>
    <t>30203</t>
  </si>
  <si>
    <t>橋本市</t>
  </si>
  <si>
    <t>301131</t>
    <phoneticPr fontId="3"/>
  </si>
  <si>
    <t>30204</t>
  </si>
  <si>
    <t>有田市</t>
  </si>
  <si>
    <t>301087</t>
    <phoneticPr fontId="3"/>
  </si>
  <si>
    <t>30205</t>
  </si>
  <si>
    <t>御坊市</t>
  </si>
  <si>
    <t>301067</t>
    <phoneticPr fontId="3"/>
  </si>
  <si>
    <t>30206</t>
  </si>
  <si>
    <t>田辺市</t>
  </si>
  <si>
    <t>301039</t>
    <phoneticPr fontId="3"/>
  </si>
  <si>
    <t>30207</t>
  </si>
  <si>
    <t>新宮市</t>
  </si>
  <si>
    <t>301040</t>
    <phoneticPr fontId="3"/>
  </si>
  <si>
    <t>30208</t>
  </si>
  <si>
    <t>紀の川市</t>
  </si>
  <si>
    <t>301143</t>
    <phoneticPr fontId="3"/>
  </si>
  <si>
    <t>30209</t>
  </si>
  <si>
    <t>岩出市</t>
  </si>
  <si>
    <t>301042</t>
    <phoneticPr fontId="3"/>
  </si>
  <si>
    <t>30304</t>
  </si>
  <si>
    <t>紀美野町</t>
  </si>
  <si>
    <t>301133</t>
    <phoneticPr fontId="3"/>
  </si>
  <si>
    <t>30341</t>
  </si>
  <si>
    <t>かつらぎ町</t>
  </si>
  <si>
    <t>301044</t>
    <phoneticPr fontId="3"/>
  </si>
  <si>
    <t>30343</t>
  </si>
  <si>
    <t>九度山町</t>
  </si>
  <si>
    <t>301144</t>
    <phoneticPr fontId="3"/>
  </si>
  <si>
    <t>30344</t>
  </si>
  <si>
    <t>高野町</t>
  </si>
  <si>
    <t>301135</t>
    <phoneticPr fontId="3"/>
  </si>
  <si>
    <t>30361</t>
  </si>
  <si>
    <t>湯浅町</t>
  </si>
  <si>
    <t>30362</t>
  </si>
  <si>
    <t>広川町</t>
  </si>
  <si>
    <t>301146</t>
    <phoneticPr fontId="3"/>
  </si>
  <si>
    <t>30366</t>
  </si>
  <si>
    <t>有田川町</t>
  </si>
  <si>
    <t>301094</t>
    <phoneticPr fontId="3"/>
  </si>
  <si>
    <t>30381</t>
  </si>
  <si>
    <t>美浜町</t>
  </si>
  <si>
    <t>301152</t>
    <phoneticPr fontId="3"/>
  </si>
  <si>
    <t>30382</t>
  </si>
  <si>
    <t>日高町</t>
  </si>
  <si>
    <t>301148</t>
    <phoneticPr fontId="3"/>
  </si>
  <si>
    <t>30383</t>
  </si>
  <si>
    <t>由良町</t>
  </si>
  <si>
    <t>301140</t>
    <phoneticPr fontId="3"/>
  </si>
  <si>
    <t>30390</t>
  </si>
  <si>
    <t>印南町</t>
  </si>
  <si>
    <t>301116</t>
    <phoneticPr fontId="3"/>
  </si>
  <si>
    <t>30391</t>
  </si>
  <si>
    <t>みなべ町</t>
  </si>
  <si>
    <t>301099</t>
    <phoneticPr fontId="3"/>
  </si>
  <si>
    <t>30392</t>
  </si>
  <si>
    <t>日高川町</t>
  </si>
  <si>
    <t>301100</t>
    <phoneticPr fontId="3"/>
  </si>
  <si>
    <t>30401</t>
  </si>
  <si>
    <t>白浜町</t>
  </si>
  <si>
    <t>301056</t>
    <phoneticPr fontId="3"/>
  </si>
  <si>
    <t>30404</t>
  </si>
  <si>
    <t>上富田町</t>
  </si>
  <si>
    <t>301101</t>
    <phoneticPr fontId="3"/>
  </si>
  <si>
    <t>30406</t>
  </si>
  <si>
    <t>すさみ町</t>
  </si>
  <si>
    <t>301058</t>
    <phoneticPr fontId="3"/>
  </si>
  <si>
    <t>30421</t>
  </si>
  <si>
    <t>那智勝浦町</t>
  </si>
  <si>
    <t>301059</t>
    <phoneticPr fontId="3"/>
  </si>
  <si>
    <t>30422</t>
  </si>
  <si>
    <t>太地町</t>
  </si>
  <si>
    <t>301102</t>
    <phoneticPr fontId="3"/>
  </si>
  <si>
    <t>30424</t>
  </si>
  <si>
    <t>古座川町</t>
  </si>
  <si>
    <t>301149</t>
    <phoneticPr fontId="3"/>
  </si>
  <si>
    <t>30427</t>
  </si>
  <si>
    <t>北山村</t>
  </si>
  <si>
    <t>301150</t>
    <phoneticPr fontId="3"/>
  </si>
  <si>
    <t>30428</t>
  </si>
  <si>
    <t>串本町</t>
  </si>
  <si>
    <t>301105</t>
    <phoneticPr fontId="3"/>
  </si>
  <si>
    <t>301153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</si>
</sst>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 x14ac:dyDescent="0.15">
      <c r="A2" s="134" t="s">
        <v>193</v>
      </c>
      <c r="B2" s="138" t="s">
        <v>194</v>
      </c>
      <c r="C2" s="13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4" t="s">
        <v>198</v>
      </c>
      <c r="T2" s="125"/>
      <c r="U2" s="125"/>
      <c r="V2" s="126"/>
      <c r="W2" s="133" t="s">
        <v>199</v>
      </c>
      <c r="X2" s="125"/>
      <c r="Y2" s="125"/>
      <c r="Z2" s="126"/>
      <c r="AA2" s="118"/>
      <c r="AB2" s="118"/>
    </row>
    <row r="3" spans="1:28" s="76" customFormat="1" ht="13.5" customHeight="1" x14ac:dyDescent="0.15">
      <c r="A3" s="137"/>
      <c r="B3" s="137"/>
      <c r="C3" s="14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7"/>
      <c r="T3" s="128"/>
      <c r="U3" s="128"/>
      <c r="V3" s="129"/>
      <c r="W3" s="127"/>
      <c r="X3" s="128"/>
      <c r="Y3" s="128"/>
      <c r="Z3" s="129"/>
      <c r="AA3" s="118"/>
      <c r="AB3" s="118"/>
    </row>
    <row r="4" spans="1:28" s="76" customFormat="1" ht="18.75" customHeight="1" x14ac:dyDescent="0.15">
      <c r="A4" s="137"/>
      <c r="B4" s="137"/>
      <c r="C4" s="140"/>
      <c r="D4" s="64"/>
      <c r="E4" s="132" t="s">
        <v>200</v>
      </c>
      <c r="F4" s="130" t="s">
        <v>203</v>
      </c>
      <c r="G4" s="130" t="s">
        <v>246</v>
      </c>
      <c r="H4" s="130" t="s">
        <v>204</v>
      </c>
      <c r="I4" s="132" t="s">
        <v>200</v>
      </c>
      <c r="J4" s="130" t="s">
        <v>205</v>
      </c>
      <c r="K4" s="130" t="s">
        <v>206</v>
      </c>
      <c r="L4" s="130" t="s">
        <v>207</v>
      </c>
      <c r="M4" s="130" t="s">
        <v>247</v>
      </c>
      <c r="N4" s="130" t="s">
        <v>208</v>
      </c>
      <c r="O4" s="136" t="s">
        <v>209</v>
      </c>
      <c r="P4" s="67"/>
      <c r="Q4" s="130" t="s">
        <v>210</v>
      </c>
      <c r="R4" s="68"/>
      <c r="S4" s="130" t="s">
        <v>211</v>
      </c>
      <c r="T4" s="130" t="s">
        <v>249</v>
      </c>
      <c r="U4" s="134" t="s">
        <v>212</v>
      </c>
      <c r="V4" s="134" t="s">
        <v>213</v>
      </c>
      <c r="W4" s="130" t="s">
        <v>211</v>
      </c>
      <c r="X4" s="130" t="s">
        <v>248</v>
      </c>
      <c r="Y4" s="134" t="s">
        <v>212</v>
      </c>
      <c r="Z4" s="134" t="s">
        <v>213</v>
      </c>
      <c r="AA4" s="118"/>
      <c r="AB4" s="118"/>
    </row>
    <row r="5" spans="1:28" s="76" customFormat="1" ht="22.5" customHeight="1" x14ac:dyDescent="0.15">
      <c r="A5" s="137"/>
      <c r="B5" s="137"/>
      <c r="C5" s="140"/>
      <c r="D5" s="64"/>
      <c r="E5" s="132"/>
      <c r="F5" s="131"/>
      <c r="G5" s="131"/>
      <c r="H5" s="131"/>
      <c r="I5" s="132"/>
      <c r="J5" s="131"/>
      <c r="K5" s="131"/>
      <c r="L5" s="131"/>
      <c r="M5" s="131"/>
      <c r="N5" s="131"/>
      <c r="O5" s="131"/>
      <c r="P5" s="69" t="s">
        <v>214</v>
      </c>
      <c r="Q5" s="131"/>
      <c r="R5" s="70"/>
      <c r="S5" s="131"/>
      <c r="T5" s="131"/>
      <c r="U5" s="135"/>
      <c r="V5" s="135"/>
      <c r="W5" s="131"/>
      <c r="X5" s="131"/>
      <c r="Y5" s="135"/>
      <c r="Z5" s="135"/>
      <c r="AA5" s="118"/>
      <c r="AB5" s="118"/>
    </row>
    <row r="6" spans="1:28" s="77" customFormat="1" ht="13.5" customHeight="1" x14ac:dyDescent="0.15">
      <c r="A6" s="137"/>
      <c r="B6" s="137"/>
      <c r="C6" s="14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 x14ac:dyDescent="0.15">
      <c r="A7" s="109" t="s">
        <v>24</v>
      </c>
      <c r="B7" s="116" t="s">
        <v>251</v>
      </c>
      <c r="C7" s="109" t="s">
        <v>200</v>
      </c>
      <c r="D7" s="110">
        <f t="shared" ref="D7:D37" si="0">+SUM(E7,+I7)</f>
        <v>978223</v>
      </c>
      <c r="E7" s="110">
        <f t="shared" ref="E7:E37" si="1">+SUM(G7,+H7)</f>
        <v>170928</v>
      </c>
      <c r="F7" s="111">
        <f t="shared" ref="F7:F37" si="2">IF(D7&gt;0,E7/D7*100,"-")</f>
        <v>17.473316411493084</v>
      </c>
      <c r="G7" s="108">
        <f>SUM(G$8:G$207)</f>
        <v>170451</v>
      </c>
      <c r="H7" s="108">
        <f>SUM(H$8:H$207)</f>
        <v>477</v>
      </c>
      <c r="I7" s="110">
        <f t="shared" ref="I7:I37" si="3">+SUM(K7,+M7,+O7)</f>
        <v>807295</v>
      </c>
      <c r="J7" s="111">
        <f t="shared" ref="J7:J37" si="4">IF(D7&gt;0,I7/D7*100,"-")</f>
        <v>82.526683588506913</v>
      </c>
      <c r="K7" s="108">
        <f>SUM(K$8:K$207)</f>
        <v>218880</v>
      </c>
      <c r="L7" s="111">
        <f t="shared" ref="L7:L37" si="5">IF(D7&gt;0,K7/D7*100,"-")</f>
        <v>22.375266171414903</v>
      </c>
      <c r="M7" s="108">
        <f>SUM(M$8:M$207)</f>
        <v>2171</v>
      </c>
      <c r="N7" s="111">
        <f t="shared" ref="N7:N37" si="6">IF(D7&gt;0,M7/D7*100,"-")</f>
        <v>0.2219330357188494</v>
      </c>
      <c r="O7" s="108">
        <f>SUM(O$8:O$207)</f>
        <v>586244</v>
      </c>
      <c r="P7" s="108">
        <f>SUM(P$8:P$207)</f>
        <v>361164</v>
      </c>
      <c r="Q7" s="111">
        <f t="shared" ref="Q7:Q37" si="7">IF(D7&gt;0,O7/D7*100,"-")</f>
        <v>59.929484381373165</v>
      </c>
      <c r="R7" s="108">
        <f>SUM(R$8:R$207)</f>
        <v>6297</v>
      </c>
      <c r="S7" s="112">
        <f t="shared" ref="S7:Z7" si="8">COUNTIF(S$8:S$207,"○")</f>
        <v>23</v>
      </c>
      <c r="T7" s="112">
        <f t="shared" si="8"/>
        <v>1</v>
      </c>
      <c r="U7" s="112">
        <f t="shared" si="8"/>
        <v>0</v>
      </c>
      <c r="V7" s="112">
        <f t="shared" si="8"/>
        <v>6</v>
      </c>
      <c r="W7" s="112">
        <f t="shared" si="8"/>
        <v>17</v>
      </c>
      <c r="X7" s="112">
        <f t="shared" si="8"/>
        <v>5</v>
      </c>
      <c r="Y7" s="112">
        <f t="shared" si="8"/>
        <v>0</v>
      </c>
      <c r="Z7" s="112">
        <f t="shared" si="8"/>
        <v>8</v>
      </c>
      <c r="AA7" s="120"/>
      <c r="AB7" s="120"/>
    </row>
    <row r="8" spans="1:28" s="105" customFormat="1" ht="13.5" customHeight="1" x14ac:dyDescent="0.15">
      <c r="A8" s="101" t="s">
        <v>24</v>
      </c>
      <c r="B8" s="102" t="s">
        <v>254</v>
      </c>
      <c r="C8" s="101" t="s">
        <v>255</v>
      </c>
      <c r="D8" s="103">
        <f t="shared" si="0"/>
        <v>371425</v>
      </c>
      <c r="E8" s="103">
        <f t="shared" si="1"/>
        <v>43211</v>
      </c>
      <c r="F8" s="104">
        <f t="shared" si="2"/>
        <v>11.63384263310224</v>
      </c>
      <c r="G8" s="103">
        <v>42995</v>
      </c>
      <c r="H8" s="103">
        <v>216</v>
      </c>
      <c r="I8" s="103">
        <f t="shared" si="3"/>
        <v>328214</v>
      </c>
      <c r="J8" s="104">
        <f t="shared" si="4"/>
        <v>88.366157366897752</v>
      </c>
      <c r="K8" s="103">
        <v>123982</v>
      </c>
      <c r="L8" s="104">
        <f t="shared" si="5"/>
        <v>33.380090193174929</v>
      </c>
      <c r="M8" s="103">
        <v>873</v>
      </c>
      <c r="N8" s="104">
        <f t="shared" si="6"/>
        <v>0.23504072154539946</v>
      </c>
      <c r="O8" s="103">
        <v>203359</v>
      </c>
      <c r="P8" s="103">
        <v>126639</v>
      </c>
      <c r="Q8" s="104">
        <f t="shared" si="7"/>
        <v>54.75102645217742</v>
      </c>
      <c r="R8" s="103">
        <v>3335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21" t="s">
        <v>257</v>
      </c>
      <c r="AB8" s="122"/>
    </row>
    <row r="9" spans="1:28" s="105" customFormat="1" ht="13.5" customHeight="1" x14ac:dyDescent="0.15">
      <c r="A9" s="101" t="s">
        <v>24</v>
      </c>
      <c r="B9" s="102" t="s">
        <v>258</v>
      </c>
      <c r="C9" s="101" t="s">
        <v>259</v>
      </c>
      <c r="D9" s="103">
        <f t="shared" si="0"/>
        <v>52005</v>
      </c>
      <c r="E9" s="103">
        <f t="shared" si="1"/>
        <v>18037</v>
      </c>
      <c r="F9" s="104">
        <f t="shared" si="2"/>
        <v>34.683203538121333</v>
      </c>
      <c r="G9" s="103">
        <v>18037</v>
      </c>
      <c r="H9" s="103">
        <v>0</v>
      </c>
      <c r="I9" s="103">
        <f t="shared" si="3"/>
        <v>33968</v>
      </c>
      <c r="J9" s="104">
        <f t="shared" si="4"/>
        <v>65.316796461878667</v>
      </c>
      <c r="K9" s="103">
        <v>0</v>
      </c>
      <c r="L9" s="104">
        <f t="shared" si="5"/>
        <v>0</v>
      </c>
      <c r="M9" s="103">
        <v>0</v>
      </c>
      <c r="N9" s="104">
        <f t="shared" si="6"/>
        <v>0</v>
      </c>
      <c r="O9" s="103">
        <v>33968</v>
      </c>
      <c r="P9" s="103">
        <v>18098</v>
      </c>
      <c r="Q9" s="104">
        <f t="shared" si="7"/>
        <v>65.316796461878667</v>
      </c>
      <c r="R9" s="103">
        <v>185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21" t="s">
        <v>260</v>
      </c>
      <c r="AB9" s="122"/>
    </row>
    <row r="10" spans="1:28" s="105" customFormat="1" ht="13.5" customHeight="1" x14ac:dyDescent="0.15">
      <c r="A10" s="101" t="s">
        <v>24</v>
      </c>
      <c r="B10" s="102" t="s">
        <v>261</v>
      </c>
      <c r="C10" s="101" t="s">
        <v>262</v>
      </c>
      <c r="D10" s="103">
        <f t="shared" si="0"/>
        <v>63894</v>
      </c>
      <c r="E10" s="103">
        <f t="shared" si="1"/>
        <v>5787</v>
      </c>
      <c r="F10" s="104">
        <f t="shared" si="2"/>
        <v>9.0571884684007884</v>
      </c>
      <c r="G10" s="103">
        <v>5787</v>
      </c>
      <c r="H10" s="103">
        <v>0</v>
      </c>
      <c r="I10" s="103">
        <f t="shared" si="3"/>
        <v>58107</v>
      </c>
      <c r="J10" s="104">
        <f t="shared" si="4"/>
        <v>90.942811531599204</v>
      </c>
      <c r="K10" s="103">
        <v>32896</v>
      </c>
      <c r="L10" s="104">
        <f t="shared" si="5"/>
        <v>51.485272482549227</v>
      </c>
      <c r="M10" s="103">
        <v>0</v>
      </c>
      <c r="N10" s="104">
        <f t="shared" si="6"/>
        <v>0</v>
      </c>
      <c r="O10" s="103">
        <v>25211</v>
      </c>
      <c r="P10" s="103">
        <v>18649</v>
      </c>
      <c r="Q10" s="104">
        <f t="shared" si="7"/>
        <v>39.457539049049991</v>
      </c>
      <c r="R10" s="103">
        <v>282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21" t="s">
        <v>263</v>
      </c>
      <c r="AB10" s="122"/>
    </row>
    <row r="11" spans="1:28" s="105" customFormat="1" ht="13.5" customHeight="1" x14ac:dyDescent="0.15">
      <c r="A11" s="101" t="s">
        <v>24</v>
      </c>
      <c r="B11" s="102" t="s">
        <v>264</v>
      </c>
      <c r="C11" s="101" t="s">
        <v>265</v>
      </c>
      <c r="D11" s="103">
        <f t="shared" si="0"/>
        <v>28824</v>
      </c>
      <c r="E11" s="103">
        <f t="shared" si="1"/>
        <v>1759</v>
      </c>
      <c r="F11" s="104">
        <f t="shared" si="2"/>
        <v>6.1025534276991396</v>
      </c>
      <c r="G11" s="103">
        <v>1759</v>
      </c>
      <c r="H11" s="103">
        <v>0</v>
      </c>
      <c r="I11" s="103">
        <f t="shared" si="3"/>
        <v>27065</v>
      </c>
      <c r="J11" s="104">
        <f t="shared" si="4"/>
        <v>93.897446572300851</v>
      </c>
      <c r="K11" s="103">
        <v>0</v>
      </c>
      <c r="L11" s="104">
        <f t="shared" si="5"/>
        <v>0</v>
      </c>
      <c r="M11" s="103">
        <v>0</v>
      </c>
      <c r="N11" s="104">
        <f t="shared" si="6"/>
        <v>0</v>
      </c>
      <c r="O11" s="103">
        <v>27065</v>
      </c>
      <c r="P11" s="103">
        <v>7666</v>
      </c>
      <c r="Q11" s="104">
        <f t="shared" si="7"/>
        <v>93.897446572300851</v>
      </c>
      <c r="R11" s="103">
        <v>148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21" t="s">
        <v>266</v>
      </c>
      <c r="AB11" s="122"/>
    </row>
    <row r="12" spans="1:28" s="105" customFormat="1" ht="13.5" customHeight="1" x14ac:dyDescent="0.15">
      <c r="A12" s="101" t="s">
        <v>24</v>
      </c>
      <c r="B12" s="102" t="s">
        <v>267</v>
      </c>
      <c r="C12" s="101" t="s">
        <v>268</v>
      </c>
      <c r="D12" s="103">
        <f t="shared" si="0"/>
        <v>24046</v>
      </c>
      <c r="E12" s="103">
        <f t="shared" si="1"/>
        <v>8568</v>
      </c>
      <c r="F12" s="104">
        <f t="shared" si="2"/>
        <v>35.631705897030692</v>
      </c>
      <c r="G12" s="103">
        <v>8568</v>
      </c>
      <c r="H12" s="103">
        <v>0</v>
      </c>
      <c r="I12" s="103">
        <f t="shared" si="3"/>
        <v>15478</v>
      </c>
      <c r="J12" s="104">
        <f t="shared" si="4"/>
        <v>64.368294102969301</v>
      </c>
      <c r="K12" s="103">
        <v>340</v>
      </c>
      <c r="L12" s="104">
        <f t="shared" si="5"/>
        <v>1.4139565832155037</v>
      </c>
      <c r="M12" s="103">
        <v>0</v>
      </c>
      <c r="N12" s="104">
        <f t="shared" si="6"/>
        <v>0</v>
      </c>
      <c r="O12" s="103">
        <v>15138</v>
      </c>
      <c r="P12" s="103">
        <v>8794</v>
      </c>
      <c r="Q12" s="104">
        <f t="shared" si="7"/>
        <v>62.9543375197538</v>
      </c>
      <c r="R12" s="103">
        <v>211</v>
      </c>
      <c r="S12" s="101" t="s">
        <v>256</v>
      </c>
      <c r="T12" s="101"/>
      <c r="U12" s="101"/>
      <c r="V12" s="101"/>
      <c r="W12" s="101"/>
      <c r="X12" s="101" t="s">
        <v>256</v>
      </c>
      <c r="Y12" s="101"/>
      <c r="Z12" s="101"/>
      <c r="AA12" s="121" t="s">
        <v>269</v>
      </c>
      <c r="AB12" s="122"/>
    </row>
    <row r="13" spans="1:28" s="105" customFormat="1" ht="13.5" customHeight="1" x14ac:dyDescent="0.15">
      <c r="A13" s="101" t="s">
        <v>24</v>
      </c>
      <c r="B13" s="102" t="s">
        <v>270</v>
      </c>
      <c r="C13" s="101" t="s">
        <v>271</v>
      </c>
      <c r="D13" s="103">
        <f t="shared" si="0"/>
        <v>77703</v>
      </c>
      <c r="E13" s="103">
        <f t="shared" si="1"/>
        <v>13021</v>
      </c>
      <c r="F13" s="104">
        <f t="shared" si="2"/>
        <v>16.757396754308072</v>
      </c>
      <c r="G13" s="103">
        <v>13021</v>
      </c>
      <c r="H13" s="103">
        <v>0</v>
      </c>
      <c r="I13" s="103">
        <f t="shared" si="3"/>
        <v>64682</v>
      </c>
      <c r="J13" s="104">
        <f t="shared" si="4"/>
        <v>83.242603245691924</v>
      </c>
      <c r="K13" s="103">
        <v>91</v>
      </c>
      <c r="L13" s="104">
        <f t="shared" si="5"/>
        <v>0.11711259539528718</v>
      </c>
      <c r="M13" s="103">
        <v>0</v>
      </c>
      <c r="N13" s="104">
        <f t="shared" si="6"/>
        <v>0</v>
      </c>
      <c r="O13" s="103">
        <v>64591</v>
      </c>
      <c r="P13" s="103">
        <v>32772</v>
      </c>
      <c r="Q13" s="104">
        <f t="shared" si="7"/>
        <v>83.125490650296641</v>
      </c>
      <c r="R13" s="103">
        <v>259</v>
      </c>
      <c r="S13" s="101" t="s">
        <v>256</v>
      </c>
      <c r="T13" s="101"/>
      <c r="U13" s="101"/>
      <c r="V13" s="101"/>
      <c r="W13" s="101"/>
      <c r="X13" s="101" t="s">
        <v>256</v>
      </c>
      <c r="Y13" s="101"/>
      <c r="Z13" s="101"/>
      <c r="AA13" s="121" t="s">
        <v>272</v>
      </c>
      <c r="AB13" s="122"/>
    </row>
    <row r="14" spans="1:28" s="105" customFormat="1" ht="13.5" customHeight="1" x14ac:dyDescent="0.15">
      <c r="A14" s="101" t="s">
        <v>24</v>
      </c>
      <c r="B14" s="102" t="s">
        <v>273</v>
      </c>
      <c r="C14" s="101" t="s">
        <v>274</v>
      </c>
      <c r="D14" s="103">
        <f t="shared" si="0"/>
        <v>29447</v>
      </c>
      <c r="E14" s="103">
        <f t="shared" si="1"/>
        <v>3652</v>
      </c>
      <c r="F14" s="104">
        <f t="shared" si="2"/>
        <v>12.401942472917444</v>
      </c>
      <c r="G14" s="103">
        <v>3652</v>
      </c>
      <c r="H14" s="103">
        <v>0</v>
      </c>
      <c r="I14" s="103">
        <f t="shared" si="3"/>
        <v>25795</v>
      </c>
      <c r="J14" s="104">
        <f t="shared" si="4"/>
        <v>87.598057527082545</v>
      </c>
      <c r="K14" s="103">
        <v>0</v>
      </c>
      <c r="L14" s="104">
        <f t="shared" si="5"/>
        <v>0</v>
      </c>
      <c r="M14" s="103">
        <v>854</v>
      </c>
      <c r="N14" s="104">
        <f t="shared" si="6"/>
        <v>2.9001256494719327</v>
      </c>
      <c r="O14" s="103">
        <v>24941</v>
      </c>
      <c r="P14" s="103">
        <v>15780</v>
      </c>
      <c r="Q14" s="104">
        <f t="shared" si="7"/>
        <v>84.697931877610628</v>
      </c>
      <c r="R14" s="103">
        <v>213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21" t="s">
        <v>275</v>
      </c>
      <c r="AB14" s="122"/>
    </row>
    <row r="15" spans="1:28" s="105" customFormat="1" ht="13.5" customHeight="1" x14ac:dyDescent="0.15">
      <c r="A15" s="101" t="s">
        <v>24</v>
      </c>
      <c r="B15" s="102" t="s">
        <v>276</v>
      </c>
      <c r="C15" s="101" t="s">
        <v>277</v>
      </c>
      <c r="D15" s="103">
        <f t="shared" si="0"/>
        <v>63804</v>
      </c>
      <c r="E15" s="103">
        <f t="shared" si="1"/>
        <v>21191</v>
      </c>
      <c r="F15" s="104">
        <f t="shared" si="2"/>
        <v>33.212651244436088</v>
      </c>
      <c r="G15" s="103">
        <v>21191</v>
      </c>
      <c r="H15" s="103">
        <v>0</v>
      </c>
      <c r="I15" s="103">
        <f t="shared" si="3"/>
        <v>42613</v>
      </c>
      <c r="J15" s="104">
        <f t="shared" si="4"/>
        <v>66.787348755563912</v>
      </c>
      <c r="K15" s="103">
        <v>5585</v>
      </c>
      <c r="L15" s="104">
        <f t="shared" si="5"/>
        <v>8.7533696946899884</v>
      </c>
      <c r="M15" s="103">
        <v>444</v>
      </c>
      <c r="N15" s="104">
        <f t="shared" si="6"/>
        <v>0.69588113597893553</v>
      </c>
      <c r="O15" s="103">
        <v>36584</v>
      </c>
      <c r="P15" s="103">
        <v>26769</v>
      </c>
      <c r="Q15" s="104">
        <f t="shared" si="7"/>
        <v>57.338097924894996</v>
      </c>
      <c r="R15" s="103">
        <v>337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21" t="s">
        <v>278</v>
      </c>
      <c r="AB15" s="122"/>
    </row>
    <row r="16" spans="1:28" s="105" customFormat="1" ht="13.5" customHeight="1" x14ac:dyDescent="0.15">
      <c r="A16" s="101" t="s">
        <v>24</v>
      </c>
      <c r="B16" s="102" t="s">
        <v>279</v>
      </c>
      <c r="C16" s="101" t="s">
        <v>280</v>
      </c>
      <c r="D16" s="103">
        <f t="shared" si="0"/>
        <v>53952</v>
      </c>
      <c r="E16" s="103">
        <f t="shared" si="1"/>
        <v>9602</v>
      </c>
      <c r="F16" s="104">
        <f t="shared" si="2"/>
        <v>17.797301304863584</v>
      </c>
      <c r="G16" s="103">
        <v>9602</v>
      </c>
      <c r="H16" s="103">
        <v>0</v>
      </c>
      <c r="I16" s="103">
        <f t="shared" si="3"/>
        <v>44350</v>
      </c>
      <c r="J16" s="104">
        <f t="shared" si="4"/>
        <v>82.202698695136419</v>
      </c>
      <c r="K16" s="103">
        <v>18402</v>
      </c>
      <c r="L16" s="104">
        <f t="shared" si="5"/>
        <v>34.108096085409251</v>
      </c>
      <c r="M16" s="103">
        <v>0</v>
      </c>
      <c r="N16" s="104">
        <f t="shared" si="6"/>
        <v>0</v>
      </c>
      <c r="O16" s="103">
        <v>25948</v>
      </c>
      <c r="P16" s="103">
        <v>20885</v>
      </c>
      <c r="Q16" s="104">
        <f t="shared" si="7"/>
        <v>48.094602609727168</v>
      </c>
      <c r="R16" s="103">
        <v>328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21" t="s">
        <v>281</v>
      </c>
      <c r="AB16" s="122"/>
    </row>
    <row r="17" spans="1:28" s="105" customFormat="1" ht="13.5" customHeight="1" x14ac:dyDescent="0.15">
      <c r="A17" s="101" t="s">
        <v>24</v>
      </c>
      <c r="B17" s="102" t="s">
        <v>282</v>
      </c>
      <c r="C17" s="101" t="s">
        <v>283</v>
      </c>
      <c r="D17" s="103">
        <f t="shared" si="0"/>
        <v>9192</v>
      </c>
      <c r="E17" s="103">
        <f t="shared" si="1"/>
        <v>3316</v>
      </c>
      <c r="F17" s="104">
        <f t="shared" si="2"/>
        <v>36.074847693646653</v>
      </c>
      <c r="G17" s="103">
        <v>3305</v>
      </c>
      <c r="H17" s="103">
        <v>11</v>
      </c>
      <c r="I17" s="103">
        <f t="shared" si="3"/>
        <v>5876</v>
      </c>
      <c r="J17" s="104">
        <f t="shared" si="4"/>
        <v>63.925152306353347</v>
      </c>
      <c r="K17" s="103">
        <v>0</v>
      </c>
      <c r="L17" s="104">
        <f t="shared" si="5"/>
        <v>0</v>
      </c>
      <c r="M17" s="103">
        <v>0</v>
      </c>
      <c r="N17" s="104">
        <f t="shared" si="6"/>
        <v>0</v>
      </c>
      <c r="O17" s="103">
        <v>5876</v>
      </c>
      <c r="P17" s="103">
        <v>4530</v>
      </c>
      <c r="Q17" s="104">
        <f t="shared" si="7"/>
        <v>63.925152306353347</v>
      </c>
      <c r="R17" s="103">
        <v>24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21" t="s">
        <v>284</v>
      </c>
      <c r="AB17" s="122"/>
    </row>
    <row r="18" spans="1:28" s="105" customFormat="1" ht="13.5" customHeight="1" x14ac:dyDescent="0.15">
      <c r="A18" s="101" t="s">
        <v>24</v>
      </c>
      <c r="B18" s="102" t="s">
        <v>285</v>
      </c>
      <c r="C18" s="101" t="s">
        <v>286</v>
      </c>
      <c r="D18" s="103">
        <f t="shared" si="0"/>
        <v>17240</v>
      </c>
      <c r="E18" s="103">
        <f t="shared" si="1"/>
        <v>4860</v>
      </c>
      <c r="F18" s="104">
        <f t="shared" si="2"/>
        <v>28.190255220417633</v>
      </c>
      <c r="G18" s="103">
        <v>4860</v>
      </c>
      <c r="H18" s="103">
        <v>0</v>
      </c>
      <c r="I18" s="103">
        <f t="shared" si="3"/>
        <v>12380</v>
      </c>
      <c r="J18" s="104">
        <f t="shared" si="4"/>
        <v>71.80974477958236</v>
      </c>
      <c r="K18" s="103">
        <v>5225</v>
      </c>
      <c r="L18" s="104">
        <f t="shared" si="5"/>
        <v>30.307424593967518</v>
      </c>
      <c r="M18" s="103">
        <v>0</v>
      </c>
      <c r="N18" s="104">
        <f t="shared" si="6"/>
        <v>0</v>
      </c>
      <c r="O18" s="103">
        <v>7155</v>
      </c>
      <c r="P18" s="103">
        <v>3865</v>
      </c>
      <c r="Q18" s="104">
        <f t="shared" si="7"/>
        <v>41.502320185614849</v>
      </c>
      <c r="R18" s="103">
        <v>77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21" t="s">
        <v>287</v>
      </c>
      <c r="AB18" s="122"/>
    </row>
    <row r="19" spans="1:28" s="105" customFormat="1" ht="13.5" customHeight="1" x14ac:dyDescent="0.15">
      <c r="A19" s="101" t="s">
        <v>24</v>
      </c>
      <c r="B19" s="102" t="s">
        <v>288</v>
      </c>
      <c r="C19" s="101" t="s">
        <v>289</v>
      </c>
      <c r="D19" s="103">
        <f t="shared" si="0"/>
        <v>4402</v>
      </c>
      <c r="E19" s="103">
        <f t="shared" si="1"/>
        <v>948</v>
      </c>
      <c r="F19" s="104">
        <f t="shared" si="2"/>
        <v>21.53566560654248</v>
      </c>
      <c r="G19" s="103">
        <v>875</v>
      </c>
      <c r="H19" s="103">
        <v>73</v>
      </c>
      <c r="I19" s="103">
        <f t="shared" si="3"/>
        <v>3454</v>
      </c>
      <c r="J19" s="104">
        <f t="shared" si="4"/>
        <v>78.46433439345752</v>
      </c>
      <c r="K19" s="103">
        <v>2224</v>
      </c>
      <c r="L19" s="104">
        <f t="shared" si="5"/>
        <v>50.522489777373927</v>
      </c>
      <c r="M19" s="103">
        <v>0</v>
      </c>
      <c r="N19" s="104">
        <f t="shared" si="6"/>
        <v>0</v>
      </c>
      <c r="O19" s="103">
        <v>1230</v>
      </c>
      <c r="P19" s="103">
        <v>480</v>
      </c>
      <c r="Q19" s="104">
        <f t="shared" si="7"/>
        <v>27.9418446160836</v>
      </c>
      <c r="R19" s="103">
        <v>7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21" t="s">
        <v>290</v>
      </c>
      <c r="AB19" s="122"/>
    </row>
    <row r="20" spans="1:28" s="105" customFormat="1" ht="13.5" customHeight="1" x14ac:dyDescent="0.15">
      <c r="A20" s="101" t="s">
        <v>24</v>
      </c>
      <c r="B20" s="102" t="s">
        <v>291</v>
      </c>
      <c r="C20" s="101" t="s">
        <v>292</v>
      </c>
      <c r="D20" s="103">
        <f t="shared" si="0"/>
        <v>3115</v>
      </c>
      <c r="E20" s="103">
        <f t="shared" si="1"/>
        <v>303</v>
      </c>
      <c r="F20" s="104">
        <f t="shared" si="2"/>
        <v>9.7271268057784912</v>
      </c>
      <c r="G20" s="103">
        <v>279</v>
      </c>
      <c r="H20" s="103">
        <v>24</v>
      </c>
      <c r="I20" s="103">
        <f t="shared" si="3"/>
        <v>2812</v>
      </c>
      <c r="J20" s="104">
        <f t="shared" si="4"/>
        <v>90.272873194221503</v>
      </c>
      <c r="K20" s="103">
        <v>2350</v>
      </c>
      <c r="L20" s="104">
        <f t="shared" si="5"/>
        <v>75.441412520064205</v>
      </c>
      <c r="M20" s="103">
        <v>0</v>
      </c>
      <c r="N20" s="104">
        <f t="shared" si="6"/>
        <v>0</v>
      </c>
      <c r="O20" s="103">
        <v>462</v>
      </c>
      <c r="P20" s="103">
        <v>274</v>
      </c>
      <c r="Q20" s="104">
        <f t="shared" si="7"/>
        <v>14.831460674157304</v>
      </c>
      <c r="R20" s="103">
        <v>35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21" t="s">
        <v>293</v>
      </c>
      <c r="AB20" s="122"/>
    </row>
    <row r="21" spans="1:28" s="105" customFormat="1" ht="13.5" customHeight="1" x14ac:dyDescent="0.15">
      <c r="A21" s="101" t="s">
        <v>24</v>
      </c>
      <c r="B21" s="102" t="s">
        <v>294</v>
      </c>
      <c r="C21" s="101" t="s">
        <v>295</v>
      </c>
      <c r="D21" s="103">
        <f t="shared" si="0"/>
        <v>12333</v>
      </c>
      <c r="E21" s="103">
        <f t="shared" si="1"/>
        <v>2173</v>
      </c>
      <c r="F21" s="104">
        <f t="shared" si="2"/>
        <v>17.619395118786993</v>
      </c>
      <c r="G21" s="103">
        <v>2173</v>
      </c>
      <c r="H21" s="103">
        <v>0</v>
      </c>
      <c r="I21" s="103">
        <f t="shared" si="3"/>
        <v>10160</v>
      </c>
      <c r="J21" s="104">
        <f t="shared" si="4"/>
        <v>82.380604881213003</v>
      </c>
      <c r="K21" s="103">
        <v>0</v>
      </c>
      <c r="L21" s="104">
        <f t="shared" si="5"/>
        <v>0</v>
      </c>
      <c r="M21" s="103">
        <v>0</v>
      </c>
      <c r="N21" s="104">
        <f t="shared" si="6"/>
        <v>0</v>
      </c>
      <c r="O21" s="103">
        <v>10160</v>
      </c>
      <c r="P21" s="103">
        <v>2600</v>
      </c>
      <c r="Q21" s="104">
        <f t="shared" si="7"/>
        <v>82.380604881213003</v>
      </c>
      <c r="R21" s="103">
        <v>47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21" t="s">
        <v>344</v>
      </c>
      <c r="AB21" s="122"/>
    </row>
    <row r="22" spans="1:28" s="105" customFormat="1" ht="13.5" customHeight="1" x14ac:dyDescent="0.15">
      <c r="A22" s="101" t="s">
        <v>24</v>
      </c>
      <c r="B22" s="102" t="s">
        <v>296</v>
      </c>
      <c r="C22" s="101" t="s">
        <v>297</v>
      </c>
      <c r="D22" s="103">
        <f t="shared" si="0"/>
        <v>7236</v>
      </c>
      <c r="E22" s="103">
        <f t="shared" si="1"/>
        <v>1814</v>
      </c>
      <c r="F22" s="104">
        <f t="shared" si="2"/>
        <v>25.069098949695967</v>
      </c>
      <c r="G22" s="103">
        <v>1814</v>
      </c>
      <c r="H22" s="103">
        <v>0</v>
      </c>
      <c r="I22" s="103">
        <f t="shared" si="3"/>
        <v>5422</v>
      </c>
      <c r="J22" s="104">
        <f t="shared" si="4"/>
        <v>74.93090105030403</v>
      </c>
      <c r="K22" s="103">
        <v>136</v>
      </c>
      <c r="L22" s="104">
        <f t="shared" si="5"/>
        <v>1.8794914317302378</v>
      </c>
      <c r="M22" s="103">
        <v>0</v>
      </c>
      <c r="N22" s="104">
        <f t="shared" si="6"/>
        <v>0</v>
      </c>
      <c r="O22" s="103">
        <v>5286</v>
      </c>
      <c r="P22" s="103">
        <v>2968</v>
      </c>
      <c r="Q22" s="104">
        <f t="shared" si="7"/>
        <v>73.051409618573786</v>
      </c>
      <c r="R22" s="103">
        <v>34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21" t="s">
        <v>298</v>
      </c>
      <c r="AB22" s="122"/>
    </row>
    <row r="23" spans="1:28" s="105" customFormat="1" ht="13.5" customHeight="1" x14ac:dyDescent="0.15">
      <c r="A23" s="101" t="s">
        <v>24</v>
      </c>
      <c r="B23" s="102" t="s">
        <v>299</v>
      </c>
      <c r="C23" s="101" t="s">
        <v>300</v>
      </c>
      <c r="D23" s="103">
        <f t="shared" si="0"/>
        <v>26688</v>
      </c>
      <c r="E23" s="103">
        <f t="shared" si="1"/>
        <v>11079</v>
      </c>
      <c r="F23" s="104">
        <f t="shared" si="2"/>
        <v>41.51303956834532</v>
      </c>
      <c r="G23" s="103">
        <v>11079</v>
      </c>
      <c r="H23" s="103">
        <v>0</v>
      </c>
      <c r="I23" s="103">
        <f t="shared" si="3"/>
        <v>15609</v>
      </c>
      <c r="J23" s="104">
        <f t="shared" si="4"/>
        <v>58.48696043165468</v>
      </c>
      <c r="K23" s="103">
        <v>5818</v>
      </c>
      <c r="L23" s="104">
        <f t="shared" si="5"/>
        <v>21.800059952038371</v>
      </c>
      <c r="M23" s="103">
        <v>0</v>
      </c>
      <c r="N23" s="104">
        <f t="shared" si="6"/>
        <v>0</v>
      </c>
      <c r="O23" s="103">
        <v>9791</v>
      </c>
      <c r="P23" s="103">
        <v>9791</v>
      </c>
      <c r="Q23" s="104">
        <f t="shared" si="7"/>
        <v>36.686900479616305</v>
      </c>
      <c r="R23" s="103">
        <v>92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21" t="s">
        <v>301</v>
      </c>
      <c r="AB23" s="122"/>
    </row>
    <row r="24" spans="1:28" s="105" customFormat="1" ht="13.5" customHeight="1" x14ac:dyDescent="0.15">
      <c r="A24" s="101" t="s">
        <v>24</v>
      </c>
      <c r="B24" s="102" t="s">
        <v>302</v>
      </c>
      <c r="C24" s="101" t="s">
        <v>303</v>
      </c>
      <c r="D24" s="103">
        <f t="shared" si="0"/>
        <v>7447</v>
      </c>
      <c r="E24" s="103">
        <f t="shared" si="1"/>
        <v>702</v>
      </c>
      <c r="F24" s="104">
        <f t="shared" si="2"/>
        <v>9.4266147441922925</v>
      </c>
      <c r="G24" s="103">
        <v>702</v>
      </c>
      <c r="H24" s="103">
        <v>0</v>
      </c>
      <c r="I24" s="103">
        <f t="shared" si="3"/>
        <v>6745</v>
      </c>
      <c r="J24" s="104">
        <f t="shared" si="4"/>
        <v>90.573385255807707</v>
      </c>
      <c r="K24" s="103">
        <v>2795</v>
      </c>
      <c r="L24" s="104">
        <f t="shared" si="5"/>
        <v>37.531892037061901</v>
      </c>
      <c r="M24" s="103">
        <v>0</v>
      </c>
      <c r="N24" s="104">
        <f t="shared" si="6"/>
        <v>0</v>
      </c>
      <c r="O24" s="103">
        <v>3950</v>
      </c>
      <c r="P24" s="103">
        <v>3760</v>
      </c>
      <c r="Q24" s="104">
        <f t="shared" si="7"/>
        <v>53.041493218745806</v>
      </c>
      <c r="R24" s="103">
        <v>37</v>
      </c>
      <c r="S24" s="101" t="s">
        <v>256</v>
      </c>
      <c r="T24" s="101"/>
      <c r="U24" s="101"/>
      <c r="V24" s="101"/>
      <c r="W24" s="101"/>
      <c r="X24" s="101" t="s">
        <v>256</v>
      </c>
      <c r="Y24" s="101"/>
      <c r="Z24" s="101"/>
      <c r="AA24" s="121" t="s">
        <v>304</v>
      </c>
      <c r="AB24" s="122"/>
    </row>
    <row r="25" spans="1:28" s="105" customFormat="1" ht="13.5" customHeight="1" x14ac:dyDescent="0.15">
      <c r="A25" s="101" t="s">
        <v>24</v>
      </c>
      <c r="B25" s="102" t="s">
        <v>305</v>
      </c>
      <c r="C25" s="101" t="s">
        <v>306</v>
      </c>
      <c r="D25" s="103">
        <f t="shared" si="0"/>
        <v>7940</v>
      </c>
      <c r="E25" s="103">
        <f t="shared" si="1"/>
        <v>1265</v>
      </c>
      <c r="F25" s="104">
        <f t="shared" si="2"/>
        <v>15.931989924433248</v>
      </c>
      <c r="G25" s="103">
        <v>1265</v>
      </c>
      <c r="H25" s="103">
        <v>0</v>
      </c>
      <c r="I25" s="103">
        <f t="shared" si="3"/>
        <v>6675</v>
      </c>
      <c r="J25" s="104">
        <f t="shared" si="4"/>
        <v>84.068010075566747</v>
      </c>
      <c r="K25" s="103">
        <v>0</v>
      </c>
      <c r="L25" s="104">
        <f t="shared" si="5"/>
        <v>0</v>
      </c>
      <c r="M25" s="103">
        <v>0</v>
      </c>
      <c r="N25" s="104">
        <f t="shared" si="6"/>
        <v>0</v>
      </c>
      <c r="O25" s="103">
        <v>6675</v>
      </c>
      <c r="P25" s="103">
        <v>6558</v>
      </c>
      <c r="Q25" s="104">
        <f t="shared" si="7"/>
        <v>84.068010075566747</v>
      </c>
      <c r="R25" s="103">
        <v>17</v>
      </c>
      <c r="S25" s="101" t="s">
        <v>256</v>
      </c>
      <c r="T25" s="101"/>
      <c r="U25" s="101"/>
      <c r="V25" s="101"/>
      <c r="W25" s="101"/>
      <c r="X25" s="101" t="s">
        <v>256</v>
      </c>
      <c r="Y25" s="101"/>
      <c r="Z25" s="101"/>
      <c r="AA25" s="121" t="s">
        <v>307</v>
      </c>
      <c r="AB25" s="122"/>
    </row>
    <row r="26" spans="1:28" s="105" customFormat="1" ht="13.5" customHeight="1" x14ac:dyDescent="0.15">
      <c r="A26" s="101" t="s">
        <v>24</v>
      </c>
      <c r="B26" s="102" t="s">
        <v>308</v>
      </c>
      <c r="C26" s="101" t="s">
        <v>309</v>
      </c>
      <c r="D26" s="103">
        <f t="shared" si="0"/>
        <v>5980</v>
      </c>
      <c r="E26" s="103">
        <f t="shared" si="1"/>
        <v>694</v>
      </c>
      <c r="F26" s="104">
        <f t="shared" si="2"/>
        <v>11.605351170568563</v>
      </c>
      <c r="G26" s="103">
        <v>694</v>
      </c>
      <c r="H26" s="103">
        <v>0</v>
      </c>
      <c r="I26" s="103">
        <f t="shared" si="3"/>
        <v>5286</v>
      </c>
      <c r="J26" s="104">
        <f t="shared" si="4"/>
        <v>88.394648829431446</v>
      </c>
      <c r="K26" s="103">
        <v>2226</v>
      </c>
      <c r="L26" s="104">
        <f t="shared" si="5"/>
        <v>37.224080267558527</v>
      </c>
      <c r="M26" s="103">
        <v>0</v>
      </c>
      <c r="N26" s="104">
        <f t="shared" si="6"/>
        <v>0</v>
      </c>
      <c r="O26" s="103">
        <v>3060</v>
      </c>
      <c r="P26" s="103">
        <v>1768</v>
      </c>
      <c r="Q26" s="104">
        <f t="shared" si="7"/>
        <v>51.170568561872912</v>
      </c>
      <c r="R26" s="103">
        <v>37</v>
      </c>
      <c r="S26" s="101"/>
      <c r="T26" s="101" t="s">
        <v>256</v>
      </c>
      <c r="U26" s="101"/>
      <c r="V26" s="101"/>
      <c r="W26" s="101" t="s">
        <v>256</v>
      </c>
      <c r="X26" s="101"/>
      <c r="Y26" s="101"/>
      <c r="Z26" s="101"/>
      <c r="AA26" s="121" t="s">
        <v>310</v>
      </c>
      <c r="AB26" s="122"/>
    </row>
    <row r="27" spans="1:28" s="105" customFormat="1" ht="13.5" customHeight="1" x14ac:dyDescent="0.15">
      <c r="A27" s="101" t="s">
        <v>24</v>
      </c>
      <c r="B27" s="102" t="s">
        <v>311</v>
      </c>
      <c r="C27" s="101" t="s">
        <v>312</v>
      </c>
      <c r="D27" s="103">
        <f t="shared" si="0"/>
        <v>8410</v>
      </c>
      <c r="E27" s="103">
        <f t="shared" si="1"/>
        <v>2340</v>
      </c>
      <c r="F27" s="104">
        <f t="shared" si="2"/>
        <v>27.824019024970276</v>
      </c>
      <c r="G27" s="103">
        <v>2340</v>
      </c>
      <c r="H27" s="103">
        <v>0</v>
      </c>
      <c r="I27" s="103">
        <f t="shared" si="3"/>
        <v>6070</v>
      </c>
      <c r="J27" s="104">
        <f t="shared" si="4"/>
        <v>72.175980975029731</v>
      </c>
      <c r="K27" s="103">
        <v>0</v>
      </c>
      <c r="L27" s="104">
        <f t="shared" si="5"/>
        <v>0</v>
      </c>
      <c r="M27" s="103">
        <v>0</v>
      </c>
      <c r="N27" s="104">
        <f t="shared" si="6"/>
        <v>0</v>
      </c>
      <c r="O27" s="103">
        <v>6070</v>
      </c>
      <c r="P27" s="103">
        <v>4009</v>
      </c>
      <c r="Q27" s="104">
        <f t="shared" si="7"/>
        <v>72.175980975029731</v>
      </c>
      <c r="R27" s="103">
        <v>22</v>
      </c>
      <c r="S27" s="101" t="s">
        <v>256</v>
      </c>
      <c r="T27" s="101"/>
      <c r="U27" s="101"/>
      <c r="V27" s="101"/>
      <c r="W27" s="101"/>
      <c r="X27" s="101" t="s">
        <v>256</v>
      </c>
      <c r="Y27" s="101"/>
      <c r="Z27" s="101"/>
      <c r="AA27" s="121" t="s">
        <v>313</v>
      </c>
      <c r="AB27" s="122"/>
    </row>
    <row r="28" spans="1:28" s="105" customFormat="1" ht="13.5" customHeight="1" x14ac:dyDescent="0.15">
      <c r="A28" s="101" t="s">
        <v>24</v>
      </c>
      <c r="B28" s="102" t="s">
        <v>314</v>
      </c>
      <c r="C28" s="101" t="s">
        <v>315</v>
      </c>
      <c r="D28" s="103">
        <f t="shared" si="0"/>
        <v>13094</v>
      </c>
      <c r="E28" s="103">
        <f t="shared" si="1"/>
        <v>891</v>
      </c>
      <c r="F28" s="104">
        <f t="shared" si="2"/>
        <v>6.8046433480983657</v>
      </c>
      <c r="G28" s="103">
        <v>891</v>
      </c>
      <c r="H28" s="103">
        <v>0</v>
      </c>
      <c r="I28" s="103">
        <f t="shared" si="3"/>
        <v>12203</v>
      </c>
      <c r="J28" s="104">
        <f t="shared" si="4"/>
        <v>93.195356651901633</v>
      </c>
      <c r="K28" s="103">
        <v>9530</v>
      </c>
      <c r="L28" s="104">
        <f t="shared" si="5"/>
        <v>72.781426607606534</v>
      </c>
      <c r="M28" s="103">
        <v>0</v>
      </c>
      <c r="N28" s="104">
        <f t="shared" si="6"/>
        <v>0</v>
      </c>
      <c r="O28" s="103">
        <v>2673</v>
      </c>
      <c r="P28" s="103">
        <v>1077</v>
      </c>
      <c r="Q28" s="104">
        <f t="shared" si="7"/>
        <v>20.413930044295096</v>
      </c>
      <c r="R28" s="103">
        <v>88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21" t="s">
        <v>316</v>
      </c>
      <c r="AB28" s="122"/>
    </row>
    <row r="29" spans="1:28" s="105" customFormat="1" ht="13.5" customHeight="1" x14ac:dyDescent="0.15">
      <c r="A29" s="101" t="s">
        <v>24</v>
      </c>
      <c r="B29" s="102" t="s">
        <v>317</v>
      </c>
      <c r="C29" s="101" t="s">
        <v>318</v>
      </c>
      <c r="D29" s="103">
        <f t="shared" si="0"/>
        <v>9946</v>
      </c>
      <c r="E29" s="103">
        <f t="shared" si="1"/>
        <v>715</v>
      </c>
      <c r="F29" s="104">
        <f t="shared" si="2"/>
        <v>7.188819625980293</v>
      </c>
      <c r="G29" s="103">
        <v>715</v>
      </c>
      <c r="H29" s="103">
        <v>0</v>
      </c>
      <c r="I29" s="103">
        <f t="shared" si="3"/>
        <v>9231</v>
      </c>
      <c r="J29" s="104">
        <f t="shared" si="4"/>
        <v>92.811180374019713</v>
      </c>
      <c r="K29" s="103">
        <v>0</v>
      </c>
      <c r="L29" s="104">
        <f t="shared" si="5"/>
        <v>0</v>
      </c>
      <c r="M29" s="103">
        <v>0</v>
      </c>
      <c r="N29" s="104">
        <f t="shared" si="6"/>
        <v>0</v>
      </c>
      <c r="O29" s="103">
        <v>9231</v>
      </c>
      <c r="P29" s="103">
        <v>8700</v>
      </c>
      <c r="Q29" s="104">
        <f t="shared" si="7"/>
        <v>92.811180374019713</v>
      </c>
      <c r="R29" s="103">
        <v>34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21" t="s">
        <v>319</v>
      </c>
      <c r="AB29" s="122"/>
    </row>
    <row r="30" spans="1:28" s="105" customFormat="1" ht="13.5" customHeight="1" x14ac:dyDescent="0.15">
      <c r="A30" s="101" t="s">
        <v>24</v>
      </c>
      <c r="B30" s="102" t="s">
        <v>320</v>
      </c>
      <c r="C30" s="101" t="s">
        <v>321</v>
      </c>
      <c r="D30" s="103">
        <f t="shared" si="0"/>
        <v>21723</v>
      </c>
      <c r="E30" s="103">
        <f t="shared" si="1"/>
        <v>1223</v>
      </c>
      <c r="F30" s="104">
        <f t="shared" si="2"/>
        <v>5.6299774432629013</v>
      </c>
      <c r="G30" s="103">
        <v>1223</v>
      </c>
      <c r="H30" s="103">
        <v>0</v>
      </c>
      <c r="I30" s="103">
        <f t="shared" si="3"/>
        <v>20500</v>
      </c>
      <c r="J30" s="104">
        <f t="shared" si="4"/>
        <v>94.370022556737098</v>
      </c>
      <c r="K30" s="103">
        <v>2560</v>
      </c>
      <c r="L30" s="104">
        <f t="shared" si="5"/>
        <v>11.78474428025595</v>
      </c>
      <c r="M30" s="103">
        <v>0</v>
      </c>
      <c r="N30" s="104">
        <f t="shared" si="6"/>
        <v>0</v>
      </c>
      <c r="O30" s="103">
        <v>17940</v>
      </c>
      <c r="P30" s="103">
        <v>10925</v>
      </c>
      <c r="Q30" s="104">
        <f t="shared" si="7"/>
        <v>82.585278276481148</v>
      </c>
      <c r="R30" s="103">
        <v>187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21" t="s">
        <v>322</v>
      </c>
      <c r="AB30" s="122"/>
    </row>
    <row r="31" spans="1:28" s="105" customFormat="1" ht="13.5" customHeight="1" x14ac:dyDescent="0.15">
      <c r="A31" s="101" t="s">
        <v>24</v>
      </c>
      <c r="B31" s="102" t="s">
        <v>323</v>
      </c>
      <c r="C31" s="101" t="s">
        <v>324</v>
      </c>
      <c r="D31" s="103">
        <f t="shared" si="0"/>
        <v>15538</v>
      </c>
      <c r="E31" s="103">
        <f t="shared" si="1"/>
        <v>1614</v>
      </c>
      <c r="F31" s="104">
        <f t="shared" si="2"/>
        <v>10.387437250611404</v>
      </c>
      <c r="G31" s="103">
        <v>1614</v>
      </c>
      <c r="H31" s="103">
        <v>0</v>
      </c>
      <c r="I31" s="103">
        <f t="shared" si="3"/>
        <v>13924</v>
      </c>
      <c r="J31" s="104">
        <f t="shared" si="4"/>
        <v>89.612562749388587</v>
      </c>
      <c r="K31" s="103">
        <v>2391</v>
      </c>
      <c r="L31" s="104">
        <f t="shared" si="5"/>
        <v>15.38808083408418</v>
      </c>
      <c r="M31" s="103">
        <v>0</v>
      </c>
      <c r="N31" s="104">
        <f t="shared" si="6"/>
        <v>0</v>
      </c>
      <c r="O31" s="103">
        <v>11533</v>
      </c>
      <c r="P31" s="103">
        <v>9293</v>
      </c>
      <c r="Q31" s="104">
        <f t="shared" si="7"/>
        <v>74.224481915304423</v>
      </c>
      <c r="R31" s="103">
        <v>43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21" t="s">
        <v>325</v>
      </c>
      <c r="AB31" s="122"/>
    </row>
    <row r="32" spans="1:28" s="105" customFormat="1" ht="13.5" customHeight="1" x14ac:dyDescent="0.15">
      <c r="A32" s="101" t="s">
        <v>24</v>
      </c>
      <c r="B32" s="102" t="s">
        <v>326</v>
      </c>
      <c r="C32" s="101" t="s">
        <v>327</v>
      </c>
      <c r="D32" s="103">
        <f t="shared" si="0"/>
        <v>4120</v>
      </c>
      <c r="E32" s="103">
        <f t="shared" si="1"/>
        <v>1719</v>
      </c>
      <c r="F32" s="104">
        <f t="shared" si="2"/>
        <v>41.723300970873787</v>
      </c>
      <c r="G32" s="103">
        <v>1719</v>
      </c>
      <c r="H32" s="103">
        <v>0</v>
      </c>
      <c r="I32" s="103">
        <f t="shared" si="3"/>
        <v>2401</v>
      </c>
      <c r="J32" s="104">
        <f t="shared" si="4"/>
        <v>58.276699029126213</v>
      </c>
      <c r="K32" s="103">
        <v>0</v>
      </c>
      <c r="L32" s="104">
        <f t="shared" si="5"/>
        <v>0</v>
      </c>
      <c r="M32" s="103">
        <v>0</v>
      </c>
      <c r="N32" s="104">
        <f t="shared" si="6"/>
        <v>0</v>
      </c>
      <c r="O32" s="103">
        <v>2401</v>
      </c>
      <c r="P32" s="103">
        <v>1867</v>
      </c>
      <c r="Q32" s="104">
        <f t="shared" si="7"/>
        <v>58.276699029126213</v>
      </c>
      <c r="R32" s="103">
        <v>14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21" t="s">
        <v>328</v>
      </c>
      <c r="AB32" s="122"/>
    </row>
    <row r="33" spans="1:28" s="105" customFormat="1" ht="13.5" customHeight="1" x14ac:dyDescent="0.15">
      <c r="A33" s="101" t="s">
        <v>24</v>
      </c>
      <c r="B33" s="102" t="s">
        <v>329</v>
      </c>
      <c r="C33" s="101" t="s">
        <v>330</v>
      </c>
      <c r="D33" s="103">
        <f t="shared" si="0"/>
        <v>15649</v>
      </c>
      <c r="E33" s="103">
        <f t="shared" si="1"/>
        <v>4484</v>
      </c>
      <c r="F33" s="104">
        <f t="shared" si="2"/>
        <v>28.653588088695763</v>
      </c>
      <c r="G33" s="103">
        <v>4348</v>
      </c>
      <c r="H33" s="103">
        <v>136</v>
      </c>
      <c r="I33" s="103">
        <f t="shared" si="3"/>
        <v>11165</v>
      </c>
      <c r="J33" s="104">
        <f t="shared" si="4"/>
        <v>71.346411911304244</v>
      </c>
      <c r="K33" s="103">
        <v>111</v>
      </c>
      <c r="L33" s="104">
        <f t="shared" si="5"/>
        <v>0.70931049907342314</v>
      </c>
      <c r="M33" s="103">
        <v>0</v>
      </c>
      <c r="N33" s="104">
        <f t="shared" si="6"/>
        <v>0</v>
      </c>
      <c r="O33" s="103">
        <v>11054</v>
      </c>
      <c r="P33" s="103">
        <v>4614</v>
      </c>
      <c r="Q33" s="104">
        <f t="shared" si="7"/>
        <v>70.63710141223082</v>
      </c>
      <c r="R33" s="103">
        <v>125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21" t="s">
        <v>331</v>
      </c>
      <c r="AB33" s="122"/>
    </row>
    <row r="34" spans="1:28" s="105" customFormat="1" ht="13.5" customHeight="1" x14ac:dyDescent="0.15">
      <c r="A34" s="101" t="s">
        <v>24</v>
      </c>
      <c r="B34" s="102" t="s">
        <v>332</v>
      </c>
      <c r="C34" s="101" t="s">
        <v>333</v>
      </c>
      <c r="D34" s="103">
        <f t="shared" si="0"/>
        <v>3134</v>
      </c>
      <c r="E34" s="103">
        <f t="shared" si="1"/>
        <v>580</v>
      </c>
      <c r="F34" s="104">
        <f t="shared" si="2"/>
        <v>18.5067007019783</v>
      </c>
      <c r="G34" s="103">
        <v>580</v>
      </c>
      <c r="H34" s="103">
        <v>0</v>
      </c>
      <c r="I34" s="103">
        <f t="shared" si="3"/>
        <v>2554</v>
      </c>
      <c r="J34" s="104">
        <f t="shared" si="4"/>
        <v>81.493299298021697</v>
      </c>
      <c r="K34" s="103">
        <v>1637</v>
      </c>
      <c r="L34" s="104">
        <f t="shared" si="5"/>
        <v>52.233567326100825</v>
      </c>
      <c r="M34" s="103">
        <v>0</v>
      </c>
      <c r="N34" s="104">
        <f t="shared" si="6"/>
        <v>0</v>
      </c>
      <c r="O34" s="103">
        <v>917</v>
      </c>
      <c r="P34" s="103">
        <v>687</v>
      </c>
      <c r="Q34" s="104">
        <f t="shared" si="7"/>
        <v>29.259731971920864</v>
      </c>
      <c r="R34" s="103">
        <v>13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21" t="s">
        <v>334</v>
      </c>
      <c r="AB34" s="122"/>
    </row>
    <row r="35" spans="1:28" s="105" customFormat="1" ht="13.5" customHeight="1" x14ac:dyDescent="0.15">
      <c r="A35" s="101" t="s">
        <v>24</v>
      </c>
      <c r="B35" s="102" t="s">
        <v>335</v>
      </c>
      <c r="C35" s="101" t="s">
        <v>336</v>
      </c>
      <c r="D35" s="103">
        <f t="shared" si="0"/>
        <v>2803</v>
      </c>
      <c r="E35" s="103">
        <f t="shared" si="1"/>
        <v>1168</v>
      </c>
      <c r="F35" s="104">
        <f t="shared" si="2"/>
        <v>41.669639671780232</v>
      </c>
      <c r="G35" s="103">
        <v>1151</v>
      </c>
      <c r="H35" s="103">
        <v>17</v>
      </c>
      <c r="I35" s="103">
        <f t="shared" si="3"/>
        <v>1635</v>
      </c>
      <c r="J35" s="104">
        <f t="shared" si="4"/>
        <v>58.330360328219768</v>
      </c>
      <c r="K35" s="103">
        <v>0</v>
      </c>
      <c r="L35" s="104">
        <f t="shared" si="5"/>
        <v>0</v>
      </c>
      <c r="M35" s="103">
        <v>0</v>
      </c>
      <c r="N35" s="104">
        <f t="shared" si="6"/>
        <v>0</v>
      </c>
      <c r="O35" s="103">
        <v>1635</v>
      </c>
      <c r="P35" s="103">
        <v>1365</v>
      </c>
      <c r="Q35" s="104">
        <f t="shared" si="7"/>
        <v>58.330360328219768</v>
      </c>
      <c r="R35" s="103">
        <v>15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21" t="s">
        <v>337</v>
      </c>
      <c r="AB35" s="122"/>
    </row>
    <row r="36" spans="1:28" s="105" customFormat="1" ht="13.5" customHeight="1" x14ac:dyDescent="0.15">
      <c r="A36" s="101" t="s">
        <v>24</v>
      </c>
      <c r="B36" s="102" t="s">
        <v>338</v>
      </c>
      <c r="C36" s="101" t="s">
        <v>339</v>
      </c>
      <c r="D36" s="103">
        <f t="shared" si="0"/>
        <v>451</v>
      </c>
      <c r="E36" s="103">
        <f t="shared" si="1"/>
        <v>67</v>
      </c>
      <c r="F36" s="104">
        <f t="shared" si="2"/>
        <v>14.855875831485587</v>
      </c>
      <c r="G36" s="103">
        <v>67</v>
      </c>
      <c r="H36" s="103">
        <v>0</v>
      </c>
      <c r="I36" s="103">
        <f t="shared" si="3"/>
        <v>384</v>
      </c>
      <c r="J36" s="104">
        <f t="shared" si="4"/>
        <v>85.144124168514409</v>
      </c>
      <c r="K36" s="103">
        <v>0</v>
      </c>
      <c r="L36" s="104">
        <f t="shared" si="5"/>
        <v>0</v>
      </c>
      <c r="M36" s="103">
        <v>0</v>
      </c>
      <c r="N36" s="104">
        <f t="shared" si="6"/>
        <v>0</v>
      </c>
      <c r="O36" s="103">
        <v>384</v>
      </c>
      <c r="P36" s="103">
        <v>0</v>
      </c>
      <c r="Q36" s="104">
        <f t="shared" si="7"/>
        <v>85.144124168514409</v>
      </c>
      <c r="R36" s="103">
        <v>0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21" t="s">
        <v>340</v>
      </c>
      <c r="AB36" s="122"/>
    </row>
    <row r="37" spans="1:28" s="105" customFormat="1" ht="13.5" customHeight="1" x14ac:dyDescent="0.15">
      <c r="A37" s="101" t="s">
        <v>24</v>
      </c>
      <c r="B37" s="102" t="s">
        <v>341</v>
      </c>
      <c r="C37" s="101" t="s">
        <v>342</v>
      </c>
      <c r="D37" s="103">
        <f t="shared" si="0"/>
        <v>16682</v>
      </c>
      <c r="E37" s="103">
        <f t="shared" si="1"/>
        <v>4145</v>
      </c>
      <c r="F37" s="104">
        <f t="shared" si="2"/>
        <v>24.84714063061983</v>
      </c>
      <c r="G37" s="103">
        <v>4145</v>
      </c>
      <c r="H37" s="103">
        <v>0</v>
      </c>
      <c r="I37" s="103">
        <f t="shared" si="3"/>
        <v>12537</v>
      </c>
      <c r="J37" s="104">
        <f t="shared" si="4"/>
        <v>75.152859369380167</v>
      </c>
      <c r="K37" s="103">
        <v>581</v>
      </c>
      <c r="L37" s="104">
        <f t="shared" si="5"/>
        <v>3.4827958278383884</v>
      </c>
      <c r="M37" s="103">
        <v>0</v>
      </c>
      <c r="N37" s="104">
        <f t="shared" si="6"/>
        <v>0</v>
      </c>
      <c r="O37" s="103">
        <v>11956</v>
      </c>
      <c r="P37" s="103">
        <v>5981</v>
      </c>
      <c r="Q37" s="104">
        <f t="shared" si="7"/>
        <v>71.670063541541779</v>
      </c>
      <c r="R37" s="103">
        <v>51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21" t="s">
        <v>343</v>
      </c>
      <c r="AB37" s="122"/>
    </row>
    <row r="38" spans="1:28" s="105" customFormat="1" ht="13.5" customHeight="1" x14ac:dyDescent="0.15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22"/>
      <c r="AB38" s="122"/>
    </row>
    <row r="39" spans="1:28" s="105" customFormat="1" ht="13.5" customHeight="1" x14ac:dyDescent="0.15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22"/>
      <c r="AB39" s="122"/>
    </row>
    <row r="40" spans="1:28" s="105" customFormat="1" ht="13.5" customHeight="1" x14ac:dyDescent="0.15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22"/>
      <c r="AB40" s="122"/>
    </row>
    <row r="41" spans="1:28" s="105" customFormat="1" ht="13.5" customHeight="1" x14ac:dyDescent="0.15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22"/>
      <c r="AB41" s="122"/>
    </row>
    <row r="42" spans="1:28" s="105" customFormat="1" ht="13.5" customHeight="1" x14ac:dyDescent="0.15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22"/>
      <c r="AB42" s="122"/>
    </row>
    <row r="43" spans="1:28" s="105" customFormat="1" ht="13.5" customHeight="1" x14ac:dyDescent="0.15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22"/>
      <c r="AB43" s="122"/>
    </row>
    <row r="44" spans="1:28" s="105" customFormat="1" ht="13.5" customHeight="1" x14ac:dyDescent="0.15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22"/>
      <c r="AB44" s="122"/>
    </row>
    <row r="45" spans="1:28" s="105" customFormat="1" ht="13.5" customHeight="1" x14ac:dyDescent="0.15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22"/>
      <c r="AB45" s="122"/>
    </row>
    <row r="46" spans="1:28" s="105" customFormat="1" ht="13.5" customHeight="1" x14ac:dyDescent="0.15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22"/>
      <c r="AB46" s="122"/>
    </row>
    <row r="47" spans="1:28" s="105" customFormat="1" ht="13.5" customHeight="1" x14ac:dyDescent="0.15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22"/>
      <c r="AB47" s="122"/>
    </row>
    <row r="48" spans="1:28" s="105" customFormat="1" ht="13.5" customHeight="1" x14ac:dyDescent="0.15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22"/>
      <c r="AB48" s="122"/>
    </row>
    <row r="49" spans="1:28" s="105" customFormat="1" ht="13.5" customHeight="1" x14ac:dyDescent="0.15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22"/>
      <c r="AB49" s="122"/>
    </row>
    <row r="50" spans="1:28" s="105" customFormat="1" ht="13.5" customHeight="1" x14ac:dyDescent="0.15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22"/>
      <c r="AB50" s="122"/>
    </row>
    <row r="51" spans="1:28" s="105" customFormat="1" ht="13.5" customHeight="1" x14ac:dyDescent="0.15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22"/>
      <c r="AB51" s="122"/>
    </row>
    <row r="52" spans="1:28" s="105" customFormat="1" ht="13.5" customHeight="1" x14ac:dyDescent="0.15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22"/>
      <c r="AB52" s="122"/>
    </row>
    <row r="53" spans="1:28" s="105" customFormat="1" ht="13.5" customHeight="1" x14ac:dyDescent="0.15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 x14ac:dyDescent="0.15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 x14ac:dyDescent="0.15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 x14ac:dyDescent="0.15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 x14ac:dyDescent="0.15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 x14ac:dyDescent="0.15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 x14ac:dyDescent="0.15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 x14ac:dyDescent="0.15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 x14ac:dyDescent="0.15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 x14ac:dyDescent="0.15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 x14ac:dyDescent="0.15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 x14ac:dyDescent="0.15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 x14ac:dyDescent="0.15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 x14ac:dyDescent="0.15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 x14ac:dyDescent="0.15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 x14ac:dyDescent="0.15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 x14ac:dyDescent="0.15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 x14ac:dyDescent="0.15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 x14ac:dyDescent="0.15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 x14ac:dyDescent="0.15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 x14ac:dyDescent="0.15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 x14ac:dyDescent="0.15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 x14ac:dyDescent="0.15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 x14ac:dyDescent="0.15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 x14ac:dyDescent="0.15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 x14ac:dyDescent="0.15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 x14ac:dyDescent="0.15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 x14ac:dyDescent="0.15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 x14ac:dyDescent="0.15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 x14ac:dyDescent="0.15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 x14ac:dyDescent="0.15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 x14ac:dyDescent="0.15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</sheetData>
  <sortState xmlns:xlrd2="http://schemas.microsoft.com/office/spreadsheetml/2017/richdata2" ref="A8:AA37">
    <sortCondition ref="A8:A37"/>
    <sortCondition ref="B8:B37"/>
    <sortCondition ref="C8:C3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48" t="s">
        <v>193</v>
      </c>
      <c r="B2" s="145" t="s">
        <v>194</v>
      </c>
      <c r="C2" s="149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50" t="s">
        <v>219</v>
      </c>
      <c r="AG2" s="151"/>
      <c r="AH2" s="151"/>
      <c r="AI2" s="152"/>
      <c r="AJ2" s="150" t="s">
        <v>220</v>
      </c>
      <c r="AK2" s="151"/>
      <c r="AL2" s="151"/>
      <c r="AM2" s="151"/>
      <c r="AN2" s="151"/>
      <c r="AO2" s="151"/>
      <c r="AP2" s="151"/>
      <c r="AQ2" s="151"/>
      <c r="AR2" s="151"/>
      <c r="AS2" s="152"/>
      <c r="AT2" s="159" t="s">
        <v>221</v>
      </c>
      <c r="AU2" s="145"/>
      <c r="AV2" s="145"/>
      <c r="AW2" s="145"/>
      <c r="AX2" s="145"/>
      <c r="AY2" s="145"/>
      <c r="AZ2" s="150" t="s">
        <v>222</v>
      </c>
      <c r="BA2" s="151"/>
      <c r="BB2" s="151"/>
      <c r="BC2" s="152"/>
    </row>
    <row r="3" spans="1:55" s="100" customFormat="1" ht="13.5" customHeight="1" x14ac:dyDescent="0.15">
      <c r="A3" s="146"/>
      <c r="B3" s="146"/>
      <c r="C3" s="146"/>
      <c r="D3" s="91" t="s">
        <v>200</v>
      </c>
      <c r="E3" s="153" t="s">
        <v>223</v>
      </c>
      <c r="F3" s="151"/>
      <c r="G3" s="152"/>
      <c r="H3" s="156" t="s">
        <v>224</v>
      </c>
      <c r="I3" s="157"/>
      <c r="J3" s="158"/>
      <c r="K3" s="153" t="s">
        <v>225</v>
      </c>
      <c r="L3" s="157"/>
      <c r="M3" s="158"/>
      <c r="N3" s="91" t="s">
        <v>200</v>
      </c>
      <c r="O3" s="153" t="s">
        <v>226</v>
      </c>
      <c r="P3" s="154"/>
      <c r="Q3" s="154"/>
      <c r="R3" s="154"/>
      <c r="S3" s="154"/>
      <c r="T3" s="154"/>
      <c r="U3" s="155"/>
      <c r="V3" s="153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7" t="s">
        <v>200</v>
      </c>
      <c r="AG3" s="145" t="s">
        <v>229</v>
      </c>
      <c r="AH3" s="145" t="s">
        <v>230</v>
      </c>
      <c r="AI3" s="145" t="s">
        <v>231</v>
      </c>
      <c r="AJ3" s="146" t="s">
        <v>200</v>
      </c>
      <c r="AK3" s="145" t="s">
        <v>232</v>
      </c>
      <c r="AL3" s="145" t="s">
        <v>233</v>
      </c>
      <c r="AM3" s="145" t="s">
        <v>234</v>
      </c>
      <c r="AN3" s="145" t="s">
        <v>230</v>
      </c>
      <c r="AO3" s="145" t="s">
        <v>231</v>
      </c>
      <c r="AP3" s="145" t="s">
        <v>235</v>
      </c>
      <c r="AQ3" s="145" t="s">
        <v>236</v>
      </c>
      <c r="AR3" s="145" t="s">
        <v>237</v>
      </c>
      <c r="AS3" s="145" t="s">
        <v>238</v>
      </c>
      <c r="AT3" s="147" t="s">
        <v>200</v>
      </c>
      <c r="AU3" s="145" t="s">
        <v>232</v>
      </c>
      <c r="AV3" s="145" t="s">
        <v>233</v>
      </c>
      <c r="AW3" s="145" t="s">
        <v>234</v>
      </c>
      <c r="AX3" s="145" t="s">
        <v>230</v>
      </c>
      <c r="AY3" s="145" t="s">
        <v>231</v>
      </c>
      <c r="AZ3" s="147" t="s">
        <v>200</v>
      </c>
      <c r="BA3" s="145" t="s">
        <v>229</v>
      </c>
      <c r="BB3" s="145" t="s">
        <v>230</v>
      </c>
      <c r="BC3" s="145" t="s">
        <v>231</v>
      </c>
    </row>
    <row r="4" spans="1:55" s="100" customFormat="1" ht="18.75" customHeight="1" x14ac:dyDescent="0.15">
      <c r="A4" s="146"/>
      <c r="B4" s="146"/>
      <c r="C4" s="146"/>
      <c r="D4" s="91"/>
      <c r="E4" s="91" t="s">
        <v>200</v>
      </c>
      <c r="F4" s="143" t="s">
        <v>239</v>
      </c>
      <c r="G4" s="143" t="s">
        <v>240</v>
      </c>
      <c r="H4" s="91" t="s">
        <v>200</v>
      </c>
      <c r="I4" s="143" t="s">
        <v>239</v>
      </c>
      <c r="J4" s="143" t="s">
        <v>240</v>
      </c>
      <c r="K4" s="91" t="s">
        <v>200</v>
      </c>
      <c r="L4" s="143" t="s">
        <v>239</v>
      </c>
      <c r="M4" s="143" t="s">
        <v>240</v>
      </c>
      <c r="N4" s="91"/>
      <c r="O4" s="91" t="s">
        <v>200</v>
      </c>
      <c r="P4" s="143" t="s">
        <v>229</v>
      </c>
      <c r="Q4" s="141" t="s">
        <v>230</v>
      </c>
      <c r="R4" s="141" t="s">
        <v>231</v>
      </c>
      <c r="S4" s="143" t="s">
        <v>241</v>
      </c>
      <c r="T4" s="143" t="s">
        <v>242</v>
      </c>
      <c r="U4" s="143" t="s">
        <v>243</v>
      </c>
      <c r="V4" s="91" t="s">
        <v>200</v>
      </c>
      <c r="W4" s="143" t="s">
        <v>229</v>
      </c>
      <c r="X4" s="141" t="s">
        <v>230</v>
      </c>
      <c r="Y4" s="141" t="s">
        <v>231</v>
      </c>
      <c r="Z4" s="143" t="s">
        <v>241</v>
      </c>
      <c r="AA4" s="143" t="s">
        <v>242</v>
      </c>
      <c r="AB4" s="143" t="s">
        <v>243</v>
      </c>
      <c r="AC4" s="91" t="s">
        <v>200</v>
      </c>
      <c r="AD4" s="143" t="s">
        <v>239</v>
      </c>
      <c r="AE4" s="143" t="s">
        <v>240</v>
      </c>
      <c r="AF4" s="147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7"/>
      <c r="AU4" s="146"/>
      <c r="AV4" s="146"/>
      <c r="AW4" s="146"/>
      <c r="AX4" s="146"/>
      <c r="AY4" s="146"/>
      <c r="AZ4" s="147"/>
      <c r="BA4" s="146"/>
      <c r="BB4" s="146"/>
      <c r="BC4" s="146"/>
    </row>
    <row r="5" spans="1:55" s="52" customFormat="1" ht="22.5" customHeight="1" x14ac:dyDescent="0.15">
      <c r="A5" s="146"/>
      <c r="B5" s="146"/>
      <c r="C5" s="146"/>
      <c r="D5" s="93"/>
      <c r="E5" s="93"/>
      <c r="F5" s="144"/>
      <c r="G5" s="144"/>
      <c r="H5" s="93"/>
      <c r="I5" s="144"/>
      <c r="J5" s="144"/>
      <c r="K5" s="93"/>
      <c r="L5" s="144"/>
      <c r="M5" s="144"/>
      <c r="N5" s="93"/>
      <c r="O5" s="93"/>
      <c r="P5" s="144"/>
      <c r="Q5" s="142"/>
      <c r="R5" s="142"/>
      <c r="S5" s="144"/>
      <c r="T5" s="144"/>
      <c r="U5" s="144"/>
      <c r="V5" s="93"/>
      <c r="W5" s="144"/>
      <c r="X5" s="142"/>
      <c r="Y5" s="142"/>
      <c r="Z5" s="144"/>
      <c r="AA5" s="144"/>
      <c r="AB5" s="144"/>
      <c r="AC5" s="93"/>
      <c r="AD5" s="144"/>
      <c r="AE5" s="144"/>
      <c r="AF5" s="90"/>
      <c r="AG5" s="90"/>
      <c r="AH5" s="90"/>
      <c r="AI5" s="90"/>
      <c r="AJ5" s="90"/>
      <c r="AK5" s="90"/>
      <c r="AL5" s="146"/>
      <c r="AM5" s="90"/>
      <c r="AN5" s="90"/>
      <c r="AO5" s="90"/>
      <c r="AP5" s="90"/>
      <c r="AQ5" s="90"/>
      <c r="AR5" s="90"/>
      <c r="AS5" s="90"/>
      <c r="AT5" s="90"/>
      <c r="AU5" s="90"/>
      <c r="AV5" s="146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46"/>
      <c r="B6" s="146"/>
      <c r="C6" s="146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和歌山県</v>
      </c>
      <c r="B7" s="107" t="str">
        <f>水洗化人口等!B7</f>
        <v>30000</v>
      </c>
      <c r="C7" s="106" t="s">
        <v>200</v>
      </c>
      <c r="D7" s="108">
        <f t="shared" ref="D7:D37" si="0">SUM(E7,+H7,+K7)</f>
        <v>509763</v>
      </c>
      <c r="E7" s="108">
        <f t="shared" ref="E7:E37" si="1">SUM(F7:G7)</f>
        <v>3842</v>
      </c>
      <c r="F7" s="108">
        <f>SUM(F$8:F$207)</f>
        <v>2332</v>
      </c>
      <c r="G7" s="108">
        <f>SUM(G$8:G$207)</f>
        <v>1510</v>
      </c>
      <c r="H7" s="108">
        <f t="shared" ref="H7:H37" si="2">SUM(I7:J7)</f>
        <v>10463</v>
      </c>
      <c r="I7" s="108">
        <f>SUM(I$8:I$207)</f>
        <v>2663</v>
      </c>
      <c r="J7" s="108">
        <f>SUM(J$8:J$207)</f>
        <v>7800</v>
      </c>
      <c r="K7" s="108">
        <f t="shared" ref="K7:K37" si="3">SUM(L7:M7)</f>
        <v>495458</v>
      </c>
      <c r="L7" s="108">
        <f>SUM(L$8:L$207)</f>
        <v>128409</v>
      </c>
      <c r="M7" s="108">
        <f>SUM(M$8:M$207)</f>
        <v>367049</v>
      </c>
      <c r="N7" s="108">
        <f t="shared" ref="N7:N37" si="4">SUM(O7,+V7,+AC7)</f>
        <v>510063</v>
      </c>
      <c r="O7" s="108">
        <f t="shared" ref="O7:O37" si="5">SUM(P7:U7)</f>
        <v>133404</v>
      </c>
      <c r="P7" s="108">
        <f t="shared" ref="P7:U7" si="6">SUM(P$8:P$207)</f>
        <v>133404</v>
      </c>
      <c r="Q7" s="108">
        <f t="shared" si="6"/>
        <v>0</v>
      </c>
      <c r="R7" s="108">
        <f t="shared" si="6"/>
        <v>0</v>
      </c>
      <c r="S7" s="108">
        <f t="shared" si="6"/>
        <v>0</v>
      </c>
      <c r="T7" s="108">
        <f t="shared" si="6"/>
        <v>0</v>
      </c>
      <c r="U7" s="108">
        <f t="shared" si="6"/>
        <v>0</v>
      </c>
      <c r="V7" s="108">
        <f t="shared" ref="V7:V37" si="7">SUM(W7:AB7)</f>
        <v>376359</v>
      </c>
      <c r="W7" s="108">
        <f t="shared" ref="W7:AB7" si="8">SUM(W$8:W$207)</f>
        <v>376359</v>
      </c>
      <c r="X7" s="108">
        <f t="shared" si="8"/>
        <v>0</v>
      </c>
      <c r="Y7" s="108">
        <f t="shared" si="8"/>
        <v>0</v>
      </c>
      <c r="Z7" s="108">
        <f t="shared" si="8"/>
        <v>0</v>
      </c>
      <c r="AA7" s="108">
        <f t="shared" si="8"/>
        <v>0</v>
      </c>
      <c r="AB7" s="108">
        <f t="shared" si="8"/>
        <v>0</v>
      </c>
      <c r="AC7" s="108">
        <f t="shared" ref="AC7:AC37" si="9">SUM(AD7:AE7)</f>
        <v>300</v>
      </c>
      <c r="AD7" s="108">
        <f>SUM(AD$8:AD$207)</f>
        <v>300</v>
      </c>
      <c r="AE7" s="108">
        <f>SUM(AE$8:AE$207)</f>
        <v>0</v>
      </c>
      <c r="AF7" s="108">
        <f t="shared" ref="AF7:AF37" si="10">SUM(AG7:AI7)</f>
        <v>3153</v>
      </c>
      <c r="AG7" s="108">
        <f>SUM(AG$8:AG$207)</f>
        <v>3153</v>
      </c>
      <c r="AH7" s="108">
        <f>SUM(AH$8:AH$207)</f>
        <v>0</v>
      </c>
      <c r="AI7" s="108">
        <f>SUM(AI$8:AI$207)</f>
        <v>0</v>
      </c>
      <c r="AJ7" s="108">
        <f t="shared" ref="AJ7:AJ37" si="11">SUM(AK7:AS7)</f>
        <v>4212</v>
      </c>
      <c r="AK7" s="108">
        <f t="shared" ref="AK7:AS7" si="12">SUM(AK$8:AK$207)</f>
        <v>1604</v>
      </c>
      <c r="AL7" s="108">
        <f t="shared" si="12"/>
        <v>104</v>
      </c>
      <c r="AM7" s="108">
        <f t="shared" si="12"/>
        <v>2281</v>
      </c>
      <c r="AN7" s="108">
        <f t="shared" si="12"/>
        <v>0</v>
      </c>
      <c r="AO7" s="108">
        <f t="shared" si="12"/>
        <v>0</v>
      </c>
      <c r="AP7" s="108">
        <f t="shared" si="12"/>
        <v>0</v>
      </c>
      <c r="AQ7" s="108">
        <f t="shared" si="12"/>
        <v>0</v>
      </c>
      <c r="AR7" s="108">
        <f t="shared" si="12"/>
        <v>0</v>
      </c>
      <c r="AS7" s="108">
        <f t="shared" si="12"/>
        <v>223</v>
      </c>
      <c r="AT7" s="108">
        <f t="shared" ref="AT7:AT37" si="13">SUM(AU7:AY7)</f>
        <v>1132</v>
      </c>
      <c r="AU7" s="108">
        <f>SUM(AU$8:AU$207)</f>
        <v>649</v>
      </c>
      <c r="AV7" s="108">
        <f>SUM(AV$8:AV$207)</f>
        <v>0</v>
      </c>
      <c r="AW7" s="108">
        <f>SUM(AW$8:AW$207)</f>
        <v>483</v>
      </c>
      <c r="AX7" s="108">
        <f>SUM(AX$8:AX$207)</f>
        <v>0</v>
      </c>
      <c r="AY7" s="108">
        <f>SUM(AY$8:AY$207)</f>
        <v>0</v>
      </c>
      <c r="AZ7" s="108">
        <f t="shared" ref="AZ7:AZ37" si="14">SUM(BA7:BC7)</f>
        <v>5342</v>
      </c>
      <c r="BA7" s="108">
        <f>SUM(BA$8:BA$207)</f>
        <v>5342</v>
      </c>
      <c r="BB7" s="108">
        <f>SUM(BB$8:BB$207)</f>
        <v>0</v>
      </c>
      <c r="BC7" s="108">
        <f>SUM(BC$8:BC$207)</f>
        <v>0</v>
      </c>
    </row>
    <row r="8" spans="1:55" s="105" customFormat="1" ht="13.5" customHeight="1" x14ac:dyDescent="0.15">
      <c r="A8" s="115" t="s">
        <v>24</v>
      </c>
      <c r="B8" s="113" t="s">
        <v>254</v>
      </c>
      <c r="C8" s="101" t="s">
        <v>255</v>
      </c>
      <c r="D8" s="103">
        <f t="shared" si="0"/>
        <v>165756</v>
      </c>
      <c r="E8" s="103">
        <f t="shared" si="1"/>
        <v>0</v>
      </c>
      <c r="F8" s="103">
        <v>0</v>
      </c>
      <c r="G8" s="103">
        <v>0</v>
      </c>
      <c r="H8" s="103">
        <f t="shared" si="2"/>
        <v>0</v>
      </c>
      <c r="I8" s="103">
        <v>0</v>
      </c>
      <c r="J8" s="103">
        <v>0</v>
      </c>
      <c r="K8" s="103">
        <f t="shared" si="3"/>
        <v>165756</v>
      </c>
      <c r="L8" s="103">
        <v>28929</v>
      </c>
      <c r="M8" s="103">
        <v>136827</v>
      </c>
      <c r="N8" s="103">
        <f t="shared" si="4"/>
        <v>165901</v>
      </c>
      <c r="O8" s="103">
        <f t="shared" si="5"/>
        <v>28929</v>
      </c>
      <c r="P8" s="103">
        <v>28929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si="7"/>
        <v>136827</v>
      </c>
      <c r="W8" s="103">
        <v>136827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si="9"/>
        <v>145</v>
      </c>
      <c r="AD8" s="103">
        <v>145</v>
      </c>
      <c r="AE8" s="103">
        <v>0</v>
      </c>
      <c r="AF8" s="103">
        <f t="shared" si="10"/>
        <v>0</v>
      </c>
      <c r="AG8" s="103">
        <v>0</v>
      </c>
      <c r="AH8" s="103">
        <v>0</v>
      </c>
      <c r="AI8" s="103">
        <v>0</v>
      </c>
      <c r="AJ8" s="103">
        <f t="shared" si="11"/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si="13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4"/>
        <v>5269</v>
      </c>
      <c r="BA8" s="103">
        <v>5269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24</v>
      </c>
      <c r="B9" s="113" t="s">
        <v>258</v>
      </c>
      <c r="C9" s="101" t="s">
        <v>259</v>
      </c>
      <c r="D9" s="103">
        <f t="shared" si="0"/>
        <v>35174</v>
      </c>
      <c r="E9" s="103">
        <f t="shared" si="1"/>
        <v>0</v>
      </c>
      <c r="F9" s="103">
        <v>0</v>
      </c>
      <c r="G9" s="103">
        <v>0</v>
      </c>
      <c r="H9" s="103">
        <f t="shared" si="2"/>
        <v>0</v>
      </c>
      <c r="I9" s="103">
        <v>0</v>
      </c>
      <c r="J9" s="103">
        <v>0</v>
      </c>
      <c r="K9" s="103">
        <f t="shared" si="3"/>
        <v>35174</v>
      </c>
      <c r="L9" s="103">
        <v>12441</v>
      </c>
      <c r="M9" s="103">
        <v>22733</v>
      </c>
      <c r="N9" s="103">
        <f t="shared" si="4"/>
        <v>35174</v>
      </c>
      <c r="O9" s="103">
        <f t="shared" si="5"/>
        <v>12441</v>
      </c>
      <c r="P9" s="103">
        <v>12441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22733</v>
      </c>
      <c r="W9" s="103">
        <v>22733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0</v>
      </c>
      <c r="AG9" s="103">
        <v>0</v>
      </c>
      <c r="AH9" s="103">
        <v>0</v>
      </c>
      <c r="AI9" s="103">
        <v>0</v>
      </c>
      <c r="AJ9" s="103">
        <f t="shared" si="11"/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24</v>
      </c>
      <c r="B10" s="113" t="s">
        <v>261</v>
      </c>
      <c r="C10" s="101" t="s">
        <v>262</v>
      </c>
      <c r="D10" s="103">
        <f t="shared" si="0"/>
        <v>19749</v>
      </c>
      <c r="E10" s="103">
        <f t="shared" si="1"/>
        <v>39</v>
      </c>
      <c r="F10" s="103">
        <v>39</v>
      </c>
      <c r="G10" s="103">
        <v>0</v>
      </c>
      <c r="H10" s="103">
        <f t="shared" si="2"/>
        <v>0</v>
      </c>
      <c r="I10" s="103">
        <v>0</v>
      </c>
      <c r="J10" s="103">
        <v>0</v>
      </c>
      <c r="K10" s="103">
        <f t="shared" si="3"/>
        <v>19710</v>
      </c>
      <c r="L10" s="103">
        <v>6519</v>
      </c>
      <c r="M10" s="103">
        <v>13191</v>
      </c>
      <c r="N10" s="103">
        <f t="shared" si="4"/>
        <v>19749</v>
      </c>
      <c r="O10" s="103">
        <f t="shared" si="5"/>
        <v>6558</v>
      </c>
      <c r="P10" s="103">
        <v>6558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7"/>
        <v>13191</v>
      </c>
      <c r="W10" s="103">
        <v>13191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766</v>
      </c>
      <c r="AG10" s="103">
        <v>766</v>
      </c>
      <c r="AH10" s="103">
        <v>0</v>
      </c>
      <c r="AI10" s="103">
        <v>0</v>
      </c>
      <c r="AJ10" s="103">
        <f t="shared" si="11"/>
        <v>766</v>
      </c>
      <c r="AK10" s="103">
        <v>0</v>
      </c>
      <c r="AL10" s="103">
        <v>0</v>
      </c>
      <c r="AM10" s="103">
        <v>766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63</v>
      </c>
      <c r="AU10" s="103">
        <v>0</v>
      </c>
      <c r="AV10" s="103">
        <v>0</v>
      </c>
      <c r="AW10" s="103">
        <v>63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24</v>
      </c>
      <c r="B11" s="113" t="s">
        <v>264</v>
      </c>
      <c r="C11" s="101" t="s">
        <v>265</v>
      </c>
      <c r="D11" s="103">
        <f t="shared" si="0"/>
        <v>21915</v>
      </c>
      <c r="E11" s="103">
        <f t="shared" si="1"/>
        <v>0</v>
      </c>
      <c r="F11" s="103">
        <v>0</v>
      </c>
      <c r="G11" s="103">
        <v>0</v>
      </c>
      <c r="H11" s="103">
        <f t="shared" si="2"/>
        <v>0</v>
      </c>
      <c r="I11" s="103">
        <v>0</v>
      </c>
      <c r="J11" s="103">
        <v>0</v>
      </c>
      <c r="K11" s="103">
        <f t="shared" si="3"/>
        <v>21915</v>
      </c>
      <c r="L11" s="103">
        <v>3353</v>
      </c>
      <c r="M11" s="103">
        <v>18562</v>
      </c>
      <c r="N11" s="103">
        <f t="shared" si="4"/>
        <v>21915</v>
      </c>
      <c r="O11" s="103">
        <f t="shared" si="5"/>
        <v>3353</v>
      </c>
      <c r="P11" s="103">
        <v>3353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7"/>
        <v>18562</v>
      </c>
      <c r="W11" s="103">
        <v>18562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0</v>
      </c>
      <c r="AG11" s="103">
        <v>0</v>
      </c>
      <c r="AH11" s="103">
        <v>0</v>
      </c>
      <c r="AI11" s="103">
        <v>0</v>
      </c>
      <c r="AJ11" s="103">
        <f t="shared" si="11"/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24</v>
      </c>
      <c r="B12" s="113" t="s">
        <v>267</v>
      </c>
      <c r="C12" s="101" t="s">
        <v>268</v>
      </c>
      <c r="D12" s="103">
        <f t="shared" si="0"/>
        <v>19031</v>
      </c>
      <c r="E12" s="103">
        <f t="shared" si="1"/>
        <v>0</v>
      </c>
      <c r="F12" s="103">
        <v>0</v>
      </c>
      <c r="G12" s="103">
        <v>0</v>
      </c>
      <c r="H12" s="103">
        <f t="shared" si="2"/>
        <v>0</v>
      </c>
      <c r="I12" s="103">
        <v>0</v>
      </c>
      <c r="J12" s="103">
        <v>0</v>
      </c>
      <c r="K12" s="103">
        <f t="shared" si="3"/>
        <v>19031</v>
      </c>
      <c r="L12" s="103">
        <v>4910</v>
      </c>
      <c r="M12" s="103">
        <v>14121</v>
      </c>
      <c r="N12" s="103">
        <f t="shared" si="4"/>
        <v>19031</v>
      </c>
      <c r="O12" s="103">
        <f t="shared" si="5"/>
        <v>4910</v>
      </c>
      <c r="P12" s="103">
        <v>4910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7"/>
        <v>14121</v>
      </c>
      <c r="W12" s="103">
        <v>14121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651</v>
      </c>
      <c r="AG12" s="103">
        <v>651</v>
      </c>
      <c r="AH12" s="103">
        <v>0</v>
      </c>
      <c r="AI12" s="103">
        <v>0</v>
      </c>
      <c r="AJ12" s="103">
        <f t="shared" si="11"/>
        <v>651</v>
      </c>
      <c r="AK12" s="103">
        <v>0</v>
      </c>
      <c r="AL12" s="103">
        <v>0</v>
      </c>
      <c r="AM12" s="103">
        <v>616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35</v>
      </c>
      <c r="AT12" s="103">
        <f t="shared" si="13"/>
        <v>55</v>
      </c>
      <c r="AU12" s="103">
        <v>0</v>
      </c>
      <c r="AV12" s="103">
        <v>0</v>
      </c>
      <c r="AW12" s="103">
        <v>55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24</v>
      </c>
      <c r="B13" s="113" t="s">
        <v>270</v>
      </c>
      <c r="C13" s="101" t="s">
        <v>271</v>
      </c>
      <c r="D13" s="103">
        <f t="shared" si="0"/>
        <v>36974</v>
      </c>
      <c r="E13" s="103">
        <f t="shared" si="1"/>
        <v>0</v>
      </c>
      <c r="F13" s="103">
        <v>0</v>
      </c>
      <c r="G13" s="103">
        <v>0</v>
      </c>
      <c r="H13" s="103">
        <f t="shared" si="2"/>
        <v>0</v>
      </c>
      <c r="I13" s="103">
        <v>0</v>
      </c>
      <c r="J13" s="103">
        <v>0</v>
      </c>
      <c r="K13" s="103">
        <f t="shared" si="3"/>
        <v>36974</v>
      </c>
      <c r="L13" s="103">
        <v>8744</v>
      </c>
      <c r="M13" s="103">
        <v>28230</v>
      </c>
      <c r="N13" s="103">
        <f t="shared" si="4"/>
        <v>36974</v>
      </c>
      <c r="O13" s="103">
        <f t="shared" si="5"/>
        <v>8744</v>
      </c>
      <c r="P13" s="103">
        <v>8744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7"/>
        <v>28230</v>
      </c>
      <c r="W13" s="103">
        <v>28230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9"/>
        <v>0</v>
      </c>
      <c r="AD13" s="103">
        <v>0</v>
      </c>
      <c r="AE13" s="103">
        <v>0</v>
      </c>
      <c r="AF13" s="103">
        <f t="shared" si="10"/>
        <v>171</v>
      </c>
      <c r="AG13" s="103">
        <v>171</v>
      </c>
      <c r="AH13" s="103">
        <v>0</v>
      </c>
      <c r="AI13" s="103">
        <v>0</v>
      </c>
      <c r="AJ13" s="103">
        <f t="shared" si="11"/>
        <v>99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99</v>
      </c>
      <c r="AT13" s="103">
        <f t="shared" si="13"/>
        <v>72</v>
      </c>
      <c r="AU13" s="103">
        <v>72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24</v>
      </c>
      <c r="B14" s="113" t="s">
        <v>273</v>
      </c>
      <c r="C14" s="101" t="s">
        <v>274</v>
      </c>
      <c r="D14" s="103">
        <f t="shared" si="0"/>
        <v>18957</v>
      </c>
      <c r="E14" s="103">
        <f t="shared" si="1"/>
        <v>0</v>
      </c>
      <c r="F14" s="103">
        <v>0</v>
      </c>
      <c r="G14" s="103">
        <v>0</v>
      </c>
      <c r="H14" s="103">
        <f t="shared" si="2"/>
        <v>0</v>
      </c>
      <c r="I14" s="103">
        <v>0</v>
      </c>
      <c r="J14" s="103">
        <v>0</v>
      </c>
      <c r="K14" s="103">
        <f t="shared" si="3"/>
        <v>18957</v>
      </c>
      <c r="L14" s="103">
        <v>3453</v>
      </c>
      <c r="M14" s="103">
        <v>15504</v>
      </c>
      <c r="N14" s="103">
        <f t="shared" si="4"/>
        <v>18957</v>
      </c>
      <c r="O14" s="103">
        <f t="shared" si="5"/>
        <v>3453</v>
      </c>
      <c r="P14" s="103">
        <v>3453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15504</v>
      </c>
      <c r="W14" s="103">
        <v>15504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63</v>
      </c>
      <c r="AG14" s="103">
        <v>63</v>
      </c>
      <c r="AH14" s="103">
        <v>0</v>
      </c>
      <c r="AI14" s="103">
        <v>0</v>
      </c>
      <c r="AJ14" s="103">
        <f t="shared" si="11"/>
        <v>678</v>
      </c>
      <c r="AK14" s="103">
        <v>661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17</v>
      </c>
      <c r="AT14" s="103">
        <f t="shared" si="13"/>
        <v>46</v>
      </c>
      <c r="AU14" s="103">
        <v>46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24</v>
      </c>
      <c r="B15" s="113" t="s">
        <v>276</v>
      </c>
      <c r="C15" s="101" t="s">
        <v>277</v>
      </c>
      <c r="D15" s="103">
        <f t="shared" si="0"/>
        <v>42301</v>
      </c>
      <c r="E15" s="103">
        <f t="shared" si="1"/>
        <v>3195</v>
      </c>
      <c r="F15" s="103">
        <v>1685</v>
      </c>
      <c r="G15" s="103">
        <v>1510</v>
      </c>
      <c r="H15" s="103">
        <f t="shared" si="2"/>
        <v>0</v>
      </c>
      <c r="I15" s="103">
        <v>0</v>
      </c>
      <c r="J15" s="103">
        <v>0</v>
      </c>
      <c r="K15" s="103">
        <f t="shared" si="3"/>
        <v>39106</v>
      </c>
      <c r="L15" s="103">
        <v>16783</v>
      </c>
      <c r="M15" s="103">
        <v>22323</v>
      </c>
      <c r="N15" s="103">
        <f t="shared" si="4"/>
        <v>42301</v>
      </c>
      <c r="O15" s="103">
        <f t="shared" si="5"/>
        <v>18468</v>
      </c>
      <c r="P15" s="103">
        <v>18468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7"/>
        <v>23833</v>
      </c>
      <c r="W15" s="103">
        <v>23833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106</v>
      </c>
      <c r="AG15" s="103">
        <v>106</v>
      </c>
      <c r="AH15" s="103">
        <v>0</v>
      </c>
      <c r="AI15" s="103">
        <v>0</v>
      </c>
      <c r="AJ15" s="103">
        <f t="shared" si="11"/>
        <v>106</v>
      </c>
      <c r="AK15" s="103">
        <v>106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106</v>
      </c>
      <c r="AU15" s="103">
        <v>106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24</v>
      </c>
      <c r="B16" s="113" t="s">
        <v>279</v>
      </c>
      <c r="C16" s="101" t="s">
        <v>280</v>
      </c>
      <c r="D16" s="103">
        <f t="shared" si="0"/>
        <v>29085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29085</v>
      </c>
      <c r="L16" s="103">
        <v>10633</v>
      </c>
      <c r="M16" s="103">
        <v>18452</v>
      </c>
      <c r="N16" s="103">
        <f t="shared" si="4"/>
        <v>29085</v>
      </c>
      <c r="O16" s="103">
        <f t="shared" si="5"/>
        <v>10633</v>
      </c>
      <c r="P16" s="103">
        <v>10633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18452</v>
      </c>
      <c r="W16" s="103">
        <v>18452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46</v>
      </c>
      <c r="AG16" s="103">
        <v>46</v>
      </c>
      <c r="AH16" s="103">
        <v>0</v>
      </c>
      <c r="AI16" s="103">
        <v>0</v>
      </c>
      <c r="AJ16" s="103">
        <f t="shared" si="11"/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46</v>
      </c>
      <c r="AU16" s="103">
        <v>46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24</v>
      </c>
      <c r="B17" s="113" t="s">
        <v>282</v>
      </c>
      <c r="C17" s="101" t="s">
        <v>283</v>
      </c>
      <c r="D17" s="103">
        <f t="shared" si="0"/>
        <v>7668</v>
      </c>
      <c r="E17" s="103">
        <f t="shared" si="1"/>
        <v>0</v>
      </c>
      <c r="F17" s="103">
        <v>0</v>
      </c>
      <c r="G17" s="103">
        <v>0</v>
      </c>
      <c r="H17" s="103">
        <f t="shared" si="2"/>
        <v>0</v>
      </c>
      <c r="I17" s="103">
        <v>0</v>
      </c>
      <c r="J17" s="103">
        <v>0</v>
      </c>
      <c r="K17" s="103">
        <f t="shared" si="3"/>
        <v>7668</v>
      </c>
      <c r="L17" s="103">
        <v>2726</v>
      </c>
      <c r="M17" s="103">
        <v>4942</v>
      </c>
      <c r="N17" s="103">
        <f t="shared" si="4"/>
        <v>7677</v>
      </c>
      <c r="O17" s="103">
        <f t="shared" si="5"/>
        <v>2726</v>
      </c>
      <c r="P17" s="103">
        <v>2726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7"/>
        <v>4942</v>
      </c>
      <c r="W17" s="103">
        <v>4942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9"/>
        <v>9</v>
      </c>
      <c r="AD17" s="103">
        <v>9</v>
      </c>
      <c r="AE17" s="103">
        <v>0</v>
      </c>
      <c r="AF17" s="103">
        <f t="shared" si="10"/>
        <v>0</v>
      </c>
      <c r="AG17" s="103">
        <v>0</v>
      </c>
      <c r="AH17" s="103">
        <v>0</v>
      </c>
      <c r="AI17" s="103">
        <v>0</v>
      </c>
      <c r="AJ17" s="103">
        <f t="shared" si="11"/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24</v>
      </c>
      <c r="B18" s="113" t="s">
        <v>285</v>
      </c>
      <c r="C18" s="101" t="s">
        <v>286</v>
      </c>
      <c r="D18" s="103">
        <f t="shared" si="0"/>
        <v>7995</v>
      </c>
      <c r="E18" s="103">
        <f t="shared" si="1"/>
        <v>0</v>
      </c>
      <c r="F18" s="103">
        <v>0</v>
      </c>
      <c r="G18" s="103">
        <v>0</v>
      </c>
      <c r="H18" s="103">
        <f t="shared" si="2"/>
        <v>0</v>
      </c>
      <c r="I18" s="103">
        <v>0</v>
      </c>
      <c r="J18" s="103">
        <v>0</v>
      </c>
      <c r="K18" s="103">
        <f t="shared" si="3"/>
        <v>7995</v>
      </c>
      <c r="L18" s="103">
        <v>4208</v>
      </c>
      <c r="M18" s="103">
        <v>3787</v>
      </c>
      <c r="N18" s="103">
        <f t="shared" si="4"/>
        <v>7995</v>
      </c>
      <c r="O18" s="103">
        <f t="shared" si="5"/>
        <v>4208</v>
      </c>
      <c r="P18" s="103">
        <v>4208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7"/>
        <v>3787</v>
      </c>
      <c r="W18" s="103">
        <v>3787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0</v>
      </c>
      <c r="AG18" s="103">
        <v>0</v>
      </c>
      <c r="AH18" s="103">
        <v>0</v>
      </c>
      <c r="AI18" s="103">
        <v>0</v>
      </c>
      <c r="AJ18" s="103">
        <f t="shared" si="11"/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 t="shared" si="13"/>
        <v>298</v>
      </c>
      <c r="AU18" s="103">
        <v>0</v>
      </c>
      <c r="AV18" s="103">
        <v>0</v>
      </c>
      <c r="AW18" s="103">
        <v>298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24</v>
      </c>
      <c r="B19" s="113" t="s">
        <v>288</v>
      </c>
      <c r="C19" s="101" t="s">
        <v>289</v>
      </c>
      <c r="D19" s="103">
        <f t="shared" si="0"/>
        <v>1670</v>
      </c>
      <c r="E19" s="103">
        <f t="shared" si="1"/>
        <v>608</v>
      </c>
      <c r="F19" s="103">
        <v>608</v>
      </c>
      <c r="G19" s="103">
        <v>0</v>
      </c>
      <c r="H19" s="103">
        <f t="shared" si="2"/>
        <v>0</v>
      </c>
      <c r="I19" s="103">
        <v>0</v>
      </c>
      <c r="J19" s="103">
        <v>0</v>
      </c>
      <c r="K19" s="103">
        <f t="shared" si="3"/>
        <v>1062</v>
      </c>
      <c r="L19" s="103">
        <v>86</v>
      </c>
      <c r="M19" s="103">
        <v>976</v>
      </c>
      <c r="N19" s="103">
        <f t="shared" si="4"/>
        <v>1700</v>
      </c>
      <c r="O19" s="103">
        <f t="shared" si="5"/>
        <v>694</v>
      </c>
      <c r="P19" s="103">
        <v>694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7"/>
        <v>976</v>
      </c>
      <c r="W19" s="103">
        <v>976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30</v>
      </c>
      <c r="AD19" s="103">
        <v>30</v>
      </c>
      <c r="AE19" s="103">
        <v>0</v>
      </c>
      <c r="AF19" s="103">
        <f t="shared" si="10"/>
        <v>68</v>
      </c>
      <c r="AG19" s="103">
        <v>68</v>
      </c>
      <c r="AH19" s="103">
        <v>0</v>
      </c>
      <c r="AI19" s="103">
        <v>0</v>
      </c>
      <c r="AJ19" s="103">
        <f t="shared" si="11"/>
        <v>68</v>
      </c>
      <c r="AK19" s="103">
        <v>0</v>
      </c>
      <c r="AL19" s="103">
        <v>0</v>
      </c>
      <c r="AM19" s="103">
        <v>68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24</v>
      </c>
      <c r="B20" s="113" t="s">
        <v>291</v>
      </c>
      <c r="C20" s="101" t="s">
        <v>292</v>
      </c>
      <c r="D20" s="103">
        <f t="shared" si="0"/>
        <v>524</v>
      </c>
      <c r="E20" s="103">
        <f t="shared" si="1"/>
        <v>0</v>
      </c>
      <c r="F20" s="103">
        <v>0</v>
      </c>
      <c r="G20" s="103">
        <v>0</v>
      </c>
      <c r="H20" s="103">
        <f t="shared" si="2"/>
        <v>0</v>
      </c>
      <c r="I20" s="103">
        <v>0</v>
      </c>
      <c r="J20" s="103">
        <v>0</v>
      </c>
      <c r="K20" s="103">
        <f t="shared" si="3"/>
        <v>524</v>
      </c>
      <c r="L20" s="103">
        <v>47</v>
      </c>
      <c r="M20" s="103">
        <v>477</v>
      </c>
      <c r="N20" s="103">
        <f t="shared" si="4"/>
        <v>551</v>
      </c>
      <c r="O20" s="103">
        <f t="shared" si="5"/>
        <v>47</v>
      </c>
      <c r="P20" s="103">
        <v>47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477</v>
      </c>
      <c r="W20" s="103">
        <v>477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27</v>
      </c>
      <c r="AD20" s="103">
        <v>27</v>
      </c>
      <c r="AE20" s="103">
        <v>0</v>
      </c>
      <c r="AF20" s="103">
        <f t="shared" si="10"/>
        <v>84</v>
      </c>
      <c r="AG20" s="103">
        <v>84</v>
      </c>
      <c r="AH20" s="103">
        <v>0</v>
      </c>
      <c r="AI20" s="103">
        <v>0</v>
      </c>
      <c r="AJ20" s="103">
        <f t="shared" si="11"/>
        <v>84</v>
      </c>
      <c r="AK20" s="103">
        <v>0</v>
      </c>
      <c r="AL20" s="103">
        <v>0</v>
      </c>
      <c r="AM20" s="103">
        <v>60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24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24</v>
      </c>
      <c r="B21" s="113" t="s">
        <v>294</v>
      </c>
      <c r="C21" s="101" t="s">
        <v>295</v>
      </c>
      <c r="D21" s="103">
        <f t="shared" si="0"/>
        <v>6928</v>
      </c>
      <c r="E21" s="103">
        <f t="shared" si="1"/>
        <v>0</v>
      </c>
      <c r="F21" s="103">
        <v>0</v>
      </c>
      <c r="G21" s="103">
        <v>0</v>
      </c>
      <c r="H21" s="103">
        <f t="shared" si="2"/>
        <v>0</v>
      </c>
      <c r="I21" s="103">
        <v>0</v>
      </c>
      <c r="J21" s="103">
        <v>0</v>
      </c>
      <c r="K21" s="103">
        <f t="shared" si="3"/>
        <v>6928</v>
      </c>
      <c r="L21" s="103">
        <v>1943</v>
      </c>
      <c r="M21" s="103">
        <v>4985</v>
      </c>
      <c r="N21" s="103">
        <f t="shared" si="4"/>
        <v>6928</v>
      </c>
      <c r="O21" s="103">
        <f t="shared" si="5"/>
        <v>1943</v>
      </c>
      <c r="P21" s="103">
        <v>1943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7"/>
        <v>4985</v>
      </c>
      <c r="W21" s="103">
        <v>4985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5</v>
      </c>
      <c r="AG21" s="103">
        <v>5</v>
      </c>
      <c r="AH21" s="103">
        <v>0</v>
      </c>
      <c r="AI21" s="103">
        <v>0</v>
      </c>
      <c r="AJ21" s="103">
        <f t="shared" si="11"/>
        <v>78</v>
      </c>
      <c r="AK21" s="103">
        <v>0</v>
      </c>
      <c r="AL21" s="103">
        <v>73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5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73</v>
      </c>
      <c r="BA21" s="103">
        <v>73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24</v>
      </c>
      <c r="B22" s="113" t="s">
        <v>296</v>
      </c>
      <c r="C22" s="101" t="s">
        <v>297</v>
      </c>
      <c r="D22" s="103">
        <f t="shared" si="0"/>
        <v>4176</v>
      </c>
      <c r="E22" s="103">
        <f t="shared" si="1"/>
        <v>0</v>
      </c>
      <c r="F22" s="103">
        <v>0</v>
      </c>
      <c r="G22" s="103">
        <v>0</v>
      </c>
      <c r="H22" s="103">
        <f t="shared" si="2"/>
        <v>0</v>
      </c>
      <c r="I22" s="103">
        <v>0</v>
      </c>
      <c r="J22" s="103">
        <v>0</v>
      </c>
      <c r="K22" s="103">
        <f t="shared" si="3"/>
        <v>4176</v>
      </c>
      <c r="L22" s="103">
        <v>1685</v>
      </c>
      <c r="M22" s="103">
        <v>2491</v>
      </c>
      <c r="N22" s="103">
        <f t="shared" si="4"/>
        <v>4176</v>
      </c>
      <c r="O22" s="103">
        <f t="shared" si="5"/>
        <v>1685</v>
      </c>
      <c r="P22" s="103">
        <v>1685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7"/>
        <v>2491</v>
      </c>
      <c r="W22" s="103">
        <v>2491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0</v>
      </c>
      <c r="AG22" s="103">
        <v>0</v>
      </c>
      <c r="AH22" s="103">
        <v>0</v>
      </c>
      <c r="AI22" s="103">
        <v>0</v>
      </c>
      <c r="AJ22" s="103">
        <f t="shared" si="11"/>
        <v>31</v>
      </c>
      <c r="AK22" s="103">
        <v>0</v>
      </c>
      <c r="AL22" s="103">
        <v>31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24</v>
      </c>
      <c r="B23" s="113" t="s">
        <v>299</v>
      </c>
      <c r="C23" s="101" t="s">
        <v>300</v>
      </c>
      <c r="D23" s="103">
        <f t="shared" si="0"/>
        <v>15261</v>
      </c>
      <c r="E23" s="103">
        <f t="shared" si="1"/>
        <v>0</v>
      </c>
      <c r="F23" s="103">
        <v>0</v>
      </c>
      <c r="G23" s="103">
        <v>0</v>
      </c>
      <c r="H23" s="103">
        <f t="shared" si="2"/>
        <v>0</v>
      </c>
      <c r="I23" s="103">
        <v>0</v>
      </c>
      <c r="J23" s="103">
        <v>0</v>
      </c>
      <c r="K23" s="103">
        <f t="shared" si="3"/>
        <v>15261</v>
      </c>
      <c r="L23" s="103">
        <v>7124</v>
      </c>
      <c r="M23" s="103">
        <v>8137</v>
      </c>
      <c r="N23" s="103">
        <f t="shared" si="4"/>
        <v>15261</v>
      </c>
      <c r="O23" s="103">
        <f t="shared" si="5"/>
        <v>7124</v>
      </c>
      <c r="P23" s="103">
        <v>7124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8137</v>
      </c>
      <c r="W23" s="103">
        <v>8137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0</v>
      </c>
      <c r="AG23" s="103">
        <v>0</v>
      </c>
      <c r="AH23" s="103">
        <v>0</v>
      </c>
      <c r="AI23" s="103">
        <v>0</v>
      </c>
      <c r="AJ23" s="103">
        <f t="shared" si="11"/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24</v>
      </c>
      <c r="B24" s="113" t="s">
        <v>302</v>
      </c>
      <c r="C24" s="101" t="s">
        <v>303</v>
      </c>
      <c r="D24" s="103">
        <f t="shared" si="0"/>
        <v>1811</v>
      </c>
      <c r="E24" s="103">
        <f t="shared" si="1"/>
        <v>0</v>
      </c>
      <c r="F24" s="103">
        <v>0</v>
      </c>
      <c r="G24" s="103">
        <v>0</v>
      </c>
      <c r="H24" s="103">
        <f t="shared" si="2"/>
        <v>0</v>
      </c>
      <c r="I24" s="103">
        <v>0</v>
      </c>
      <c r="J24" s="103">
        <v>0</v>
      </c>
      <c r="K24" s="103">
        <f t="shared" si="3"/>
        <v>1811</v>
      </c>
      <c r="L24" s="103">
        <v>753</v>
      </c>
      <c r="M24" s="103">
        <v>1058</v>
      </c>
      <c r="N24" s="103">
        <f t="shared" si="4"/>
        <v>1811</v>
      </c>
      <c r="O24" s="103">
        <f t="shared" si="5"/>
        <v>753</v>
      </c>
      <c r="P24" s="103">
        <v>753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7"/>
        <v>1058</v>
      </c>
      <c r="W24" s="103">
        <v>1058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61</v>
      </c>
      <c r="AG24" s="103">
        <v>61</v>
      </c>
      <c r="AH24" s="103">
        <v>0</v>
      </c>
      <c r="AI24" s="103">
        <v>0</v>
      </c>
      <c r="AJ24" s="103">
        <f t="shared" si="11"/>
        <v>61</v>
      </c>
      <c r="AK24" s="103">
        <v>0</v>
      </c>
      <c r="AL24" s="103">
        <v>0</v>
      </c>
      <c r="AM24" s="103">
        <v>58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3</v>
      </c>
      <c r="AT24" s="103">
        <f t="shared" si="13"/>
        <v>5</v>
      </c>
      <c r="AU24" s="103">
        <v>0</v>
      </c>
      <c r="AV24" s="103">
        <v>0</v>
      </c>
      <c r="AW24" s="103">
        <v>5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24</v>
      </c>
      <c r="B25" s="113" t="s">
        <v>305</v>
      </c>
      <c r="C25" s="101" t="s">
        <v>306</v>
      </c>
      <c r="D25" s="103">
        <f t="shared" si="0"/>
        <v>4443</v>
      </c>
      <c r="E25" s="103">
        <f t="shared" si="1"/>
        <v>0</v>
      </c>
      <c r="F25" s="103">
        <v>0</v>
      </c>
      <c r="G25" s="103">
        <v>0</v>
      </c>
      <c r="H25" s="103">
        <f t="shared" si="2"/>
        <v>0</v>
      </c>
      <c r="I25" s="103">
        <v>0</v>
      </c>
      <c r="J25" s="103">
        <v>0</v>
      </c>
      <c r="K25" s="103">
        <f t="shared" si="3"/>
        <v>4443</v>
      </c>
      <c r="L25" s="103">
        <v>425</v>
      </c>
      <c r="M25" s="103">
        <v>4018</v>
      </c>
      <c r="N25" s="103">
        <f t="shared" si="4"/>
        <v>4443</v>
      </c>
      <c r="O25" s="103">
        <f t="shared" si="5"/>
        <v>425</v>
      </c>
      <c r="P25" s="103">
        <v>425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4018</v>
      </c>
      <c r="W25" s="103">
        <v>4018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151</v>
      </c>
      <c r="AG25" s="103">
        <v>151</v>
      </c>
      <c r="AH25" s="103">
        <v>0</v>
      </c>
      <c r="AI25" s="103">
        <v>0</v>
      </c>
      <c r="AJ25" s="103">
        <f t="shared" si="11"/>
        <v>151</v>
      </c>
      <c r="AK25" s="103">
        <v>0</v>
      </c>
      <c r="AL25" s="103">
        <v>0</v>
      </c>
      <c r="AM25" s="103">
        <v>143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8</v>
      </c>
      <c r="AT25" s="103">
        <f t="shared" si="13"/>
        <v>13</v>
      </c>
      <c r="AU25" s="103">
        <v>0</v>
      </c>
      <c r="AV25" s="103">
        <v>0</v>
      </c>
      <c r="AW25" s="103">
        <v>13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24</v>
      </c>
      <c r="B26" s="113" t="s">
        <v>308</v>
      </c>
      <c r="C26" s="101" t="s">
        <v>309</v>
      </c>
      <c r="D26" s="103">
        <f t="shared" si="0"/>
        <v>2882</v>
      </c>
      <c r="E26" s="103">
        <f t="shared" si="1"/>
        <v>0</v>
      </c>
      <c r="F26" s="103">
        <v>0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2882</v>
      </c>
      <c r="L26" s="103">
        <v>775</v>
      </c>
      <c r="M26" s="103">
        <v>2107</v>
      </c>
      <c r="N26" s="103">
        <f t="shared" si="4"/>
        <v>2882</v>
      </c>
      <c r="O26" s="103">
        <f t="shared" si="5"/>
        <v>775</v>
      </c>
      <c r="P26" s="103">
        <v>775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2107</v>
      </c>
      <c r="W26" s="103">
        <v>2107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0</v>
      </c>
      <c r="AD26" s="103">
        <v>0</v>
      </c>
      <c r="AE26" s="103">
        <v>0</v>
      </c>
      <c r="AF26" s="103">
        <f t="shared" si="10"/>
        <v>98</v>
      </c>
      <c r="AG26" s="103">
        <v>98</v>
      </c>
      <c r="AH26" s="103">
        <v>0</v>
      </c>
      <c r="AI26" s="103">
        <v>0</v>
      </c>
      <c r="AJ26" s="103">
        <f t="shared" si="11"/>
        <v>98</v>
      </c>
      <c r="AK26" s="103">
        <v>0</v>
      </c>
      <c r="AL26" s="103">
        <v>0</v>
      </c>
      <c r="AM26" s="103">
        <v>93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5</v>
      </c>
      <c r="AT26" s="103">
        <f t="shared" si="13"/>
        <v>8</v>
      </c>
      <c r="AU26" s="103">
        <v>0</v>
      </c>
      <c r="AV26" s="103">
        <v>0</v>
      </c>
      <c r="AW26" s="103">
        <v>8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24</v>
      </c>
      <c r="B27" s="113" t="s">
        <v>311</v>
      </c>
      <c r="C27" s="101" t="s">
        <v>312</v>
      </c>
      <c r="D27" s="103">
        <f t="shared" si="0"/>
        <v>6719</v>
      </c>
      <c r="E27" s="103">
        <f t="shared" si="1"/>
        <v>0</v>
      </c>
      <c r="F27" s="103">
        <v>0</v>
      </c>
      <c r="G27" s="103">
        <v>0</v>
      </c>
      <c r="H27" s="103">
        <f t="shared" si="2"/>
        <v>0</v>
      </c>
      <c r="I27" s="103">
        <v>0</v>
      </c>
      <c r="J27" s="103">
        <v>0</v>
      </c>
      <c r="K27" s="103">
        <f t="shared" si="3"/>
        <v>6719</v>
      </c>
      <c r="L27" s="103">
        <v>1764</v>
      </c>
      <c r="M27" s="103">
        <v>4955</v>
      </c>
      <c r="N27" s="103">
        <f t="shared" si="4"/>
        <v>6719</v>
      </c>
      <c r="O27" s="103">
        <f t="shared" si="5"/>
        <v>1764</v>
      </c>
      <c r="P27" s="103">
        <v>1764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7"/>
        <v>4955</v>
      </c>
      <c r="W27" s="103">
        <v>4955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9"/>
        <v>0</v>
      </c>
      <c r="AD27" s="103">
        <v>0</v>
      </c>
      <c r="AE27" s="103">
        <v>0</v>
      </c>
      <c r="AF27" s="103">
        <f t="shared" si="10"/>
        <v>229</v>
      </c>
      <c r="AG27" s="103">
        <v>229</v>
      </c>
      <c r="AH27" s="103">
        <v>0</v>
      </c>
      <c r="AI27" s="103">
        <v>0</v>
      </c>
      <c r="AJ27" s="103">
        <f t="shared" si="11"/>
        <v>229</v>
      </c>
      <c r="AK27" s="103">
        <v>0</v>
      </c>
      <c r="AL27" s="103">
        <v>0</v>
      </c>
      <c r="AM27" s="103">
        <v>217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12</v>
      </c>
      <c r="AT27" s="103">
        <f t="shared" si="13"/>
        <v>19</v>
      </c>
      <c r="AU27" s="103">
        <v>0</v>
      </c>
      <c r="AV27" s="103">
        <v>0</v>
      </c>
      <c r="AW27" s="103">
        <v>19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24</v>
      </c>
      <c r="B28" s="113" t="s">
        <v>314</v>
      </c>
      <c r="C28" s="101" t="s">
        <v>315</v>
      </c>
      <c r="D28" s="103">
        <f t="shared" si="0"/>
        <v>5970</v>
      </c>
      <c r="E28" s="103">
        <f t="shared" si="1"/>
        <v>0</v>
      </c>
      <c r="F28" s="103">
        <v>0</v>
      </c>
      <c r="G28" s="103">
        <v>0</v>
      </c>
      <c r="H28" s="103">
        <f t="shared" si="2"/>
        <v>0</v>
      </c>
      <c r="I28" s="103">
        <v>0</v>
      </c>
      <c r="J28" s="103">
        <v>0</v>
      </c>
      <c r="K28" s="103">
        <f t="shared" si="3"/>
        <v>5970</v>
      </c>
      <c r="L28" s="103">
        <v>1178</v>
      </c>
      <c r="M28" s="103">
        <v>4792</v>
      </c>
      <c r="N28" s="103">
        <f t="shared" si="4"/>
        <v>5970</v>
      </c>
      <c r="O28" s="103">
        <f t="shared" si="5"/>
        <v>1178</v>
      </c>
      <c r="P28" s="103">
        <v>1178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4792</v>
      </c>
      <c r="W28" s="103">
        <v>4792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11</v>
      </c>
      <c r="AG28" s="103">
        <v>11</v>
      </c>
      <c r="AH28" s="103">
        <v>0</v>
      </c>
      <c r="AI28" s="103">
        <v>0</v>
      </c>
      <c r="AJ28" s="103">
        <f t="shared" si="11"/>
        <v>11</v>
      </c>
      <c r="AK28" s="103">
        <v>11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3"/>
        <v>11</v>
      </c>
      <c r="AU28" s="103">
        <v>11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24</v>
      </c>
      <c r="B29" s="113" t="s">
        <v>317</v>
      </c>
      <c r="C29" s="101" t="s">
        <v>318</v>
      </c>
      <c r="D29" s="103">
        <f t="shared" si="0"/>
        <v>8063</v>
      </c>
      <c r="E29" s="103">
        <f t="shared" si="1"/>
        <v>0</v>
      </c>
      <c r="F29" s="103">
        <v>0</v>
      </c>
      <c r="G29" s="103">
        <v>0</v>
      </c>
      <c r="H29" s="103">
        <f t="shared" si="2"/>
        <v>0</v>
      </c>
      <c r="I29" s="103">
        <v>0</v>
      </c>
      <c r="J29" s="103">
        <v>0</v>
      </c>
      <c r="K29" s="103">
        <f t="shared" si="3"/>
        <v>8063</v>
      </c>
      <c r="L29" s="103">
        <v>1166</v>
      </c>
      <c r="M29" s="103">
        <v>6897</v>
      </c>
      <c r="N29" s="103">
        <f t="shared" si="4"/>
        <v>8063</v>
      </c>
      <c r="O29" s="103">
        <f t="shared" si="5"/>
        <v>1166</v>
      </c>
      <c r="P29" s="103">
        <v>1166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7"/>
        <v>6897</v>
      </c>
      <c r="W29" s="103">
        <v>6897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274</v>
      </c>
      <c r="AG29" s="103">
        <v>274</v>
      </c>
      <c r="AH29" s="103">
        <v>0</v>
      </c>
      <c r="AI29" s="103">
        <v>0</v>
      </c>
      <c r="AJ29" s="103">
        <f t="shared" si="11"/>
        <v>274</v>
      </c>
      <c r="AK29" s="103">
        <v>0</v>
      </c>
      <c r="AL29" s="103">
        <v>0</v>
      </c>
      <c r="AM29" s="103">
        <v>260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14</v>
      </c>
      <c r="AT29" s="103">
        <f t="shared" si="13"/>
        <v>22</v>
      </c>
      <c r="AU29" s="103">
        <v>0</v>
      </c>
      <c r="AV29" s="103">
        <v>0</v>
      </c>
      <c r="AW29" s="103">
        <v>22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24</v>
      </c>
      <c r="B30" s="113" t="s">
        <v>320</v>
      </c>
      <c r="C30" s="101" t="s">
        <v>321</v>
      </c>
      <c r="D30" s="103">
        <f t="shared" si="0"/>
        <v>11087</v>
      </c>
      <c r="E30" s="103">
        <f t="shared" si="1"/>
        <v>0</v>
      </c>
      <c r="F30" s="103">
        <v>0</v>
      </c>
      <c r="G30" s="103">
        <v>0</v>
      </c>
      <c r="H30" s="103">
        <f t="shared" si="2"/>
        <v>0</v>
      </c>
      <c r="I30" s="103">
        <v>0</v>
      </c>
      <c r="J30" s="103">
        <v>0</v>
      </c>
      <c r="K30" s="103">
        <f t="shared" si="3"/>
        <v>11087</v>
      </c>
      <c r="L30" s="103">
        <v>2628</v>
      </c>
      <c r="M30" s="103">
        <v>8459</v>
      </c>
      <c r="N30" s="103">
        <f t="shared" si="4"/>
        <v>11087</v>
      </c>
      <c r="O30" s="103">
        <f t="shared" si="5"/>
        <v>2628</v>
      </c>
      <c r="P30" s="103">
        <v>2628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8459</v>
      </c>
      <c r="W30" s="103">
        <v>8459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0</v>
      </c>
      <c r="AD30" s="103">
        <v>0</v>
      </c>
      <c r="AE30" s="103">
        <v>0</v>
      </c>
      <c r="AF30" s="103">
        <f t="shared" si="10"/>
        <v>87</v>
      </c>
      <c r="AG30" s="103">
        <v>87</v>
      </c>
      <c r="AH30" s="103">
        <v>0</v>
      </c>
      <c r="AI30" s="103">
        <v>0</v>
      </c>
      <c r="AJ30" s="103">
        <f t="shared" si="11"/>
        <v>361</v>
      </c>
      <c r="AK30" s="103">
        <v>361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87</v>
      </c>
      <c r="AU30" s="103">
        <v>87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24</v>
      </c>
      <c r="B31" s="113" t="s">
        <v>323</v>
      </c>
      <c r="C31" s="101" t="s">
        <v>324</v>
      </c>
      <c r="D31" s="103">
        <f t="shared" si="0"/>
        <v>5088</v>
      </c>
      <c r="E31" s="103">
        <f t="shared" si="1"/>
        <v>0</v>
      </c>
      <c r="F31" s="103">
        <v>0</v>
      </c>
      <c r="G31" s="103">
        <v>0</v>
      </c>
      <c r="H31" s="103">
        <f t="shared" si="2"/>
        <v>0</v>
      </c>
      <c r="I31" s="103">
        <v>0</v>
      </c>
      <c r="J31" s="103">
        <v>0</v>
      </c>
      <c r="K31" s="103">
        <f t="shared" si="3"/>
        <v>5088</v>
      </c>
      <c r="L31" s="103">
        <v>1137</v>
      </c>
      <c r="M31" s="103">
        <v>3951</v>
      </c>
      <c r="N31" s="103">
        <f t="shared" si="4"/>
        <v>5088</v>
      </c>
      <c r="O31" s="103">
        <f t="shared" si="5"/>
        <v>1137</v>
      </c>
      <c r="P31" s="103">
        <v>1137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7"/>
        <v>3951</v>
      </c>
      <c r="W31" s="103">
        <v>3951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9"/>
        <v>0</v>
      </c>
      <c r="AD31" s="103">
        <v>0</v>
      </c>
      <c r="AE31" s="103">
        <v>0</v>
      </c>
      <c r="AF31" s="103">
        <f t="shared" si="10"/>
        <v>15</v>
      </c>
      <c r="AG31" s="103">
        <v>15</v>
      </c>
      <c r="AH31" s="103">
        <v>0</v>
      </c>
      <c r="AI31" s="103">
        <v>0</v>
      </c>
      <c r="AJ31" s="103">
        <f t="shared" si="11"/>
        <v>201</v>
      </c>
      <c r="AK31" s="103">
        <v>201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 t="shared" si="13"/>
        <v>15</v>
      </c>
      <c r="AU31" s="103">
        <v>15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24</v>
      </c>
      <c r="B32" s="113" t="s">
        <v>326</v>
      </c>
      <c r="C32" s="101" t="s">
        <v>327</v>
      </c>
      <c r="D32" s="103">
        <f t="shared" si="0"/>
        <v>2734</v>
      </c>
      <c r="E32" s="103">
        <f t="shared" si="1"/>
        <v>0</v>
      </c>
      <c r="F32" s="103">
        <v>0</v>
      </c>
      <c r="G32" s="103">
        <v>0</v>
      </c>
      <c r="H32" s="103">
        <f t="shared" si="2"/>
        <v>0</v>
      </c>
      <c r="I32" s="103">
        <v>0</v>
      </c>
      <c r="J32" s="103">
        <v>0</v>
      </c>
      <c r="K32" s="103">
        <f t="shared" si="3"/>
        <v>2734</v>
      </c>
      <c r="L32" s="103">
        <v>1019</v>
      </c>
      <c r="M32" s="103">
        <v>1715</v>
      </c>
      <c r="N32" s="103">
        <f t="shared" si="4"/>
        <v>2734</v>
      </c>
      <c r="O32" s="103">
        <f t="shared" si="5"/>
        <v>1019</v>
      </c>
      <c r="P32" s="103">
        <v>1019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7"/>
        <v>1715</v>
      </c>
      <c r="W32" s="103">
        <v>1715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9</v>
      </c>
      <c r="AG32" s="103">
        <v>9</v>
      </c>
      <c r="AH32" s="103">
        <v>0</v>
      </c>
      <c r="AI32" s="103">
        <v>0</v>
      </c>
      <c r="AJ32" s="103">
        <f t="shared" si="11"/>
        <v>15</v>
      </c>
      <c r="AK32" s="103">
        <v>15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 t="shared" si="13"/>
        <v>9</v>
      </c>
      <c r="AU32" s="103">
        <v>9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24</v>
      </c>
      <c r="B33" s="113" t="s">
        <v>329</v>
      </c>
      <c r="C33" s="101" t="s">
        <v>330</v>
      </c>
      <c r="D33" s="103">
        <f t="shared" si="0"/>
        <v>10463</v>
      </c>
      <c r="E33" s="103">
        <f t="shared" si="1"/>
        <v>0</v>
      </c>
      <c r="F33" s="103">
        <v>0</v>
      </c>
      <c r="G33" s="103">
        <v>0</v>
      </c>
      <c r="H33" s="103">
        <f t="shared" si="2"/>
        <v>10463</v>
      </c>
      <c r="I33" s="103">
        <v>2663</v>
      </c>
      <c r="J33" s="103">
        <v>7800</v>
      </c>
      <c r="K33" s="103">
        <f t="shared" si="3"/>
        <v>0</v>
      </c>
      <c r="L33" s="103">
        <v>0</v>
      </c>
      <c r="M33" s="103">
        <v>0</v>
      </c>
      <c r="N33" s="103">
        <f t="shared" si="4"/>
        <v>10543</v>
      </c>
      <c r="O33" s="103">
        <f t="shared" si="5"/>
        <v>2663</v>
      </c>
      <c r="P33" s="103">
        <v>2663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7"/>
        <v>7800</v>
      </c>
      <c r="W33" s="103">
        <v>7800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9"/>
        <v>80</v>
      </c>
      <c r="AD33" s="103">
        <v>80</v>
      </c>
      <c r="AE33" s="103">
        <v>0</v>
      </c>
      <c r="AF33" s="103">
        <f t="shared" si="10"/>
        <v>18</v>
      </c>
      <c r="AG33" s="103">
        <v>18</v>
      </c>
      <c r="AH33" s="103">
        <v>0</v>
      </c>
      <c r="AI33" s="103">
        <v>0</v>
      </c>
      <c r="AJ33" s="103">
        <f t="shared" si="11"/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18</v>
      </c>
      <c r="AU33" s="103">
        <v>18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 x14ac:dyDescent="0.15">
      <c r="A34" s="115" t="s">
        <v>24</v>
      </c>
      <c r="B34" s="113" t="s">
        <v>332</v>
      </c>
      <c r="C34" s="101" t="s">
        <v>333</v>
      </c>
      <c r="D34" s="103">
        <f t="shared" si="0"/>
        <v>1129</v>
      </c>
      <c r="E34" s="103">
        <f t="shared" si="1"/>
        <v>0</v>
      </c>
      <c r="F34" s="103">
        <v>0</v>
      </c>
      <c r="G34" s="103">
        <v>0</v>
      </c>
      <c r="H34" s="103">
        <f t="shared" si="2"/>
        <v>0</v>
      </c>
      <c r="I34" s="103">
        <v>0</v>
      </c>
      <c r="J34" s="103">
        <v>0</v>
      </c>
      <c r="K34" s="103">
        <f t="shared" si="3"/>
        <v>1129</v>
      </c>
      <c r="L34" s="103">
        <v>93</v>
      </c>
      <c r="M34" s="103">
        <v>1036</v>
      </c>
      <c r="N34" s="103">
        <f t="shared" si="4"/>
        <v>1129</v>
      </c>
      <c r="O34" s="103">
        <f t="shared" si="5"/>
        <v>93</v>
      </c>
      <c r="P34" s="103">
        <v>93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7"/>
        <v>1036</v>
      </c>
      <c r="W34" s="103">
        <v>1036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9"/>
        <v>0</v>
      </c>
      <c r="AD34" s="103">
        <v>0</v>
      </c>
      <c r="AE34" s="103">
        <v>0</v>
      </c>
      <c r="AF34" s="103">
        <f t="shared" si="10"/>
        <v>2</v>
      </c>
      <c r="AG34" s="103">
        <v>2</v>
      </c>
      <c r="AH34" s="103">
        <v>0</v>
      </c>
      <c r="AI34" s="103">
        <v>0</v>
      </c>
      <c r="AJ34" s="103">
        <f t="shared" si="11"/>
        <v>2</v>
      </c>
      <c r="AK34" s="103">
        <v>2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 t="shared" si="13"/>
        <v>2</v>
      </c>
      <c r="AU34" s="103">
        <v>2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 x14ac:dyDescent="0.15">
      <c r="A35" s="115" t="s">
        <v>24</v>
      </c>
      <c r="B35" s="113" t="s">
        <v>335</v>
      </c>
      <c r="C35" s="101" t="s">
        <v>336</v>
      </c>
      <c r="D35" s="103">
        <f t="shared" si="0"/>
        <v>2083</v>
      </c>
      <c r="E35" s="103">
        <f t="shared" si="1"/>
        <v>0</v>
      </c>
      <c r="F35" s="103">
        <v>0</v>
      </c>
      <c r="G35" s="103">
        <v>0</v>
      </c>
      <c r="H35" s="103">
        <f t="shared" si="2"/>
        <v>0</v>
      </c>
      <c r="I35" s="103">
        <v>0</v>
      </c>
      <c r="J35" s="103">
        <v>0</v>
      </c>
      <c r="K35" s="103">
        <f t="shared" si="3"/>
        <v>2083</v>
      </c>
      <c r="L35" s="103">
        <v>655</v>
      </c>
      <c r="M35" s="103">
        <v>1428</v>
      </c>
      <c r="N35" s="103">
        <f t="shared" si="4"/>
        <v>2092</v>
      </c>
      <c r="O35" s="103">
        <f t="shared" si="5"/>
        <v>655</v>
      </c>
      <c r="P35" s="103">
        <v>655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7"/>
        <v>1428</v>
      </c>
      <c r="W35" s="103">
        <v>1428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9"/>
        <v>9</v>
      </c>
      <c r="AD35" s="103">
        <v>9</v>
      </c>
      <c r="AE35" s="103">
        <v>0</v>
      </c>
      <c r="AF35" s="103">
        <f t="shared" si="10"/>
        <v>31</v>
      </c>
      <c r="AG35" s="103">
        <v>31</v>
      </c>
      <c r="AH35" s="103">
        <v>0</v>
      </c>
      <c r="AI35" s="103">
        <v>0</v>
      </c>
      <c r="AJ35" s="103">
        <f t="shared" si="11"/>
        <v>31</v>
      </c>
      <c r="AK35" s="103">
        <v>31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 t="shared" si="13"/>
        <v>31</v>
      </c>
      <c r="AU35" s="103">
        <v>31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 x14ac:dyDescent="0.15">
      <c r="A36" s="115" t="s">
        <v>24</v>
      </c>
      <c r="B36" s="113" t="s">
        <v>338</v>
      </c>
      <c r="C36" s="101" t="s">
        <v>339</v>
      </c>
      <c r="D36" s="103">
        <f t="shared" si="0"/>
        <v>334</v>
      </c>
      <c r="E36" s="103">
        <f t="shared" si="1"/>
        <v>0</v>
      </c>
      <c r="F36" s="103">
        <v>0</v>
      </c>
      <c r="G36" s="103">
        <v>0</v>
      </c>
      <c r="H36" s="103">
        <f t="shared" si="2"/>
        <v>0</v>
      </c>
      <c r="I36" s="103">
        <v>0</v>
      </c>
      <c r="J36" s="103">
        <v>0</v>
      </c>
      <c r="K36" s="103">
        <f t="shared" si="3"/>
        <v>334</v>
      </c>
      <c r="L36" s="103">
        <v>59</v>
      </c>
      <c r="M36" s="103">
        <v>275</v>
      </c>
      <c r="N36" s="103">
        <f t="shared" si="4"/>
        <v>334</v>
      </c>
      <c r="O36" s="103">
        <f t="shared" si="5"/>
        <v>59</v>
      </c>
      <c r="P36" s="103">
        <v>59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7"/>
        <v>275</v>
      </c>
      <c r="W36" s="103">
        <v>275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9"/>
        <v>0</v>
      </c>
      <c r="AD36" s="103">
        <v>0</v>
      </c>
      <c r="AE36" s="103">
        <v>0</v>
      </c>
      <c r="AF36" s="103">
        <f t="shared" si="10"/>
        <v>2</v>
      </c>
      <c r="AG36" s="103">
        <v>2</v>
      </c>
      <c r="AH36" s="103">
        <v>0</v>
      </c>
      <c r="AI36" s="103">
        <v>0</v>
      </c>
      <c r="AJ36" s="103">
        <f t="shared" si="11"/>
        <v>12</v>
      </c>
      <c r="AK36" s="103">
        <v>11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</v>
      </c>
      <c r="AT36" s="103">
        <f t="shared" si="13"/>
        <v>1</v>
      </c>
      <c r="AU36" s="103">
        <v>1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 x14ac:dyDescent="0.15">
      <c r="A37" s="115" t="s">
        <v>24</v>
      </c>
      <c r="B37" s="113" t="s">
        <v>341</v>
      </c>
      <c r="C37" s="101" t="s">
        <v>342</v>
      </c>
      <c r="D37" s="103">
        <f t="shared" si="0"/>
        <v>13793</v>
      </c>
      <c r="E37" s="103">
        <f t="shared" si="1"/>
        <v>0</v>
      </c>
      <c r="F37" s="103">
        <v>0</v>
      </c>
      <c r="G37" s="103">
        <v>0</v>
      </c>
      <c r="H37" s="103">
        <f t="shared" si="2"/>
        <v>0</v>
      </c>
      <c r="I37" s="103">
        <v>0</v>
      </c>
      <c r="J37" s="103">
        <v>0</v>
      </c>
      <c r="K37" s="103">
        <f t="shared" si="3"/>
        <v>13793</v>
      </c>
      <c r="L37" s="103">
        <v>3173</v>
      </c>
      <c r="M37" s="103">
        <v>10620</v>
      </c>
      <c r="N37" s="103">
        <f t="shared" si="4"/>
        <v>13793</v>
      </c>
      <c r="O37" s="103">
        <f t="shared" si="5"/>
        <v>3173</v>
      </c>
      <c r="P37" s="103">
        <v>3173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7"/>
        <v>10620</v>
      </c>
      <c r="W37" s="103">
        <v>10620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9"/>
        <v>0</v>
      </c>
      <c r="AD37" s="103">
        <v>0</v>
      </c>
      <c r="AE37" s="103">
        <v>0</v>
      </c>
      <c r="AF37" s="103">
        <f t="shared" si="10"/>
        <v>205</v>
      </c>
      <c r="AG37" s="103">
        <v>205</v>
      </c>
      <c r="AH37" s="103">
        <v>0</v>
      </c>
      <c r="AI37" s="103">
        <v>0</v>
      </c>
      <c r="AJ37" s="103">
        <f t="shared" si="11"/>
        <v>205</v>
      </c>
      <c r="AK37" s="103">
        <v>205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 t="shared" si="13"/>
        <v>205</v>
      </c>
      <c r="AU37" s="103">
        <v>205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 x14ac:dyDescent="0.15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 x14ac:dyDescent="0.15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 x14ac:dyDescent="0.15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 x14ac:dyDescent="0.15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 x14ac:dyDescent="0.15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xmlns:xlrd2="http://schemas.microsoft.com/office/spreadsheetml/2017/richdata2" ref="A8:BC37">
    <sortCondition ref="A8:A37"/>
    <sortCondition ref="B8:B37"/>
    <sortCondition ref="C8:C3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60" t="s">
        <v>65</v>
      </c>
      <c r="G6" s="161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62" t="s">
        <v>73</v>
      </c>
      <c r="C7" s="5" t="s">
        <v>74</v>
      </c>
      <c r="D7" s="18">
        <f ca="1">AD7</f>
        <v>0</v>
      </c>
      <c r="F7" s="170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30000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63"/>
      <c r="C8" s="6" t="s">
        <v>56</v>
      </c>
      <c r="D8" s="23">
        <f ca="1">AD8</f>
        <v>0</v>
      </c>
      <c r="F8" s="171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30201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64"/>
      <c r="C9" s="7" t="s">
        <v>81</v>
      </c>
      <c r="D9" s="24">
        <f ca="1">SUM(D7:D8)</f>
        <v>0</v>
      </c>
      <c r="F9" s="171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30202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65" t="s">
        <v>85</v>
      </c>
      <c r="C10" s="8" t="s">
        <v>82</v>
      </c>
      <c r="D10" s="23">
        <f ca="1">AD9</f>
        <v>0</v>
      </c>
      <c r="F10" s="171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30203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66"/>
      <c r="C11" s="6" t="s">
        <v>87</v>
      </c>
      <c r="D11" s="23">
        <f ca="1">AD10</f>
        <v>0</v>
      </c>
      <c r="F11" s="171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30204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66"/>
      <c r="C12" s="6" t="s">
        <v>90</v>
      </c>
      <c r="D12" s="23">
        <f ca="1">AD11</f>
        <v>0</v>
      </c>
      <c r="F12" s="171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30205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67"/>
      <c r="C13" s="7" t="s">
        <v>81</v>
      </c>
      <c r="D13" s="24">
        <f ca="1">SUM(D10:D12)</f>
        <v>0</v>
      </c>
      <c r="F13" s="172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30206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8" t="s">
        <v>98</v>
      </c>
      <c r="C14" s="169"/>
      <c r="D14" s="27">
        <f ca="1">SUM(D9,D13)</f>
        <v>0</v>
      </c>
      <c r="F14" s="173" t="s">
        <v>99</v>
      </c>
      <c r="G14" s="174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30207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30208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30209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30304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60" t="s">
        <v>109</v>
      </c>
      <c r="G18" s="161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30341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73" t="s">
        <v>113</v>
      </c>
      <c r="G19" s="174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30343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73" t="s">
        <v>117</v>
      </c>
      <c r="G20" s="174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30344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73" t="s">
        <v>121</v>
      </c>
      <c r="G21" s="174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30361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30362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30366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30381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85" t="s">
        <v>6</v>
      </c>
      <c r="G25" s="186"/>
      <c r="H25" s="186"/>
      <c r="I25" s="175" t="s">
        <v>135</v>
      </c>
      <c r="J25" s="177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30382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7"/>
      <c r="G26" s="188"/>
      <c r="H26" s="188"/>
      <c r="I26" s="176"/>
      <c r="J26" s="178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30383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79" t="s">
        <v>59</v>
      </c>
      <c r="G27" s="180"/>
      <c r="H27" s="181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30390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82" t="s">
        <v>143</v>
      </c>
      <c r="G28" s="183"/>
      <c r="H28" s="184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30391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79" t="s">
        <v>0</v>
      </c>
      <c r="G29" s="180"/>
      <c r="H29" s="181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30392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79" t="s">
        <v>58</v>
      </c>
      <c r="G30" s="180"/>
      <c r="H30" s="181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30401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79" t="s">
        <v>1</v>
      </c>
      <c r="G31" s="180"/>
      <c r="H31" s="181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30404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79" t="s">
        <v>2</v>
      </c>
      <c r="G32" s="180"/>
      <c r="H32" s="181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30406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79" t="s">
        <v>3</v>
      </c>
      <c r="G33" s="180"/>
      <c r="H33" s="181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30421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79" t="s">
        <v>4</v>
      </c>
      <c r="G34" s="180"/>
      <c r="H34" s="181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30422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79" t="s">
        <v>5</v>
      </c>
      <c r="G35" s="180"/>
      <c r="H35" s="181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30424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89" t="s">
        <v>54</v>
      </c>
      <c r="G36" s="190"/>
      <c r="H36" s="191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30427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30428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15">
      <c r="AF54" s="11">
        <f>+水洗化人口等!B54</f>
        <v>0</v>
      </c>
      <c r="AG54" s="11">
        <v>54</v>
      </c>
    </row>
    <row r="55" spans="27:36" x14ac:dyDescent="0.15">
      <c r="AF55" s="11">
        <f>+水洗化人口等!B55</f>
        <v>0</v>
      </c>
      <c r="AG55" s="11">
        <v>55</v>
      </c>
    </row>
    <row r="56" spans="27:36" x14ac:dyDescent="0.15">
      <c r="AF56" s="11">
        <f>+水洗化人口等!B56</f>
        <v>0</v>
      </c>
      <c r="AG56" s="11">
        <v>56</v>
      </c>
    </row>
    <row r="57" spans="27:36" x14ac:dyDescent="0.15">
      <c r="AF57" s="11">
        <f>+水洗化人口等!B57</f>
        <v>0</v>
      </c>
      <c r="AG57" s="11">
        <v>57</v>
      </c>
    </row>
    <row r="58" spans="27:36" x14ac:dyDescent="0.15">
      <c r="AF58" s="11">
        <f>+水洗化人口等!B58</f>
        <v>0</v>
      </c>
      <c r="AG58" s="11">
        <v>58</v>
      </c>
    </row>
    <row r="59" spans="27:36" x14ac:dyDescent="0.15">
      <c r="AF59" s="11">
        <f>+水洗化人口等!B59</f>
        <v>0</v>
      </c>
      <c r="AG59" s="11">
        <v>59</v>
      </c>
    </row>
    <row r="60" spans="27:36" x14ac:dyDescent="0.15">
      <c r="AF60" s="11">
        <f>+水洗化人口等!B60</f>
        <v>0</v>
      </c>
      <c r="AG60" s="11">
        <v>60</v>
      </c>
    </row>
    <row r="61" spans="27:36" x14ac:dyDescent="0.15">
      <c r="AF61" s="11">
        <f>+水洗化人口等!B61</f>
        <v>0</v>
      </c>
      <c r="AG61" s="11">
        <v>61</v>
      </c>
    </row>
    <row r="62" spans="27:36" x14ac:dyDescent="0.15">
      <c r="AF62" s="11">
        <f>+水洗化人口等!B62</f>
        <v>0</v>
      </c>
      <c r="AG62" s="11">
        <v>62</v>
      </c>
    </row>
    <row r="63" spans="27:36" x14ac:dyDescent="0.15">
      <c r="AF63" s="11">
        <f>+水洗化人口等!B63</f>
        <v>0</v>
      </c>
      <c r="AG63" s="11">
        <v>63</v>
      </c>
    </row>
    <row r="64" spans="27:36" x14ac:dyDescent="0.15">
      <c r="AF64" s="11">
        <f>+水洗化人口等!B64</f>
        <v>0</v>
      </c>
      <c r="AG64" s="11">
        <v>64</v>
      </c>
    </row>
    <row r="65" spans="32:33" x14ac:dyDescent="0.15">
      <c r="AF65" s="11">
        <f>+水洗化人口等!B65</f>
        <v>0</v>
      </c>
      <c r="AG65" s="11">
        <v>65</v>
      </c>
    </row>
    <row r="66" spans="32:33" x14ac:dyDescent="0.15">
      <c r="AF66" s="11">
        <f>+水洗化人口等!B66</f>
        <v>0</v>
      </c>
      <c r="AG66" s="11">
        <v>66</v>
      </c>
    </row>
    <row r="67" spans="32:33" x14ac:dyDescent="0.15">
      <c r="AF67" s="11">
        <f>+水洗化人口等!B67</f>
        <v>0</v>
      </c>
      <c r="AG67" s="11">
        <v>67</v>
      </c>
    </row>
    <row r="68" spans="32:33" x14ac:dyDescent="0.15">
      <c r="AF68" s="11">
        <f>+水洗化人口等!B68</f>
        <v>0</v>
      </c>
      <c r="AG68" s="11">
        <v>68</v>
      </c>
    </row>
    <row r="69" spans="32:33" x14ac:dyDescent="0.15">
      <c r="AF69" s="11">
        <f>+水洗化人口等!B69</f>
        <v>0</v>
      </c>
      <c r="AG69" s="11">
        <v>69</v>
      </c>
    </row>
    <row r="70" spans="32:33" x14ac:dyDescent="0.15">
      <c r="AF70" s="11">
        <f>+水洗化人口等!B70</f>
        <v>0</v>
      </c>
      <c r="AG70" s="11">
        <v>70</v>
      </c>
    </row>
    <row r="71" spans="32:33" x14ac:dyDescent="0.15">
      <c r="AF71" s="11">
        <f>+水洗化人口等!B71</f>
        <v>0</v>
      </c>
      <c r="AG71" s="11">
        <v>71</v>
      </c>
    </row>
    <row r="72" spans="32:33" x14ac:dyDescent="0.15">
      <c r="AF72" s="11">
        <f>+水洗化人口等!B72</f>
        <v>0</v>
      </c>
      <c r="AG72" s="11">
        <v>72</v>
      </c>
    </row>
    <row r="73" spans="32:33" x14ac:dyDescent="0.15">
      <c r="AF73" s="11">
        <f>+水洗化人口等!B73</f>
        <v>0</v>
      </c>
      <c r="AG73" s="11">
        <v>73</v>
      </c>
    </row>
    <row r="74" spans="32:33" x14ac:dyDescent="0.15">
      <c r="AF74" s="11">
        <f>+水洗化人口等!B74</f>
        <v>0</v>
      </c>
      <c r="AG74" s="11">
        <v>74</v>
      </c>
    </row>
    <row r="75" spans="32:33" x14ac:dyDescent="0.15">
      <c r="AF75" s="11">
        <f>+水洗化人口等!B75</f>
        <v>0</v>
      </c>
      <c r="AG75" s="11">
        <v>75</v>
      </c>
    </row>
    <row r="76" spans="32:33" x14ac:dyDescent="0.15">
      <c r="AF76" s="11">
        <f>+水洗化人口等!B76</f>
        <v>0</v>
      </c>
      <c r="AG76" s="11">
        <v>76</v>
      </c>
    </row>
    <row r="77" spans="32:33" x14ac:dyDescent="0.15">
      <c r="AF77" s="11">
        <f>+水洗化人口等!B77</f>
        <v>0</v>
      </c>
      <c r="AG77" s="11">
        <v>77</v>
      </c>
    </row>
    <row r="78" spans="32:33" x14ac:dyDescent="0.15">
      <c r="AF78" s="11">
        <f>+水洗化人口等!B78</f>
        <v>0</v>
      </c>
      <c r="AG78" s="11">
        <v>78</v>
      </c>
    </row>
    <row r="79" spans="32:33" x14ac:dyDescent="0.15">
      <c r="AF79" s="11">
        <f>+水洗化人口等!B79</f>
        <v>0</v>
      </c>
      <c r="AG79" s="11">
        <v>79</v>
      </c>
    </row>
    <row r="80" spans="32:33" x14ac:dyDescent="0.15">
      <c r="AF80" s="11">
        <f>+水洗化人口等!B80</f>
        <v>0</v>
      </c>
      <c r="AG80" s="11">
        <v>80</v>
      </c>
    </row>
    <row r="81" spans="32:33" x14ac:dyDescent="0.15">
      <c r="AF81" s="11">
        <f>+水洗化人口等!B81</f>
        <v>0</v>
      </c>
      <c r="AG81" s="11">
        <v>81</v>
      </c>
    </row>
    <row r="82" spans="32:33" x14ac:dyDescent="0.15">
      <c r="AF82" s="11">
        <f>+水洗化人口等!B82</f>
        <v>0</v>
      </c>
      <c r="AG82" s="11">
        <v>82</v>
      </c>
    </row>
    <row r="83" spans="32:33" x14ac:dyDescent="0.15">
      <c r="AF83" s="11">
        <f>+水洗化人口等!B83</f>
        <v>0</v>
      </c>
      <c r="AG83" s="11">
        <v>83</v>
      </c>
    </row>
    <row r="84" spans="32:33" x14ac:dyDescent="0.15">
      <c r="AF84" s="11">
        <f>+水洗化人口等!B84</f>
        <v>0</v>
      </c>
      <c r="AG84" s="11">
        <v>84</v>
      </c>
    </row>
    <row r="85" spans="32:33" x14ac:dyDescent="0.15">
      <c r="AF85" s="11">
        <f>+水洗化人口等!B85</f>
        <v>0</v>
      </c>
      <c r="AG85" s="11">
        <v>85</v>
      </c>
    </row>
    <row r="86" spans="32:33" x14ac:dyDescent="0.15">
      <c r="AF86" s="11">
        <f>+水洗化人口等!B86</f>
        <v>0</v>
      </c>
      <c r="AG86" s="11">
        <v>86</v>
      </c>
    </row>
    <row r="87" spans="32:33" x14ac:dyDescent="0.15">
      <c r="AF87" s="11">
        <f>+水洗化人口等!B87</f>
        <v>0</v>
      </c>
      <c r="AG87" s="11">
        <v>87</v>
      </c>
    </row>
    <row r="88" spans="32:33" x14ac:dyDescent="0.15">
      <c r="AF88" s="11">
        <f>+水洗化人口等!B88</f>
        <v>0</v>
      </c>
      <c r="AG88" s="11">
        <v>88</v>
      </c>
    </row>
    <row r="89" spans="32:33" x14ac:dyDescent="0.15">
      <c r="AF89" s="11">
        <f>+水洗化人口等!B89</f>
        <v>0</v>
      </c>
      <c r="AG89" s="11">
        <v>89</v>
      </c>
    </row>
    <row r="90" spans="32:33" x14ac:dyDescent="0.15">
      <c r="AF90" s="11">
        <f>+水洗化人口等!B90</f>
        <v>0</v>
      </c>
      <c r="AG90" s="11">
        <v>90</v>
      </c>
    </row>
    <row r="91" spans="32:33" x14ac:dyDescent="0.15">
      <c r="AF91" s="11">
        <f>+水洗化人口等!B91</f>
        <v>0</v>
      </c>
      <c r="AG91" s="11">
        <v>91</v>
      </c>
    </row>
    <row r="92" spans="32:33" x14ac:dyDescent="0.15">
      <c r="AF92" s="11">
        <f>+水洗化人口等!B92</f>
        <v>0</v>
      </c>
      <c r="AG92" s="11">
        <v>92</v>
      </c>
    </row>
    <row r="93" spans="32:33" x14ac:dyDescent="0.15">
      <c r="AF93" s="11">
        <f>+水洗化人口等!B93</f>
        <v>0</v>
      </c>
      <c r="AG93" s="11">
        <v>93</v>
      </c>
    </row>
    <row r="94" spans="32:33" x14ac:dyDescent="0.15">
      <c r="AF94" s="11">
        <f>+水洗化人口等!B94</f>
        <v>0</v>
      </c>
      <c r="AG94" s="11">
        <v>94</v>
      </c>
    </row>
    <row r="95" spans="32:33" x14ac:dyDescent="0.15">
      <c r="AF95" s="11">
        <f>+水洗化人口等!B95</f>
        <v>0</v>
      </c>
      <c r="AG95" s="11">
        <v>95</v>
      </c>
    </row>
    <row r="96" spans="32:33" x14ac:dyDescent="0.15">
      <c r="AF96" s="11">
        <f>+水洗化人口等!B96</f>
        <v>0</v>
      </c>
      <c r="AG96" s="11">
        <v>96</v>
      </c>
    </row>
    <row r="97" spans="32:33" x14ac:dyDescent="0.15">
      <c r="AF97" s="11">
        <f>+水洗化人口等!B97</f>
        <v>0</v>
      </c>
      <c r="AG97" s="11">
        <v>97</v>
      </c>
    </row>
    <row r="98" spans="32:33" x14ac:dyDescent="0.15">
      <c r="AF98" s="11">
        <f>+水洗化人口等!B98</f>
        <v>0</v>
      </c>
      <c r="AG98" s="11">
        <v>98</v>
      </c>
    </row>
    <row r="99" spans="32:33" x14ac:dyDescent="0.15">
      <c r="AF99" s="11">
        <f>+水洗化人口等!B99</f>
        <v>0</v>
      </c>
      <c r="AG99" s="11">
        <v>99</v>
      </c>
    </row>
    <row r="100" spans="32:33" x14ac:dyDescent="0.15">
      <c r="AF100" s="11">
        <f>+水洗化人口等!B100</f>
        <v>0</v>
      </c>
      <c r="AG100" s="11">
        <v>100</v>
      </c>
    </row>
    <row r="101" spans="32:33" x14ac:dyDescent="0.15">
      <c r="AF101" s="11">
        <f>+水洗化人口等!B101</f>
        <v>0</v>
      </c>
      <c r="AG101" s="11">
        <v>101</v>
      </c>
    </row>
    <row r="102" spans="32:33" x14ac:dyDescent="0.15">
      <c r="AF102" s="11">
        <f>+水洗化人口等!B102</f>
        <v>0</v>
      </c>
      <c r="AG102" s="11">
        <v>102</v>
      </c>
    </row>
    <row r="103" spans="32:33" x14ac:dyDescent="0.15">
      <c r="AF103" s="11">
        <f>+水洗化人口等!B103</f>
        <v>0</v>
      </c>
      <c r="AG103" s="11">
        <v>103</v>
      </c>
    </row>
    <row r="104" spans="32:33" x14ac:dyDescent="0.15">
      <c r="AF104" s="11">
        <f>+水洗化人口等!B104</f>
        <v>0</v>
      </c>
      <c r="AG104" s="11">
        <v>104</v>
      </c>
    </row>
    <row r="105" spans="32:33" x14ac:dyDescent="0.15">
      <c r="AF105" s="11">
        <f>+水洗化人口等!B105</f>
        <v>0</v>
      </c>
      <c r="AG105" s="11">
        <v>105</v>
      </c>
    </row>
    <row r="106" spans="32:33" x14ac:dyDescent="0.15">
      <c r="AF106" s="11">
        <f>+水洗化人口等!B106</f>
        <v>0</v>
      </c>
      <c r="AG106" s="11">
        <v>106</v>
      </c>
    </row>
    <row r="107" spans="32:33" x14ac:dyDescent="0.15">
      <c r="AF107" s="11">
        <f>+水洗化人口等!B107</f>
        <v>0</v>
      </c>
      <c r="AG107" s="11">
        <v>107</v>
      </c>
    </row>
    <row r="108" spans="32:33" x14ac:dyDescent="0.15">
      <c r="AF108" s="11">
        <f>+水洗化人口等!B108</f>
        <v>0</v>
      </c>
      <c r="AG108" s="11">
        <v>108</v>
      </c>
    </row>
    <row r="109" spans="32:33" x14ac:dyDescent="0.15">
      <c r="AF109" s="11">
        <f>+水洗化人口等!B109</f>
        <v>0</v>
      </c>
      <c r="AG109" s="11">
        <v>109</v>
      </c>
    </row>
    <row r="110" spans="32:33" x14ac:dyDescent="0.15">
      <c r="AF110" s="11">
        <f>+水洗化人口等!B110</f>
        <v>0</v>
      </c>
      <c r="AG110" s="11">
        <v>110</v>
      </c>
    </row>
    <row r="111" spans="32:33" x14ac:dyDescent="0.15">
      <c r="AF111" s="11">
        <f>+水洗化人口等!B111</f>
        <v>0</v>
      </c>
      <c r="AG111" s="11">
        <v>111</v>
      </c>
    </row>
    <row r="112" spans="32:33" x14ac:dyDescent="0.15">
      <c r="AF112" s="11">
        <f>+水洗化人口等!B112</f>
        <v>0</v>
      </c>
      <c r="AG112" s="11">
        <v>112</v>
      </c>
    </row>
    <row r="113" spans="32:33" x14ac:dyDescent="0.15">
      <c r="AF113" s="11">
        <f>+水洗化人口等!B113</f>
        <v>0</v>
      </c>
      <c r="AG113" s="11">
        <v>113</v>
      </c>
    </row>
    <row r="114" spans="32:33" x14ac:dyDescent="0.15">
      <c r="AF114" s="11">
        <f>+水洗化人口等!B114</f>
        <v>0</v>
      </c>
      <c r="AG114" s="11">
        <v>114</v>
      </c>
    </row>
    <row r="115" spans="32:33" x14ac:dyDescent="0.15">
      <c r="AF115" s="11">
        <f>+水洗化人口等!B115</f>
        <v>0</v>
      </c>
      <c r="AG115" s="11">
        <v>115</v>
      </c>
    </row>
    <row r="116" spans="32:33" x14ac:dyDescent="0.15">
      <c r="AF116" s="11">
        <f>+水洗化人口等!B116</f>
        <v>0</v>
      </c>
      <c r="AG116" s="11">
        <v>116</v>
      </c>
    </row>
    <row r="117" spans="32:33" x14ac:dyDescent="0.15">
      <c r="AF117" s="11">
        <f>+水洗化人口等!B117</f>
        <v>0</v>
      </c>
      <c r="AG117" s="11">
        <v>117</v>
      </c>
    </row>
    <row r="118" spans="32:33" x14ac:dyDescent="0.15">
      <c r="AF118" s="11">
        <f>+水洗化人口等!B118</f>
        <v>0</v>
      </c>
      <c r="AG118" s="11">
        <v>118</v>
      </c>
    </row>
    <row r="119" spans="32:33" x14ac:dyDescent="0.15">
      <c r="AF119" s="11">
        <f>+水洗化人口等!B119</f>
        <v>0</v>
      </c>
      <c r="AG119" s="11">
        <v>119</v>
      </c>
    </row>
    <row r="120" spans="32:33" x14ac:dyDescent="0.15">
      <c r="AF120" s="11">
        <f>+水洗化人口等!B120</f>
        <v>0</v>
      </c>
      <c r="AG120" s="11">
        <v>120</v>
      </c>
    </row>
    <row r="121" spans="32:33" x14ac:dyDescent="0.15">
      <c r="AF121" s="11">
        <f>+水洗化人口等!B121</f>
        <v>0</v>
      </c>
      <c r="AG121" s="11">
        <v>121</v>
      </c>
    </row>
    <row r="122" spans="32:33" x14ac:dyDescent="0.15">
      <c r="AF122" s="11">
        <f>+水洗化人口等!B122</f>
        <v>0</v>
      </c>
      <c r="AG122" s="11">
        <v>122</v>
      </c>
    </row>
    <row r="123" spans="32:33" x14ac:dyDescent="0.15">
      <c r="AF123" s="11">
        <f>+水洗化人口等!B123</f>
        <v>0</v>
      </c>
      <c r="AG123" s="11">
        <v>123</v>
      </c>
    </row>
    <row r="124" spans="32:33" x14ac:dyDescent="0.15">
      <c r="AF124" s="11">
        <f>+水洗化人口等!B124</f>
        <v>0</v>
      </c>
      <c r="AG124" s="11">
        <v>124</v>
      </c>
    </row>
    <row r="125" spans="32:33" x14ac:dyDescent="0.15">
      <c r="AF125" s="11">
        <f>+水洗化人口等!B125</f>
        <v>0</v>
      </c>
      <c r="AG125" s="11">
        <v>125</v>
      </c>
    </row>
    <row r="126" spans="32:33" x14ac:dyDescent="0.15">
      <c r="AF126" s="11">
        <f>+水洗化人口等!B126</f>
        <v>0</v>
      </c>
      <c r="AG126" s="11">
        <v>126</v>
      </c>
    </row>
    <row r="127" spans="32:33" x14ac:dyDescent="0.15">
      <c r="AF127" s="11">
        <f>+水洗化人口等!B127</f>
        <v>0</v>
      </c>
      <c r="AG127" s="11">
        <v>127</v>
      </c>
    </row>
    <row r="128" spans="32:33" x14ac:dyDescent="0.15">
      <c r="AF128" s="11">
        <f>+水洗化人口等!B128</f>
        <v>0</v>
      </c>
      <c r="AG128" s="11">
        <v>128</v>
      </c>
    </row>
    <row r="129" spans="32:33" x14ac:dyDescent="0.15">
      <c r="AF129" s="11">
        <f>+水洗化人口等!B129</f>
        <v>0</v>
      </c>
      <c r="AG129" s="11">
        <v>129</v>
      </c>
    </row>
    <row r="130" spans="32:33" x14ac:dyDescent="0.15">
      <c r="AF130" s="11">
        <f>+水洗化人口等!B130</f>
        <v>0</v>
      </c>
      <c r="AG130" s="11">
        <v>130</v>
      </c>
    </row>
    <row r="131" spans="32:33" x14ac:dyDescent="0.15">
      <c r="AF131" s="11">
        <f>+水洗化人口等!B131</f>
        <v>0</v>
      </c>
      <c r="AG131" s="11">
        <v>131</v>
      </c>
    </row>
    <row r="132" spans="32:33" x14ac:dyDescent="0.15">
      <c r="AF132" s="11">
        <f>+水洗化人口等!B132</f>
        <v>0</v>
      </c>
      <c r="AG132" s="11">
        <v>132</v>
      </c>
    </row>
    <row r="133" spans="32:33" x14ac:dyDescent="0.15">
      <c r="AF133" s="11">
        <f>+水洗化人口等!B133</f>
        <v>0</v>
      </c>
      <c r="AG133" s="11">
        <v>133</v>
      </c>
    </row>
    <row r="134" spans="32:33" x14ac:dyDescent="0.15">
      <c r="AF134" s="11">
        <f>+水洗化人口等!B134</f>
        <v>0</v>
      </c>
      <c r="AG134" s="11">
        <v>134</v>
      </c>
    </row>
    <row r="135" spans="32:33" x14ac:dyDescent="0.15">
      <c r="AF135" s="11">
        <f>+水洗化人口等!B135</f>
        <v>0</v>
      </c>
      <c r="AG135" s="11">
        <v>135</v>
      </c>
    </row>
    <row r="136" spans="32:33" x14ac:dyDescent="0.15">
      <c r="AF136" s="11">
        <f>+水洗化人口等!B136</f>
        <v>0</v>
      </c>
      <c r="AG136" s="11">
        <v>136</v>
      </c>
    </row>
    <row r="137" spans="32:33" x14ac:dyDescent="0.15">
      <c r="AF137" s="11">
        <f>+水洗化人口等!B137</f>
        <v>0</v>
      </c>
      <c r="AG137" s="11">
        <v>137</v>
      </c>
    </row>
    <row r="138" spans="32:33" x14ac:dyDescent="0.15">
      <c r="AF138" s="11">
        <f>+水洗化人口等!B138</f>
        <v>0</v>
      </c>
      <c r="AG138" s="11">
        <v>138</v>
      </c>
    </row>
    <row r="139" spans="32:33" x14ac:dyDescent="0.15">
      <c r="AF139" s="11">
        <f>+水洗化人口等!B139</f>
        <v>0</v>
      </c>
      <c r="AG139" s="11">
        <v>139</v>
      </c>
    </row>
    <row r="140" spans="32:33" x14ac:dyDescent="0.15">
      <c r="AF140" s="11">
        <f>+水洗化人口等!B140</f>
        <v>0</v>
      </c>
      <c r="AG140" s="11">
        <v>140</v>
      </c>
    </row>
    <row r="141" spans="32:33" x14ac:dyDescent="0.15">
      <c r="AF141" s="11">
        <f>+水洗化人口等!B141</f>
        <v>0</v>
      </c>
      <c r="AG141" s="11">
        <v>141</v>
      </c>
    </row>
    <row r="142" spans="32:33" x14ac:dyDescent="0.15">
      <c r="AF142" s="11">
        <f>+水洗化人口等!B142</f>
        <v>0</v>
      </c>
      <c r="AG142" s="11">
        <v>142</v>
      </c>
    </row>
    <row r="143" spans="32:33" x14ac:dyDescent="0.15">
      <c r="AF143" s="11">
        <f>+水洗化人口等!B143</f>
        <v>0</v>
      </c>
      <c r="AG143" s="11">
        <v>143</v>
      </c>
    </row>
    <row r="144" spans="32:33" x14ac:dyDescent="0.15">
      <c r="AF144" s="11">
        <f>+水洗化人口等!B144</f>
        <v>0</v>
      </c>
      <c r="AG144" s="11">
        <v>144</v>
      </c>
    </row>
    <row r="145" spans="32:33" x14ac:dyDescent="0.15">
      <c r="AF145" s="11">
        <f>+水洗化人口等!B145</f>
        <v>0</v>
      </c>
      <c r="AG145" s="11">
        <v>145</v>
      </c>
    </row>
    <row r="146" spans="32:33" x14ac:dyDescent="0.15">
      <c r="AF146" s="11">
        <f>+水洗化人口等!B146</f>
        <v>0</v>
      </c>
      <c r="AG146" s="11">
        <v>146</v>
      </c>
    </row>
    <row r="147" spans="32:33" x14ac:dyDescent="0.15">
      <c r="AF147" s="11">
        <f>+水洗化人口等!B147</f>
        <v>0</v>
      </c>
      <c r="AG147" s="11">
        <v>147</v>
      </c>
    </row>
    <row r="148" spans="32:33" x14ac:dyDescent="0.15">
      <c r="AF148" s="11">
        <f>+水洗化人口等!B148</f>
        <v>0</v>
      </c>
      <c r="AG148" s="11">
        <v>148</v>
      </c>
    </row>
    <row r="149" spans="32:33" x14ac:dyDescent="0.15">
      <c r="AF149" s="11">
        <f>+水洗化人口等!B149</f>
        <v>0</v>
      </c>
      <c r="AG149" s="11">
        <v>149</v>
      </c>
    </row>
    <row r="150" spans="32:33" x14ac:dyDescent="0.15">
      <c r="AF150" s="11">
        <f>+水洗化人口等!B150</f>
        <v>0</v>
      </c>
      <c r="AG150" s="11">
        <v>150</v>
      </c>
    </row>
    <row r="151" spans="32:33" x14ac:dyDescent="0.15">
      <c r="AF151" s="11">
        <f>+水洗化人口等!B151</f>
        <v>0</v>
      </c>
      <c r="AG151" s="11">
        <v>151</v>
      </c>
    </row>
    <row r="152" spans="32:33" x14ac:dyDescent="0.15">
      <c r="AF152" s="11">
        <f>+水洗化人口等!B152</f>
        <v>0</v>
      </c>
      <c r="AG152" s="11">
        <v>152</v>
      </c>
    </row>
    <row r="153" spans="32:33" x14ac:dyDescent="0.15">
      <c r="AF153" s="11">
        <f>+水洗化人口等!B153</f>
        <v>0</v>
      </c>
      <c r="AG153" s="11">
        <v>153</v>
      </c>
    </row>
    <row r="154" spans="32:33" x14ac:dyDescent="0.15">
      <c r="AF154" s="11">
        <f>+水洗化人口等!B154</f>
        <v>0</v>
      </c>
      <c r="AG154" s="11">
        <v>154</v>
      </c>
    </row>
    <row r="155" spans="32:33" x14ac:dyDescent="0.15">
      <c r="AF155" s="11">
        <f>+水洗化人口等!B155</f>
        <v>0</v>
      </c>
      <c r="AG155" s="11">
        <v>155</v>
      </c>
    </row>
    <row r="156" spans="32:33" x14ac:dyDescent="0.15">
      <c r="AF156" s="11">
        <f>+水洗化人口等!B156</f>
        <v>0</v>
      </c>
      <c r="AG156" s="11">
        <v>156</v>
      </c>
    </row>
    <row r="157" spans="32:33" x14ac:dyDescent="0.15">
      <c r="AF157" s="11">
        <f>+水洗化人口等!B157</f>
        <v>0</v>
      </c>
      <c r="AG157" s="11">
        <v>157</v>
      </c>
    </row>
    <row r="158" spans="32:33" x14ac:dyDescent="0.15">
      <c r="AF158" s="11">
        <f>+水洗化人口等!B158</f>
        <v>0</v>
      </c>
      <c r="AG158" s="11">
        <v>158</v>
      </c>
    </row>
    <row r="159" spans="32:33" x14ac:dyDescent="0.15">
      <c r="AF159" s="11">
        <f>+水洗化人口等!B159</f>
        <v>0</v>
      </c>
      <c r="AG159" s="11">
        <v>159</v>
      </c>
    </row>
    <row r="160" spans="32:33" x14ac:dyDescent="0.15">
      <c r="AF160" s="11">
        <f>+水洗化人口等!B160</f>
        <v>0</v>
      </c>
      <c r="AG160" s="11">
        <v>160</v>
      </c>
    </row>
    <row r="161" spans="32:33" x14ac:dyDescent="0.15">
      <c r="AF161" s="11">
        <f>+水洗化人口等!B161</f>
        <v>0</v>
      </c>
      <c r="AG161" s="11">
        <v>161</v>
      </c>
    </row>
    <row r="162" spans="32:33" x14ac:dyDescent="0.15">
      <c r="AF162" s="11">
        <f>+水洗化人口等!B162</f>
        <v>0</v>
      </c>
      <c r="AG162" s="11">
        <v>162</v>
      </c>
    </row>
    <row r="163" spans="32:33" x14ac:dyDescent="0.15">
      <c r="AF163" s="11">
        <f>+水洗化人口等!B163</f>
        <v>0</v>
      </c>
      <c r="AG163" s="11">
        <v>163</v>
      </c>
    </row>
    <row r="164" spans="32:33" x14ac:dyDescent="0.15">
      <c r="AF164" s="11">
        <f>+水洗化人口等!B164</f>
        <v>0</v>
      </c>
      <c r="AG164" s="11">
        <v>164</v>
      </c>
    </row>
    <row r="165" spans="32:33" x14ac:dyDescent="0.15">
      <c r="AF165" s="11">
        <f>+水洗化人口等!B165</f>
        <v>0</v>
      </c>
      <c r="AG165" s="11">
        <v>165</v>
      </c>
    </row>
    <row r="166" spans="32:33" x14ac:dyDescent="0.15">
      <c r="AF166" s="11">
        <f>+水洗化人口等!B166</f>
        <v>0</v>
      </c>
      <c r="AG166" s="11">
        <v>166</v>
      </c>
    </row>
    <row r="167" spans="32:33" x14ac:dyDescent="0.15">
      <c r="AF167" s="11">
        <f>+水洗化人口等!B167</f>
        <v>0</v>
      </c>
      <c r="AG167" s="11">
        <v>167</v>
      </c>
    </row>
    <row r="168" spans="32:33" x14ac:dyDescent="0.15">
      <c r="AF168" s="11">
        <f>+水洗化人口等!B168</f>
        <v>0</v>
      </c>
      <c r="AG168" s="11">
        <v>168</v>
      </c>
    </row>
    <row r="169" spans="32:33" x14ac:dyDescent="0.15">
      <c r="AF169" s="11">
        <f>+水洗化人口等!B169</f>
        <v>0</v>
      </c>
      <c r="AG169" s="11">
        <v>169</v>
      </c>
    </row>
    <row r="170" spans="32:33" x14ac:dyDescent="0.15">
      <c r="AF170" s="11">
        <f>+水洗化人口等!B170</f>
        <v>0</v>
      </c>
      <c r="AG170" s="11">
        <v>170</v>
      </c>
    </row>
    <row r="171" spans="32:33" x14ac:dyDescent="0.15">
      <c r="AF171" s="11">
        <f>+水洗化人口等!B171</f>
        <v>0</v>
      </c>
      <c r="AG171" s="11">
        <v>171</v>
      </c>
    </row>
    <row r="172" spans="32:33" x14ac:dyDescent="0.15">
      <c r="AF172" s="11">
        <f>+水洗化人口等!B172</f>
        <v>0</v>
      </c>
      <c r="AG172" s="11">
        <v>172</v>
      </c>
    </row>
    <row r="173" spans="32:33" x14ac:dyDescent="0.15">
      <c r="AF173" s="11">
        <f>+水洗化人口等!B173</f>
        <v>0</v>
      </c>
      <c r="AG173" s="11">
        <v>173</v>
      </c>
    </row>
    <row r="174" spans="32:33" x14ac:dyDescent="0.15">
      <c r="AF174" s="11">
        <f>+水洗化人口等!B174</f>
        <v>0</v>
      </c>
      <c r="AG174" s="11">
        <v>174</v>
      </c>
    </row>
    <row r="175" spans="32:33" x14ac:dyDescent="0.15">
      <c r="AF175" s="11">
        <f>+水洗化人口等!B175</f>
        <v>0</v>
      </c>
      <c r="AG175" s="11">
        <v>175</v>
      </c>
    </row>
    <row r="176" spans="32:33" x14ac:dyDescent="0.15">
      <c r="AF176" s="11">
        <f>+水洗化人口等!B176</f>
        <v>0</v>
      </c>
      <c r="AG176" s="11">
        <v>176</v>
      </c>
    </row>
    <row r="177" spans="32:33" x14ac:dyDescent="0.15">
      <c r="AF177" s="11">
        <f>+水洗化人口等!B177</f>
        <v>0</v>
      </c>
      <c r="AG177" s="11">
        <v>177</v>
      </c>
    </row>
    <row r="178" spans="32:33" x14ac:dyDescent="0.15">
      <c r="AF178" s="11">
        <f>+水洗化人口等!B178</f>
        <v>0</v>
      </c>
      <c r="AG178" s="11">
        <v>178</v>
      </c>
    </row>
    <row r="179" spans="32:33" x14ac:dyDescent="0.15">
      <c r="AF179" s="11">
        <f>+水洗化人口等!B179</f>
        <v>0</v>
      </c>
      <c r="AG179" s="11">
        <v>179</v>
      </c>
    </row>
    <row r="180" spans="32:33" x14ac:dyDescent="0.15">
      <c r="AF180" s="11">
        <f>+水洗化人口等!B180</f>
        <v>0</v>
      </c>
      <c r="AG180" s="11">
        <v>180</v>
      </c>
    </row>
    <row r="181" spans="32:33" x14ac:dyDescent="0.15">
      <c r="AF181" s="11">
        <f>+水洗化人口等!B181</f>
        <v>0</v>
      </c>
      <c r="AG181" s="11">
        <v>181</v>
      </c>
    </row>
    <row r="182" spans="32:33" x14ac:dyDescent="0.15">
      <c r="AF182" s="11">
        <f>+水洗化人口等!B182</f>
        <v>0</v>
      </c>
      <c r="AG182" s="11">
        <v>182</v>
      </c>
    </row>
    <row r="183" spans="32:33" x14ac:dyDescent="0.15">
      <c r="AF183" s="11">
        <f>+水洗化人口等!B183</f>
        <v>0</v>
      </c>
      <c r="AG183" s="11">
        <v>183</v>
      </c>
    </row>
    <row r="184" spans="32:33" x14ac:dyDescent="0.15">
      <c r="AF184" s="11">
        <f>+水洗化人口等!B184</f>
        <v>0</v>
      </c>
      <c r="AG184" s="11">
        <v>184</v>
      </c>
    </row>
    <row r="185" spans="32:33" x14ac:dyDescent="0.15">
      <c r="AF185" s="11">
        <f>+水洗化人口等!B185</f>
        <v>0</v>
      </c>
      <c r="AG185" s="11">
        <v>185</v>
      </c>
    </row>
    <row r="186" spans="32:33" x14ac:dyDescent="0.15">
      <c r="AF186" s="11">
        <f>+水洗化人口等!B186</f>
        <v>0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  <row r="208" spans="32:33" x14ac:dyDescent="0.15">
      <c r="AF208" s="11" t="e">
        <f>+水洗化人口等!#REF!</f>
        <v>#REF!</v>
      </c>
      <c r="AG208" s="11">
        <v>208</v>
      </c>
    </row>
    <row r="209" spans="32:33" x14ac:dyDescent="0.15">
      <c r="AF209" s="11" t="e">
        <f>+水洗化人口等!#REF!</f>
        <v>#REF!</v>
      </c>
      <c r="AG209" s="11">
        <v>209</v>
      </c>
    </row>
    <row r="210" spans="32:33" x14ac:dyDescent="0.15">
      <c r="AF210" s="11" t="e">
        <f>+水洗化人口等!#REF!</f>
        <v>#REF!</v>
      </c>
      <c r="AG210" s="11">
        <v>210</v>
      </c>
    </row>
    <row r="211" spans="32:33" x14ac:dyDescent="0.15">
      <c r="AF211" s="11" t="e">
        <f>+水洗化人口等!#REF!</f>
        <v>#REF!</v>
      </c>
      <c r="AG211" s="11">
        <v>211</v>
      </c>
    </row>
    <row r="212" spans="32:33" x14ac:dyDescent="0.15">
      <c r="AF212" s="11" t="e">
        <f>+水洗化人口等!#REF!</f>
        <v>#REF!</v>
      </c>
      <c r="AG212" s="11">
        <v>212</v>
      </c>
    </row>
    <row r="213" spans="32:33" x14ac:dyDescent="0.15">
      <c r="AF213" s="11" t="e">
        <f>+水洗化人口等!#REF!</f>
        <v>#REF!</v>
      </c>
      <c r="AG213" s="11">
        <v>213</v>
      </c>
    </row>
    <row r="214" spans="32:33" x14ac:dyDescent="0.15">
      <c r="AF214" s="11" t="e">
        <f>+水洗化人口等!#REF!</f>
        <v>#REF!</v>
      </c>
      <c r="AG214" s="11">
        <v>214</v>
      </c>
    </row>
    <row r="215" spans="32:33" x14ac:dyDescent="0.15">
      <c r="AF215" s="11" t="e">
        <f>+水洗化人口等!#REF!</f>
        <v>#REF!</v>
      </c>
      <c r="AG215" s="11">
        <v>215</v>
      </c>
    </row>
    <row r="216" spans="32:33" x14ac:dyDescent="0.15">
      <c r="AF216" s="11" t="e">
        <f>+水洗化人口等!#REF!</f>
        <v>#REF!</v>
      </c>
      <c r="AG216" s="11">
        <v>216</v>
      </c>
    </row>
    <row r="217" spans="32:33" x14ac:dyDescent="0.15">
      <c r="AF217" s="11" t="e">
        <f>+水洗化人口等!#REF!</f>
        <v>#REF!</v>
      </c>
      <c r="AG217" s="11">
        <v>217</v>
      </c>
    </row>
    <row r="218" spans="32:33" x14ac:dyDescent="0.15">
      <c r="AF218" s="11" t="e">
        <f>+水洗化人口等!#REF!</f>
        <v>#REF!</v>
      </c>
      <c r="AG218" s="11">
        <v>218</v>
      </c>
    </row>
    <row r="219" spans="32:33" x14ac:dyDescent="0.15">
      <c r="AF219" s="11" t="e">
        <f>+水洗化人口等!#REF!</f>
        <v>#REF!</v>
      </c>
      <c r="AG219" s="11">
        <v>219</v>
      </c>
    </row>
    <row r="220" spans="32:33" x14ac:dyDescent="0.15">
      <c r="AF220" s="11" t="e">
        <f>+水洗化人口等!#REF!</f>
        <v>#REF!</v>
      </c>
      <c r="AG220" s="11">
        <v>220</v>
      </c>
    </row>
    <row r="221" spans="32:33" x14ac:dyDescent="0.15">
      <c r="AF221" s="11" t="e">
        <f>+水洗化人口等!#REF!</f>
        <v>#REF!</v>
      </c>
      <c r="AG221" s="11">
        <v>221</v>
      </c>
    </row>
    <row r="222" spans="32:33" x14ac:dyDescent="0.15">
      <c r="AF222" s="11" t="e">
        <f>+水洗化人口等!#REF!</f>
        <v>#REF!</v>
      </c>
      <c r="AG222" s="11">
        <v>222</v>
      </c>
    </row>
    <row r="223" spans="32:33" x14ac:dyDescent="0.15">
      <c r="AF223" s="11" t="e">
        <f>+水洗化人口等!#REF!</f>
        <v>#REF!</v>
      </c>
      <c r="AG223" s="11">
        <v>223</v>
      </c>
    </row>
    <row r="224" spans="32:33" x14ac:dyDescent="0.15">
      <c r="AF224" s="11" t="e">
        <f>+水洗化人口等!#REF!</f>
        <v>#REF!</v>
      </c>
      <c r="AG224" s="11">
        <v>224</v>
      </c>
    </row>
    <row r="225" spans="32:33" x14ac:dyDescent="0.15">
      <c r="AF225" s="11" t="e">
        <f>+水洗化人口等!#REF!</f>
        <v>#REF!</v>
      </c>
      <c r="AG225" s="11">
        <v>225</v>
      </c>
    </row>
    <row r="226" spans="32:33" x14ac:dyDescent="0.15">
      <c r="AF226" s="11" t="e">
        <f>+水洗化人口等!#REF!</f>
        <v>#REF!</v>
      </c>
      <c r="AG226" s="11">
        <v>226</v>
      </c>
    </row>
    <row r="227" spans="32:33" x14ac:dyDescent="0.15">
      <c r="AF227" s="11" t="e">
        <f>+水洗化人口等!#REF!</f>
        <v>#REF!</v>
      </c>
      <c r="AG227" s="11">
        <v>227</v>
      </c>
    </row>
    <row r="228" spans="32:33" x14ac:dyDescent="0.15">
      <c r="AF228" s="11" t="e">
        <f>+水洗化人口等!#REF!</f>
        <v>#REF!</v>
      </c>
      <c r="AG228" s="11">
        <v>228</v>
      </c>
    </row>
    <row r="229" spans="32:33" x14ac:dyDescent="0.15">
      <c r="AF229" s="11" t="e">
        <f>+水洗化人口等!#REF!</f>
        <v>#REF!</v>
      </c>
      <c r="AG229" s="11">
        <v>229</v>
      </c>
    </row>
    <row r="230" spans="32:33" x14ac:dyDescent="0.15">
      <c r="AF230" s="11" t="e">
        <f>+水洗化人口等!#REF!</f>
        <v>#REF!</v>
      </c>
      <c r="AG230" s="11">
        <v>230</v>
      </c>
    </row>
    <row r="231" spans="32:33" x14ac:dyDescent="0.15">
      <c r="AF231" s="11" t="e">
        <f>+水洗化人口等!#REF!</f>
        <v>#REF!</v>
      </c>
      <c r="AG231" s="11">
        <v>231</v>
      </c>
    </row>
    <row r="232" spans="32:33" x14ac:dyDescent="0.15">
      <c r="AF232" s="11" t="e">
        <f>+水洗化人口等!#REF!</f>
        <v>#REF!</v>
      </c>
      <c r="AG232" s="11">
        <v>232</v>
      </c>
    </row>
    <row r="233" spans="32:33" x14ac:dyDescent="0.15">
      <c r="AF233" s="11" t="e">
        <f>+水洗化人口等!#REF!</f>
        <v>#REF!</v>
      </c>
      <c r="AG233" s="11">
        <v>233</v>
      </c>
    </row>
    <row r="234" spans="32:33" x14ac:dyDescent="0.15">
      <c r="AF234" s="11" t="e">
        <f>+水洗化人口等!#REF!</f>
        <v>#REF!</v>
      </c>
      <c r="AG234" s="11">
        <v>234</v>
      </c>
    </row>
    <row r="235" spans="32:33" x14ac:dyDescent="0.15">
      <c r="AF235" s="11" t="e">
        <f>+水洗化人口等!#REF!</f>
        <v>#REF!</v>
      </c>
      <c r="AG235" s="11">
        <v>235</v>
      </c>
    </row>
    <row r="236" spans="32:33" x14ac:dyDescent="0.15">
      <c r="AF236" s="11" t="e">
        <f>+水洗化人口等!#REF!</f>
        <v>#REF!</v>
      </c>
      <c r="AG236" s="11">
        <v>236</v>
      </c>
    </row>
    <row r="237" spans="32:33" x14ac:dyDescent="0.15">
      <c r="AF237" s="11" t="e">
        <f>+水洗化人口等!#REF!</f>
        <v>#REF!</v>
      </c>
      <c r="AG237" s="11">
        <v>237</v>
      </c>
    </row>
    <row r="238" spans="32:33" x14ac:dyDescent="0.15">
      <c r="AF238" s="11" t="e">
        <f>+水洗化人口等!#REF!</f>
        <v>#REF!</v>
      </c>
      <c r="AG238" s="11">
        <v>238</v>
      </c>
    </row>
    <row r="239" spans="32:33" x14ac:dyDescent="0.15">
      <c r="AF239" s="11" t="e">
        <f>+水洗化人口等!#REF!</f>
        <v>#REF!</v>
      </c>
      <c r="AG239" s="11">
        <v>239</v>
      </c>
    </row>
    <row r="240" spans="32:33" x14ac:dyDescent="0.15">
      <c r="AF240" s="11" t="e">
        <f>+水洗化人口等!#REF!</f>
        <v>#REF!</v>
      </c>
      <c r="AG240" s="11">
        <v>240</v>
      </c>
    </row>
    <row r="241" spans="32:33" x14ac:dyDescent="0.15">
      <c r="AF241" s="11" t="e">
        <f>+水洗化人口等!#REF!</f>
        <v>#REF!</v>
      </c>
      <c r="AG241" s="11">
        <v>241</v>
      </c>
    </row>
    <row r="242" spans="32:33" x14ac:dyDescent="0.15">
      <c r="AF242" s="11" t="e">
        <f>+水洗化人口等!#REF!</f>
        <v>#REF!</v>
      </c>
      <c r="AG242" s="11">
        <v>242</v>
      </c>
    </row>
    <row r="243" spans="32:33" x14ac:dyDescent="0.15">
      <c r="AF243" s="11" t="e">
        <f>+水洗化人口等!#REF!</f>
        <v>#REF!</v>
      </c>
      <c r="AG243" s="11">
        <v>243</v>
      </c>
    </row>
    <row r="244" spans="32:33" x14ac:dyDescent="0.15">
      <c r="AF244" s="11" t="e">
        <f>+水洗化人口等!#REF!</f>
        <v>#REF!</v>
      </c>
      <c r="AG244" s="11">
        <v>244</v>
      </c>
    </row>
    <row r="245" spans="32:33" x14ac:dyDescent="0.15">
      <c r="AF245" s="11" t="e">
        <f>+水洗化人口等!#REF!</f>
        <v>#REF!</v>
      </c>
      <c r="AG245" s="11">
        <v>245</v>
      </c>
    </row>
    <row r="246" spans="32:33" x14ac:dyDescent="0.15">
      <c r="AF246" s="11" t="e">
        <f>+水洗化人口等!#REF!</f>
        <v>#REF!</v>
      </c>
      <c r="AG246" s="11">
        <v>246</v>
      </c>
    </row>
    <row r="247" spans="32:33" x14ac:dyDescent="0.15">
      <c r="AF247" s="11" t="e">
        <f>+水洗化人口等!#REF!</f>
        <v>#REF!</v>
      </c>
      <c r="AG247" s="11">
        <v>247</v>
      </c>
    </row>
    <row r="248" spans="32:33" x14ac:dyDescent="0.15">
      <c r="AF248" s="11" t="e">
        <f>+水洗化人口等!#REF!</f>
        <v>#REF!</v>
      </c>
      <c r="AG248" s="11">
        <v>248</v>
      </c>
    </row>
    <row r="249" spans="32:33" x14ac:dyDescent="0.15">
      <c r="AF249" s="11" t="e">
        <f>+水洗化人口等!#REF!</f>
        <v>#REF!</v>
      </c>
      <c r="AG249" s="11">
        <v>249</v>
      </c>
    </row>
    <row r="250" spans="32:33" x14ac:dyDescent="0.15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2021-10-13T07:02:45Z</dcterms:modified>
</cp:coreProperties>
</file>