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24三重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水洗化人口等!$A$6:$AA$35</definedName>
    <definedName name="_xlnm.Print_Area" localSheetId="2">し尿集計結果!$A$1:$M$36</definedName>
    <definedName name="_xlnm.Print_Area" localSheetId="1">し尿処理状況!$2:$36</definedName>
    <definedName name="_xlnm.Print_Area" localSheetId="0">水洗化人口等!$2:$36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V8" i="2"/>
  <c r="V9" i="2"/>
  <c r="N9" i="2" s="1"/>
  <c r="V10" i="2"/>
  <c r="V11" i="2"/>
  <c r="V12" i="2"/>
  <c r="V13" i="2"/>
  <c r="N13" i="2" s="1"/>
  <c r="V14" i="2"/>
  <c r="V15" i="2"/>
  <c r="V16" i="2"/>
  <c r="V17" i="2"/>
  <c r="N17" i="2" s="1"/>
  <c r="V18" i="2"/>
  <c r="V19" i="2"/>
  <c r="V20" i="2"/>
  <c r="V21" i="2"/>
  <c r="N21" i="2" s="1"/>
  <c r="V22" i="2"/>
  <c r="V23" i="2"/>
  <c r="V24" i="2"/>
  <c r="V25" i="2"/>
  <c r="N25" i="2" s="1"/>
  <c r="V26" i="2"/>
  <c r="V27" i="2"/>
  <c r="V28" i="2"/>
  <c r="V29" i="2"/>
  <c r="N29" i="2" s="1"/>
  <c r="V30" i="2"/>
  <c r="V31" i="2"/>
  <c r="V32" i="2"/>
  <c r="V33" i="2"/>
  <c r="N33" i="2" s="1"/>
  <c r="V34" i="2"/>
  <c r="V35" i="2"/>
  <c r="V3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N11" i="2"/>
  <c r="N15" i="2"/>
  <c r="N19" i="2"/>
  <c r="N23" i="2"/>
  <c r="N27" i="2"/>
  <c r="N31" i="2"/>
  <c r="N35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D9" i="2"/>
  <c r="D11" i="2"/>
  <c r="D13" i="2"/>
  <c r="D15" i="2"/>
  <c r="D17" i="2"/>
  <c r="D19" i="2"/>
  <c r="D21" i="2"/>
  <c r="D23" i="2"/>
  <c r="D25" i="2"/>
  <c r="D27" i="2"/>
  <c r="D29" i="2"/>
  <c r="D31" i="2"/>
  <c r="D33" i="2"/>
  <c r="D35" i="2"/>
  <c r="I8" i="1"/>
  <c r="I9" i="1"/>
  <c r="D9" i="1" s="1"/>
  <c r="I10" i="1"/>
  <c r="I11" i="1"/>
  <c r="D11" i="1" s="1"/>
  <c r="I12" i="1"/>
  <c r="I13" i="1"/>
  <c r="D13" i="1" s="1"/>
  <c r="I14" i="1"/>
  <c r="I15" i="1"/>
  <c r="D15" i="1" s="1"/>
  <c r="I16" i="1"/>
  <c r="I17" i="1"/>
  <c r="D17" i="1" s="1"/>
  <c r="I18" i="1"/>
  <c r="I19" i="1"/>
  <c r="D19" i="1" s="1"/>
  <c r="I20" i="1"/>
  <c r="I21" i="1"/>
  <c r="D21" i="1" s="1"/>
  <c r="I22" i="1"/>
  <c r="I23" i="1"/>
  <c r="D23" i="1" s="1"/>
  <c r="I24" i="1"/>
  <c r="I25" i="1"/>
  <c r="D25" i="1" s="1"/>
  <c r="I26" i="1"/>
  <c r="I27" i="1"/>
  <c r="D27" i="1" s="1"/>
  <c r="I28" i="1"/>
  <c r="I29" i="1"/>
  <c r="D29" i="1" s="1"/>
  <c r="I30" i="1"/>
  <c r="I31" i="1"/>
  <c r="D31" i="1" s="1"/>
  <c r="I32" i="1"/>
  <c r="I33" i="1"/>
  <c r="D33" i="1" s="1"/>
  <c r="I34" i="1"/>
  <c r="I35" i="1"/>
  <c r="D35" i="1" s="1"/>
  <c r="I3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D8" i="1"/>
  <c r="D10" i="1"/>
  <c r="D12" i="1"/>
  <c r="D14" i="1"/>
  <c r="D16" i="1"/>
  <c r="D18" i="1"/>
  <c r="D20" i="1"/>
  <c r="D22" i="1"/>
  <c r="D24" i="1"/>
  <c r="D26" i="1"/>
  <c r="D28" i="1"/>
  <c r="D30" i="1"/>
  <c r="D32" i="1"/>
  <c r="N32" i="1" s="1"/>
  <c r="D34" i="1"/>
  <c r="N34" i="1" s="1"/>
  <c r="D36" i="1"/>
  <c r="N36" i="1" s="1"/>
  <c r="Q35" i="1" l="1"/>
  <c r="L35" i="1"/>
  <c r="J35" i="1"/>
  <c r="F35" i="1"/>
  <c r="N35" i="1"/>
  <c r="Q33" i="1"/>
  <c r="L33" i="1"/>
  <c r="N33" i="1"/>
  <c r="J33" i="1"/>
  <c r="F33" i="1"/>
  <c r="Q31" i="1"/>
  <c r="L31" i="1"/>
  <c r="J31" i="1"/>
  <c r="F31" i="1"/>
  <c r="N31" i="1"/>
  <c r="Q29" i="1"/>
  <c r="L29" i="1"/>
  <c r="N29" i="1"/>
  <c r="F29" i="1"/>
  <c r="J29" i="1"/>
  <c r="Q27" i="1"/>
  <c r="L27" i="1"/>
  <c r="J27" i="1"/>
  <c r="F27" i="1"/>
  <c r="N27" i="1"/>
  <c r="Q25" i="1"/>
  <c r="L25" i="1"/>
  <c r="N25" i="1"/>
  <c r="F25" i="1"/>
  <c r="J25" i="1"/>
  <c r="Q23" i="1"/>
  <c r="L23" i="1"/>
  <c r="J23" i="1"/>
  <c r="F23" i="1"/>
  <c r="N23" i="1"/>
  <c r="Q21" i="1"/>
  <c r="L21" i="1"/>
  <c r="N21" i="1"/>
  <c r="F21" i="1"/>
  <c r="J21" i="1"/>
  <c r="Q19" i="1"/>
  <c r="L19" i="1"/>
  <c r="J19" i="1"/>
  <c r="F19" i="1"/>
  <c r="N19" i="1"/>
  <c r="Q17" i="1"/>
  <c r="L17" i="1"/>
  <c r="N17" i="1"/>
  <c r="F17" i="1"/>
  <c r="J17" i="1"/>
  <c r="Q15" i="1"/>
  <c r="L15" i="1"/>
  <c r="J15" i="1"/>
  <c r="F15" i="1"/>
  <c r="N15" i="1"/>
  <c r="Q13" i="1"/>
  <c r="L13" i="1"/>
  <c r="N13" i="1"/>
  <c r="F13" i="1"/>
  <c r="J13" i="1"/>
  <c r="Q11" i="1"/>
  <c r="L11" i="1"/>
  <c r="J11" i="1"/>
  <c r="F11" i="1"/>
  <c r="N11" i="1"/>
  <c r="Q9" i="1"/>
  <c r="L9" i="1"/>
  <c r="N9" i="1"/>
  <c r="F9" i="1"/>
  <c r="J9" i="1"/>
  <c r="N30" i="1"/>
  <c r="J30" i="1"/>
  <c r="N28" i="1"/>
  <c r="J28" i="1"/>
  <c r="N26" i="1"/>
  <c r="J26" i="1"/>
  <c r="N24" i="1"/>
  <c r="J24" i="1"/>
  <c r="N22" i="1"/>
  <c r="J22" i="1"/>
  <c r="N20" i="1"/>
  <c r="J20" i="1"/>
  <c r="N18" i="1"/>
  <c r="J18" i="1"/>
  <c r="N16" i="1"/>
  <c r="J16" i="1"/>
  <c r="N14" i="1"/>
  <c r="J14" i="1"/>
  <c r="N12" i="1"/>
  <c r="J12" i="1"/>
  <c r="N10" i="1"/>
  <c r="J10" i="1"/>
  <c r="N8" i="1"/>
  <c r="J8" i="1"/>
  <c r="F36" i="1"/>
  <c r="F34" i="1"/>
  <c r="F32" i="1"/>
  <c r="F30" i="1"/>
  <c r="F28" i="1"/>
  <c r="F26" i="1"/>
  <c r="F24" i="1"/>
  <c r="F22" i="1"/>
  <c r="F20" i="1"/>
  <c r="F18" i="1"/>
  <c r="F16" i="1"/>
  <c r="F14" i="1"/>
  <c r="F12" i="1"/>
  <c r="F10" i="1"/>
  <c r="F8" i="1"/>
  <c r="J36" i="1"/>
  <c r="J34" i="1"/>
  <c r="J32" i="1"/>
  <c r="L34" i="1"/>
  <c r="L30" i="1"/>
  <c r="L26" i="1"/>
  <c r="L22" i="1"/>
  <c r="L18" i="1"/>
  <c r="L14" i="1"/>
  <c r="L10" i="1"/>
  <c r="Q36" i="1"/>
  <c r="Q32" i="1"/>
  <c r="Q28" i="1"/>
  <c r="Q24" i="1"/>
  <c r="Q20" i="1"/>
  <c r="Q16" i="1"/>
  <c r="Q12" i="1"/>
  <c r="Q8" i="1"/>
  <c r="N36" i="2"/>
  <c r="N34" i="2"/>
  <c r="N32" i="2"/>
  <c r="N30" i="2"/>
  <c r="N28" i="2"/>
  <c r="N26" i="2"/>
  <c r="N24" i="2"/>
  <c r="N22" i="2"/>
  <c r="N20" i="2"/>
  <c r="N18" i="2"/>
  <c r="N16" i="2"/>
  <c r="N14" i="2"/>
  <c r="N12" i="2"/>
  <c r="N10" i="2"/>
  <c r="N8" i="2"/>
  <c r="L36" i="1"/>
  <c r="L32" i="1"/>
  <c r="L28" i="1"/>
  <c r="L24" i="1"/>
  <c r="L20" i="1"/>
  <c r="L16" i="1"/>
  <c r="L12" i="1"/>
  <c r="L8" i="1"/>
  <c r="Q34" i="1"/>
  <c r="Q30" i="1"/>
  <c r="Q26" i="1"/>
  <c r="Q22" i="1"/>
  <c r="Q18" i="1"/>
  <c r="Q14" i="1"/>
  <c r="Q10" i="1"/>
  <c r="D36" i="2"/>
  <c r="D34" i="2"/>
  <c r="D32" i="2"/>
  <c r="D30" i="2"/>
  <c r="D28" i="2"/>
  <c r="D26" i="2"/>
  <c r="D24" i="2"/>
  <c r="D22" i="2"/>
  <c r="D20" i="2"/>
  <c r="D18" i="2"/>
  <c r="D16" i="2"/>
  <c r="D14" i="2"/>
  <c r="D12" i="2"/>
  <c r="D10" i="2"/>
  <c r="D8" i="2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<sst xmlns="http://schemas.openxmlformats.org/spreadsheetml/2006/main" count="745" uniqueCount="342">
  <si>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</si>
  <si>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</si>
  <si>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</si>
  <si>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</si>
  <si>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</si>
  <si>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</si>
  <si>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</si>
  <si>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</si>
  <si>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</si>
  <si>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</si>
  <si>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</si>
  <si>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</si>
  <si>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</si>
  <si>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</si>
  <si>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</si>
  <si>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</si>
  <si>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</si>
  <si>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</si>
  <si>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</si>
  <si>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</si>
  <si>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</si>
  <si>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</si>
  <si>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</si>
  <si>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</si>
  <si>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</si>
  <si>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</si>
  <si>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</si>
  <si>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</si>
  <si>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</si>
  <si>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</si>
  <si>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</si>
  <si>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</si>
  <si>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</si>
  <si>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</si>
  <si>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</si>
  <si>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</si>
  <si>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</si>
  <si>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</si>
  <si>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</si>
  <si>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</si>
  <si>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</si>
  <si>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</si>
  <si>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</si>
  <si>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</si>
  <si>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</si>
  <si>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</si>
  <si>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</si>
  <si>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</si>
  <si>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</si>
  <si>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</si>
  <si>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</si>
  <si>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</si>
  <si>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</si>
  <si>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</si>
  <si>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</si>
  <si>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</si>
  <si>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</si>
  <si>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</si>
  <si>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</si>
  <si>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</si>
  <si>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</si>
  <si>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</si>
  <si>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</si>
  <si>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</si>
  <si>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</si>
  <si>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</si>
  <si>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</si>
  <si>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</si>
  <si>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</si>
  <si>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</si>
  <si>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</si>
  <si>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</si>
  <si>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</si>
  <si>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</si>
  <si>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</si>
  <si>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</si>
  <si>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</si>
  <si>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</si>
  <si>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</si>
  <si>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</si>
  <si>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</si>
  <si>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</si>
  <si>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</si>
  <si>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</si>
  <si>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</si>
  <si>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</si>
  <si>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</si>
  <si>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</si>
  <si>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</si>
  <si>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</si>
  <si>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</si>
  <si>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</si>
  <si>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</si>
  <si>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</si>
  <si>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</si>
  <si>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</si>
  <si>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</si>
  <si>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</si>
  <si>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</si>
  <si>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</si>
  <si>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</si>
  <si>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</si>
  <si>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</si>
  <si>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</si>
  <si>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</si>
  <si>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</si>
  <si>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</si>
  <si>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</si>
  <si>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</si>
  <si>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</si>
  <si>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</si>
  <si>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</si>
  <si>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</si>
  <si>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</si>
  <si>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</si>
  <si>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</si>
  <si>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</si>
  <si>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</si>
  <si>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</si>
  <si>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</si>
  <si>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</si>
  <si>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</si>
  <si>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</si>
  <si>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</si>
  <si>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</si>
  <si>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</si>
  <si>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</si>
  <si>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</si>
  <si>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</si>
  <si>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</si>
  <si>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</si>
  <si>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</si>
  <si>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</si>
  <si>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</si>
  <si>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</si>
  <si>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</si>
  <si>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</si>
  <si>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</si>
  <si>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</si>
  <si>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</si>
  <si>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</si>
  <si>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</si>
  <si>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</si>
  <si>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</si>
  <si>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</si>
  <si>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</si>
  <si>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</si>
  <si>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</si>
  <si>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</si>
  <si>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</si>
  <si>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</si>
  <si>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</si>
  <si>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</si>
  <si>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</si>
  <si>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</si>
  <si>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</si>
  <si>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</si>
  <si>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</si>
  <si>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</si>
  <si>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</si>
  <si>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</si>
  <si>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</si>
  <si>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</si>
  <si>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</si>
  <si>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</si>
  <si>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</si>
  <si>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</si>
  <si>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</si>
  <si>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</si>
  <si>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</si>
  <si>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</si>
  <si>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</si>
  <si>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</si>
  <si>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</si>
  <si>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</si>
  <si>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</si>
  <si>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</si>
  <si>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</si>
  <si>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</si>
  <si>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</si>
  <si>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</si>
  <si>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</si>
  <si>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</si>
  <si>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</si>
  <si>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</si>
  <si>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</si>
  <si>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</si>
  <si>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</si>
  <si>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</si>
  <si>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</si>
  <si>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</si>
  <si>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</si>
  <si>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</si>
  <si>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</si>
  <si>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</si>
  <si>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</si>
  <si>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</si>
  <si>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</si>
  <si>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</si>
  <si>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</si>
  <si>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</si>
  <si>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</si>
  <si>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</si>
  <si>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</si>
  <si>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</si>
  <si>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</si>
  <si>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</si>
  <si>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</si>
  <si>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</si>
  <si>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</si>
  <si>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</si>
  <si>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</si>
  <si>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</si>
  <si>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</si>
  <si>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</si>
  <si>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</si>
  <si>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</si>
  <si>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</si>
  <si>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</si>
  <si>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</si>
  <si>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</si>
  <si>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</si>
  <si>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</si>
  <si>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</si>
  <si>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</si>
  <si>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</si>
  <si>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</si>
  <si>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</si>
  <si>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</si>
  <si>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</si>
  <si>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</si>
  <si>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</si>
  <si>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</si>
  <si>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</si>
  <si>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</si>
  <si>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</si>
  <si>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</si>
  <si>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</si>
  <si>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</si>
  <si>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</si>
  <si>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</si>
  <si>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</si>
  <si>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</si>
  <si>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</si>
  <si>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</si>
  <si>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</si>
  <si>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</si>
  <si>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</si>
  <si>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</si>
  <si>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</si>
  <si>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</si>
  <si>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24000</t>
  </si>
  <si>
    <t>水洗化人口等（平成29年度実績）</t>
    <phoneticPr fontId="3"/>
  </si>
  <si>
    <t>し尿処理の状況（平成29年度実績）</t>
    <phoneticPr fontId="3"/>
  </si>
  <si>
    <t>24201</t>
  </si>
  <si>
    <t>津市</t>
  </si>
  <si>
    <t>○</t>
  </si>
  <si>
    <t>241078</t>
    <phoneticPr fontId="3"/>
  </si>
  <si>
    <t>24202</t>
  </si>
  <si>
    <t>四日市市</t>
  </si>
  <si>
    <t>241079</t>
    <phoneticPr fontId="3"/>
  </si>
  <si>
    <t>24203</t>
  </si>
  <si>
    <t>伊勢市</t>
  </si>
  <si>
    <t>241107</t>
    <phoneticPr fontId="3"/>
  </si>
  <si>
    <t>24204</t>
  </si>
  <si>
    <t>松阪市</t>
  </si>
  <si>
    <t>241081</t>
    <phoneticPr fontId="3"/>
  </si>
  <si>
    <t>24205</t>
  </si>
  <si>
    <t>桑名市</t>
  </si>
  <si>
    <t>241123</t>
    <phoneticPr fontId="3"/>
  </si>
  <si>
    <t>24207</t>
  </si>
  <si>
    <t>鈴鹿市</t>
  </si>
  <si>
    <t>241083</t>
    <phoneticPr fontId="3"/>
  </si>
  <si>
    <t>24208</t>
  </si>
  <si>
    <t>名張市</t>
  </si>
  <si>
    <t>241109</t>
    <phoneticPr fontId="3"/>
  </si>
  <si>
    <t>24209</t>
  </si>
  <si>
    <t>尾鷲市</t>
  </si>
  <si>
    <t>241085</t>
    <phoneticPr fontId="3"/>
  </si>
  <si>
    <t>24210</t>
  </si>
  <si>
    <t>亀山市</t>
  </si>
  <si>
    <t>241086</t>
    <phoneticPr fontId="3"/>
  </si>
  <si>
    <t>24211</t>
  </si>
  <si>
    <t>鳥羽市</t>
  </si>
  <si>
    <t>241087</t>
    <phoneticPr fontId="3"/>
  </si>
  <si>
    <t>24212</t>
  </si>
  <si>
    <t>熊野市</t>
  </si>
  <si>
    <t>241088</t>
    <phoneticPr fontId="3"/>
  </si>
  <si>
    <t>24214</t>
  </si>
  <si>
    <t>いなべ市</t>
  </si>
  <si>
    <t>241089</t>
    <phoneticPr fontId="3"/>
  </si>
  <si>
    <t>24215</t>
  </si>
  <si>
    <t>志摩市</t>
  </si>
  <si>
    <t>241090</t>
    <phoneticPr fontId="3"/>
  </si>
  <si>
    <t>24216</t>
  </si>
  <si>
    <t>伊賀市</t>
  </si>
  <si>
    <t>241124</t>
    <phoneticPr fontId="3"/>
  </si>
  <si>
    <t>24303</t>
  </si>
  <si>
    <t>木曽岬町</t>
  </si>
  <si>
    <t>241147</t>
    <phoneticPr fontId="3"/>
  </si>
  <si>
    <t>24324</t>
  </si>
  <si>
    <t>東員町</t>
  </si>
  <si>
    <t>241126</t>
    <phoneticPr fontId="3"/>
  </si>
  <si>
    <t>24341</t>
  </si>
  <si>
    <t>菰野町</t>
  </si>
  <si>
    <t>241094</t>
    <phoneticPr fontId="3"/>
  </si>
  <si>
    <t>24343</t>
  </si>
  <si>
    <t>朝日町</t>
  </si>
  <si>
    <t>241148</t>
    <phoneticPr fontId="3"/>
  </si>
  <si>
    <t>24344</t>
  </si>
  <si>
    <t>川越町</t>
  </si>
  <si>
    <t>241128</t>
    <phoneticPr fontId="3"/>
  </si>
  <si>
    <t>24441</t>
  </si>
  <si>
    <t>多気町</t>
  </si>
  <si>
    <t>241097</t>
    <phoneticPr fontId="3"/>
  </si>
  <si>
    <t>24442</t>
  </si>
  <si>
    <t>明和町</t>
  </si>
  <si>
    <t>241152</t>
    <phoneticPr fontId="3"/>
  </si>
  <si>
    <t>24443</t>
  </si>
  <si>
    <t>大台町</t>
  </si>
  <si>
    <t>241154</t>
    <phoneticPr fontId="3"/>
  </si>
  <si>
    <t>24461</t>
  </si>
  <si>
    <t>玉城町</t>
  </si>
  <si>
    <t>241151</t>
    <phoneticPr fontId="3"/>
  </si>
  <si>
    <t>24470</t>
  </si>
  <si>
    <t>度会町</t>
  </si>
  <si>
    <t>241132</t>
    <phoneticPr fontId="3"/>
  </si>
  <si>
    <t>24471</t>
  </si>
  <si>
    <t>大紀町</t>
  </si>
  <si>
    <t>241119</t>
    <phoneticPr fontId="3"/>
  </si>
  <si>
    <t>24472</t>
  </si>
  <si>
    <t>南伊勢町</t>
  </si>
  <si>
    <t>241103</t>
    <phoneticPr fontId="3"/>
  </si>
  <si>
    <t>24543</t>
  </si>
  <si>
    <t>紀北町</t>
  </si>
  <si>
    <t>241141</t>
    <phoneticPr fontId="3"/>
  </si>
  <si>
    <t>24561</t>
  </si>
  <si>
    <t>御浜町</t>
  </si>
  <si>
    <t>241134</t>
    <phoneticPr fontId="3"/>
  </si>
  <si>
    <t>24562</t>
  </si>
  <si>
    <t>紀宝町</t>
  </si>
  <si>
    <t>241135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</si>
</sst>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30</v>
      </c>
      <c r="B7" s="116" t="s">
        <v>251</v>
      </c>
      <c r="C7" s="109" t="s">
        <v>200</v>
      </c>
      <c r="D7" s="110">
        <f>+SUM(E7,+I7)</f>
        <v>1830001</v>
      </c>
      <c r="E7" s="110">
        <f>+SUM(G7,+H7)</f>
        <v>101250</v>
      </c>
      <c r="F7" s="111">
        <f>IF(D7&gt;0,E7/D7*100,"-")</f>
        <v>5.5327838618667418</v>
      </c>
      <c r="G7" s="108">
        <f>SUM(G$8:G$207)</f>
        <v>101250</v>
      </c>
      <c r="H7" s="108">
        <f>SUM(H$8:H$207)</f>
        <v>0</v>
      </c>
      <c r="I7" s="110">
        <f>+SUM(K7,+M7,+O7)</f>
        <v>1728751</v>
      </c>
      <c r="J7" s="111">
        <f>IF(D7&gt;0,I7/D7*100,"-")</f>
        <v>94.467216138133253</v>
      </c>
      <c r="K7" s="108">
        <f>SUM(K$8:K$207)</f>
        <v>940772</v>
      </c>
      <c r="L7" s="111">
        <f>IF(D7&gt;0,K7/D7*100,"-")</f>
        <v>51.408277918973809</v>
      </c>
      <c r="M7" s="108">
        <f>SUM(M$8:M$207)</f>
        <v>3369</v>
      </c>
      <c r="N7" s="111">
        <f>IF(D7&gt;0,M7/D7*100,"-")</f>
        <v>0.1840982600555956</v>
      </c>
      <c r="O7" s="108">
        <f>SUM(O$8:O$207)</f>
        <v>784610</v>
      </c>
      <c r="P7" s="108">
        <f>SUM(P$8:P$207)</f>
        <v>544447</v>
      </c>
      <c r="Q7" s="111">
        <f>IF(D7&gt;0,O7/D7*100,"-")</f>
        <v>42.874839959103852</v>
      </c>
      <c r="R7" s="108">
        <f>SUM(R$8:R$207)</f>
        <v>46025</v>
      </c>
      <c r="S7" s="112">
        <f t="shared" ref="S7:Z7" si="0">COUNTIF(S$8:S$207,"○")</f>
        <v>23</v>
      </c>
      <c r="T7" s="112">
        <f t="shared" si="0"/>
        <v>0</v>
      </c>
      <c r="U7" s="112">
        <f t="shared" si="0"/>
        <v>1</v>
      </c>
      <c r="V7" s="112">
        <f t="shared" si="0"/>
        <v>5</v>
      </c>
      <c r="W7" s="112">
        <f t="shared" si="0"/>
        <v>17</v>
      </c>
      <c r="X7" s="112">
        <f t="shared" si="0"/>
        <v>0</v>
      </c>
      <c r="Y7" s="112">
        <f t="shared" si="0"/>
        <v>1</v>
      </c>
      <c r="Z7" s="112">
        <f t="shared" si="0"/>
        <v>11</v>
      </c>
      <c r="AA7" s="188"/>
      <c r="AB7" s="188"/>
    </row>
    <row r="8" spans="1:28" s="105" customFormat="1" ht="13.5" customHeight="1">
      <c r="A8" s="101" t="s">
        <v>30</v>
      </c>
      <c r="B8" s="102" t="s">
        <v>254</v>
      </c>
      <c r="C8" s="101" t="s">
        <v>255</v>
      </c>
      <c r="D8" s="103">
        <f>+SUM(E8,+I8)</f>
        <v>281014</v>
      </c>
      <c r="E8" s="103">
        <f>+SUM(G8,+H8)</f>
        <v>13597</v>
      </c>
      <c r="F8" s="104">
        <f>IF(D8&gt;0,E8/D8*100,"-")</f>
        <v>4.8385489690905077</v>
      </c>
      <c r="G8" s="103">
        <v>13597</v>
      </c>
      <c r="H8" s="103">
        <v>0</v>
      </c>
      <c r="I8" s="103">
        <f>+SUM(K8,+M8,+O8)</f>
        <v>267417</v>
      </c>
      <c r="J8" s="104">
        <f>IF(D8&gt;0,I8/D8*100,"-")</f>
        <v>95.16145103090949</v>
      </c>
      <c r="K8" s="103">
        <v>130931</v>
      </c>
      <c r="L8" s="104">
        <f>IF(D8&gt;0,K8/D8*100,"-")</f>
        <v>46.592340595130494</v>
      </c>
      <c r="M8" s="103">
        <v>0</v>
      </c>
      <c r="N8" s="104">
        <f>IF(D8&gt;0,M8/D8*100,"-")</f>
        <v>0</v>
      </c>
      <c r="O8" s="103">
        <v>136486</v>
      </c>
      <c r="P8" s="103">
        <v>104825</v>
      </c>
      <c r="Q8" s="104">
        <f>IF(D8&gt;0,O8/D8*100,"-")</f>
        <v>48.569110435779002</v>
      </c>
      <c r="R8" s="103">
        <v>7911</v>
      </c>
      <c r="S8" s="101" t="s">
        <v>256</v>
      </c>
      <c r="T8" s="101"/>
      <c r="U8" s="101"/>
      <c r="V8" s="101"/>
      <c r="W8" s="101" t="s">
        <v>256</v>
      </c>
      <c r="X8" s="101"/>
      <c r="Y8" s="101"/>
      <c r="Z8" s="101"/>
      <c r="AA8" s="189" t="s">
        <v>257</v>
      </c>
      <c r="AB8" s="190"/>
    </row>
    <row r="9" spans="1:28" s="105" customFormat="1" ht="13.5" customHeight="1">
      <c r="A9" s="101" t="s">
        <v>30</v>
      </c>
      <c r="B9" s="102" t="s">
        <v>258</v>
      </c>
      <c r="C9" s="101" t="s">
        <v>259</v>
      </c>
      <c r="D9" s="103">
        <f>+SUM(E9,+I9)</f>
        <v>310366</v>
      </c>
      <c r="E9" s="103">
        <f>+SUM(G9,+H9)</f>
        <v>9000</v>
      </c>
      <c r="F9" s="104">
        <f>IF(D9&gt;0,E9/D9*100,"-")</f>
        <v>2.8998021690520224</v>
      </c>
      <c r="G9" s="103">
        <v>9000</v>
      </c>
      <c r="H9" s="103">
        <v>0</v>
      </c>
      <c r="I9" s="103">
        <f>+SUM(K9,+M9,+O9)</f>
        <v>301366</v>
      </c>
      <c r="J9" s="104">
        <f>IF(D9&gt;0,I9/D9*100,"-")</f>
        <v>97.100197830947977</v>
      </c>
      <c r="K9" s="103">
        <v>222222</v>
      </c>
      <c r="L9" s="104">
        <f>IF(D9&gt;0,K9/D9*100,"-")</f>
        <v>71.599981956786507</v>
      </c>
      <c r="M9" s="103">
        <v>3104</v>
      </c>
      <c r="N9" s="104">
        <f>IF(D9&gt;0,M9/D9*100,"-")</f>
        <v>1.000109548081942</v>
      </c>
      <c r="O9" s="103">
        <v>76040</v>
      </c>
      <c r="P9" s="103">
        <v>48107</v>
      </c>
      <c r="Q9" s="104">
        <f>IF(D9&gt;0,O9/D9*100,"-")</f>
        <v>24.500106326079532</v>
      </c>
      <c r="R9" s="103">
        <v>8702</v>
      </c>
      <c r="S9" s="101" t="s">
        <v>256</v>
      </c>
      <c r="T9" s="101"/>
      <c r="U9" s="101"/>
      <c r="V9" s="101"/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30</v>
      </c>
      <c r="B10" s="102" t="s">
        <v>261</v>
      </c>
      <c r="C10" s="101" t="s">
        <v>262</v>
      </c>
      <c r="D10" s="103">
        <f>+SUM(E10,+I10)</f>
        <v>128083</v>
      </c>
      <c r="E10" s="103">
        <f>+SUM(G10,+H10)</f>
        <v>4707</v>
      </c>
      <c r="F10" s="104">
        <f>IF(D10&gt;0,E10/D10*100,"-")</f>
        <v>3.6749607676272418</v>
      </c>
      <c r="G10" s="103">
        <v>4707</v>
      </c>
      <c r="H10" s="103">
        <v>0</v>
      </c>
      <c r="I10" s="103">
        <f>+SUM(K10,+M10,+O10)</f>
        <v>123376</v>
      </c>
      <c r="J10" s="104">
        <f>IF(D10&gt;0,I10/D10*100,"-")</f>
        <v>96.32503923237276</v>
      </c>
      <c r="K10" s="103">
        <v>66962</v>
      </c>
      <c r="L10" s="104">
        <f>IF(D10&gt;0,K10/D10*100,"-")</f>
        <v>52.280162082399698</v>
      </c>
      <c r="M10" s="103">
        <v>0</v>
      </c>
      <c r="N10" s="104">
        <f>IF(D10&gt;0,M10/D10*100,"-")</f>
        <v>0</v>
      </c>
      <c r="O10" s="103">
        <v>56414</v>
      </c>
      <c r="P10" s="103">
        <v>28247</v>
      </c>
      <c r="Q10" s="104">
        <f>IF(D10&gt;0,O10/D10*100,"-")</f>
        <v>44.044877149973068</v>
      </c>
      <c r="R10" s="103">
        <v>907</v>
      </c>
      <c r="S10" s="101"/>
      <c r="T10" s="101"/>
      <c r="U10" s="101"/>
      <c r="V10" s="101" t="s">
        <v>256</v>
      </c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30</v>
      </c>
      <c r="B11" s="102" t="s">
        <v>264</v>
      </c>
      <c r="C11" s="101" t="s">
        <v>265</v>
      </c>
      <c r="D11" s="103">
        <f>+SUM(E11,+I11)</f>
        <v>165573</v>
      </c>
      <c r="E11" s="103">
        <f>+SUM(G11,+H11)</f>
        <v>5525</v>
      </c>
      <c r="F11" s="104">
        <f>IF(D11&gt;0,E11/D11*100,"-")</f>
        <v>3.336896716252046</v>
      </c>
      <c r="G11" s="103">
        <v>5525</v>
      </c>
      <c r="H11" s="103">
        <v>0</v>
      </c>
      <c r="I11" s="103">
        <f>+SUM(K11,+M11,+O11)</f>
        <v>160048</v>
      </c>
      <c r="J11" s="104">
        <f>IF(D11&gt;0,I11/D11*100,"-")</f>
        <v>96.663103283747958</v>
      </c>
      <c r="K11" s="103">
        <v>90763</v>
      </c>
      <c r="L11" s="104">
        <f>IF(D11&gt;0,K11/D11*100,"-")</f>
        <v>54.817512517137459</v>
      </c>
      <c r="M11" s="103">
        <v>0</v>
      </c>
      <c r="N11" s="104">
        <f>IF(D11&gt;0,M11/D11*100,"-")</f>
        <v>0</v>
      </c>
      <c r="O11" s="103">
        <v>69285</v>
      </c>
      <c r="P11" s="103">
        <v>53188</v>
      </c>
      <c r="Q11" s="104">
        <f>IF(D11&gt;0,O11/D11*100,"-")</f>
        <v>41.845590766610499</v>
      </c>
      <c r="R11" s="103">
        <v>4009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30</v>
      </c>
      <c r="B12" s="102" t="s">
        <v>267</v>
      </c>
      <c r="C12" s="101" t="s">
        <v>268</v>
      </c>
      <c r="D12" s="103">
        <f>+SUM(E12,+I12)</f>
        <v>142777</v>
      </c>
      <c r="E12" s="103">
        <f>+SUM(G12,+H12)</f>
        <v>2938</v>
      </c>
      <c r="F12" s="104">
        <f>IF(D12&gt;0,E12/D12*100,"-")</f>
        <v>2.0577544002185228</v>
      </c>
      <c r="G12" s="103">
        <v>2938</v>
      </c>
      <c r="H12" s="103">
        <v>0</v>
      </c>
      <c r="I12" s="103">
        <f>+SUM(K12,+M12,+O12)</f>
        <v>139839</v>
      </c>
      <c r="J12" s="104">
        <f>IF(D12&gt;0,I12/D12*100,"-")</f>
        <v>97.942245599781472</v>
      </c>
      <c r="K12" s="103">
        <v>103568</v>
      </c>
      <c r="L12" s="104">
        <f>IF(D12&gt;0,K12/D12*100,"-")</f>
        <v>72.538293982924415</v>
      </c>
      <c r="M12" s="103">
        <v>0</v>
      </c>
      <c r="N12" s="104">
        <f>IF(D12&gt;0,M12/D12*100,"-")</f>
        <v>0</v>
      </c>
      <c r="O12" s="103">
        <v>36271</v>
      </c>
      <c r="P12" s="103">
        <v>23936</v>
      </c>
      <c r="Q12" s="104">
        <f>IF(D12&gt;0,O12/D12*100,"-")</f>
        <v>25.403951616857057</v>
      </c>
      <c r="R12" s="103">
        <v>3595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30</v>
      </c>
      <c r="B13" s="102" t="s">
        <v>270</v>
      </c>
      <c r="C13" s="101" t="s">
        <v>271</v>
      </c>
      <c r="D13" s="103">
        <f>+SUM(E13,+I13)</f>
        <v>200691</v>
      </c>
      <c r="E13" s="103">
        <f>+SUM(G13,+H13)</f>
        <v>6984</v>
      </c>
      <c r="F13" s="104">
        <f>IF(D13&gt;0,E13/D13*100,"-")</f>
        <v>3.4799766805686354</v>
      </c>
      <c r="G13" s="103">
        <v>6984</v>
      </c>
      <c r="H13" s="103">
        <v>0</v>
      </c>
      <c r="I13" s="103">
        <f>+SUM(K13,+M13,+O13)</f>
        <v>193707</v>
      </c>
      <c r="J13" s="104">
        <f>IF(D13&gt;0,I13/D13*100,"-")</f>
        <v>96.520023319431374</v>
      </c>
      <c r="K13" s="103">
        <v>114271</v>
      </c>
      <c r="L13" s="104">
        <f>IF(D13&gt;0,K13/D13*100,"-")</f>
        <v>56.938776527098881</v>
      </c>
      <c r="M13" s="103">
        <v>0</v>
      </c>
      <c r="N13" s="104">
        <f>IF(D13&gt;0,M13/D13*100,"-")</f>
        <v>0</v>
      </c>
      <c r="O13" s="103">
        <v>79436</v>
      </c>
      <c r="P13" s="103">
        <v>70475</v>
      </c>
      <c r="Q13" s="104">
        <f>IF(D13&gt;0,O13/D13*100,"-")</f>
        <v>39.581246792332493</v>
      </c>
      <c r="R13" s="103">
        <v>7792</v>
      </c>
      <c r="S13" s="101" t="s">
        <v>256</v>
      </c>
      <c r="T13" s="101"/>
      <c r="U13" s="101"/>
      <c r="V13" s="101"/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30</v>
      </c>
      <c r="B14" s="102" t="s">
        <v>273</v>
      </c>
      <c r="C14" s="101" t="s">
        <v>274</v>
      </c>
      <c r="D14" s="103">
        <f>+SUM(E14,+I14)</f>
        <v>79317</v>
      </c>
      <c r="E14" s="103">
        <f>+SUM(G14,+H14)</f>
        <v>2652</v>
      </c>
      <c r="F14" s="104">
        <f>IF(D14&gt;0,E14/D14*100,"-")</f>
        <v>3.3435455198759407</v>
      </c>
      <c r="G14" s="103">
        <v>2652</v>
      </c>
      <c r="H14" s="103">
        <v>0</v>
      </c>
      <c r="I14" s="103">
        <f>+SUM(K14,+M14,+O14)</f>
        <v>76665</v>
      </c>
      <c r="J14" s="104">
        <f>IF(D14&gt;0,I14/D14*100,"-")</f>
        <v>96.656454480124054</v>
      </c>
      <c r="K14" s="103">
        <v>25888</v>
      </c>
      <c r="L14" s="104">
        <f>IF(D14&gt;0,K14/D14*100,"-")</f>
        <v>32.638652495681889</v>
      </c>
      <c r="M14" s="103">
        <v>25</v>
      </c>
      <c r="N14" s="104">
        <f>IF(D14&gt;0,M14/D14*100,"-")</f>
        <v>3.1519094267307132E-2</v>
      </c>
      <c r="O14" s="103">
        <v>50752</v>
      </c>
      <c r="P14" s="103">
        <v>48323</v>
      </c>
      <c r="Q14" s="104">
        <f>IF(D14&gt;0,O14/D14*100,"-")</f>
        <v>63.98628289017487</v>
      </c>
      <c r="R14" s="103">
        <v>656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30</v>
      </c>
      <c r="B15" s="102" t="s">
        <v>276</v>
      </c>
      <c r="C15" s="101" t="s">
        <v>277</v>
      </c>
      <c r="D15" s="103">
        <f>+SUM(E15,+I15)</f>
        <v>18444</v>
      </c>
      <c r="E15" s="103">
        <f>+SUM(G15,+H15)</f>
        <v>5924</v>
      </c>
      <c r="F15" s="104">
        <f>IF(D15&gt;0,E15/D15*100,"-")</f>
        <v>32.11884623725873</v>
      </c>
      <c r="G15" s="103">
        <v>5924</v>
      </c>
      <c r="H15" s="103">
        <v>0</v>
      </c>
      <c r="I15" s="103">
        <f>+SUM(K15,+M15,+O15)</f>
        <v>12520</v>
      </c>
      <c r="J15" s="104">
        <f>IF(D15&gt;0,I15/D15*100,"-")</f>
        <v>67.881153762741278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12520</v>
      </c>
      <c r="P15" s="103">
        <v>5974</v>
      </c>
      <c r="Q15" s="104">
        <f>IF(D15&gt;0,O15/D15*100,"-")</f>
        <v>67.881153762741278</v>
      </c>
      <c r="R15" s="103">
        <v>146</v>
      </c>
      <c r="S15" s="101" t="s">
        <v>256</v>
      </c>
      <c r="T15" s="101"/>
      <c r="U15" s="101"/>
      <c r="V15" s="101"/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30</v>
      </c>
      <c r="B16" s="102" t="s">
        <v>279</v>
      </c>
      <c r="C16" s="101" t="s">
        <v>280</v>
      </c>
      <c r="D16" s="103">
        <f>+SUM(E16,+I16)</f>
        <v>49795</v>
      </c>
      <c r="E16" s="103">
        <f>+SUM(G16,+H16)</f>
        <v>3390</v>
      </c>
      <c r="F16" s="104">
        <f>IF(D16&gt;0,E16/D16*100,"-")</f>
        <v>6.8079124410081331</v>
      </c>
      <c r="G16" s="103">
        <v>3390</v>
      </c>
      <c r="H16" s="103">
        <v>0</v>
      </c>
      <c r="I16" s="103">
        <f>+SUM(K16,+M16,+O16)</f>
        <v>46405</v>
      </c>
      <c r="J16" s="104">
        <f>IF(D16&gt;0,I16/D16*100,"-")</f>
        <v>93.192087558991858</v>
      </c>
      <c r="K16" s="103">
        <v>19972</v>
      </c>
      <c r="L16" s="104">
        <f>IF(D16&gt;0,K16/D16*100,"-")</f>
        <v>40.10844462295411</v>
      </c>
      <c r="M16" s="103">
        <v>0</v>
      </c>
      <c r="N16" s="104">
        <f>IF(D16&gt;0,M16/D16*100,"-")</f>
        <v>0</v>
      </c>
      <c r="O16" s="103">
        <v>26433</v>
      </c>
      <c r="P16" s="103">
        <v>9640</v>
      </c>
      <c r="Q16" s="104">
        <f>IF(D16&gt;0,O16/D16*100,"-")</f>
        <v>53.083642936037755</v>
      </c>
      <c r="R16" s="103">
        <v>1877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30</v>
      </c>
      <c r="B17" s="102" t="s">
        <v>282</v>
      </c>
      <c r="C17" s="101" t="s">
        <v>283</v>
      </c>
      <c r="D17" s="103">
        <f>+SUM(E17,+I17)</f>
        <v>19013</v>
      </c>
      <c r="E17" s="103">
        <f>+SUM(G17,+H17)</f>
        <v>4086</v>
      </c>
      <c r="F17" s="104">
        <f>IF(D17&gt;0,E17/D17*100,"-")</f>
        <v>21.49055909114816</v>
      </c>
      <c r="G17" s="103">
        <v>4086</v>
      </c>
      <c r="H17" s="103">
        <v>0</v>
      </c>
      <c r="I17" s="103">
        <f>+SUM(K17,+M17,+O17)</f>
        <v>14927</v>
      </c>
      <c r="J17" s="104">
        <f>IF(D17&gt;0,I17/D17*100,"-")</f>
        <v>78.509440908851829</v>
      </c>
      <c r="K17" s="103">
        <v>1501</v>
      </c>
      <c r="L17" s="104">
        <f>IF(D17&gt;0,K17/D17*100,"-")</f>
        <v>7.8945984326513434</v>
      </c>
      <c r="M17" s="103">
        <v>0</v>
      </c>
      <c r="N17" s="104">
        <f>IF(D17&gt;0,M17/D17*100,"-")</f>
        <v>0</v>
      </c>
      <c r="O17" s="103">
        <v>13426</v>
      </c>
      <c r="P17" s="103">
        <v>6116</v>
      </c>
      <c r="Q17" s="104">
        <f>IF(D17&gt;0,O17/D17*100,"-")</f>
        <v>70.614842476200494</v>
      </c>
      <c r="R17" s="103">
        <v>221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30</v>
      </c>
      <c r="B18" s="102" t="s">
        <v>285</v>
      </c>
      <c r="C18" s="101" t="s">
        <v>286</v>
      </c>
      <c r="D18" s="103">
        <f>+SUM(E18,+I18)</f>
        <v>17463</v>
      </c>
      <c r="E18" s="103">
        <f>+SUM(G18,+H18)</f>
        <v>3754</v>
      </c>
      <c r="F18" s="104">
        <f>IF(D18&gt;0,E18/D18*100,"-")</f>
        <v>21.49687911584493</v>
      </c>
      <c r="G18" s="103">
        <v>3754</v>
      </c>
      <c r="H18" s="103">
        <v>0</v>
      </c>
      <c r="I18" s="103">
        <f>+SUM(K18,+M18,+O18)</f>
        <v>13709</v>
      </c>
      <c r="J18" s="104">
        <f>IF(D18&gt;0,I18/D18*100,"-")</f>
        <v>78.503120884155081</v>
      </c>
      <c r="K18" s="103">
        <v>0</v>
      </c>
      <c r="L18" s="104">
        <f>IF(D18&gt;0,K18/D18*100,"-")</f>
        <v>0</v>
      </c>
      <c r="M18" s="103">
        <v>0</v>
      </c>
      <c r="N18" s="104">
        <f>IF(D18&gt;0,M18/D18*100,"-")</f>
        <v>0</v>
      </c>
      <c r="O18" s="103">
        <v>13709</v>
      </c>
      <c r="P18" s="103">
        <v>6281</v>
      </c>
      <c r="Q18" s="104">
        <f>IF(D18&gt;0,O18/D18*100,"-")</f>
        <v>78.503120884155081</v>
      </c>
      <c r="R18" s="103">
        <v>84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30</v>
      </c>
      <c r="B19" s="102" t="s">
        <v>288</v>
      </c>
      <c r="C19" s="101" t="s">
        <v>289</v>
      </c>
      <c r="D19" s="103">
        <f>+SUM(E19,+I19)</f>
        <v>45671</v>
      </c>
      <c r="E19" s="103">
        <f>+SUM(G19,+H19)</f>
        <v>998</v>
      </c>
      <c r="F19" s="104">
        <f>IF(D19&gt;0,E19/D19*100,"-")</f>
        <v>2.1851941056688049</v>
      </c>
      <c r="G19" s="103">
        <v>998</v>
      </c>
      <c r="H19" s="103">
        <v>0</v>
      </c>
      <c r="I19" s="103">
        <f>+SUM(K19,+M19,+O19)</f>
        <v>44673</v>
      </c>
      <c r="J19" s="104">
        <f>IF(D19&gt;0,I19/D19*100,"-")</f>
        <v>97.814805894331187</v>
      </c>
      <c r="K19" s="103">
        <v>37978</v>
      </c>
      <c r="L19" s="104">
        <f>IF(D19&gt;0,K19/D19*100,"-")</f>
        <v>83.155612971031942</v>
      </c>
      <c r="M19" s="103">
        <v>0</v>
      </c>
      <c r="N19" s="104">
        <f>IF(D19&gt;0,M19/D19*100,"-")</f>
        <v>0</v>
      </c>
      <c r="O19" s="103">
        <v>6695</v>
      </c>
      <c r="P19" s="103">
        <v>6434</v>
      </c>
      <c r="Q19" s="104">
        <f>IF(D19&gt;0,O19/D19*100,"-")</f>
        <v>14.65919292329925</v>
      </c>
      <c r="R19" s="103">
        <v>1632</v>
      </c>
      <c r="S19" s="101"/>
      <c r="T19" s="101"/>
      <c r="U19" s="101"/>
      <c r="V19" s="101" t="s">
        <v>256</v>
      </c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30</v>
      </c>
      <c r="B20" s="102" t="s">
        <v>291</v>
      </c>
      <c r="C20" s="101" t="s">
        <v>292</v>
      </c>
      <c r="D20" s="103">
        <f>+SUM(E20,+I20)</f>
        <v>48696</v>
      </c>
      <c r="E20" s="103">
        <f>+SUM(G20,+H20)</f>
        <v>5661</v>
      </c>
      <c r="F20" s="104">
        <f>IF(D20&gt;0,E20/D20*100,"-")</f>
        <v>11.625184820108428</v>
      </c>
      <c r="G20" s="103">
        <v>5661</v>
      </c>
      <c r="H20" s="103">
        <v>0</v>
      </c>
      <c r="I20" s="103">
        <f>+SUM(K20,+M20,+O20)</f>
        <v>43035</v>
      </c>
      <c r="J20" s="104">
        <f>IF(D20&gt;0,I20/D20*100,"-")</f>
        <v>88.37481517989157</v>
      </c>
      <c r="K20" s="103">
        <v>3127</v>
      </c>
      <c r="L20" s="104">
        <f>IF(D20&gt;0,K20/D20*100,"-")</f>
        <v>6.4214719894857897</v>
      </c>
      <c r="M20" s="103">
        <v>0</v>
      </c>
      <c r="N20" s="104">
        <f>IF(D20&gt;0,M20/D20*100,"-")</f>
        <v>0</v>
      </c>
      <c r="O20" s="103">
        <v>39908</v>
      </c>
      <c r="P20" s="103">
        <v>21716</v>
      </c>
      <c r="Q20" s="104">
        <f>IF(D20&gt;0,O20/D20*100,"-")</f>
        <v>81.953343190405775</v>
      </c>
      <c r="R20" s="103">
        <v>326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30</v>
      </c>
      <c r="B21" s="102" t="s">
        <v>294</v>
      </c>
      <c r="C21" s="101" t="s">
        <v>295</v>
      </c>
      <c r="D21" s="103">
        <f>+SUM(E21,+I21)</f>
        <v>93120</v>
      </c>
      <c r="E21" s="103">
        <f>+SUM(G21,+H21)</f>
        <v>9831</v>
      </c>
      <c r="F21" s="104">
        <f>IF(D21&gt;0,E21/D21*100,"-")</f>
        <v>10.557345360824742</v>
      </c>
      <c r="G21" s="103">
        <v>9831</v>
      </c>
      <c r="H21" s="103">
        <v>0</v>
      </c>
      <c r="I21" s="103">
        <f>+SUM(K21,+M21,+O21)</f>
        <v>83289</v>
      </c>
      <c r="J21" s="104">
        <f>IF(D21&gt;0,I21/D21*100,"-")</f>
        <v>89.442654639175259</v>
      </c>
      <c r="K21" s="103">
        <v>14513</v>
      </c>
      <c r="L21" s="104">
        <f>IF(D21&gt;0,K21/D21*100,"-")</f>
        <v>15.585266323024054</v>
      </c>
      <c r="M21" s="103">
        <v>240</v>
      </c>
      <c r="N21" s="104">
        <f>IF(D21&gt;0,M21/D21*100,"-")</f>
        <v>0.25773195876288657</v>
      </c>
      <c r="O21" s="103">
        <v>68536</v>
      </c>
      <c r="P21" s="103">
        <v>52421</v>
      </c>
      <c r="Q21" s="104">
        <f>IF(D21&gt;0,O21/D21*100,"-")</f>
        <v>73.599656357388326</v>
      </c>
      <c r="R21" s="103">
        <v>4669</v>
      </c>
      <c r="S21" s="101" t="s">
        <v>256</v>
      </c>
      <c r="T21" s="101"/>
      <c r="U21" s="101"/>
      <c r="V21" s="101"/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30</v>
      </c>
      <c r="B22" s="102" t="s">
        <v>297</v>
      </c>
      <c r="C22" s="101" t="s">
        <v>298</v>
      </c>
      <c r="D22" s="103">
        <f>+SUM(E22,+I22)</f>
        <v>6404</v>
      </c>
      <c r="E22" s="103">
        <f>+SUM(G22,+H22)</f>
        <v>13</v>
      </c>
      <c r="F22" s="104">
        <f>IF(D22&gt;0,E22/D22*100,"-")</f>
        <v>0.20299812617114305</v>
      </c>
      <c r="G22" s="103">
        <v>13</v>
      </c>
      <c r="H22" s="103">
        <v>0</v>
      </c>
      <c r="I22" s="103">
        <f>+SUM(K22,+M22,+O22)</f>
        <v>6391</v>
      </c>
      <c r="J22" s="104">
        <f>IF(D22&gt;0,I22/D22*100,"-")</f>
        <v>99.797001873828862</v>
      </c>
      <c r="K22" s="103">
        <v>4068</v>
      </c>
      <c r="L22" s="104">
        <f>IF(D22&gt;0,K22/D22*100,"-")</f>
        <v>63.522798251093072</v>
      </c>
      <c r="M22" s="103">
        <v>0</v>
      </c>
      <c r="N22" s="104">
        <f>IF(D22&gt;0,M22/D22*100,"-")</f>
        <v>0</v>
      </c>
      <c r="O22" s="103">
        <v>2323</v>
      </c>
      <c r="P22" s="103">
        <v>2240</v>
      </c>
      <c r="Q22" s="104">
        <f>IF(D22&gt;0,O22/D22*100,"-")</f>
        <v>36.27420362273579</v>
      </c>
      <c r="R22" s="103">
        <v>343</v>
      </c>
      <c r="S22" s="101"/>
      <c r="T22" s="101"/>
      <c r="U22" s="101"/>
      <c r="V22" s="101" t="s">
        <v>256</v>
      </c>
      <c r="W22" s="101"/>
      <c r="X22" s="101"/>
      <c r="Y22" s="101"/>
      <c r="Z22" s="101" t="s">
        <v>256</v>
      </c>
      <c r="AA22" s="189" t="s">
        <v>299</v>
      </c>
      <c r="AB22" s="190"/>
    </row>
    <row r="23" spans="1:28" s="105" customFormat="1" ht="13.5" customHeight="1">
      <c r="A23" s="101" t="s">
        <v>30</v>
      </c>
      <c r="B23" s="102" t="s">
        <v>300</v>
      </c>
      <c r="C23" s="101" t="s">
        <v>301</v>
      </c>
      <c r="D23" s="103">
        <f>+SUM(E23,+I23)</f>
        <v>25637</v>
      </c>
      <c r="E23" s="103">
        <f>+SUM(G23,+H23)</f>
        <v>199</v>
      </c>
      <c r="F23" s="104">
        <f>IF(D23&gt;0,E23/D23*100,"-")</f>
        <v>0.7762218668330928</v>
      </c>
      <c r="G23" s="103">
        <v>199</v>
      </c>
      <c r="H23" s="103">
        <v>0</v>
      </c>
      <c r="I23" s="103">
        <f>+SUM(K23,+M23,+O23)</f>
        <v>25438</v>
      </c>
      <c r="J23" s="104">
        <f>IF(D23&gt;0,I23/D23*100,"-")</f>
        <v>99.223778133166903</v>
      </c>
      <c r="K23" s="103">
        <v>25113</v>
      </c>
      <c r="L23" s="104">
        <f>IF(D23&gt;0,K23/D23*100,"-")</f>
        <v>97.956079104419388</v>
      </c>
      <c r="M23" s="103">
        <v>0</v>
      </c>
      <c r="N23" s="104">
        <f>IF(D23&gt;0,M23/D23*100,"-")</f>
        <v>0</v>
      </c>
      <c r="O23" s="103">
        <v>325</v>
      </c>
      <c r="P23" s="103">
        <v>105</v>
      </c>
      <c r="Q23" s="104">
        <f>IF(D23&gt;0,O23/D23*100,"-")</f>
        <v>1.2676990287475134</v>
      </c>
      <c r="R23" s="103">
        <v>525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30</v>
      </c>
      <c r="B24" s="102" t="s">
        <v>303</v>
      </c>
      <c r="C24" s="101" t="s">
        <v>304</v>
      </c>
      <c r="D24" s="103">
        <f>+SUM(E24,+I24)</f>
        <v>41821</v>
      </c>
      <c r="E24" s="103">
        <f>+SUM(G24,+H24)</f>
        <v>2878</v>
      </c>
      <c r="F24" s="104">
        <f>IF(D24&gt;0,E24/D24*100,"-")</f>
        <v>6.8817101456206213</v>
      </c>
      <c r="G24" s="103">
        <v>2878</v>
      </c>
      <c r="H24" s="103">
        <v>0</v>
      </c>
      <c r="I24" s="103">
        <f>+SUM(K24,+M24,+O24)</f>
        <v>38943</v>
      </c>
      <c r="J24" s="104">
        <f>IF(D24&gt;0,I24/D24*100,"-")</f>
        <v>93.118289854379384</v>
      </c>
      <c r="K24" s="103">
        <v>27087</v>
      </c>
      <c r="L24" s="104">
        <f>IF(D24&gt;0,K24/D24*100,"-")</f>
        <v>64.768896009181987</v>
      </c>
      <c r="M24" s="103">
        <v>0</v>
      </c>
      <c r="N24" s="104">
        <f>IF(D24&gt;0,M24/D24*100,"-")</f>
        <v>0</v>
      </c>
      <c r="O24" s="103">
        <v>11856</v>
      </c>
      <c r="P24" s="103">
        <v>8246</v>
      </c>
      <c r="Q24" s="104">
        <f>IF(D24&gt;0,O24/D24*100,"-")</f>
        <v>28.34939384519739</v>
      </c>
      <c r="R24" s="103">
        <v>891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30</v>
      </c>
      <c r="B25" s="102" t="s">
        <v>306</v>
      </c>
      <c r="C25" s="101" t="s">
        <v>307</v>
      </c>
      <c r="D25" s="103">
        <f>+SUM(E25,+I25)</f>
        <v>10844</v>
      </c>
      <c r="E25" s="103">
        <f>+SUM(G25,+H25)</f>
        <v>80</v>
      </c>
      <c r="F25" s="104">
        <f>IF(D25&gt;0,E25/D25*100,"-")</f>
        <v>0.73773515308004423</v>
      </c>
      <c r="G25" s="103">
        <v>80</v>
      </c>
      <c r="H25" s="103">
        <v>0</v>
      </c>
      <c r="I25" s="103">
        <f>+SUM(K25,+M25,+O25)</f>
        <v>10764</v>
      </c>
      <c r="J25" s="104">
        <f>IF(D25&gt;0,I25/D25*100,"-")</f>
        <v>99.262264846919962</v>
      </c>
      <c r="K25" s="103">
        <v>10473</v>
      </c>
      <c r="L25" s="104">
        <f>IF(D25&gt;0,K25/D25*100,"-")</f>
        <v>96.578753227591292</v>
      </c>
      <c r="M25" s="103">
        <v>0</v>
      </c>
      <c r="N25" s="104">
        <f>IF(D25&gt;0,M25/D25*100,"-")</f>
        <v>0</v>
      </c>
      <c r="O25" s="103">
        <v>291</v>
      </c>
      <c r="P25" s="103">
        <v>65</v>
      </c>
      <c r="Q25" s="104">
        <f>IF(D25&gt;0,O25/D25*100,"-")</f>
        <v>2.683511619328661</v>
      </c>
      <c r="R25" s="103">
        <v>166</v>
      </c>
      <c r="S25" s="101" t="s">
        <v>256</v>
      </c>
      <c r="T25" s="101"/>
      <c r="U25" s="101"/>
      <c r="V25" s="101"/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30</v>
      </c>
      <c r="B26" s="102" t="s">
        <v>309</v>
      </c>
      <c r="C26" s="101" t="s">
        <v>310</v>
      </c>
      <c r="D26" s="103">
        <f>+SUM(E26,+I26)</f>
        <v>14939</v>
      </c>
      <c r="E26" s="103">
        <f>+SUM(G26,+H26)</f>
        <v>178</v>
      </c>
      <c r="F26" s="104">
        <f>IF(D26&gt;0,E26/D26*100,"-")</f>
        <v>1.1915121494075909</v>
      </c>
      <c r="G26" s="103">
        <v>178</v>
      </c>
      <c r="H26" s="103">
        <v>0</v>
      </c>
      <c r="I26" s="103">
        <f>+SUM(K26,+M26,+O26)</f>
        <v>14761</v>
      </c>
      <c r="J26" s="104">
        <f>IF(D26&gt;0,I26/D26*100,"-")</f>
        <v>98.808487850592414</v>
      </c>
      <c r="K26" s="103">
        <v>14025</v>
      </c>
      <c r="L26" s="104">
        <f>IF(D26&gt;0,K26/D26*100,"-")</f>
        <v>93.881785929446409</v>
      </c>
      <c r="M26" s="103">
        <v>0</v>
      </c>
      <c r="N26" s="104">
        <f>IF(D26&gt;0,M26/D26*100,"-")</f>
        <v>0</v>
      </c>
      <c r="O26" s="103">
        <v>736</v>
      </c>
      <c r="P26" s="103">
        <v>5</v>
      </c>
      <c r="Q26" s="104">
        <f>IF(D26&gt;0,O26/D26*100,"-")</f>
        <v>4.9267019211459937</v>
      </c>
      <c r="R26" s="103">
        <v>424</v>
      </c>
      <c r="S26" s="101" t="s">
        <v>256</v>
      </c>
      <c r="T26" s="101"/>
      <c r="U26" s="101"/>
      <c r="V26" s="101"/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 t="s">
        <v>30</v>
      </c>
      <c r="B27" s="102" t="s">
        <v>312</v>
      </c>
      <c r="C27" s="101" t="s">
        <v>313</v>
      </c>
      <c r="D27" s="103">
        <f>+SUM(E27,+I27)</f>
        <v>15003</v>
      </c>
      <c r="E27" s="103">
        <f>+SUM(G27,+H27)</f>
        <v>1556</v>
      </c>
      <c r="F27" s="104">
        <f>IF(D27&gt;0,E27/D27*100,"-")</f>
        <v>10.37125908151703</v>
      </c>
      <c r="G27" s="103">
        <v>1556</v>
      </c>
      <c r="H27" s="103">
        <v>0</v>
      </c>
      <c r="I27" s="103">
        <f>+SUM(K27,+M27,+O27)</f>
        <v>13447</v>
      </c>
      <c r="J27" s="104">
        <f>IF(D27&gt;0,I27/D27*100,"-")</f>
        <v>89.628740918482976</v>
      </c>
      <c r="K27" s="103">
        <v>5595</v>
      </c>
      <c r="L27" s="104">
        <f>IF(D27&gt;0,K27/D27*100,"-")</f>
        <v>37.292541491701655</v>
      </c>
      <c r="M27" s="103">
        <v>0</v>
      </c>
      <c r="N27" s="104">
        <f>IF(D27&gt;0,M27/D27*100,"-")</f>
        <v>0</v>
      </c>
      <c r="O27" s="103">
        <v>7852</v>
      </c>
      <c r="P27" s="103">
        <v>7543</v>
      </c>
      <c r="Q27" s="104">
        <f>IF(D27&gt;0,O27/D27*100,"-")</f>
        <v>52.336199426781313</v>
      </c>
      <c r="R27" s="103">
        <v>106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30</v>
      </c>
      <c r="B28" s="102" t="s">
        <v>315</v>
      </c>
      <c r="C28" s="101" t="s">
        <v>316</v>
      </c>
      <c r="D28" s="103">
        <f>+SUM(E28,+I28)</f>
        <v>23159</v>
      </c>
      <c r="E28" s="103">
        <f>+SUM(G28,+H28)</f>
        <v>858</v>
      </c>
      <c r="F28" s="104">
        <f>IF(D28&gt;0,E28/D28*100,"-")</f>
        <v>3.7048231788937347</v>
      </c>
      <c r="G28" s="103">
        <v>858</v>
      </c>
      <c r="H28" s="103">
        <v>0</v>
      </c>
      <c r="I28" s="103">
        <f>+SUM(K28,+M28,+O28)</f>
        <v>22301</v>
      </c>
      <c r="J28" s="104">
        <f>IF(D28&gt;0,I28/D28*100,"-")</f>
        <v>96.295176821106267</v>
      </c>
      <c r="K28" s="103">
        <v>3670</v>
      </c>
      <c r="L28" s="104">
        <f>IF(D28&gt;0,K28/D28*100,"-")</f>
        <v>15.846970940023317</v>
      </c>
      <c r="M28" s="103">
        <v>0</v>
      </c>
      <c r="N28" s="104">
        <f>IF(D28&gt;0,M28/D28*100,"-")</f>
        <v>0</v>
      </c>
      <c r="O28" s="103">
        <v>18631</v>
      </c>
      <c r="P28" s="103">
        <v>9187</v>
      </c>
      <c r="Q28" s="104">
        <f>IF(D28&gt;0,O28/D28*100,"-")</f>
        <v>80.448205881082941</v>
      </c>
      <c r="R28" s="103">
        <v>163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30</v>
      </c>
      <c r="B29" s="102" t="s">
        <v>318</v>
      </c>
      <c r="C29" s="101" t="s">
        <v>319</v>
      </c>
      <c r="D29" s="103">
        <f>+SUM(E29,+I29)</f>
        <v>9598</v>
      </c>
      <c r="E29" s="103">
        <f>+SUM(G29,+H29)</f>
        <v>1563</v>
      </c>
      <c r="F29" s="104">
        <f>IF(D29&gt;0,E29/D29*100,"-")</f>
        <v>16.284642633882061</v>
      </c>
      <c r="G29" s="103">
        <v>1563</v>
      </c>
      <c r="H29" s="103">
        <v>0</v>
      </c>
      <c r="I29" s="103">
        <f>+SUM(K29,+M29,+O29)</f>
        <v>8035</v>
      </c>
      <c r="J29" s="104">
        <f>IF(D29&gt;0,I29/D29*100,"-")</f>
        <v>83.715357366117942</v>
      </c>
      <c r="K29" s="103">
        <v>1415</v>
      </c>
      <c r="L29" s="104">
        <f>IF(D29&gt;0,K29/D29*100,"-")</f>
        <v>14.742654719733277</v>
      </c>
      <c r="M29" s="103">
        <v>0</v>
      </c>
      <c r="N29" s="104">
        <f>IF(D29&gt;0,M29/D29*100,"-")</f>
        <v>0</v>
      </c>
      <c r="O29" s="103">
        <v>6620</v>
      </c>
      <c r="P29" s="103">
        <v>4411</v>
      </c>
      <c r="Q29" s="104">
        <f>IF(D29&gt;0,O29/D29*100,"-")</f>
        <v>68.972702646384661</v>
      </c>
      <c r="R29" s="103">
        <v>83</v>
      </c>
      <c r="S29" s="101"/>
      <c r="T29" s="101"/>
      <c r="U29" s="101" t="s">
        <v>256</v>
      </c>
      <c r="V29" s="101"/>
      <c r="W29" s="101"/>
      <c r="X29" s="101"/>
      <c r="Y29" s="101" t="s">
        <v>256</v>
      </c>
      <c r="Z29" s="101"/>
      <c r="AA29" s="189" t="s">
        <v>320</v>
      </c>
      <c r="AB29" s="190"/>
    </row>
    <row r="30" spans="1:28" s="105" customFormat="1" ht="13.5" customHeight="1">
      <c r="A30" s="101" t="s">
        <v>30</v>
      </c>
      <c r="B30" s="102" t="s">
        <v>321</v>
      </c>
      <c r="C30" s="101" t="s">
        <v>322</v>
      </c>
      <c r="D30" s="103">
        <f>+SUM(E30,+I30)</f>
        <v>15632</v>
      </c>
      <c r="E30" s="103">
        <f>+SUM(G30,+H30)</f>
        <v>429</v>
      </c>
      <c r="F30" s="104">
        <f>IF(D30&gt;0,E30/D30*100,"-")</f>
        <v>2.7443705220061414</v>
      </c>
      <c r="G30" s="103">
        <v>429</v>
      </c>
      <c r="H30" s="103">
        <v>0</v>
      </c>
      <c r="I30" s="103">
        <f>+SUM(K30,+M30,+O30)</f>
        <v>15203</v>
      </c>
      <c r="J30" s="104">
        <f>IF(D30&gt;0,I30/D30*100,"-")</f>
        <v>97.25562947799385</v>
      </c>
      <c r="K30" s="103">
        <v>10035</v>
      </c>
      <c r="L30" s="104">
        <f>IF(D30&gt;0,K30/D30*100,"-")</f>
        <v>64.195240532241556</v>
      </c>
      <c r="M30" s="103">
        <v>0</v>
      </c>
      <c r="N30" s="104">
        <f>IF(D30&gt;0,M30/D30*100,"-")</f>
        <v>0</v>
      </c>
      <c r="O30" s="103">
        <v>5168</v>
      </c>
      <c r="P30" s="103">
        <v>2982</v>
      </c>
      <c r="Q30" s="104">
        <f>IF(D30&gt;0,O30/D30*100,"-")</f>
        <v>33.060388945752301</v>
      </c>
      <c r="R30" s="103">
        <v>179</v>
      </c>
      <c r="S30" s="101"/>
      <c r="T30" s="101"/>
      <c r="U30" s="101"/>
      <c r="V30" s="101" t="s">
        <v>256</v>
      </c>
      <c r="W30" s="101"/>
      <c r="X30" s="101"/>
      <c r="Y30" s="101"/>
      <c r="Z30" s="101" t="s">
        <v>256</v>
      </c>
      <c r="AA30" s="189" t="s">
        <v>323</v>
      </c>
      <c r="AB30" s="190"/>
    </row>
    <row r="31" spans="1:28" s="105" customFormat="1" ht="13.5" customHeight="1">
      <c r="A31" s="101" t="s">
        <v>30</v>
      </c>
      <c r="B31" s="102" t="s">
        <v>324</v>
      </c>
      <c r="C31" s="101" t="s">
        <v>325</v>
      </c>
      <c r="D31" s="103">
        <f>+SUM(E31,+I31)</f>
        <v>8399</v>
      </c>
      <c r="E31" s="103">
        <f>+SUM(G31,+H31)</f>
        <v>2606</v>
      </c>
      <c r="F31" s="104">
        <f>IF(D31&gt;0,E31/D31*100,"-")</f>
        <v>31.027503274199308</v>
      </c>
      <c r="G31" s="103">
        <v>2606</v>
      </c>
      <c r="H31" s="103">
        <v>0</v>
      </c>
      <c r="I31" s="103">
        <f>+SUM(K31,+M31,+O31)</f>
        <v>5793</v>
      </c>
      <c r="J31" s="104">
        <f>IF(D31&gt;0,I31/D31*100,"-")</f>
        <v>68.972496725800696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5793</v>
      </c>
      <c r="P31" s="103">
        <v>4381</v>
      </c>
      <c r="Q31" s="104">
        <f>IF(D31&gt;0,O31/D31*100,"-")</f>
        <v>68.972496725800696</v>
      </c>
      <c r="R31" s="103">
        <v>44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30</v>
      </c>
      <c r="B32" s="102" t="s">
        <v>327</v>
      </c>
      <c r="C32" s="101" t="s">
        <v>328</v>
      </c>
      <c r="D32" s="103">
        <f>+SUM(E32,+I32)</f>
        <v>8780</v>
      </c>
      <c r="E32" s="103">
        <f>+SUM(G32,+H32)</f>
        <v>2777</v>
      </c>
      <c r="F32" s="104">
        <f>IF(D32&gt;0,E32/D32*100,"-")</f>
        <v>31.62870159453303</v>
      </c>
      <c r="G32" s="103">
        <v>2777</v>
      </c>
      <c r="H32" s="103">
        <v>0</v>
      </c>
      <c r="I32" s="103">
        <f>+SUM(K32,+M32,+O32)</f>
        <v>6003</v>
      </c>
      <c r="J32" s="104">
        <f>IF(D32&gt;0,I32/D32*100,"-")</f>
        <v>68.371298405466973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6003</v>
      </c>
      <c r="P32" s="103">
        <v>3961</v>
      </c>
      <c r="Q32" s="104">
        <f>IF(D32&gt;0,O32/D32*100,"-")</f>
        <v>68.371298405466973</v>
      </c>
      <c r="R32" s="103">
        <v>87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>
      <c r="A33" s="101" t="s">
        <v>30</v>
      </c>
      <c r="B33" s="102" t="s">
        <v>330</v>
      </c>
      <c r="C33" s="101" t="s">
        <v>331</v>
      </c>
      <c r="D33" s="103">
        <f>+SUM(E33,+I33)</f>
        <v>13253</v>
      </c>
      <c r="E33" s="103">
        <f>+SUM(G33,+H33)</f>
        <v>3115</v>
      </c>
      <c r="F33" s="104">
        <f>IF(D33&gt;0,E33/D33*100,"-")</f>
        <v>23.504112276465705</v>
      </c>
      <c r="G33" s="103">
        <v>3115</v>
      </c>
      <c r="H33" s="103">
        <v>0</v>
      </c>
      <c r="I33" s="103">
        <f>+SUM(K33,+M33,+O33)</f>
        <v>10138</v>
      </c>
      <c r="J33" s="104">
        <f>IF(D33&gt;0,I33/D33*100,"-")</f>
        <v>76.495887723534295</v>
      </c>
      <c r="K33" s="103">
        <v>5603</v>
      </c>
      <c r="L33" s="104">
        <f>IF(D33&gt;0,K33/D33*100,"-")</f>
        <v>42.277220252018409</v>
      </c>
      <c r="M33" s="103">
        <v>0</v>
      </c>
      <c r="N33" s="104">
        <f>IF(D33&gt;0,M33/D33*100,"-")</f>
        <v>0</v>
      </c>
      <c r="O33" s="103">
        <v>4535</v>
      </c>
      <c r="P33" s="103">
        <v>1679</v>
      </c>
      <c r="Q33" s="104">
        <f>IF(D33&gt;0,O33/D33*100,"-")</f>
        <v>34.218667471515886</v>
      </c>
      <c r="R33" s="103">
        <v>75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89" t="s">
        <v>332</v>
      </c>
      <c r="AB33" s="190"/>
    </row>
    <row r="34" spans="1:28" s="105" customFormat="1" ht="13.5" customHeight="1">
      <c r="A34" s="101" t="s">
        <v>30</v>
      </c>
      <c r="B34" s="102" t="s">
        <v>333</v>
      </c>
      <c r="C34" s="101" t="s">
        <v>334</v>
      </c>
      <c r="D34" s="103">
        <f>+SUM(E34,+I34)</f>
        <v>16549</v>
      </c>
      <c r="E34" s="103">
        <f>+SUM(G34,+H34)</f>
        <v>3198</v>
      </c>
      <c r="F34" s="104">
        <f>IF(D34&gt;0,E34/D34*100,"-")</f>
        <v>19.324430479183032</v>
      </c>
      <c r="G34" s="103">
        <v>3198</v>
      </c>
      <c r="H34" s="103">
        <v>0</v>
      </c>
      <c r="I34" s="103">
        <f>+SUM(K34,+M34,+O34)</f>
        <v>13351</v>
      </c>
      <c r="J34" s="104">
        <f>IF(D34&gt;0,I34/D34*100,"-")</f>
        <v>80.675569520816964</v>
      </c>
      <c r="K34" s="103">
        <v>0</v>
      </c>
      <c r="L34" s="104">
        <f>IF(D34&gt;0,K34/D34*100,"-")</f>
        <v>0</v>
      </c>
      <c r="M34" s="103">
        <v>0</v>
      </c>
      <c r="N34" s="104">
        <f>IF(D34&gt;0,M34/D34*100,"-")</f>
        <v>0</v>
      </c>
      <c r="O34" s="103">
        <v>13351</v>
      </c>
      <c r="P34" s="103">
        <v>5258</v>
      </c>
      <c r="Q34" s="104">
        <f>IF(D34&gt;0,O34/D34*100,"-")</f>
        <v>80.675569520816964</v>
      </c>
      <c r="R34" s="103">
        <v>282</v>
      </c>
      <c r="S34" s="101" t="s">
        <v>256</v>
      </c>
      <c r="T34" s="101"/>
      <c r="U34" s="101"/>
      <c r="V34" s="101"/>
      <c r="W34" s="101" t="s">
        <v>256</v>
      </c>
      <c r="X34" s="101"/>
      <c r="Y34" s="101"/>
      <c r="Z34" s="101"/>
      <c r="AA34" s="189" t="s">
        <v>335</v>
      </c>
      <c r="AB34" s="190"/>
    </row>
    <row r="35" spans="1:28" s="105" customFormat="1" ht="13.5" customHeight="1">
      <c r="A35" s="101" t="s">
        <v>30</v>
      </c>
      <c r="B35" s="102" t="s">
        <v>336</v>
      </c>
      <c r="C35" s="101" t="s">
        <v>337</v>
      </c>
      <c r="D35" s="103">
        <f>+SUM(E35,+I35)</f>
        <v>8713</v>
      </c>
      <c r="E35" s="103">
        <f>+SUM(G35,+H35)</f>
        <v>1630</v>
      </c>
      <c r="F35" s="104">
        <f>IF(D35&gt;0,E35/D35*100,"-")</f>
        <v>18.707678182026857</v>
      </c>
      <c r="G35" s="103">
        <v>1630</v>
      </c>
      <c r="H35" s="103">
        <v>0</v>
      </c>
      <c r="I35" s="103">
        <f>+SUM(K35,+M35,+O35)</f>
        <v>7083</v>
      </c>
      <c r="J35" s="104">
        <f>IF(D35&gt;0,I35/D35*100,"-")</f>
        <v>81.292321817973146</v>
      </c>
      <c r="K35" s="103">
        <v>1992</v>
      </c>
      <c r="L35" s="104">
        <f>IF(D35&gt;0,K35/D35*100,"-")</f>
        <v>22.862389532881899</v>
      </c>
      <c r="M35" s="103">
        <v>0</v>
      </c>
      <c r="N35" s="104">
        <f>IF(D35&gt;0,M35/D35*100,"-")</f>
        <v>0</v>
      </c>
      <c r="O35" s="103">
        <v>5091</v>
      </c>
      <c r="P35" s="103">
        <v>2825</v>
      </c>
      <c r="Q35" s="104">
        <f>IF(D35&gt;0,O35/D35*100,"-")</f>
        <v>58.429932285091247</v>
      </c>
      <c r="R35" s="103">
        <v>52</v>
      </c>
      <c r="S35" s="101" t="s">
        <v>256</v>
      </c>
      <c r="T35" s="101"/>
      <c r="U35" s="101"/>
      <c r="V35" s="101"/>
      <c r="W35" s="101" t="s">
        <v>256</v>
      </c>
      <c r="X35" s="101"/>
      <c r="Y35" s="101"/>
      <c r="Z35" s="101"/>
      <c r="AA35" s="189" t="s">
        <v>338</v>
      </c>
      <c r="AB35" s="190"/>
    </row>
    <row r="36" spans="1:28" s="105" customFormat="1" ht="13.5" customHeight="1">
      <c r="A36" s="101" t="s">
        <v>30</v>
      </c>
      <c r="B36" s="102" t="s">
        <v>339</v>
      </c>
      <c r="C36" s="101" t="s">
        <v>340</v>
      </c>
      <c r="D36" s="103">
        <f>+SUM(E36,+I36)</f>
        <v>11247</v>
      </c>
      <c r="E36" s="103">
        <f>+SUM(G36,+H36)</f>
        <v>1123</v>
      </c>
      <c r="F36" s="104">
        <f>IF(D36&gt;0,E36/D36*100,"-")</f>
        <v>9.9848848581844045</v>
      </c>
      <c r="G36" s="103">
        <v>1123</v>
      </c>
      <c r="H36" s="103">
        <v>0</v>
      </c>
      <c r="I36" s="103">
        <f>+SUM(K36,+M36,+O36)</f>
        <v>10124</v>
      </c>
      <c r="J36" s="104">
        <f>IF(D36&gt;0,I36/D36*100,"-")</f>
        <v>90.015115141815599</v>
      </c>
      <c r="K36" s="103">
        <v>0</v>
      </c>
      <c r="L36" s="104">
        <f>IF(D36&gt;0,K36/D36*100,"-")</f>
        <v>0</v>
      </c>
      <c r="M36" s="103">
        <v>0</v>
      </c>
      <c r="N36" s="104">
        <f>IF(D36&gt;0,M36/D36*100,"-")</f>
        <v>0</v>
      </c>
      <c r="O36" s="103">
        <v>10124</v>
      </c>
      <c r="P36" s="103">
        <v>5876</v>
      </c>
      <c r="Q36" s="104">
        <f>IF(D36&gt;0,O36/D36*100,"-")</f>
        <v>90.015115141815599</v>
      </c>
      <c r="R36" s="103">
        <v>78</v>
      </c>
      <c r="S36" s="101" t="s">
        <v>256</v>
      </c>
      <c r="T36" s="101"/>
      <c r="U36" s="101"/>
      <c r="V36" s="101"/>
      <c r="W36" s="101" t="s">
        <v>256</v>
      </c>
      <c r="X36" s="101"/>
      <c r="Y36" s="101"/>
      <c r="Z36" s="101"/>
      <c r="AA36" s="189" t="s">
        <v>341</v>
      </c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6">
    <sortCondition ref="A8:A36"/>
    <sortCondition ref="B8:B36"/>
    <sortCondition ref="C8:C3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三重県</v>
      </c>
      <c r="B7" s="107" t="str">
        <f>水洗化人口等!B7</f>
        <v>24000</v>
      </c>
      <c r="C7" s="106" t="s">
        <v>200</v>
      </c>
      <c r="D7" s="108">
        <f>SUM(E7,+H7,+K7)</f>
        <v>613689</v>
      </c>
      <c r="E7" s="108">
        <f>SUM(F7:G7)</f>
        <v>6499</v>
      </c>
      <c r="F7" s="108">
        <f>SUM(F$8:F$207)</f>
        <v>6499</v>
      </c>
      <c r="G7" s="108">
        <f>SUM(G$8:G$207)</f>
        <v>0</v>
      </c>
      <c r="H7" s="108">
        <f>SUM(I7:J7)</f>
        <v>15763</v>
      </c>
      <c r="I7" s="108">
        <f>SUM(I$8:I$207)</f>
        <v>14926</v>
      </c>
      <c r="J7" s="108">
        <f>SUM(J$8:J$207)</f>
        <v>837</v>
      </c>
      <c r="K7" s="108">
        <f>SUM(L7:M7)</f>
        <v>591427</v>
      </c>
      <c r="L7" s="108">
        <f>SUM(L$8:L$207)</f>
        <v>87016</v>
      </c>
      <c r="M7" s="108">
        <f>SUM(M$8:M$207)</f>
        <v>504411</v>
      </c>
      <c r="N7" s="108">
        <f>SUM(O7,+V7,+AC7)</f>
        <v>613689</v>
      </c>
      <c r="O7" s="108">
        <f>SUM(P7:U7)</f>
        <v>108441</v>
      </c>
      <c r="P7" s="108">
        <f t="shared" ref="P7:U7" si="0">SUM(P$8:P$207)</f>
        <v>108441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505248</v>
      </c>
      <c r="W7" s="108">
        <f t="shared" ref="W7:AB7" si="1">SUM(W$8:W$207)</f>
        <v>505094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154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7284</v>
      </c>
      <c r="AG7" s="108">
        <f>SUM(AG$8:AG$207)</f>
        <v>7284</v>
      </c>
      <c r="AH7" s="108">
        <f>SUM(AH$8:AH$207)</f>
        <v>0</v>
      </c>
      <c r="AI7" s="108">
        <f>SUM(AI$8:AI$207)</f>
        <v>0</v>
      </c>
      <c r="AJ7" s="108">
        <f>SUM(AK7:AS7)</f>
        <v>53315</v>
      </c>
      <c r="AK7" s="108">
        <f t="shared" ref="AK7:AS7" si="2">SUM(AK$8:AK$207)</f>
        <v>46396</v>
      </c>
      <c r="AL7" s="108">
        <f t="shared" si="2"/>
        <v>0</v>
      </c>
      <c r="AM7" s="108">
        <f t="shared" si="2"/>
        <v>3959</v>
      </c>
      <c r="AN7" s="108">
        <f t="shared" si="2"/>
        <v>2203</v>
      </c>
      <c r="AO7" s="108">
        <f t="shared" si="2"/>
        <v>0</v>
      </c>
      <c r="AP7" s="108">
        <f t="shared" si="2"/>
        <v>0</v>
      </c>
      <c r="AQ7" s="108">
        <f t="shared" si="2"/>
        <v>59</v>
      </c>
      <c r="AR7" s="108">
        <f t="shared" si="2"/>
        <v>105</v>
      </c>
      <c r="AS7" s="108">
        <f t="shared" si="2"/>
        <v>593</v>
      </c>
      <c r="AT7" s="108">
        <f>SUM(AU7:AY7)</f>
        <v>365</v>
      </c>
      <c r="AU7" s="108">
        <f>SUM(AU$8:AU$207)</f>
        <v>365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1022</v>
      </c>
      <c r="BA7" s="108">
        <f>SUM(BA$8:BA$207)</f>
        <v>1022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30</v>
      </c>
      <c r="B8" s="113" t="s">
        <v>254</v>
      </c>
      <c r="C8" s="101" t="s">
        <v>255</v>
      </c>
      <c r="D8" s="103">
        <f>SUM(E8,+H8,+K8)</f>
        <v>98576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98576</v>
      </c>
      <c r="L8" s="103">
        <v>14252</v>
      </c>
      <c r="M8" s="103">
        <v>84324</v>
      </c>
      <c r="N8" s="103">
        <f>SUM(O8,+V8,+AC8)</f>
        <v>98576</v>
      </c>
      <c r="O8" s="103">
        <f>SUM(P8:U8)</f>
        <v>14252</v>
      </c>
      <c r="P8" s="103">
        <v>14252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84324</v>
      </c>
      <c r="W8" s="103">
        <v>84324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227</v>
      </c>
      <c r="AG8" s="103">
        <v>227</v>
      </c>
      <c r="AH8" s="103">
        <v>0</v>
      </c>
      <c r="AI8" s="103">
        <v>0</v>
      </c>
      <c r="AJ8" s="103">
        <f>SUM(AK8:AS8)</f>
        <v>227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227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30</v>
      </c>
      <c r="B9" s="113" t="s">
        <v>258</v>
      </c>
      <c r="C9" s="101" t="s">
        <v>259</v>
      </c>
      <c r="D9" s="103">
        <f>SUM(E9,+H9,+K9)</f>
        <v>66460</v>
      </c>
      <c r="E9" s="103">
        <f>SUM(F9:G9)</f>
        <v>0</v>
      </c>
      <c r="F9" s="103">
        <v>0</v>
      </c>
      <c r="G9" s="103">
        <v>0</v>
      </c>
      <c r="H9" s="103">
        <f>SUM(I9:J9)</f>
        <v>11047</v>
      </c>
      <c r="I9" s="103">
        <v>11047</v>
      </c>
      <c r="J9" s="103">
        <v>0</v>
      </c>
      <c r="K9" s="103">
        <f>SUM(L9:M9)</f>
        <v>55413</v>
      </c>
      <c r="L9" s="103">
        <v>2104</v>
      </c>
      <c r="M9" s="103">
        <v>53309</v>
      </c>
      <c r="N9" s="103">
        <f>SUM(O9,+V9,+AC9)</f>
        <v>66460</v>
      </c>
      <c r="O9" s="103">
        <f>SUM(P9:U9)</f>
        <v>13151</v>
      </c>
      <c r="P9" s="103">
        <v>13151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53309</v>
      </c>
      <c r="W9" s="103">
        <v>53309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2113</v>
      </c>
      <c r="AG9" s="103">
        <v>2113</v>
      </c>
      <c r="AH9" s="103">
        <v>0</v>
      </c>
      <c r="AI9" s="103">
        <v>0</v>
      </c>
      <c r="AJ9" s="103">
        <f>SUM(AK9:AS9)</f>
        <v>2113</v>
      </c>
      <c r="AK9" s="103">
        <v>0</v>
      </c>
      <c r="AL9" s="103">
        <v>0</v>
      </c>
      <c r="AM9" s="103">
        <v>0</v>
      </c>
      <c r="AN9" s="103">
        <v>2113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30</v>
      </c>
      <c r="B10" s="113" t="s">
        <v>261</v>
      </c>
      <c r="C10" s="101" t="s">
        <v>262</v>
      </c>
      <c r="D10" s="103">
        <f>SUM(E10,+H10,+K10)</f>
        <v>39712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39712</v>
      </c>
      <c r="L10" s="103">
        <v>7072</v>
      </c>
      <c r="M10" s="103">
        <v>32640</v>
      </c>
      <c r="N10" s="103">
        <f>SUM(O10,+V10,+AC10)</f>
        <v>39712</v>
      </c>
      <c r="O10" s="103">
        <f>SUM(P10:U10)</f>
        <v>7072</v>
      </c>
      <c r="P10" s="103">
        <v>7072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32640</v>
      </c>
      <c r="W10" s="103">
        <v>32640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0</v>
      </c>
      <c r="AG10" s="103">
        <v>0</v>
      </c>
      <c r="AH10" s="103">
        <v>0</v>
      </c>
      <c r="AI10" s="103">
        <v>0</v>
      </c>
      <c r="AJ10" s="103">
        <f>SUM(AK10:AS10)</f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30</v>
      </c>
      <c r="B11" s="113" t="s">
        <v>264</v>
      </c>
      <c r="C11" s="101" t="s">
        <v>265</v>
      </c>
      <c r="D11" s="103">
        <f>SUM(E11,+H11,+K11)</f>
        <v>47120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47120</v>
      </c>
      <c r="L11" s="103">
        <v>8021</v>
      </c>
      <c r="M11" s="103">
        <v>39099</v>
      </c>
      <c r="N11" s="103">
        <f>SUM(O11,+V11,+AC11)</f>
        <v>47120</v>
      </c>
      <c r="O11" s="103">
        <f>SUM(P11:U11)</f>
        <v>8021</v>
      </c>
      <c r="P11" s="103">
        <v>8021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39099</v>
      </c>
      <c r="W11" s="103">
        <v>39099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122</v>
      </c>
      <c r="AG11" s="103">
        <v>122</v>
      </c>
      <c r="AH11" s="103">
        <v>0</v>
      </c>
      <c r="AI11" s="103">
        <v>0</v>
      </c>
      <c r="AJ11" s="103">
        <f>SUM(AK11:AS11)</f>
        <v>207</v>
      </c>
      <c r="AK11" s="103">
        <v>85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122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114</v>
      </c>
      <c r="BA11" s="103">
        <v>114</v>
      </c>
      <c r="BB11" s="103">
        <v>0</v>
      </c>
      <c r="BC11" s="103">
        <v>0</v>
      </c>
    </row>
    <row r="12" spans="1:55" s="105" customFormat="1" ht="13.5" customHeight="1">
      <c r="A12" s="115" t="s">
        <v>30</v>
      </c>
      <c r="B12" s="113" t="s">
        <v>267</v>
      </c>
      <c r="C12" s="101" t="s">
        <v>268</v>
      </c>
      <c r="D12" s="103">
        <f>SUM(E12,+H12,+K12)</f>
        <v>34787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34787</v>
      </c>
      <c r="L12" s="103">
        <v>3481</v>
      </c>
      <c r="M12" s="103">
        <v>31306</v>
      </c>
      <c r="N12" s="103">
        <f>SUM(O12,+V12,+AC12)</f>
        <v>34787</v>
      </c>
      <c r="O12" s="103">
        <f>SUM(P12:U12)</f>
        <v>3481</v>
      </c>
      <c r="P12" s="103">
        <v>3481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31306</v>
      </c>
      <c r="W12" s="103">
        <v>31306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7</v>
      </c>
      <c r="AG12" s="103">
        <v>7</v>
      </c>
      <c r="AH12" s="103">
        <v>0</v>
      </c>
      <c r="AI12" s="103">
        <v>0</v>
      </c>
      <c r="AJ12" s="103">
        <f>SUM(AK12:AS12)</f>
        <v>7</v>
      </c>
      <c r="AK12" s="103">
        <v>0</v>
      </c>
      <c r="AL12" s="103">
        <v>0</v>
      </c>
      <c r="AM12" s="103">
        <v>7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264</v>
      </c>
      <c r="BA12" s="103">
        <v>264</v>
      </c>
      <c r="BB12" s="103">
        <v>0</v>
      </c>
      <c r="BC12" s="103">
        <v>0</v>
      </c>
    </row>
    <row r="13" spans="1:55" s="105" customFormat="1" ht="13.5" customHeight="1">
      <c r="A13" s="115" t="s">
        <v>30</v>
      </c>
      <c r="B13" s="113" t="s">
        <v>270</v>
      </c>
      <c r="C13" s="101" t="s">
        <v>271</v>
      </c>
      <c r="D13" s="103">
        <f>SUM(E13,+H13,+K13)</f>
        <v>51260</v>
      </c>
      <c r="E13" s="103">
        <f>SUM(F13:G13)</f>
        <v>0</v>
      </c>
      <c r="F13" s="103">
        <v>0</v>
      </c>
      <c r="G13" s="103">
        <v>0</v>
      </c>
      <c r="H13" s="103">
        <f>SUM(I13:J13)</f>
        <v>141</v>
      </c>
      <c r="I13" s="103">
        <v>141</v>
      </c>
      <c r="J13" s="103">
        <v>0</v>
      </c>
      <c r="K13" s="103">
        <f>SUM(L13:M13)</f>
        <v>51119</v>
      </c>
      <c r="L13" s="103">
        <v>6952</v>
      </c>
      <c r="M13" s="103">
        <v>44167</v>
      </c>
      <c r="N13" s="103">
        <f>SUM(O13,+V13,+AC13)</f>
        <v>51260</v>
      </c>
      <c r="O13" s="103">
        <f>SUM(P13:U13)</f>
        <v>7093</v>
      </c>
      <c r="P13" s="103">
        <v>7093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44167</v>
      </c>
      <c r="W13" s="103">
        <v>44167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2861</v>
      </c>
      <c r="AG13" s="103">
        <v>2861</v>
      </c>
      <c r="AH13" s="103">
        <v>0</v>
      </c>
      <c r="AI13" s="103">
        <v>0</v>
      </c>
      <c r="AJ13" s="103">
        <f>SUM(AK13:AS13)</f>
        <v>2861</v>
      </c>
      <c r="AK13" s="103">
        <v>0</v>
      </c>
      <c r="AL13" s="103">
        <v>0</v>
      </c>
      <c r="AM13" s="103">
        <v>2861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30</v>
      </c>
      <c r="B14" s="113" t="s">
        <v>273</v>
      </c>
      <c r="C14" s="101" t="s">
        <v>274</v>
      </c>
      <c r="D14" s="103">
        <f>SUM(E14,+H14,+K14)</f>
        <v>33867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33867</v>
      </c>
      <c r="L14" s="103">
        <v>2754</v>
      </c>
      <c r="M14" s="103">
        <v>31113</v>
      </c>
      <c r="N14" s="103">
        <f>SUM(O14,+V14,+AC14)</f>
        <v>33867</v>
      </c>
      <c r="O14" s="103">
        <f>SUM(P14:U14)</f>
        <v>2754</v>
      </c>
      <c r="P14" s="103">
        <v>2754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31113</v>
      </c>
      <c r="W14" s="103">
        <v>31113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122</v>
      </c>
      <c r="AG14" s="103">
        <v>122</v>
      </c>
      <c r="AH14" s="103">
        <v>0</v>
      </c>
      <c r="AI14" s="103">
        <v>0</v>
      </c>
      <c r="AJ14" s="103">
        <f>SUM(AK14:AS14)</f>
        <v>33867</v>
      </c>
      <c r="AK14" s="103">
        <v>33867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122</v>
      </c>
      <c r="AU14" s="103">
        <v>122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30</v>
      </c>
      <c r="B15" s="113" t="s">
        <v>276</v>
      </c>
      <c r="C15" s="101" t="s">
        <v>277</v>
      </c>
      <c r="D15" s="103">
        <f>SUM(E15,+H15,+K15)</f>
        <v>14313</v>
      </c>
      <c r="E15" s="103">
        <f>SUM(F15:G15)</f>
        <v>3897</v>
      </c>
      <c r="F15" s="103">
        <v>3897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10416</v>
      </c>
      <c r="L15" s="103">
        <v>0</v>
      </c>
      <c r="M15" s="103">
        <v>10416</v>
      </c>
      <c r="N15" s="103">
        <f>SUM(O15,+V15,+AC15)</f>
        <v>14313</v>
      </c>
      <c r="O15" s="103">
        <f>SUM(P15:U15)</f>
        <v>3897</v>
      </c>
      <c r="P15" s="103">
        <v>3897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10416</v>
      </c>
      <c r="W15" s="103">
        <v>10416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52</v>
      </c>
      <c r="AG15" s="103">
        <v>52</v>
      </c>
      <c r="AH15" s="103">
        <v>0</v>
      </c>
      <c r="AI15" s="103">
        <v>0</v>
      </c>
      <c r="AJ15" s="103">
        <f>SUM(AK15:AS15)</f>
        <v>52</v>
      </c>
      <c r="AK15" s="103">
        <v>0</v>
      </c>
      <c r="AL15" s="103">
        <v>0</v>
      </c>
      <c r="AM15" s="103">
        <v>12</v>
      </c>
      <c r="AN15" s="103">
        <v>0</v>
      </c>
      <c r="AO15" s="103">
        <v>0</v>
      </c>
      <c r="AP15" s="103">
        <v>0</v>
      </c>
      <c r="AQ15" s="103">
        <v>17</v>
      </c>
      <c r="AR15" s="103">
        <v>23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30</v>
      </c>
      <c r="B16" s="113" t="s">
        <v>279</v>
      </c>
      <c r="C16" s="101" t="s">
        <v>280</v>
      </c>
      <c r="D16" s="103">
        <f>SUM(E16,+H16,+K16)</f>
        <v>19026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19026</v>
      </c>
      <c r="L16" s="103">
        <v>1863</v>
      </c>
      <c r="M16" s="103">
        <v>17163</v>
      </c>
      <c r="N16" s="103">
        <f>SUM(O16,+V16,+AC16)</f>
        <v>19026</v>
      </c>
      <c r="O16" s="103">
        <f>SUM(P16:U16)</f>
        <v>1863</v>
      </c>
      <c r="P16" s="103">
        <v>1863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17163</v>
      </c>
      <c r="W16" s="103">
        <v>17163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769</v>
      </c>
      <c r="AG16" s="103">
        <v>769</v>
      </c>
      <c r="AH16" s="103">
        <v>0</v>
      </c>
      <c r="AI16" s="103">
        <v>0</v>
      </c>
      <c r="AJ16" s="103">
        <f>SUM(AK16:AS16)</f>
        <v>769</v>
      </c>
      <c r="AK16" s="103">
        <v>0</v>
      </c>
      <c r="AL16" s="103">
        <v>0</v>
      </c>
      <c r="AM16" s="103">
        <v>769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30</v>
      </c>
      <c r="B17" s="113" t="s">
        <v>282</v>
      </c>
      <c r="C17" s="101" t="s">
        <v>283</v>
      </c>
      <c r="D17" s="103">
        <f>SUM(E17,+H17,+K17)</f>
        <v>10027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10027</v>
      </c>
      <c r="L17" s="103">
        <v>2191</v>
      </c>
      <c r="M17" s="103">
        <v>7836</v>
      </c>
      <c r="N17" s="103">
        <f>SUM(O17,+V17,+AC17)</f>
        <v>10027</v>
      </c>
      <c r="O17" s="103">
        <f>SUM(P17:U17)</f>
        <v>2191</v>
      </c>
      <c r="P17" s="103">
        <v>2191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7836</v>
      </c>
      <c r="W17" s="103">
        <v>7836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25</v>
      </c>
      <c r="AG17" s="103">
        <v>25</v>
      </c>
      <c r="AH17" s="103">
        <v>0</v>
      </c>
      <c r="AI17" s="103">
        <v>0</v>
      </c>
      <c r="AJ17" s="103">
        <f>SUM(AK17:AS17)</f>
        <v>2216</v>
      </c>
      <c r="AK17" s="103">
        <v>2191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25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102</v>
      </c>
      <c r="BA17" s="103">
        <v>102</v>
      </c>
      <c r="BB17" s="103">
        <v>0</v>
      </c>
      <c r="BC17" s="103">
        <v>0</v>
      </c>
    </row>
    <row r="18" spans="1:55" s="105" customFormat="1" ht="13.5" customHeight="1">
      <c r="A18" s="115" t="s">
        <v>30</v>
      </c>
      <c r="B18" s="113" t="s">
        <v>285</v>
      </c>
      <c r="C18" s="101" t="s">
        <v>286</v>
      </c>
      <c r="D18" s="103">
        <f>SUM(E18,+H18,+K18)</f>
        <v>12889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12889</v>
      </c>
      <c r="L18" s="103">
        <v>4188</v>
      </c>
      <c r="M18" s="103">
        <v>8701</v>
      </c>
      <c r="N18" s="103">
        <f>SUM(O18,+V18,+AC18)</f>
        <v>12889</v>
      </c>
      <c r="O18" s="103">
        <f>SUM(P18:U18)</f>
        <v>4188</v>
      </c>
      <c r="P18" s="103">
        <v>4188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8701</v>
      </c>
      <c r="W18" s="103">
        <v>8701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277</v>
      </c>
      <c r="AG18" s="103">
        <v>277</v>
      </c>
      <c r="AH18" s="103">
        <v>0</v>
      </c>
      <c r="AI18" s="103">
        <v>0</v>
      </c>
      <c r="AJ18" s="103">
        <f>SUM(AK18:AS18)</f>
        <v>277</v>
      </c>
      <c r="AK18" s="103">
        <v>0</v>
      </c>
      <c r="AL18" s="103">
        <v>0</v>
      </c>
      <c r="AM18" s="103">
        <v>277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30</v>
      </c>
      <c r="B19" s="113" t="s">
        <v>288</v>
      </c>
      <c r="C19" s="101" t="s">
        <v>289</v>
      </c>
      <c r="D19" s="103">
        <f>SUM(E19,+H19,+K19)</f>
        <v>5945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5945</v>
      </c>
      <c r="L19" s="103">
        <v>710</v>
      </c>
      <c r="M19" s="103">
        <v>5235</v>
      </c>
      <c r="N19" s="103">
        <f>SUM(O19,+V19,+AC19)</f>
        <v>5945</v>
      </c>
      <c r="O19" s="103">
        <f>SUM(P19:U19)</f>
        <v>710</v>
      </c>
      <c r="P19" s="103">
        <v>710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5235</v>
      </c>
      <c r="W19" s="103">
        <v>5081</v>
      </c>
      <c r="X19" s="103">
        <v>0</v>
      </c>
      <c r="Y19" s="103">
        <v>0</v>
      </c>
      <c r="Z19" s="103">
        <v>0</v>
      </c>
      <c r="AA19" s="103">
        <v>0</v>
      </c>
      <c r="AB19" s="103">
        <v>154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</v>
      </c>
      <c r="AG19" s="103">
        <v>1</v>
      </c>
      <c r="AH19" s="103">
        <v>0</v>
      </c>
      <c r="AI19" s="103">
        <v>0</v>
      </c>
      <c r="AJ19" s="103">
        <f>SUM(AK19:AS19)</f>
        <v>1</v>
      </c>
      <c r="AK19" s="103">
        <v>0</v>
      </c>
      <c r="AL19" s="103">
        <v>0</v>
      </c>
      <c r="AM19" s="103">
        <v>1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44</v>
      </c>
      <c r="BA19" s="103">
        <v>44</v>
      </c>
      <c r="BB19" s="103">
        <v>0</v>
      </c>
      <c r="BC19" s="103">
        <v>0</v>
      </c>
    </row>
    <row r="20" spans="1:55" s="105" customFormat="1" ht="13.5" customHeight="1">
      <c r="A20" s="115" t="s">
        <v>30</v>
      </c>
      <c r="B20" s="113" t="s">
        <v>291</v>
      </c>
      <c r="C20" s="101" t="s">
        <v>292</v>
      </c>
      <c r="D20" s="103">
        <f>SUM(E20,+H20,+K20)</f>
        <v>36625</v>
      </c>
      <c r="E20" s="103">
        <f>SUM(F20:G20)</f>
        <v>0</v>
      </c>
      <c r="F20" s="103">
        <v>0</v>
      </c>
      <c r="G20" s="103">
        <v>0</v>
      </c>
      <c r="H20" s="103">
        <f>SUM(I20:J20)</f>
        <v>131</v>
      </c>
      <c r="I20" s="103">
        <v>21</v>
      </c>
      <c r="J20" s="103">
        <v>110</v>
      </c>
      <c r="K20" s="103">
        <f>SUM(L20:M20)</f>
        <v>36494</v>
      </c>
      <c r="L20" s="103">
        <v>12012</v>
      </c>
      <c r="M20" s="103">
        <v>24482</v>
      </c>
      <c r="N20" s="103">
        <f>SUM(O20,+V20,+AC20)</f>
        <v>36625</v>
      </c>
      <c r="O20" s="103">
        <f>SUM(P20:U20)</f>
        <v>12033</v>
      </c>
      <c r="P20" s="103">
        <v>12033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24592</v>
      </c>
      <c r="W20" s="103">
        <v>24592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98</v>
      </c>
      <c r="AG20" s="103">
        <v>98</v>
      </c>
      <c r="AH20" s="103">
        <v>0</v>
      </c>
      <c r="AI20" s="103">
        <v>0</v>
      </c>
      <c r="AJ20" s="103">
        <f>SUM(AK20:AS20)</f>
        <v>98</v>
      </c>
      <c r="AK20" s="103">
        <v>0</v>
      </c>
      <c r="AL20" s="103">
        <v>0</v>
      </c>
      <c r="AM20" s="103">
        <v>28</v>
      </c>
      <c r="AN20" s="103">
        <v>0</v>
      </c>
      <c r="AO20" s="103">
        <v>0</v>
      </c>
      <c r="AP20" s="103">
        <v>0</v>
      </c>
      <c r="AQ20" s="103">
        <v>0</v>
      </c>
      <c r="AR20" s="103">
        <v>70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396</v>
      </c>
      <c r="BA20" s="103">
        <v>396</v>
      </c>
      <c r="BB20" s="103">
        <v>0</v>
      </c>
      <c r="BC20" s="103">
        <v>0</v>
      </c>
    </row>
    <row r="21" spans="1:55" s="105" customFormat="1" ht="13.5" customHeight="1">
      <c r="A21" s="115" t="s">
        <v>30</v>
      </c>
      <c r="B21" s="113" t="s">
        <v>294</v>
      </c>
      <c r="C21" s="101" t="s">
        <v>295</v>
      </c>
      <c r="D21" s="103">
        <f>SUM(E21,+H21,+K21)</f>
        <v>60810</v>
      </c>
      <c r="E21" s="103">
        <f>SUM(F21:G21)</f>
        <v>2602</v>
      </c>
      <c r="F21" s="103">
        <v>2602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58208</v>
      </c>
      <c r="L21" s="103">
        <v>6735</v>
      </c>
      <c r="M21" s="103">
        <v>51473</v>
      </c>
      <c r="N21" s="103">
        <f>SUM(O21,+V21,+AC21)</f>
        <v>60810</v>
      </c>
      <c r="O21" s="103">
        <f>SUM(P21:U21)</f>
        <v>9337</v>
      </c>
      <c r="P21" s="103">
        <v>9337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51473</v>
      </c>
      <c r="W21" s="103">
        <v>51473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174</v>
      </c>
      <c r="AG21" s="103">
        <v>174</v>
      </c>
      <c r="AH21" s="103">
        <v>0</v>
      </c>
      <c r="AI21" s="103">
        <v>0</v>
      </c>
      <c r="AJ21" s="103">
        <f>SUM(AK21:AS21)</f>
        <v>8895</v>
      </c>
      <c r="AK21" s="103">
        <v>8895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174</v>
      </c>
      <c r="AU21" s="103">
        <v>174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30</v>
      </c>
      <c r="B22" s="113" t="s">
        <v>297</v>
      </c>
      <c r="C22" s="101" t="s">
        <v>298</v>
      </c>
      <c r="D22" s="103">
        <f>SUM(E22,+H22,+K22)</f>
        <v>868</v>
      </c>
      <c r="E22" s="103">
        <f>SUM(F22:G22)</f>
        <v>0</v>
      </c>
      <c r="F22" s="103">
        <v>0</v>
      </c>
      <c r="G22" s="103">
        <v>0</v>
      </c>
      <c r="H22" s="103">
        <f>SUM(I22:J22)</f>
        <v>727</v>
      </c>
      <c r="I22" s="103">
        <v>0</v>
      </c>
      <c r="J22" s="103">
        <v>727</v>
      </c>
      <c r="K22" s="103">
        <f>SUM(L22:M22)</f>
        <v>141</v>
      </c>
      <c r="L22" s="103">
        <v>61</v>
      </c>
      <c r="M22" s="103">
        <v>80</v>
      </c>
      <c r="N22" s="103">
        <f>SUM(O22,+V22,+AC22)</f>
        <v>868</v>
      </c>
      <c r="O22" s="103">
        <f>SUM(P22:U22)</f>
        <v>61</v>
      </c>
      <c r="P22" s="103">
        <v>61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807</v>
      </c>
      <c r="W22" s="103">
        <v>807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7</v>
      </c>
      <c r="BA22" s="103">
        <v>7</v>
      </c>
      <c r="BB22" s="103">
        <v>0</v>
      </c>
      <c r="BC22" s="103">
        <v>0</v>
      </c>
    </row>
    <row r="23" spans="1:55" s="105" customFormat="1" ht="13.5" customHeight="1">
      <c r="A23" s="115" t="s">
        <v>30</v>
      </c>
      <c r="B23" s="113" t="s">
        <v>300</v>
      </c>
      <c r="C23" s="101" t="s">
        <v>301</v>
      </c>
      <c r="D23" s="103">
        <f>SUM(E23,+H23,+K23)</f>
        <v>821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821</v>
      </c>
      <c r="L23" s="103">
        <v>268</v>
      </c>
      <c r="M23" s="103">
        <v>553</v>
      </c>
      <c r="N23" s="103">
        <f>SUM(O23,+V23,+AC23)</f>
        <v>821</v>
      </c>
      <c r="O23" s="103">
        <f>SUM(P23:U23)</f>
        <v>268</v>
      </c>
      <c r="P23" s="103">
        <v>268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553</v>
      </c>
      <c r="W23" s="103">
        <v>553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6</v>
      </c>
      <c r="BA23" s="103">
        <v>6</v>
      </c>
      <c r="BB23" s="103">
        <v>0</v>
      </c>
      <c r="BC23" s="103">
        <v>0</v>
      </c>
    </row>
    <row r="24" spans="1:55" s="105" customFormat="1" ht="13.5" customHeight="1">
      <c r="A24" s="115" t="s">
        <v>30</v>
      </c>
      <c r="B24" s="113" t="s">
        <v>303</v>
      </c>
      <c r="C24" s="101" t="s">
        <v>304</v>
      </c>
      <c r="D24" s="103">
        <f>SUM(E24,+H24,+K24)</f>
        <v>12708</v>
      </c>
      <c r="E24" s="103">
        <f>SUM(F24:G24)</f>
        <v>0</v>
      </c>
      <c r="F24" s="103">
        <v>0</v>
      </c>
      <c r="G24" s="103">
        <v>0</v>
      </c>
      <c r="H24" s="103">
        <f>SUM(I24:J24)</f>
        <v>3373</v>
      </c>
      <c r="I24" s="103">
        <v>3373</v>
      </c>
      <c r="J24" s="103">
        <v>0</v>
      </c>
      <c r="K24" s="103">
        <f>SUM(L24:M24)</f>
        <v>9335</v>
      </c>
      <c r="L24" s="103">
        <v>0</v>
      </c>
      <c r="M24" s="103">
        <v>9335</v>
      </c>
      <c r="N24" s="103">
        <f>SUM(O24,+V24,+AC24)</f>
        <v>12708</v>
      </c>
      <c r="O24" s="103">
        <f>SUM(P24:U24)</f>
        <v>3373</v>
      </c>
      <c r="P24" s="103">
        <v>3373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9335</v>
      </c>
      <c r="W24" s="103">
        <v>9335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9</v>
      </c>
      <c r="AG24" s="103">
        <v>9</v>
      </c>
      <c r="AH24" s="103">
        <v>0</v>
      </c>
      <c r="AI24" s="103">
        <v>0</v>
      </c>
      <c r="AJ24" s="103">
        <f>SUM(AK24:AS24)</f>
        <v>392</v>
      </c>
      <c r="AK24" s="103">
        <v>392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9</v>
      </c>
      <c r="AU24" s="103">
        <v>9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30</v>
      </c>
      <c r="B25" s="113" t="s">
        <v>306</v>
      </c>
      <c r="C25" s="101" t="s">
        <v>307</v>
      </c>
      <c r="D25" s="103">
        <f>SUM(E25,+H25,+K25)</f>
        <v>350</v>
      </c>
      <c r="E25" s="103">
        <f>SUM(F25:G25)</f>
        <v>0</v>
      </c>
      <c r="F25" s="103">
        <v>0</v>
      </c>
      <c r="G25" s="103">
        <v>0</v>
      </c>
      <c r="H25" s="103">
        <f>SUM(I25:J25)</f>
        <v>45</v>
      </c>
      <c r="I25" s="103">
        <v>45</v>
      </c>
      <c r="J25" s="103">
        <v>0</v>
      </c>
      <c r="K25" s="103">
        <f>SUM(L25:M25)</f>
        <v>305</v>
      </c>
      <c r="L25" s="103">
        <v>17</v>
      </c>
      <c r="M25" s="103">
        <v>288</v>
      </c>
      <c r="N25" s="103">
        <f>SUM(O25,+V25,+AC25)</f>
        <v>350</v>
      </c>
      <c r="O25" s="103">
        <f>SUM(P25:U25)</f>
        <v>62</v>
      </c>
      <c r="P25" s="103">
        <v>62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288</v>
      </c>
      <c r="W25" s="103">
        <v>288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11</v>
      </c>
      <c r="AK25" s="103">
        <v>11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30</v>
      </c>
      <c r="B26" s="113" t="s">
        <v>309</v>
      </c>
      <c r="C26" s="101" t="s">
        <v>310</v>
      </c>
      <c r="D26" s="103">
        <f>SUM(E26,+H26,+K26)</f>
        <v>1242</v>
      </c>
      <c r="E26" s="103">
        <f>SUM(F26:G26)</f>
        <v>0</v>
      </c>
      <c r="F26" s="103">
        <v>0</v>
      </c>
      <c r="G26" s="103">
        <v>0</v>
      </c>
      <c r="H26" s="103">
        <f>SUM(I26:J26)</f>
        <v>299</v>
      </c>
      <c r="I26" s="103">
        <v>299</v>
      </c>
      <c r="J26" s="103">
        <v>0</v>
      </c>
      <c r="K26" s="103">
        <f>SUM(L26:M26)</f>
        <v>943</v>
      </c>
      <c r="L26" s="103">
        <v>0</v>
      </c>
      <c r="M26" s="103">
        <v>943</v>
      </c>
      <c r="N26" s="103">
        <f>SUM(O26,+V26,+AC26)</f>
        <v>1242</v>
      </c>
      <c r="O26" s="103">
        <f>SUM(P26:U26)</f>
        <v>299</v>
      </c>
      <c r="P26" s="103">
        <v>299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943</v>
      </c>
      <c r="W26" s="103">
        <v>943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39</v>
      </c>
      <c r="AG26" s="103">
        <v>39</v>
      </c>
      <c r="AH26" s="103">
        <v>0</v>
      </c>
      <c r="AI26" s="103">
        <v>0</v>
      </c>
      <c r="AJ26" s="103">
        <f>SUM(AK26:AS26)</f>
        <v>39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39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30</v>
      </c>
      <c r="B27" s="113" t="s">
        <v>312</v>
      </c>
      <c r="C27" s="101" t="s">
        <v>313</v>
      </c>
      <c r="D27" s="103">
        <f>SUM(E27,+H27,+K27)</f>
        <v>5750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5750</v>
      </c>
      <c r="L27" s="103">
        <v>763</v>
      </c>
      <c r="M27" s="103">
        <v>4987</v>
      </c>
      <c r="N27" s="103">
        <f>SUM(O27,+V27,+AC27)</f>
        <v>5750</v>
      </c>
      <c r="O27" s="103">
        <f>SUM(P27:U27)</f>
        <v>763</v>
      </c>
      <c r="P27" s="103">
        <v>763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4987</v>
      </c>
      <c r="W27" s="103">
        <v>4987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29</v>
      </c>
      <c r="AG27" s="103">
        <v>29</v>
      </c>
      <c r="AH27" s="103">
        <v>0</v>
      </c>
      <c r="AI27" s="103">
        <v>0</v>
      </c>
      <c r="AJ27" s="103">
        <f>SUM(AK27:AS27)</f>
        <v>39</v>
      </c>
      <c r="AK27" s="103">
        <v>10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14</v>
      </c>
      <c r="AR27" s="103">
        <v>0</v>
      </c>
      <c r="AS27" s="103">
        <v>15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30</v>
      </c>
      <c r="B28" s="113" t="s">
        <v>315</v>
      </c>
      <c r="C28" s="101" t="s">
        <v>316</v>
      </c>
      <c r="D28" s="103">
        <f>SUM(E28,+H28,+K28)</f>
        <v>11970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11970</v>
      </c>
      <c r="L28" s="103">
        <v>1670</v>
      </c>
      <c r="M28" s="103">
        <v>10300</v>
      </c>
      <c r="N28" s="103">
        <f>SUM(O28,+V28,+AC28)</f>
        <v>11970</v>
      </c>
      <c r="O28" s="103">
        <f>SUM(P28:U28)</f>
        <v>1670</v>
      </c>
      <c r="P28" s="103">
        <v>1670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10300</v>
      </c>
      <c r="W28" s="103">
        <v>10300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59</v>
      </c>
      <c r="AG28" s="103">
        <v>59</v>
      </c>
      <c r="AH28" s="103">
        <v>0</v>
      </c>
      <c r="AI28" s="103">
        <v>0</v>
      </c>
      <c r="AJ28" s="103">
        <f>SUM(AK28:AS28)</f>
        <v>59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28</v>
      </c>
      <c r="AR28" s="103">
        <v>0</v>
      </c>
      <c r="AS28" s="103">
        <v>31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28</v>
      </c>
      <c r="BA28" s="103">
        <v>28</v>
      </c>
      <c r="BB28" s="103">
        <v>0</v>
      </c>
      <c r="BC28" s="103">
        <v>0</v>
      </c>
    </row>
    <row r="29" spans="1:55" s="105" customFormat="1" ht="13.5" customHeight="1">
      <c r="A29" s="115" t="s">
        <v>30</v>
      </c>
      <c r="B29" s="113" t="s">
        <v>318</v>
      </c>
      <c r="C29" s="101" t="s">
        <v>319</v>
      </c>
      <c r="D29" s="103">
        <f>SUM(E29,+H29,+K29)</f>
        <v>6939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6939</v>
      </c>
      <c r="L29" s="103">
        <v>1243</v>
      </c>
      <c r="M29" s="103">
        <v>5696</v>
      </c>
      <c r="N29" s="103">
        <f>SUM(O29,+V29,+AC29)</f>
        <v>6939</v>
      </c>
      <c r="O29" s="103">
        <f>SUM(P29:U29)</f>
        <v>1243</v>
      </c>
      <c r="P29" s="103">
        <v>1243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5696</v>
      </c>
      <c r="W29" s="103">
        <v>5696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16</v>
      </c>
      <c r="AG29" s="103">
        <v>16</v>
      </c>
      <c r="AH29" s="103">
        <v>0</v>
      </c>
      <c r="AI29" s="103">
        <v>0</v>
      </c>
      <c r="AJ29" s="103">
        <f>SUM(AK29:AS29)</f>
        <v>16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16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30</v>
      </c>
      <c r="B30" s="113" t="s">
        <v>321</v>
      </c>
      <c r="C30" s="101" t="s">
        <v>322</v>
      </c>
      <c r="D30" s="103">
        <f>SUM(E30,+H30,+K30)</f>
        <v>3428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3428</v>
      </c>
      <c r="L30" s="103">
        <v>770</v>
      </c>
      <c r="M30" s="103">
        <v>2658</v>
      </c>
      <c r="N30" s="103">
        <f>SUM(O30,+V30,+AC30)</f>
        <v>3428</v>
      </c>
      <c r="O30" s="103">
        <f>SUM(P30:U30)</f>
        <v>770</v>
      </c>
      <c r="P30" s="103">
        <v>770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2658</v>
      </c>
      <c r="W30" s="103">
        <v>2658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90</v>
      </c>
      <c r="AG30" s="103">
        <v>90</v>
      </c>
      <c r="AH30" s="103">
        <v>0</v>
      </c>
      <c r="AI30" s="103">
        <v>0</v>
      </c>
      <c r="AJ30" s="103">
        <f>SUM(AK30:AS30)</f>
        <v>90</v>
      </c>
      <c r="AK30" s="103">
        <v>0</v>
      </c>
      <c r="AL30" s="103">
        <v>0</v>
      </c>
      <c r="AM30" s="103">
        <v>0</v>
      </c>
      <c r="AN30" s="103">
        <v>90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30</v>
      </c>
      <c r="B31" s="113" t="s">
        <v>324</v>
      </c>
      <c r="C31" s="101" t="s">
        <v>325</v>
      </c>
      <c r="D31" s="103">
        <f>SUM(E31,+H31,+K31)</f>
        <v>4157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4157</v>
      </c>
      <c r="L31" s="103">
        <v>1180</v>
      </c>
      <c r="M31" s="103">
        <v>2977</v>
      </c>
      <c r="N31" s="103">
        <f>SUM(O31,+V31,+AC31)</f>
        <v>4157</v>
      </c>
      <c r="O31" s="103">
        <f>SUM(P31:U31)</f>
        <v>1180</v>
      </c>
      <c r="P31" s="103">
        <v>1180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2977</v>
      </c>
      <c r="W31" s="103">
        <v>2977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109</v>
      </c>
      <c r="AG31" s="103">
        <v>109</v>
      </c>
      <c r="AH31" s="103">
        <v>0</v>
      </c>
      <c r="AI31" s="103">
        <v>0</v>
      </c>
      <c r="AJ31" s="103">
        <f>SUM(AK31:AS31)</f>
        <v>109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1</v>
      </c>
      <c r="AS31" s="103">
        <v>108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30</v>
      </c>
      <c r="B32" s="113" t="s">
        <v>327</v>
      </c>
      <c r="C32" s="101" t="s">
        <v>328</v>
      </c>
      <c r="D32" s="103">
        <f>SUM(E32,+H32,+K32)</f>
        <v>6190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6190</v>
      </c>
      <c r="L32" s="103">
        <v>1625</v>
      </c>
      <c r="M32" s="103">
        <v>4565</v>
      </c>
      <c r="N32" s="103">
        <f>SUM(O32,+V32,+AC32)</f>
        <v>6190</v>
      </c>
      <c r="O32" s="103">
        <f>SUM(P32:U32)</f>
        <v>1625</v>
      </c>
      <c r="P32" s="103">
        <v>1625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4565</v>
      </c>
      <c r="W32" s="103">
        <v>4565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14</v>
      </c>
      <c r="AG32" s="103">
        <v>14</v>
      </c>
      <c r="AH32" s="103">
        <v>0</v>
      </c>
      <c r="AI32" s="103">
        <v>0</v>
      </c>
      <c r="AJ32" s="103">
        <f>SUM(AK32:AS32)</f>
        <v>194</v>
      </c>
      <c r="AK32" s="103">
        <v>194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14</v>
      </c>
      <c r="AU32" s="103">
        <v>14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30</v>
      </c>
      <c r="B33" s="113" t="s">
        <v>330</v>
      </c>
      <c r="C33" s="101" t="s">
        <v>331</v>
      </c>
      <c r="D33" s="103">
        <f>SUM(E33,+H33,+K33)</f>
        <v>5882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5882</v>
      </c>
      <c r="L33" s="103">
        <v>2839</v>
      </c>
      <c r="M33" s="103">
        <v>3043</v>
      </c>
      <c r="N33" s="103">
        <f>SUM(O33,+V33,+AC33)</f>
        <v>5882</v>
      </c>
      <c r="O33" s="103">
        <f>SUM(P33:U33)</f>
        <v>2839</v>
      </c>
      <c r="P33" s="103">
        <v>2839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3043</v>
      </c>
      <c r="W33" s="103">
        <v>3043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15</v>
      </c>
      <c r="AG33" s="103">
        <v>15</v>
      </c>
      <c r="AH33" s="103">
        <v>0</v>
      </c>
      <c r="AI33" s="103">
        <v>0</v>
      </c>
      <c r="AJ33" s="103">
        <f>SUM(AK33:AS33)</f>
        <v>15</v>
      </c>
      <c r="AK33" s="103">
        <v>0</v>
      </c>
      <c r="AL33" s="103">
        <v>0</v>
      </c>
      <c r="AM33" s="103">
        <v>4</v>
      </c>
      <c r="AN33" s="103">
        <v>0</v>
      </c>
      <c r="AO33" s="103">
        <v>0</v>
      </c>
      <c r="AP33" s="103">
        <v>0</v>
      </c>
      <c r="AQ33" s="103">
        <v>0</v>
      </c>
      <c r="AR33" s="103">
        <v>11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61</v>
      </c>
      <c r="BA33" s="103">
        <v>61</v>
      </c>
      <c r="BB33" s="103">
        <v>0</v>
      </c>
      <c r="BC33" s="103">
        <v>0</v>
      </c>
    </row>
    <row r="34" spans="1:55" s="105" customFormat="1" ht="13.5" customHeight="1">
      <c r="A34" s="115" t="s">
        <v>30</v>
      </c>
      <c r="B34" s="113" t="s">
        <v>333</v>
      </c>
      <c r="C34" s="101" t="s">
        <v>334</v>
      </c>
      <c r="D34" s="103">
        <f>SUM(E34,+H34,+K34)</f>
        <v>10145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10145</v>
      </c>
      <c r="L34" s="103">
        <v>2842</v>
      </c>
      <c r="M34" s="103">
        <v>7303</v>
      </c>
      <c r="N34" s="103">
        <f>SUM(O34,+V34,+AC34)</f>
        <v>10145</v>
      </c>
      <c r="O34" s="103">
        <f>SUM(P34:U34)</f>
        <v>2842</v>
      </c>
      <c r="P34" s="103">
        <v>2842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7303</v>
      </c>
      <c r="W34" s="103">
        <v>7303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17</v>
      </c>
      <c r="AG34" s="103">
        <v>17</v>
      </c>
      <c r="AH34" s="103">
        <v>0</v>
      </c>
      <c r="AI34" s="103">
        <v>0</v>
      </c>
      <c r="AJ34" s="103">
        <f>SUM(AK34:AS34)</f>
        <v>338</v>
      </c>
      <c r="AK34" s="103">
        <v>338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17</v>
      </c>
      <c r="AU34" s="103">
        <v>17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30</v>
      </c>
      <c r="B35" s="113" t="s">
        <v>336</v>
      </c>
      <c r="C35" s="101" t="s">
        <v>337</v>
      </c>
      <c r="D35" s="103">
        <f>SUM(E35,+H35,+K35)</f>
        <v>4749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4749</v>
      </c>
      <c r="L35" s="103">
        <v>651</v>
      </c>
      <c r="M35" s="103">
        <v>4098</v>
      </c>
      <c r="N35" s="103">
        <f>SUM(O35,+V35,+AC35)</f>
        <v>4749</v>
      </c>
      <c r="O35" s="103">
        <f>SUM(P35:U35)</f>
        <v>651</v>
      </c>
      <c r="P35" s="103">
        <v>651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4098</v>
      </c>
      <c r="W35" s="103">
        <v>4098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16</v>
      </c>
      <c r="AG35" s="103">
        <v>16</v>
      </c>
      <c r="AH35" s="103">
        <v>0</v>
      </c>
      <c r="AI35" s="103">
        <v>0</v>
      </c>
      <c r="AJ35" s="103">
        <f>SUM(AK35:AS35)</f>
        <v>170</v>
      </c>
      <c r="AK35" s="103">
        <v>166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4</v>
      </c>
      <c r="AT35" s="103">
        <f>SUM(AU35:AY35)</f>
        <v>12</v>
      </c>
      <c r="AU35" s="103">
        <v>12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30</v>
      </c>
      <c r="B36" s="113" t="s">
        <v>339</v>
      </c>
      <c r="C36" s="101" t="s">
        <v>340</v>
      </c>
      <c r="D36" s="103">
        <f>SUM(E36,+H36,+K36)</f>
        <v>7073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7073</v>
      </c>
      <c r="L36" s="103">
        <v>752</v>
      </c>
      <c r="M36" s="103">
        <v>6321</v>
      </c>
      <c r="N36" s="103">
        <f>SUM(O36,+V36,+AC36)</f>
        <v>7073</v>
      </c>
      <c r="O36" s="103">
        <f>SUM(P36:U36)</f>
        <v>752</v>
      </c>
      <c r="P36" s="103">
        <v>752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6321</v>
      </c>
      <c r="W36" s="103">
        <v>6321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23</v>
      </c>
      <c r="AG36" s="103">
        <v>23</v>
      </c>
      <c r="AH36" s="103">
        <v>0</v>
      </c>
      <c r="AI36" s="103">
        <v>0</v>
      </c>
      <c r="AJ36" s="103">
        <f>SUM(AK36:AS36)</f>
        <v>253</v>
      </c>
      <c r="AK36" s="103">
        <v>247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6</v>
      </c>
      <c r="AT36" s="103">
        <f>SUM(AU36:AY36)</f>
        <v>17</v>
      </c>
      <c r="AU36" s="103">
        <v>17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6">
    <sortCondition ref="A8:A36"/>
    <sortCondition ref="B8:B36"/>
    <sortCondition ref="C8:C3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35" man="1"/>
    <brk id="31" min="1" max="35" man="1"/>
    <brk id="45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24000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24201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24202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24203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24204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24205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24207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24208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24209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24210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24211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24212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24214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24215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24216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24303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24324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24341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24343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24344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24441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24442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24443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24461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24470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24471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24472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24543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24561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24562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2016-10-24T05:42:31Z</cp:lastPrinted>
  <dcterms:created xsi:type="dcterms:W3CDTF">2008-01-06T09:25:24Z</dcterms:created>
  <dcterms:modified xsi:type="dcterms:W3CDTF">2019-02-08T00:32:56Z</dcterms:modified>
</cp:coreProperties>
</file>